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mkh2/github/Recca/inst/extdata/UKEnergy2000raw/"/>
    </mc:Choice>
  </mc:AlternateContent>
  <xr:revisionPtr revIDLastSave="0" documentId="13_ncr:1_{33D0454A-28F3-7440-B0A4-63F905E7BD5A}" xr6:coauthVersionLast="47" xr6:coauthVersionMax="47" xr10:uidLastSave="{00000000-0000-0000-0000-000000000000}"/>
  <bookViews>
    <workbookView xWindow="760" yWindow="500" windowWidth="50440" windowHeight="28300" tabRatio="590" firstSheet="3" activeTab="9"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F142" i="47" l="1"/>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R116" i="52"/>
  <c r="EH106" i="52"/>
  <c r="EM111" i="52"/>
  <c r="EQ115" i="52"/>
  <c r="EP99" i="52" l="1"/>
  <c r="EL99" i="52"/>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L110" i="52"/>
  <c r="EP114" i="52"/>
  <c r="EN112" i="52"/>
  <c r="EO113" i="52"/>
  <c r="EI107" i="52"/>
  <c r="EK109"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EJ97" i="52" s="1"/>
  <c r="NQ13" i="52" s="1"/>
  <c r="C96" i="52"/>
  <c r="EG96" i="52" s="1"/>
  <c r="NQ26" i="52" s="1"/>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G64" i="52"/>
  <c r="DM70" i="52"/>
  <c r="DH65" i="52"/>
  <c r="DD61" i="52"/>
  <c r="DK68" i="52"/>
  <c r="DE62" i="52"/>
  <c r="DF63" i="52"/>
  <c r="DC60" i="52"/>
  <c r="DI66"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AU60" i="52"/>
  <c r="AU81" i="52"/>
  <c r="EJ108" i="52"/>
  <c r="DJ67" i="52"/>
  <c r="AU96" i="52"/>
  <c r="CQ81" i="52"/>
  <c r="EG105" i="52"/>
  <c r="CR82" i="52"/>
  <c r="AX63" i="52"/>
  <c r="AX84" i="52"/>
  <c r="AV97"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BB88" i="52"/>
  <c r="BB67" i="52"/>
  <c r="AV82" i="52"/>
  <c r="AY64" i="52"/>
  <c r="BA66" i="52"/>
  <c r="CX88"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AZ65" i="52"/>
  <c r="CV86" i="52"/>
  <c r="AV61" i="52"/>
  <c r="CS83" i="52"/>
  <c r="T62" i="52" l="1"/>
  <c r="R27" i="52"/>
  <c r="E91" i="52"/>
  <c r="E101" i="52" s="1"/>
  <c r="AL83" i="52"/>
  <c r="L87" i="52"/>
  <c r="AB13" i="52"/>
  <c r="AG69" i="52" s="1"/>
  <c r="AL86" i="52"/>
  <c r="K91" i="52"/>
  <c r="K101" i="52" s="1"/>
  <c r="V73" i="52"/>
  <c r="AL68" i="52"/>
  <c r="BC68" i="52"/>
  <c r="AZ86" i="52"/>
  <c r="AW83" i="52"/>
  <c r="CW87" i="52"/>
  <c r="C148" i="52" l="1"/>
  <c r="AN83" i="52"/>
  <c r="C163" i="52" s="1"/>
  <c r="C151" i="52"/>
  <c r="AN86" i="52"/>
  <c r="C166" i="52" s="1"/>
  <c r="AL87" i="52"/>
  <c r="L91" i="52"/>
  <c r="L101" i="52" s="1"/>
  <c r="M85" i="52"/>
  <c r="X70" i="52"/>
  <c r="Z27" i="52"/>
  <c r="X28" i="52" s="1"/>
  <c r="AB32" i="52" s="1"/>
  <c r="T73" i="52"/>
  <c r="AL62" i="52"/>
  <c r="AJ69" i="52"/>
  <c r="AG73" i="52"/>
  <c r="CU85" i="52"/>
  <c r="AW62" i="52"/>
  <c r="DL69" i="52"/>
  <c r="BA87" i="52"/>
  <c r="C152" i="52" l="1"/>
  <c r="AN87" i="52"/>
  <c r="C167" i="52" s="1"/>
  <c r="AL69" i="52"/>
  <c r="G138" i="52"/>
  <c r="M91" i="52"/>
  <c r="M101" i="52" s="1"/>
  <c r="AL85" i="52"/>
  <c r="AB27" i="52"/>
  <c r="AH71" i="52" s="1"/>
  <c r="N89" i="52"/>
  <c r="P105" i="52" s="1" a="1"/>
  <c r="X73" i="52"/>
  <c r="AL70" i="52"/>
  <c r="CY89" i="52"/>
  <c r="BE70" i="52"/>
  <c r="AY85" i="52"/>
  <c r="BD69"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DN71" i="52"/>
  <c r="BC89"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AP71" i="52" l="1"/>
  <c r="CS73" i="52"/>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s="1"/>
  <c r="S45" i="21"/>
  <c r="BL45" i="21" s="1"/>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BC50" i="21"/>
  <c r="BS50" i="21"/>
  <c r="BI51" i="21"/>
  <c r="BJ51" i="21"/>
  <c r="R51" i="21"/>
  <c r="BK51" i="21" s="1"/>
  <c r="S51" i="21"/>
  <c r="BL51" i="21"/>
  <c r="T51" i="21"/>
  <c r="BM51" i="21"/>
  <c r="U51" i="21"/>
  <c r="BN51" i="21" s="1"/>
  <c r="BO51" i="21"/>
  <c r="BP51" i="21"/>
  <c r="BQ51" i="21"/>
  <c r="Z51" i="21"/>
  <c r="BS51" i="21" s="1"/>
  <c r="BI52" i="21"/>
  <c r="BJ52" i="21"/>
  <c r="BK52" i="21"/>
  <c r="BL52" i="21"/>
  <c r="BM52" i="21"/>
  <c r="BN52" i="21"/>
  <c r="BO52" i="21"/>
  <c r="BP52" i="21"/>
  <c r="BB52" i="21"/>
  <c r="BR52" i="21"/>
  <c r="BS52" i="21"/>
  <c r="BI53" i="21"/>
  <c r="BJ53" i="21"/>
  <c r="R53" i="21"/>
  <c r="BK53" i="21" s="1"/>
  <c r="S53" i="21"/>
  <c r="BL53" i="21" s="1"/>
  <c r="T53" i="21"/>
  <c r="BM53" i="21" s="1"/>
  <c r="U53" i="21"/>
  <c r="BN53" i="21" s="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J44" i="21"/>
  <c r="BK44" i="21"/>
  <c r="S44" i="2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D16" i="26" s="1"/>
  <c r="F106" i="26" s="1"/>
  <c r="BJ106" i="26" s="1"/>
  <c r="F15" i="36"/>
  <c r="X9" i="36"/>
  <c r="P15" i="36"/>
  <c r="U15" i="36"/>
  <c r="U18" i="26" s="1"/>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G184" i="47" s="1"/>
  <c r="H137" i="47"/>
  <c r="H190" i="47" s="1"/>
  <c r="G137" i="47"/>
  <c r="G190" i="47" s="1"/>
  <c r="H136" i="47"/>
  <c r="H189" i="47" s="1"/>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B143" i="47"/>
  <c r="C143" i="47"/>
  <c r="D143" i="47"/>
  <c r="F143" i="47"/>
  <c r="B144" i="47"/>
  <c r="C144" i="47"/>
  <c r="D144" i="47"/>
  <c r="F144" i="47"/>
  <c r="H4" i="47"/>
  <c r="H46" i="47" s="1"/>
  <c r="H91" i="47" s="1"/>
  <c r="H144" i="47" s="1"/>
  <c r="B145" i="47"/>
  <c r="C145" i="47"/>
  <c r="D145" i="47"/>
  <c r="F145" i="47"/>
  <c r="B146" i="47"/>
  <c r="C146" i="47"/>
  <c r="D146" i="47"/>
  <c r="F146" i="47"/>
  <c r="B147" i="47"/>
  <c r="C147" i="47"/>
  <c r="D147" i="47"/>
  <c r="F147" i="47"/>
  <c r="B148" i="47"/>
  <c r="C148" i="47"/>
  <c r="D148" i="47"/>
  <c r="F148" i="47"/>
  <c r="B149" i="47"/>
  <c r="C149" i="47"/>
  <c r="D149" i="47"/>
  <c r="F149" i="47"/>
  <c r="B150" i="47"/>
  <c r="C150" i="47"/>
  <c r="D150" i="47"/>
  <c r="F150" i="47"/>
  <c r="B151" i="47"/>
  <c r="C151" i="47"/>
  <c r="D151" i="47"/>
  <c r="F151" i="47"/>
  <c r="B152" i="47"/>
  <c r="C152" i="47"/>
  <c r="D152" i="47"/>
  <c r="F152" i="47"/>
  <c r="B153" i="47"/>
  <c r="C153" i="47"/>
  <c r="D153" i="47"/>
  <c r="F153" i="47"/>
  <c r="B154" i="47"/>
  <c r="C154" i="47"/>
  <c r="D154" i="47"/>
  <c r="F154" i="47"/>
  <c r="B155" i="47"/>
  <c r="C155" i="47"/>
  <c r="D155" i="47"/>
  <c r="F155" i="47"/>
  <c r="B156" i="47"/>
  <c r="C156" i="47"/>
  <c r="D156" i="47"/>
  <c r="F156" i="47"/>
  <c r="B157" i="47"/>
  <c r="C157" i="47"/>
  <c r="D157" i="47"/>
  <c r="F157" i="47"/>
  <c r="B158" i="47"/>
  <c r="C158" i="47"/>
  <c r="D158" i="47"/>
  <c r="F158" i="47"/>
  <c r="B159" i="47"/>
  <c r="C159" i="47"/>
  <c r="D159" i="47"/>
  <c r="F159" i="47"/>
  <c r="B160" i="47"/>
  <c r="C160" i="47"/>
  <c r="D160" i="47"/>
  <c r="F160" i="47"/>
  <c r="B161" i="47"/>
  <c r="C161" i="47"/>
  <c r="D161" i="47"/>
  <c r="F161" i="47"/>
  <c r="B162" i="47"/>
  <c r="C162" i="47"/>
  <c r="D162" i="47"/>
  <c r="F162" i="47"/>
  <c r="B163" i="47"/>
  <c r="C163" i="47"/>
  <c r="D163" i="47"/>
  <c r="F163" i="47"/>
  <c r="B164" i="47"/>
  <c r="C164" i="47"/>
  <c r="D164" i="47"/>
  <c r="F164" i="47"/>
  <c r="B165" i="47"/>
  <c r="C165" i="47"/>
  <c r="D165" i="47"/>
  <c r="F165" i="47"/>
  <c r="B166" i="47"/>
  <c r="C166" i="47"/>
  <c r="D166" i="47"/>
  <c r="F166" i="47"/>
  <c r="B167" i="47"/>
  <c r="C167" i="47"/>
  <c r="D167" i="47"/>
  <c r="F167" i="47"/>
  <c r="B168" i="47"/>
  <c r="C168" i="47"/>
  <c r="D168" i="47"/>
  <c r="F168" i="47"/>
  <c r="B169" i="47"/>
  <c r="C169" i="47"/>
  <c r="D169" i="47"/>
  <c r="F169" i="47"/>
  <c r="B170" i="47"/>
  <c r="C170" i="47"/>
  <c r="D170" i="47"/>
  <c r="F170" i="47"/>
  <c r="B171" i="47"/>
  <c r="C171" i="47"/>
  <c r="D171" i="47"/>
  <c r="F171" i="47"/>
  <c r="B172" i="47"/>
  <c r="C172" i="47"/>
  <c r="D172" i="47"/>
  <c r="F172" i="47"/>
  <c r="B173" i="47"/>
  <c r="C173" i="47"/>
  <c r="D173" i="47"/>
  <c r="F173" i="47"/>
  <c r="B174" i="47"/>
  <c r="C174" i="47"/>
  <c r="D174" i="47"/>
  <c r="F174" i="47"/>
  <c r="B175" i="47"/>
  <c r="C175" i="47"/>
  <c r="D175" i="47"/>
  <c r="F175" i="47"/>
  <c r="B176" i="47"/>
  <c r="C176" i="47"/>
  <c r="D176" i="47"/>
  <c r="F176" i="47"/>
  <c r="B177" i="47"/>
  <c r="C177" i="47"/>
  <c r="D177" i="47"/>
  <c r="F177" i="47"/>
  <c r="B178" i="47"/>
  <c r="C178" i="47"/>
  <c r="D178" i="47"/>
  <c r="F178" i="47"/>
  <c r="B179" i="47"/>
  <c r="C179" i="47"/>
  <c r="D179" i="47"/>
  <c r="F179" i="47"/>
  <c r="B180" i="47"/>
  <c r="C180" i="47"/>
  <c r="D180" i="47"/>
  <c r="F180" i="47"/>
  <c r="B181" i="47"/>
  <c r="C181" i="47"/>
  <c r="D181" i="47"/>
  <c r="F181" i="47"/>
  <c r="B182" i="47"/>
  <c r="C182" i="47"/>
  <c r="D182" i="47"/>
  <c r="F182" i="47"/>
  <c r="B183" i="47"/>
  <c r="C183" i="47"/>
  <c r="D183" i="47"/>
  <c r="F183" i="47"/>
  <c r="B184" i="47"/>
  <c r="C184" i="47"/>
  <c r="D184" i="47"/>
  <c r="F184" i="47"/>
  <c r="B185" i="47"/>
  <c r="C185" i="47"/>
  <c r="D185" i="47"/>
  <c r="F185" i="47"/>
  <c r="B186" i="47"/>
  <c r="C186" i="47"/>
  <c r="D186" i="47"/>
  <c r="F186" i="47"/>
  <c r="B187" i="47"/>
  <c r="C187" i="47"/>
  <c r="D187" i="47"/>
  <c r="F187" i="47"/>
  <c r="B188" i="47"/>
  <c r="C188" i="47"/>
  <c r="D188" i="47"/>
  <c r="F188" i="47"/>
  <c r="B189" i="47"/>
  <c r="C189" i="47"/>
  <c r="D189" i="47"/>
  <c r="F189" i="47"/>
  <c r="B190" i="47"/>
  <c r="C190" i="47"/>
  <c r="D190" i="47"/>
  <c r="F190" i="47"/>
  <c r="B191" i="47"/>
  <c r="C191" i="47"/>
  <c r="D191" i="47"/>
  <c r="F191" i="47"/>
  <c r="G191" i="47"/>
  <c r="B192" i="47"/>
  <c r="C192" i="47"/>
  <c r="D192" i="47"/>
  <c r="F192" i="47"/>
  <c r="G192" i="47"/>
  <c r="B193" i="47"/>
  <c r="C193" i="47"/>
  <c r="D193" i="47"/>
  <c r="F193" i="47"/>
  <c r="G193" i="47"/>
  <c r="B194" i="47"/>
  <c r="C194" i="47"/>
  <c r="D194" i="47"/>
  <c r="F194" i="47"/>
  <c r="G194" i="47"/>
  <c r="G188" i="47"/>
  <c r="G183" i="47"/>
  <c r="H129" i="47"/>
  <c r="H182" i="47" s="1"/>
  <c r="G129" i="47"/>
  <c r="G182" i="47" s="1"/>
  <c r="H115" i="47"/>
  <c r="H168" i="47" s="1"/>
  <c r="G115" i="47"/>
  <c r="G168" i="47" s="1"/>
  <c r="H127" i="47"/>
  <c r="H180" i="47" s="1"/>
  <c r="G127" i="47"/>
  <c r="G180" i="47" s="1"/>
  <c r="H119" i="47"/>
  <c r="H172" i="47" s="1"/>
  <c r="G119" i="47"/>
  <c r="G172" i="47" s="1"/>
  <c r="B142" i="47"/>
  <c r="C142" i="47"/>
  <c r="D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s="1"/>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s="1"/>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s="1"/>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s="1"/>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BB84" i="26"/>
  <c r="FJ84" i="26" s="1"/>
  <c r="BB85" i="26"/>
  <c r="GK85" i="26" s="1"/>
  <c r="BB86" i="26"/>
  <c r="GK86" i="26" s="1"/>
  <c r="BB87" i="26"/>
  <c r="GK87" i="26" s="1"/>
  <c r="BB88" i="26"/>
  <c r="FJ88" i="26" s="1"/>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8" i="26"/>
  <c r="E172" i="26"/>
  <c r="E173" i="26"/>
  <c r="E176" i="26"/>
  <c r="D26" i="36"/>
  <c r="D29" i="26" s="1"/>
  <c r="F30" i="36"/>
  <c r="F33" i="26" s="1"/>
  <c r="AF49" i="36"/>
  <c r="AF61" i="36" s="1"/>
  <c r="G13" i="26"/>
  <c r="E18" i="26"/>
  <c r="Z80" i="26" s="1"/>
  <c r="F18" i="26"/>
  <c r="AT50" i="36"/>
  <c r="E119" i="36" s="1"/>
  <c r="P18" i="26"/>
  <c r="P24" i="26"/>
  <c r="P24" i="46" s="1"/>
  <c r="AD82" i="46" s="1"/>
  <c r="I178" i="47" s="1"/>
  <c r="P30" i="36"/>
  <c r="P33" i="26" s="1"/>
  <c r="AC58" i="36"/>
  <c r="AT45" i="36"/>
  <c r="E114" i="36"/>
  <c r="AT46" i="36"/>
  <c r="E115" i="36" s="1"/>
  <c r="AT47" i="36"/>
  <c r="E116" i="36" s="1"/>
  <c r="AT48" i="36"/>
  <c r="E117" i="36" s="1"/>
  <c r="AT49" i="36"/>
  <c r="E118" i="36" s="1"/>
  <c r="AT51" i="36"/>
  <c r="E120" i="36" s="1"/>
  <c r="AT52" i="36"/>
  <c r="AT53" i="36"/>
  <c r="E122" i="36" s="1"/>
  <c r="AT54" i="36"/>
  <c r="E123" i="36" s="1"/>
  <c r="AT55" i="36"/>
  <c r="E124" i="36" s="1"/>
  <c r="AL45" i="21"/>
  <c r="E104" i="21" s="1"/>
  <c r="AL46" i="21"/>
  <c r="E105" i="21" s="1"/>
  <c r="AN64" i="21"/>
  <c r="C120" i="21" s="1"/>
  <c r="AL47" i="21"/>
  <c r="AN47" i="21" s="1"/>
  <c r="AL48" i="21"/>
  <c r="E107" i="21" s="1"/>
  <c r="AL49" i="21"/>
  <c r="E108" i="21" s="1"/>
  <c r="I69" i="21"/>
  <c r="I75" i="21" s="1"/>
  <c r="AL50" i="2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B13" i="29" s="1"/>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FH74" i="46"/>
  <c r="GI74" i="46"/>
  <c r="FH84" i="46"/>
  <c r="AG16" i="46"/>
  <c r="AY90" i="46" s="1"/>
  <c r="AY90" i="26"/>
  <c r="I139" i="47" s="1"/>
  <c r="T122" i="26"/>
  <c r="BJ122" i="26" s="1"/>
  <c r="GK74" i="26"/>
  <c r="E174" i="26"/>
  <c r="AZ91" i="26"/>
  <c r="I140" i="47" s="1"/>
  <c r="FJ86" i="26"/>
  <c r="FJ75" i="26"/>
  <c r="E170" i="26"/>
  <c r="GK80" i="26"/>
  <c r="I40" i="47"/>
  <c r="I14" i="47"/>
  <c r="I60" i="47" s="1"/>
  <c r="I109" i="47" s="1"/>
  <c r="I17" i="47"/>
  <c r="I63" i="47" s="1"/>
  <c r="I112" i="47" s="1"/>
  <c r="F75" i="21"/>
  <c r="GK84" i="26"/>
  <c r="FJ87" i="26"/>
  <c r="FJ78" i="26"/>
  <c r="I105" i="47"/>
  <c r="G65" i="21"/>
  <c r="AN65" i="21" s="1"/>
  <c r="V12" i="26"/>
  <c r="AA15" i="36"/>
  <c r="AA18" i="26" s="1"/>
  <c r="K18" i="26"/>
  <c r="D66" i="21"/>
  <c r="AN66" i="21" s="1"/>
  <c r="K13" i="26"/>
  <c r="AC82" i="26" s="1"/>
  <c r="E121" i="36"/>
  <c r="E18" i="46"/>
  <c r="K24" i="26"/>
  <c r="AB82" i="26" s="1"/>
  <c r="U126" i="26"/>
  <c r="P78" i="36"/>
  <c r="I57" i="47" s="1"/>
  <c r="I102" i="47" s="1"/>
  <c r="D31" i="50"/>
  <c r="G31" i="50"/>
  <c r="IM143" i="26"/>
  <c r="IO168" i="26"/>
  <c r="IL119" i="26"/>
  <c r="FO76" i="46"/>
  <c r="FS80" i="46"/>
  <c r="IB155" i="26"/>
  <c r="IH161" i="26"/>
  <c r="FL73" i="46"/>
  <c r="IJ140" i="26"/>
  <c r="IG114" i="26"/>
  <c r="ID134" i="26"/>
  <c r="IO122" i="26"/>
  <c r="FW84" i="46"/>
  <c r="IC110" i="26"/>
  <c r="IK118" i="26"/>
  <c r="IF159" i="26"/>
  <c r="IL142" i="26"/>
  <c r="FM74" i="46"/>
  <c r="IL165" i="26"/>
  <c r="IF136" i="26"/>
  <c r="HZ107" i="26"/>
  <c r="HX105" i="26"/>
  <c r="FV83" i="46"/>
  <c r="IE112" i="26"/>
  <c r="GA88" i="46"/>
  <c r="IG160" i="26"/>
  <c r="IA108" i="26"/>
  <c r="FR79" i="46"/>
  <c r="IH138" i="26"/>
  <c r="IJ117" i="26"/>
  <c r="IP146" i="26"/>
  <c r="IJ163" i="26"/>
  <c r="FQ78" i="46"/>
  <c r="HX151" i="26"/>
  <c r="IK141" i="26"/>
  <c r="HY129" i="26"/>
  <c r="IE135" i="26"/>
  <c r="IC156" i="26"/>
  <c r="IB132" i="26"/>
  <c r="ID111" i="26"/>
  <c r="IN144" i="26"/>
  <c r="IP123" i="26"/>
  <c r="IA131" i="26"/>
  <c r="II162" i="26"/>
  <c r="FX85" i="46"/>
  <c r="ID157" i="26"/>
  <c r="HX128" i="26"/>
  <c r="IF113" i="26"/>
  <c r="FY86" i="46"/>
  <c r="HY106" i="26"/>
  <c r="IA154" i="26"/>
  <c r="II116" i="26"/>
  <c r="HZ130" i="26"/>
  <c r="IG137" i="26"/>
  <c r="IN167" i="26"/>
  <c r="IH115" i="26"/>
  <c r="IO145" i="26"/>
  <c r="IP169" i="26"/>
  <c r="II139" i="26"/>
  <c r="IN121" i="26"/>
  <c r="IE158" i="26"/>
  <c r="DE120" i="26"/>
  <c r="IM166" i="26"/>
  <c r="HZ153" i="26"/>
  <c r="DG122" i="26"/>
  <c r="IK164" i="26"/>
  <c r="FU82" i="46"/>
  <c r="IC133" i="26"/>
  <c r="CQ106" i="26"/>
  <c r="IB109" i="26"/>
  <c r="FN75" i="46"/>
  <c r="HY152" i="26"/>
  <c r="IM120" i="26"/>
  <c r="P13" i="26" l="1"/>
  <c r="AE82" i="26" s="1"/>
  <c r="GI73" i="46"/>
  <c r="GK82" i="26"/>
  <c r="GI75" i="46"/>
  <c r="I66" i="47"/>
  <c r="E171" i="26"/>
  <c r="BK48" i="21"/>
  <c r="GT81" i="46"/>
  <c r="E167" i="26"/>
  <c r="E106" i="21"/>
  <c r="S57" i="21"/>
  <c r="V47" i="36"/>
  <c r="AV47" i="36" s="1"/>
  <c r="F67" i="36"/>
  <c r="AV67" i="36" s="1"/>
  <c r="BB91" i="26"/>
  <c r="E181" i="26" s="1"/>
  <c r="BS55" i="21"/>
  <c r="BJ123" i="26"/>
  <c r="E164" i="26"/>
  <c r="GK83" i="26"/>
  <c r="T45" i="21"/>
  <c r="BM45" i="21" s="1"/>
  <c r="BM57" i="21" s="1"/>
  <c r="M26" i="21"/>
  <c r="D75" i="21"/>
  <c r="GK73" i="26"/>
  <c r="Y50" i="21"/>
  <c r="I20" i="47" s="1"/>
  <c r="I67" i="47" s="1"/>
  <c r="I116" i="47" s="1"/>
  <c r="T126" i="26"/>
  <c r="P13" i="46"/>
  <c r="AE82" i="46" s="1"/>
  <c r="I179" i="47" s="1"/>
  <c r="B178" i="36"/>
  <c r="I107" i="47"/>
  <c r="I8" i="47"/>
  <c r="I37" i="47"/>
  <c r="AV78" i="36"/>
  <c r="C167" i="36" s="1"/>
  <c r="GK77" i="26"/>
  <c r="T120" i="46"/>
  <c r="B184" i="36"/>
  <c r="I108" i="47"/>
  <c r="FW73" i="52"/>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C139" i="21"/>
  <c r="C122" i="21"/>
  <c r="FJ79" i="26"/>
  <c r="W44" i="36"/>
  <c r="AV44" i="36" s="1"/>
  <c r="FH81" i="46"/>
  <c r="BI57" i="21"/>
  <c r="E169" i="46"/>
  <c r="AN44" i="21"/>
  <c r="B12" i="29"/>
  <c r="V61" i="36"/>
  <c r="I5" i="47"/>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Z76" i="26"/>
  <c r="BD76" i="26" s="1"/>
  <c r="I4" i="47"/>
  <c r="D16" i="46"/>
  <c r="F104" i="46" s="1"/>
  <c r="BJ104" i="46" s="1"/>
  <c r="I2" i="47"/>
  <c r="I44" i="47" s="1"/>
  <c r="I89" i="47" s="1"/>
  <c r="BK57" i="21"/>
  <c r="GI77" i="46"/>
  <c r="F83" i="36"/>
  <c r="BL44" i="21"/>
  <c r="BL57" i="21" s="1"/>
  <c r="W24"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B181" i="36"/>
  <c r="FH77" i="46"/>
  <c r="T57" i="21"/>
  <c r="BD91" i="26"/>
  <c r="B180" i="36"/>
  <c r="FJ81" i="26"/>
  <c r="K24" i="46"/>
  <c r="AB82" i="46" s="1"/>
  <c r="I176" i="47" s="1"/>
  <c r="BB91" i="46"/>
  <c r="E179" i="46" s="1"/>
  <c r="I193" i="47"/>
  <c r="E177" i="26"/>
  <c r="K13" i="46"/>
  <c r="AC82" i="46" s="1"/>
  <c r="I177" i="47" s="1"/>
  <c r="FJ85" i="26"/>
  <c r="E175" i="26"/>
  <c r="E166" i="26"/>
  <c r="U118" i="46"/>
  <c r="AD82" i="26"/>
  <c r="E178" i="26"/>
  <c r="GK76" i="26"/>
  <c r="GK88" i="26"/>
  <c r="AA80" i="26"/>
  <c r="I16" i="26"/>
  <c r="M16" i="26" s="1"/>
  <c r="M16" i="46" s="1"/>
  <c r="H108" i="46" s="1"/>
  <c r="I147" i="47" s="1"/>
  <c r="V12" i="46"/>
  <c r="AJ78" i="46" s="1"/>
  <c r="I168" i="47" s="1"/>
  <c r="AC12" i="26"/>
  <c r="AC12" i="46" s="1"/>
  <c r="AN86" i="46" s="1"/>
  <c r="AJ78" i="26"/>
  <c r="I115" i="47" s="1"/>
  <c r="D29" i="46"/>
  <c r="C103" i="46" s="1"/>
  <c r="C124" i="46" s="1"/>
  <c r="C105" i="26"/>
  <c r="AA73" i="26"/>
  <c r="BD73" i="26" s="1"/>
  <c r="F126" i="26"/>
  <c r="C145" i="36"/>
  <c r="AT57" i="36"/>
  <c r="I86" i="47"/>
  <c r="P83" i="36"/>
  <c r="Y59" i="36"/>
  <c r="I82" i="47" s="1"/>
  <c r="I26" i="36"/>
  <c r="G13" i="46"/>
  <c r="Z82" i="46" s="1"/>
  <c r="I174" i="47" s="1"/>
  <c r="Z82" i="26"/>
  <c r="AA80" i="46"/>
  <c r="I171" i="47" s="1"/>
  <c r="Z80" i="46"/>
  <c r="FP82" i="52"/>
  <c r="CP73" i="26"/>
  <c r="FW89" i="52"/>
  <c r="FR84" i="52"/>
  <c r="DH91" i="26"/>
  <c r="DF121" i="46"/>
  <c r="FT81" i="46"/>
  <c r="FU87" i="52"/>
  <c r="FT86" i="52"/>
  <c r="CS76" i="26"/>
  <c r="CV79" i="26"/>
  <c r="FS85" i="52"/>
  <c r="DH123" i="26"/>
  <c r="FZ87" i="46"/>
  <c r="CO104" i="46"/>
  <c r="FP77" i="46"/>
  <c r="GC90" i="46"/>
  <c r="FV88" i="52"/>
  <c r="FO81" i="52"/>
  <c r="GK91" i="26" l="1"/>
  <c r="FJ91" i="26"/>
  <c r="Y57" i="21"/>
  <c r="FJ90" i="26"/>
  <c r="E180" i="26"/>
  <c r="GI90" i="46"/>
  <c r="BD90" i="26"/>
  <c r="E178" i="46"/>
  <c r="BD90" i="46"/>
  <c r="Y48" i="36"/>
  <c r="Y61" i="36" s="1"/>
  <c r="I15" i="47"/>
  <c r="I61" i="47" s="1"/>
  <c r="I110" i="47" s="1"/>
  <c r="BR50" i="21"/>
  <c r="BR57" i="21" s="1"/>
  <c r="AN45" i="21"/>
  <c r="I160" i="47"/>
  <c r="BJ120" i="46"/>
  <c r="O26" i="21"/>
  <c r="E67" i="21"/>
  <c r="T124" i="46"/>
  <c r="AN50" i="21"/>
  <c r="I29" i="26"/>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G107" i="26"/>
  <c r="BJ107" i="26" s="1"/>
  <c r="AC77" i="26"/>
  <c r="BD77" i="26" s="1"/>
  <c r="I142" i="47"/>
  <c r="AV66" i="36"/>
  <c r="S66" i="36"/>
  <c r="C83" i="36"/>
  <c r="BJ108" i="46"/>
  <c r="O16" i="26"/>
  <c r="AE78" i="26" s="1"/>
  <c r="BD78" i="26" s="1"/>
  <c r="AV68" i="36"/>
  <c r="C135" i="36" s="1"/>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AV48" i="36"/>
  <c r="H126" i="26"/>
  <c r="P117" i="26"/>
  <c r="AN86" i="26"/>
  <c r="AF18" i="26"/>
  <c r="D69" i="36"/>
  <c r="X45" i="36"/>
  <c r="N26" i="36"/>
  <c r="C126" i="26"/>
  <c r="BJ105" i="26"/>
  <c r="W105" i="26"/>
  <c r="E126" i="36"/>
  <c r="AV57" i="36"/>
  <c r="P115" i="46"/>
  <c r="I155" i="47" s="1"/>
  <c r="AA18" i="46"/>
  <c r="AF18" i="46"/>
  <c r="I170" i="47"/>
  <c r="BD86" i="46"/>
  <c r="I184" i="47"/>
  <c r="CU110" i="26"/>
  <c r="CR107" i="26"/>
  <c r="CT77" i="26"/>
  <c r="GD91" i="46"/>
  <c r="DC118" i="46"/>
  <c r="CR75" i="26"/>
  <c r="DG90" i="26"/>
  <c r="DA86" i="46"/>
  <c r="FQ83" i="52"/>
  <c r="CS108" i="26"/>
  <c r="CQ76" i="46"/>
  <c r="DE90" i="46"/>
  <c r="CN103" i="46"/>
  <c r="CP105" i="26"/>
  <c r="CU78" i="26"/>
  <c r="DF121" i="26"/>
  <c r="DF91" i="46"/>
  <c r="CS108" i="46"/>
  <c r="DE120" i="46"/>
  <c r="AB74" i="26" l="1"/>
  <c r="BD74" i="26" s="1"/>
  <c r="G126" i="26"/>
  <c r="I29" i="46"/>
  <c r="D106" i="46" s="1"/>
  <c r="V46" i="21"/>
  <c r="R27" i="21"/>
  <c r="C157" i="36"/>
  <c r="I6" i="47"/>
  <c r="AN67" i="21"/>
  <c r="E75" i="21"/>
  <c r="FY81" i="52" a="1"/>
  <c r="FY81" i="52" s="1"/>
  <c r="BY105" i="52" a="1"/>
  <c r="R30" i="26"/>
  <c r="AH83" i="26" s="1"/>
  <c r="BD83" i="26" s="1"/>
  <c r="N29" i="46"/>
  <c r="E107" i="46" s="1"/>
  <c r="BB92" i="46"/>
  <c r="I194" i="47"/>
  <c r="BJ119" i="46"/>
  <c r="V124" i="46"/>
  <c r="I159" i="47"/>
  <c r="H83" i="36"/>
  <c r="E109" i="26"/>
  <c r="E126" i="26" s="1"/>
  <c r="I165" i="47"/>
  <c r="FJ92" i="26"/>
  <c r="E182" i="26"/>
  <c r="GK92" i="26"/>
  <c r="BD92" i="26"/>
  <c r="AC77" i="46"/>
  <c r="BD77" i="46" s="1"/>
  <c r="AA49" i="36"/>
  <c r="AV49" i="36" s="1"/>
  <c r="G105" i="46"/>
  <c r="BD73" i="46"/>
  <c r="AB25" i="21"/>
  <c r="AJ51" i="21" s="1"/>
  <c r="V25" i="36"/>
  <c r="C133" i="36"/>
  <c r="C155" i="36"/>
  <c r="I109" i="46"/>
  <c r="I124" i="46" s="1"/>
  <c r="K18" i="46"/>
  <c r="J75" i="21"/>
  <c r="AN72" i="21"/>
  <c r="I12" i="47"/>
  <c r="I7" i="47"/>
  <c r="I49" i="47" s="1"/>
  <c r="I94" i="47" s="1"/>
  <c r="AN68" i="21"/>
  <c r="H75" i="21"/>
  <c r="R13" i="21"/>
  <c r="W49" i="21"/>
  <c r="R16" i="26"/>
  <c r="AF81" i="26" s="1"/>
  <c r="BD81" i="26" s="1"/>
  <c r="K33" i="46"/>
  <c r="AB74" i="46"/>
  <c r="I163" i="47" s="1"/>
  <c r="F33" i="46"/>
  <c r="I47" i="47"/>
  <c r="I92" i="47" s="1"/>
  <c r="D83" i="36"/>
  <c r="AV69" i="36"/>
  <c r="AV45" i="36"/>
  <c r="X61" i="36"/>
  <c r="BD86" i="26"/>
  <c r="I131" i="47"/>
  <c r="C160" i="36"/>
  <c r="C138" i="36"/>
  <c r="E70" i="36"/>
  <c r="R27" i="36"/>
  <c r="Z46" i="36"/>
  <c r="P124" i="46"/>
  <c r="P126" i="26"/>
  <c r="BJ117" i="26"/>
  <c r="BJ115" i="46"/>
  <c r="V13" i="36"/>
  <c r="K73" i="36"/>
  <c r="AB52" i="36"/>
  <c r="BD79" i="46"/>
  <c r="I169" i="47"/>
  <c r="BD74" i="46"/>
  <c r="I145" i="47"/>
  <c r="BJ106" i="46"/>
  <c r="D124" i="46"/>
  <c r="BD78" i="46"/>
  <c r="I167" i="47"/>
  <c r="CQ74" i="26"/>
  <c r="CT79" i="46"/>
  <c r="CX81" i="26"/>
  <c r="DC86" i="26"/>
  <c r="CZ83" i="26"/>
  <c r="GC81" i="52"/>
  <c r="CQ106" i="46"/>
  <c r="CO74" i="46"/>
  <c r="DB117" i="26"/>
  <c r="DI92" i="26"/>
  <c r="CS78" i="46"/>
  <c r="CR77" i="46"/>
  <c r="CN73" i="46"/>
  <c r="CZ115" i="46"/>
  <c r="DD119" i="46"/>
  <c r="K112" i="26" l="1"/>
  <c r="K126" i="26" s="1"/>
  <c r="AD75" i="46"/>
  <c r="R30" i="46"/>
  <c r="AH83" i="46" s="1"/>
  <c r="C140" i="21"/>
  <c r="C123" i="21"/>
  <c r="BJ109" i="26"/>
  <c r="M111" i="26"/>
  <c r="BJ111" i="26" s="1"/>
  <c r="M69" i="21"/>
  <c r="Z54" i="21"/>
  <c r="Z27" i="21"/>
  <c r="I16" i="47"/>
  <c r="I62" i="47" s="1"/>
  <c r="I111" i="47" s="1"/>
  <c r="BO46" i="21"/>
  <c r="BO57" i="21" s="1"/>
  <c r="V57" i="21"/>
  <c r="AN46" i="21"/>
  <c r="FY88" i="52"/>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V13" i="21"/>
  <c r="X52" i="21"/>
  <c r="K70" i="21"/>
  <c r="BJ112" i="26"/>
  <c r="BJ105" i="46"/>
  <c r="G124" i="46"/>
  <c r="I144" i="47"/>
  <c r="C141" i="21"/>
  <c r="C124" i="21"/>
  <c r="I41" i="47"/>
  <c r="AL51" i="2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M126" i="26"/>
  <c r="P33" i="46"/>
  <c r="GJ88" i="52"/>
  <c r="GK89" i="52"/>
  <c r="GD82" i="52"/>
  <c r="CV111" i="26"/>
  <c r="GG85" i="52"/>
  <c r="CR107" i="46"/>
  <c r="CP75" i="46"/>
  <c r="GI87" i="52"/>
  <c r="DG92" i="46"/>
  <c r="GE92" i="46"/>
  <c r="GE83" i="52"/>
  <c r="CT109" i="26"/>
  <c r="GH86" i="52"/>
  <c r="GF84" i="52"/>
  <c r="CP105" i="46"/>
  <c r="CW112" i="26"/>
  <c r="X28" i="21" l="1"/>
  <c r="N73" i="21"/>
  <c r="AB27" i="21"/>
  <c r="I9" i="47"/>
  <c r="I51" i="47" s="1"/>
  <c r="I96" i="47" s="1"/>
  <c r="AN69" i="21"/>
  <c r="M75" i="21"/>
  <c r="AN54" i="21"/>
  <c r="Z57" i="21"/>
  <c r="I22" i="47"/>
  <c r="I79" i="47" s="1"/>
  <c r="I128" i="47" s="1"/>
  <c r="BS54" i="21"/>
  <c r="BS57" i="21" s="1"/>
  <c r="EZ81" i="52" a="1"/>
  <c r="FG82" i="52" s="1"/>
  <c r="CL105" i="52" a="1"/>
  <c r="BY81" i="52" a="1"/>
  <c r="AB13" i="21"/>
  <c r="AI53" i="21" s="1"/>
  <c r="L71" i="21"/>
  <c r="J114" i="26"/>
  <c r="V28" i="46"/>
  <c r="J112" i="46" s="1"/>
  <c r="Z26" i="26"/>
  <c r="AV75" i="36"/>
  <c r="J83" i="36"/>
  <c r="I54" i="47"/>
  <c r="I99" i="47" s="1"/>
  <c r="BQ52" i="21"/>
  <c r="BQ57" i="21" s="1"/>
  <c r="D136" i="21" s="1" a="1"/>
  <c r="X57" i="21"/>
  <c r="I21" i="47"/>
  <c r="I71" i="47" s="1"/>
  <c r="I120" i="47" s="1"/>
  <c r="AN52" i="21"/>
  <c r="X16" i="26"/>
  <c r="AK82" i="26" s="1"/>
  <c r="BD82" i="26" s="1"/>
  <c r="L113" i="26"/>
  <c r="V16" i="46"/>
  <c r="AC23" i="36"/>
  <c r="AA30" i="36" s="1"/>
  <c r="AA33" i="26" s="1"/>
  <c r="AH51" i="36"/>
  <c r="P18" i="46"/>
  <c r="AF81" i="46"/>
  <c r="K110" i="46"/>
  <c r="K75" i="21"/>
  <c r="AN70" i="21"/>
  <c r="I10" i="47"/>
  <c r="I52" i="47" s="1"/>
  <c r="I97" i="47" s="1"/>
  <c r="E110" i="21"/>
  <c r="AN51" i="21"/>
  <c r="M83" i="36"/>
  <c r="AV72" i="36"/>
  <c r="C137" i="36"/>
  <c r="C159" i="36"/>
  <c r="AV74" i="36"/>
  <c r="L83" i="36"/>
  <c r="C140" i="36"/>
  <c r="C162" i="36"/>
  <c r="AV54" i="36"/>
  <c r="AC13" i="36"/>
  <c r="Y15" i="36" s="1"/>
  <c r="AG53" i="36"/>
  <c r="I181" i="47"/>
  <c r="BD83" i="46"/>
  <c r="M124" i="46"/>
  <c r="I149" i="47"/>
  <c r="BJ109" i="46"/>
  <c r="CY82" i="26"/>
  <c r="CX83" i="46"/>
  <c r="CT109" i="46"/>
  <c r="X27" i="36" l="1"/>
  <c r="AJ55" i="21"/>
  <c r="N75" i="21"/>
  <c r="I13" i="47"/>
  <c r="AN73" i="21"/>
  <c r="C142" i="21"/>
  <c r="C125" i="21"/>
  <c r="G119" i="21" a="1"/>
  <c r="G119" i="21" s="1"/>
  <c r="U30" i="36"/>
  <c r="AB32" i="21"/>
  <c r="FC82" i="52"/>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FJ88" i="52"/>
  <c r="FG86" i="52"/>
  <c r="FK87" i="52"/>
  <c r="FA86" i="52"/>
  <c r="FI89" i="52"/>
  <c r="FC89" i="52"/>
  <c r="FG83" i="52"/>
  <c r="FA82" i="52"/>
  <c r="FA87" i="52"/>
  <c r="FB88" i="52"/>
  <c r="FE85" i="52"/>
  <c r="FC86" i="52"/>
  <c r="FH88" i="52"/>
  <c r="FB89" i="52"/>
  <c r="FE88" i="52"/>
  <c r="FC81" i="52"/>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G120" i="21"/>
  <c r="G128" i="21"/>
  <c r="D145" i="21"/>
  <c r="F145" i="21" s="1"/>
  <c r="G145" i="21" s="1"/>
  <c r="H145" i="21" s="1"/>
  <c r="D141" i="21"/>
  <c r="F141" i="21" s="1"/>
  <c r="G141" i="21" s="1"/>
  <c r="H141" i="21" s="1"/>
  <c r="D142" i="21"/>
  <c r="D140" i="21"/>
  <c r="F140" i="21" s="1"/>
  <c r="G140" i="21" s="1"/>
  <c r="H140" i="21" s="1"/>
  <c r="D143" i="21"/>
  <c r="D139" i="21"/>
  <c r="F139" i="21" s="1"/>
  <c r="G139" i="21" s="1"/>
  <c r="H139" i="21" s="1"/>
  <c r="D138" i="21"/>
  <c r="F138" i="21" s="1"/>
  <c r="G138" i="21" s="1"/>
  <c r="H138" i="21" s="1"/>
  <c r="D146" i="21"/>
  <c r="D144" i="21"/>
  <c r="D137" i="21"/>
  <c r="D136" i="21"/>
  <c r="I150" i="47"/>
  <c r="BJ110" i="46"/>
  <c r="K124" i="46"/>
  <c r="BD81" i="46"/>
  <c r="I173" i="47"/>
  <c r="I127" i="47"/>
  <c r="J126" i="26"/>
  <c r="BJ114" i="26"/>
  <c r="L26" i="26"/>
  <c r="R80" i="36"/>
  <c r="J18" i="26"/>
  <c r="S21" i="36"/>
  <c r="U21" i="36"/>
  <c r="L75" i="21"/>
  <c r="AN71" i="21"/>
  <c r="I11" i="47"/>
  <c r="I53" i="47" s="1"/>
  <c r="I98" i="47" s="1"/>
  <c r="BJ112" i="46"/>
  <c r="I152" i="47"/>
  <c r="J124" i="46"/>
  <c r="AL53" i="21"/>
  <c r="I42" i="47"/>
  <c r="AI57" i="21"/>
  <c r="C143" i="21"/>
  <c r="C126" i="21"/>
  <c r="AC26" i="26"/>
  <c r="Z26" i="46"/>
  <c r="AL80" i="26"/>
  <c r="C164" i="36"/>
  <c r="C142" i="36"/>
  <c r="I70" i="47"/>
  <c r="AH61" i="36"/>
  <c r="AV51" i="36"/>
  <c r="L111" i="46"/>
  <c r="X16" i="46"/>
  <c r="AK82" i="46" s="1"/>
  <c r="BD82" i="46" s="1"/>
  <c r="U18" i="46"/>
  <c r="P77" i="21" a="1"/>
  <c r="BJ113" i="26"/>
  <c r="L126" i="26"/>
  <c r="C139" i="36"/>
  <c r="C161" i="36"/>
  <c r="Y18" i="26"/>
  <c r="AB16" i="26" s="1"/>
  <c r="AD18" i="36"/>
  <c r="AG61" i="36"/>
  <c r="I78" i="47"/>
  <c r="AV53" i="36"/>
  <c r="AQ56" i="36"/>
  <c r="O79" i="36"/>
  <c r="C163" i="36"/>
  <c r="C141" i="36"/>
  <c r="CW82" i="46"/>
  <c r="CY114" i="26"/>
  <c r="CV81" i="46"/>
  <c r="CX113" i="26"/>
  <c r="CW112" i="46"/>
  <c r="CU110" i="46"/>
  <c r="F143" i="21" l="1"/>
  <c r="G143" i="21" s="1"/>
  <c r="H143" i="21" s="1"/>
  <c r="F142" i="21"/>
  <c r="G142" i="21" s="1"/>
  <c r="H142" i="21" s="1"/>
  <c r="G125" i="21"/>
  <c r="G127" i="21"/>
  <c r="G126" i="21"/>
  <c r="G121" i="21"/>
  <c r="G129" i="21"/>
  <c r="C146" i="21"/>
  <c r="F146" i="21" s="1"/>
  <c r="G146" i="21" s="1"/>
  <c r="H146" i="21" s="1"/>
  <c r="C129" i="21"/>
  <c r="G122" i="21"/>
  <c r="G124" i="21"/>
  <c r="FC99" i="52"/>
  <c r="EZ99" i="52"/>
  <c r="AJ57" i="21"/>
  <c r="D177" i="36" s="1" a="1"/>
  <c r="I43" i="47"/>
  <c r="AL55" i="21"/>
  <c r="G123" i="21"/>
  <c r="AA27" i="36"/>
  <c r="N76" i="36"/>
  <c r="AE55" i="36"/>
  <c r="X30" i="26"/>
  <c r="FK99" i="52"/>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AC89" i="26"/>
  <c r="I135" i="47" s="1"/>
  <c r="M18" i="26"/>
  <c r="AJ22" i="26" s="1"/>
  <c r="J18" i="46"/>
  <c r="R83" i="36"/>
  <c r="I59" i="47"/>
  <c r="I104" i="47" s="1"/>
  <c r="AV80" i="36"/>
  <c r="I119" i="47"/>
  <c r="BD80" i="26"/>
  <c r="I151" i="47"/>
  <c r="BJ111" i="46"/>
  <c r="L124" i="46"/>
  <c r="AC26" i="46"/>
  <c r="AA33" i="46" s="1"/>
  <c r="AE33" i="26"/>
  <c r="R119" i="26"/>
  <c r="AP88" i="26"/>
  <c r="AL80" i="46"/>
  <c r="S33" i="46"/>
  <c r="AD24" i="36"/>
  <c r="AC59" i="36"/>
  <c r="T23" i="26"/>
  <c r="AI28" i="26" s="1"/>
  <c r="AZ89" i="26" s="1"/>
  <c r="AN53" i="21"/>
  <c r="E112" i="21"/>
  <c r="C127" i="21"/>
  <c r="C144" i="21"/>
  <c r="AO85" i="26"/>
  <c r="AC18" i="26"/>
  <c r="AJ21" i="26" s="1"/>
  <c r="O118" i="26"/>
  <c r="AB16" i="46"/>
  <c r="AQ61" i="36"/>
  <c r="I85" i="47"/>
  <c r="AT56" i="36"/>
  <c r="O83" i="36"/>
  <c r="AV79" i="36"/>
  <c r="I58" i="47"/>
  <c r="I103" i="47" s="1"/>
  <c r="FA106" i="52"/>
  <c r="FG112" i="52"/>
  <c r="FB107" i="52"/>
  <c r="FH113" i="52"/>
  <c r="FC108" i="52"/>
  <c r="EZ105" i="52"/>
  <c r="FI114" i="52"/>
  <c r="FE110" i="52"/>
  <c r="CV111" i="46"/>
  <c r="CW80" i="26"/>
  <c r="FK116" i="52"/>
  <c r="FD109" i="52"/>
  <c r="FJ115" i="52"/>
  <c r="FF111" i="52"/>
  <c r="D178" i="36" l="1"/>
  <c r="D181" i="36"/>
  <c r="D180" i="36"/>
  <c r="D185" i="36"/>
  <c r="D184" i="36"/>
  <c r="D177" i="36"/>
  <c r="D179" i="36"/>
  <c r="D183" i="36"/>
  <c r="D182" i="36"/>
  <c r="X30" i="46"/>
  <c r="AI84" i="26"/>
  <c r="GW81" i="26"/>
  <c r="GX81" i="26" s="1"/>
  <c r="GY81" i="26" s="1"/>
  <c r="GZ81" i="26" s="1"/>
  <c r="HA81" i="26" s="1"/>
  <c r="HB81" i="26" s="1"/>
  <c r="N115" i="26"/>
  <c r="U33" i="26"/>
  <c r="AN55" i="21"/>
  <c r="E114" i="21"/>
  <c r="AV55" i="36"/>
  <c r="I80" i="47"/>
  <c r="AE61" i="36"/>
  <c r="I55" i="47"/>
  <c r="I100" i="47" s="1"/>
  <c r="N83" i="36"/>
  <c r="AV76" i="36"/>
  <c r="Y30" i="36"/>
  <c r="Q77" i="36"/>
  <c r="AR58" i="36"/>
  <c r="HH60" i="52" a="1"/>
  <c r="HI62" i="52" s="1"/>
  <c r="AN88" i="21"/>
  <c r="C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AN81" i="21"/>
  <c r="C107" i="21" s="1"/>
  <c r="I107" i="21" s="1"/>
  <c r="BJ119" i="26"/>
  <c r="R126" i="26"/>
  <c r="AN79" i="21"/>
  <c r="C105" i="21" s="1"/>
  <c r="I105" i="21" s="1"/>
  <c r="W90" i="21"/>
  <c r="W93" i="21" s="1"/>
  <c r="AN80" i="21"/>
  <c r="C106" i="21" s="1"/>
  <c r="I106" i="21" s="1"/>
  <c r="R90" i="21"/>
  <c r="R93" i="21" s="1"/>
  <c r="AR64" i="36"/>
  <c r="I83" i="47"/>
  <c r="AC61" i="36"/>
  <c r="AN85" i="21"/>
  <c r="C111" i="21" s="1"/>
  <c r="I111" i="21" s="1"/>
  <c r="AN84" i="21"/>
  <c r="C110" i="21" s="1"/>
  <c r="I110" i="21" s="1"/>
  <c r="S90" i="21"/>
  <c r="S93" i="21" s="1"/>
  <c r="C169" i="36"/>
  <c r="C147" i="36"/>
  <c r="AN83" i="21"/>
  <c r="C109" i="21" s="1"/>
  <c r="I109" i="21" s="1"/>
  <c r="U90" i="21"/>
  <c r="U93" i="21" s="1"/>
  <c r="AR59" i="36"/>
  <c r="AD26" i="36"/>
  <c r="V90" i="21"/>
  <c r="V93" i="21" s="1"/>
  <c r="Q90" i="21"/>
  <c r="Q92" i="21" s="1"/>
  <c r="AN87" i="21"/>
  <c r="C113" i="21" s="1"/>
  <c r="I113" i="21" s="1"/>
  <c r="R117" i="46"/>
  <c r="AP88" i="46"/>
  <c r="AE33" i="46"/>
  <c r="AG89" i="26"/>
  <c r="I136" i="47" s="1"/>
  <c r="T31" i="26"/>
  <c r="T23" i="46"/>
  <c r="AC89" i="46"/>
  <c r="I188" i="47" s="1"/>
  <c r="M18" i="46"/>
  <c r="AJ22" i="46" s="1"/>
  <c r="AN86" i="21"/>
  <c r="C112" i="21" s="1"/>
  <c r="I112" i="21" s="1"/>
  <c r="P90" i="21"/>
  <c r="AN77" i="21"/>
  <c r="C103" i="21" s="1"/>
  <c r="I103" i="21" s="1"/>
  <c r="AN82" i="21"/>
  <c r="C108" i="21" s="1"/>
  <c r="I108" i="21" s="1"/>
  <c r="AB89" i="46"/>
  <c r="I187" i="47" s="1"/>
  <c r="M31" i="46"/>
  <c r="I172" i="47"/>
  <c r="BD80" i="46"/>
  <c r="I84" i="47"/>
  <c r="AD61" i="36"/>
  <c r="T90" i="21"/>
  <c r="T93" i="21" s="1"/>
  <c r="I133" i="47"/>
  <c r="BD88" i="26"/>
  <c r="X90" i="21"/>
  <c r="X93" i="21" s="1"/>
  <c r="V31" i="26"/>
  <c r="V23" i="46"/>
  <c r="AH89" i="26"/>
  <c r="I137" i="47" s="1"/>
  <c r="E125" i="36"/>
  <c r="AV56" i="36"/>
  <c r="C146" i="36"/>
  <c r="C168" i="36"/>
  <c r="Y18" i="46"/>
  <c r="AO85" i="46"/>
  <c r="AC18" i="46"/>
  <c r="O116" i="46"/>
  <c r="O126" i="26"/>
  <c r="BJ118" i="26"/>
  <c r="BD85" i="26"/>
  <c r="I130" i="47"/>
  <c r="DE88" i="26"/>
  <c r="DD119" i="26"/>
  <c r="CU80" i="46"/>
  <c r="DB85" i="26"/>
  <c r="DC118" i="26"/>
  <c r="AI28" i="46" l="1"/>
  <c r="AZ89" i="46" s="1"/>
  <c r="AV77" i="36"/>
  <c r="I56" i="47"/>
  <c r="I101" i="47" s="1"/>
  <c r="Q83" i="36"/>
  <c r="T85" i="36" a="1"/>
  <c r="W97" i="36" s="1"/>
  <c r="Y33" i="26"/>
  <c r="AA30" i="26" s="1"/>
  <c r="AD32" i="36"/>
  <c r="C143" i="36"/>
  <c r="C165" i="36"/>
  <c r="BJ115" i="26"/>
  <c r="N126" i="26"/>
  <c r="AJ37" i="26"/>
  <c r="GU81" i="46"/>
  <c r="GV81" i="46" s="1"/>
  <c r="GW81" i="46" s="1"/>
  <c r="GX81" i="46" s="1"/>
  <c r="GY81" i="46" s="1"/>
  <c r="GZ81" i="46" s="1"/>
  <c r="AI84" i="46"/>
  <c r="N113" i="46"/>
  <c r="U33" i="46"/>
  <c r="I114" i="21"/>
  <c r="I129" i="47"/>
  <c r="BD84" i="26"/>
  <c r="I87" i="47"/>
  <c r="AT58" i="36"/>
  <c r="HN70" i="52"/>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H62" i="52"/>
  <c r="HH70" i="52"/>
  <c r="HL65" i="52"/>
  <c r="HI63" i="52"/>
  <c r="HH63" i="52"/>
  <c r="HN60" i="52"/>
  <c r="HM71" i="52"/>
  <c r="HJ69" i="52"/>
  <c r="HI69" i="52"/>
  <c r="HM64" i="52"/>
  <c r="HJ62" i="52"/>
  <c r="E119" i="21" a="1"/>
  <c r="P92" i="21"/>
  <c r="AG89" i="46"/>
  <c r="I189" i="47" s="1"/>
  <c r="T31" i="46"/>
  <c r="I191" i="47"/>
  <c r="AR94" i="46" a="1"/>
  <c r="BB89" i="46"/>
  <c r="V31" i="46"/>
  <c r="AH89" i="46"/>
  <c r="I190" i="47" s="1"/>
  <c r="BD88" i="46"/>
  <c r="I186" i="47"/>
  <c r="BJ117" i="46"/>
  <c r="I157" i="47"/>
  <c r="R124" i="46"/>
  <c r="G133" i="36" a="1"/>
  <c r="D155" i="36" a="1"/>
  <c r="AA96" i="36"/>
  <c r="AE95" i="36"/>
  <c r="AB87" i="36"/>
  <c r="AA86" i="36"/>
  <c r="T94" i="36"/>
  <c r="AB97" i="36"/>
  <c r="AF97" i="36"/>
  <c r="Z93" i="36"/>
  <c r="W98" i="36"/>
  <c r="AB90" i="36"/>
  <c r="AD91" i="36"/>
  <c r="AE92" i="36"/>
  <c r="AG98" i="36"/>
  <c r="AG95" i="36"/>
  <c r="AF86" i="36"/>
  <c r="AA91" i="36"/>
  <c r="Z95" i="36"/>
  <c r="AC95" i="36"/>
  <c r="V94" i="36"/>
  <c r="T100" i="36"/>
  <c r="AG94" i="36"/>
  <c r="AD87" i="36"/>
  <c r="Z99" i="36"/>
  <c r="AH92" i="36"/>
  <c r="AF89" i="36"/>
  <c r="T91" i="36"/>
  <c r="U99" i="36"/>
  <c r="W92" i="36"/>
  <c r="AC96" i="36"/>
  <c r="AD92" i="36"/>
  <c r="Z86" i="36"/>
  <c r="Y88" i="36"/>
  <c r="AF87" i="36"/>
  <c r="V89" i="36"/>
  <c r="W100" i="36"/>
  <c r="X90" i="36"/>
  <c r="AE88" i="36"/>
  <c r="T97" i="36"/>
  <c r="AA100" i="36"/>
  <c r="AE85" i="36"/>
  <c r="V86" i="36"/>
  <c r="W86" i="36"/>
  <c r="V93" i="36"/>
  <c r="W96" i="36"/>
  <c r="AE93" i="36"/>
  <c r="AC93" i="36"/>
  <c r="AC100" i="36"/>
  <c r="T86" i="36"/>
  <c r="T89" i="36"/>
  <c r="AB91" i="36"/>
  <c r="W85" i="36"/>
  <c r="AF100" i="36"/>
  <c r="AD99" i="36"/>
  <c r="AD100" i="36"/>
  <c r="U88" i="36"/>
  <c r="T85" i="36"/>
  <c r="AB94" i="36"/>
  <c r="AB100" i="36"/>
  <c r="Y85" i="36"/>
  <c r="Z94" i="36"/>
  <c r="Y100" i="36"/>
  <c r="T99" i="36"/>
  <c r="X94" i="36"/>
  <c r="W90" i="36"/>
  <c r="AC85" i="36"/>
  <c r="X92" i="36"/>
  <c r="AA85" i="36"/>
  <c r="AA90" i="36"/>
  <c r="AA88" i="36"/>
  <c r="V87" i="36"/>
  <c r="AH97" i="36"/>
  <c r="AB96" i="36"/>
  <c r="AH87" i="36"/>
  <c r="AG85" i="36"/>
  <c r="X89" i="36"/>
  <c r="AC94" i="36"/>
  <c r="AH96" i="36"/>
  <c r="AC87" i="36"/>
  <c r="AC98" i="36"/>
  <c r="AG90" i="36"/>
  <c r="AH90" i="36"/>
  <c r="V91" i="36"/>
  <c r="T87" i="36"/>
  <c r="Z87" i="36"/>
  <c r="Y93" i="36"/>
  <c r="AH85" i="36"/>
  <c r="AG93" i="36"/>
  <c r="T88" i="36"/>
  <c r="Z85" i="36"/>
  <c r="Z89" i="36"/>
  <c r="AF93" i="36"/>
  <c r="AE86" i="36"/>
  <c r="AD96" i="36"/>
  <c r="V100" i="36"/>
  <c r="AD85" i="36"/>
  <c r="Y86" i="36"/>
  <c r="AD97" i="36"/>
  <c r="AF98" i="36"/>
  <c r="V88" i="36"/>
  <c r="AB88" i="36"/>
  <c r="AH93" i="36"/>
  <c r="Z92" i="36"/>
  <c r="AT59" i="36"/>
  <c r="I88" i="47"/>
  <c r="AR61" i="36"/>
  <c r="BD89" i="26"/>
  <c r="E179" i="26"/>
  <c r="FJ89" i="26"/>
  <c r="GK89" i="2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I183" i="47"/>
  <c r="BD85" i="46"/>
  <c r="I156" i="47"/>
  <c r="BJ116" i="46"/>
  <c r="O124" i="46"/>
  <c r="DF89" i="26"/>
  <c r="DA84" i="26"/>
  <c r="DC88" i="46"/>
  <c r="CZ85" i="46"/>
  <c r="DA116" i="46"/>
  <c r="CZ115" i="26"/>
  <c r="DB117" i="46"/>
  <c r="Z96" i="36" l="1"/>
  <c r="AH99" i="36"/>
  <c r="AG88" i="36"/>
  <c r="X87" i="36"/>
  <c r="Y94" i="36"/>
  <c r="AA99" i="36"/>
  <c r="X85" i="36"/>
  <c r="W87" i="36"/>
  <c r="AB93" i="36"/>
  <c r="Z88" i="36"/>
  <c r="Y95" i="36"/>
  <c r="AF88" i="36"/>
  <c r="W95" i="36"/>
  <c r="AD89" i="36"/>
  <c r="AH89" i="36"/>
  <c r="AB85" i="36"/>
  <c r="AE98" i="36"/>
  <c r="AC91" i="36"/>
  <c r="AJ37" i="46"/>
  <c r="AV58" i="36"/>
  <c r="E127" i="36"/>
  <c r="I153" i="47"/>
  <c r="N124" i="46"/>
  <c r="BJ113" i="46"/>
  <c r="W88" i="36"/>
  <c r="AF96" i="36"/>
  <c r="AH100" i="36"/>
  <c r="U96" i="36"/>
  <c r="AF85" i="36"/>
  <c r="AA89" i="36"/>
  <c r="AE87" i="36"/>
  <c r="U90" i="36"/>
  <c r="U91" i="36"/>
  <c r="AV91" i="36" s="1"/>
  <c r="C119" i="36" s="1"/>
  <c r="I119" i="36" s="1"/>
  <c r="X88" i="36"/>
  <c r="AV88" i="36" s="1"/>
  <c r="C116" i="36" s="1"/>
  <c r="I116" i="36" s="1"/>
  <c r="X86" i="36"/>
  <c r="AG89" i="36"/>
  <c r="T93" i="36"/>
  <c r="AA95" i="36"/>
  <c r="V95" i="36"/>
  <c r="W91" i="36"/>
  <c r="Y98" i="36"/>
  <c r="AE91" i="36"/>
  <c r="W94" i="36"/>
  <c r="AF92" i="36"/>
  <c r="AF102" i="36" s="1"/>
  <c r="AF105" i="36" s="1"/>
  <c r="X93" i="36"/>
  <c r="U86" i="36"/>
  <c r="U89" i="36"/>
  <c r="AV89" i="36" s="1"/>
  <c r="C117" i="36" s="1"/>
  <c r="I117" i="36" s="1"/>
  <c r="X91" i="36"/>
  <c r="U94" i="36"/>
  <c r="V85" i="36"/>
  <c r="AH88" i="36"/>
  <c r="AA98" i="36"/>
  <c r="AB95" i="36"/>
  <c r="W93" i="36"/>
  <c r="I182" i="47"/>
  <c r="BD84" i="46"/>
  <c r="AD29" i="26"/>
  <c r="AC33" i="26"/>
  <c r="AJ35" i="26" s="1"/>
  <c r="AM87" i="26"/>
  <c r="AA30" i="46"/>
  <c r="Q116" i="26"/>
  <c r="W99" i="36"/>
  <c r="Z100" i="36"/>
  <c r="Z97" i="36"/>
  <c r="AA94" i="36"/>
  <c r="X99" i="36"/>
  <c r="AC99" i="36"/>
  <c r="Z91" i="36"/>
  <c r="AD93" i="36"/>
  <c r="AH95" i="36"/>
  <c r="AH102" i="36" s="1"/>
  <c r="AH105" i="36" s="1"/>
  <c r="Y96" i="36"/>
  <c r="V96" i="36"/>
  <c r="T90" i="36"/>
  <c r="W89" i="36"/>
  <c r="AF99" i="36"/>
  <c r="AG96" i="36"/>
  <c r="T98" i="36"/>
  <c r="X98" i="36"/>
  <c r="AG91" i="36"/>
  <c r="AB89" i="36"/>
  <c r="Y91" i="36"/>
  <c r="AA92" i="36"/>
  <c r="AE96" i="36"/>
  <c r="AG86" i="36"/>
  <c r="T96" i="36"/>
  <c r="AE97" i="36"/>
  <c r="U95" i="36"/>
  <c r="Y90" i="36"/>
  <c r="AA93" i="36"/>
  <c r="Y89" i="36"/>
  <c r="U85" i="36"/>
  <c r="AV85" i="36" s="1"/>
  <c r="C113" i="36" s="1"/>
  <c r="I113" i="36" s="1"/>
  <c r="AD90" i="36"/>
  <c r="V90" i="36"/>
  <c r="AV90" i="36" s="1"/>
  <c r="C118" i="36" s="1"/>
  <c r="I118" i="36" s="1"/>
  <c r="U92" i="36"/>
  <c r="AC92" i="36"/>
  <c r="AG87" i="36"/>
  <c r="AE100" i="36"/>
  <c r="V97" i="36"/>
  <c r="AB98" i="36"/>
  <c r="AG99" i="36"/>
  <c r="AA87" i="36"/>
  <c r="AE89" i="36"/>
  <c r="Y92" i="36"/>
  <c r="AE99" i="36"/>
  <c r="X96" i="36"/>
  <c r="AG100" i="36"/>
  <c r="AF91" i="36"/>
  <c r="AD95" i="36"/>
  <c r="AH94" i="36"/>
  <c r="AG92" i="36"/>
  <c r="Z98" i="36"/>
  <c r="AH86" i="36"/>
  <c r="V99" i="36"/>
  <c r="AV99" i="36" s="1"/>
  <c r="C127" i="36" s="1"/>
  <c r="I127" i="36" s="1"/>
  <c r="U93" i="36"/>
  <c r="AH98" i="36"/>
  <c r="AD94" i="36"/>
  <c r="AE90" i="36"/>
  <c r="AB86" i="36"/>
  <c r="AC88" i="36"/>
  <c r="AA97" i="36"/>
  <c r="AA102" i="36" s="1"/>
  <c r="AA105" i="36" s="1"/>
  <c r="U97" i="36"/>
  <c r="AD98" i="36"/>
  <c r="U100" i="36"/>
  <c r="X97" i="36"/>
  <c r="Y99" i="36"/>
  <c r="AF90" i="36"/>
  <c r="AD86" i="36"/>
  <c r="Y97" i="36"/>
  <c r="AV97" i="36" s="1"/>
  <c r="C125" i="36" s="1"/>
  <c r="I125" i="36" s="1"/>
  <c r="V98" i="36"/>
  <c r="AF94" i="36"/>
  <c r="AB99" i="36"/>
  <c r="AF95" i="36"/>
  <c r="AG97" i="36"/>
  <c r="X95" i="36"/>
  <c r="AD88" i="36"/>
  <c r="X100" i="36"/>
  <c r="AV100" i="36" s="1"/>
  <c r="C128" i="36" s="1"/>
  <c r="I128" i="36" s="1"/>
  <c r="AC90" i="36"/>
  <c r="U98" i="36"/>
  <c r="Z90" i="36"/>
  <c r="U87" i="36"/>
  <c r="AC89" i="36"/>
  <c r="AC102" i="36" s="1"/>
  <c r="AC105" i="36" s="1"/>
  <c r="AB92" i="36"/>
  <c r="Y87" i="36"/>
  <c r="Y102" i="36" s="1"/>
  <c r="Y105" i="36" s="1"/>
  <c r="V92" i="36"/>
  <c r="T95" i="36"/>
  <c r="AC86" i="36"/>
  <c r="AC97" i="36"/>
  <c r="T92" i="36"/>
  <c r="AH91" i="36"/>
  <c r="AE94" i="36"/>
  <c r="C166" i="36"/>
  <c r="C144" i="36"/>
  <c r="HI73" i="52"/>
  <c r="HI75" i="52" s="1"/>
  <c r="HP73" i="52"/>
  <c r="HP75" i="52" s="1"/>
  <c r="HK73" i="52"/>
  <c r="HK75" i="52" s="1"/>
  <c r="HJ73" i="52"/>
  <c r="HJ75" i="52" s="1"/>
  <c r="HH73" i="52"/>
  <c r="HH75" i="52" s="1"/>
  <c r="HO73" i="52"/>
  <c r="HO75" i="52" s="1"/>
  <c r="HL73" i="52"/>
  <c r="HL75" i="52" s="1"/>
  <c r="HN73" i="52"/>
  <c r="HN75" i="52" s="1"/>
  <c r="HM73" i="52"/>
  <c r="HM75" i="52" s="1"/>
  <c r="AV59" i="36"/>
  <c r="E128" i="36"/>
  <c r="D169" i="36"/>
  <c r="F169" i="36" s="1"/>
  <c r="D164" i="36"/>
  <c r="F164" i="36" s="1"/>
  <c r="D161" i="36"/>
  <c r="F161" i="36" s="1"/>
  <c r="D162" i="36"/>
  <c r="F162" i="36" s="1"/>
  <c r="D159" i="36"/>
  <c r="F159" i="36" s="1"/>
  <c r="D168" i="36"/>
  <c r="F168" i="36" s="1"/>
  <c r="D156" i="36"/>
  <c r="D165" i="36"/>
  <c r="F165" i="36" s="1"/>
  <c r="D160" i="36"/>
  <c r="F160" i="36" s="1"/>
  <c r="D166" i="36"/>
  <c r="D158" i="36"/>
  <c r="F158" i="36" s="1"/>
  <c r="D167" i="36"/>
  <c r="F167" i="36" s="1"/>
  <c r="D155" i="36"/>
  <c r="D163" i="36"/>
  <c r="F163" i="36" s="1"/>
  <c r="D157" i="36"/>
  <c r="F157" i="36" s="1"/>
  <c r="G135" i="36"/>
  <c r="G146" i="36"/>
  <c r="G138" i="36"/>
  <c r="G142" i="36"/>
  <c r="G136" i="36"/>
  <c r="G133" i="36"/>
  <c r="G144" i="36"/>
  <c r="G143" i="36"/>
  <c r="G137" i="36"/>
  <c r="G147" i="36"/>
  <c r="G141" i="36"/>
  <c r="G145" i="36"/>
  <c r="G139" i="36"/>
  <c r="G134" i="36"/>
  <c r="G140" i="36"/>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R63" i="36"/>
  <c r="AR65" i="36" s="1"/>
  <c r="C177" i="36" a="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HH81" i="52"/>
  <c r="HJ83" i="52"/>
  <c r="CX113" i="46"/>
  <c r="CY84" i="46"/>
  <c r="HL85" i="52"/>
  <c r="HO88" i="52"/>
  <c r="GB89" i="46"/>
  <c r="DD89" i="46"/>
  <c r="HM86" i="52"/>
  <c r="HP89" i="52"/>
  <c r="HI82" i="52"/>
  <c r="HN87" i="52"/>
  <c r="HK84" i="52"/>
  <c r="U102" i="36" l="1"/>
  <c r="U104" i="36" s="1"/>
  <c r="Z102" i="36"/>
  <c r="Z105" i="36" s="1"/>
  <c r="V102" i="36"/>
  <c r="V105" i="36" s="1"/>
  <c r="X102" i="36"/>
  <c r="X105" i="36" s="1"/>
  <c r="AV86" i="36"/>
  <c r="C114" i="36" s="1"/>
  <c r="I114" i="36" s="1"/>
  <c r="AV96" i="36"/>
  <c r="C124" i="36" s="1"/>
  <c r="I124" i="36" s="1"/>
  <c r="AG102" i="36"/>
  <c r="AG105" i="36" s="1"/>
  <c r="AV94" i="36"/>
  <c r="C122" i="36" s="1"/>
  <c r="I122" i="36" s="1"/>
  <c r="AV98" i="36"/>
  <c r="C126" i="36" s="1"/>
  <c r="I126" i="36" s="1"/>
  <c r="W102" i="36"/>
  <c r="W105" i="36" s="1"/>
  <c r="AV95" i="36"/>
  <c r="C123" i="36" s="1"/>
  <c r="I123" i="36" s="1"/>
  <c r="T102" i="36"/>
  <c r="E133" i="36" s="1" a="1"/>
  <c r="AD102" i="36"/>
  <c r="AD105" i="36" s="1"/>
  <c r="AE102" i="36"/>
  <c r="AE105" i="36" s="1"/>
  <c r="AB102" i="36"/>
  <c r="AB105" i="36" s="1"/>
  <c r="AV92" i="36"/>
  <c r="C120" i="36" s="1"/>
  <c r="I120" i="36" s="1"/>
  <c r="AV87" i="36"/>
  <c r="C115" i="36" s="1"/>
  <c r="I115" i="36" s="1"/>
  <c r="BD105" i="26" a="1"/>
  <c r="BJ116" i="26"/>
  <c r="X128" i="26" a="1"/>
  <c r="Q126" i="26"/>
  <c r="AV93" i="36"/>
  <c r="C121" i="36" s="1"/>
  <c r="I121" i="36" s="1"/>
  <c r="AM87" i="46"/>
  <c r="AC33" i="46"/>
  <c r="AD29" i="46"/>
  <c r="Y33" i="46"/>
  <c r="Q114" i="46"/>
  <c r="F166" i="36"/>
  <c r="I132" i="47"/>
  <c r="BD87" i="26"/>
  <c r="X94" i="26" a="1"/>
  <c r="HR81" i="52" a="1"/>
  <c r="HR88" i="52" s="1"/>
  <c r="C181" i="36"/>
  <c r="C178" i="36"/>
  <c r="C180" i="36"/>
  <c r="C185" i="36"/>
  <c r="F185" i="36" s="1"/>
  <c r="C182" i="36"/>
  <c r="C184" i="36"/>
  <c r="F184" i="36" s="1"/>
  <c r="C177" i="36"/>
  <c r="C183" i="36"/>
  <c r="C179" i="36"/>
  <c r="IC88" i="52"/>
  <c r="DA116" i="26"/>
  <c r="DD87" i="26"/>
  <c r="AJ35" i="46" l="1"/>
  <c r="T104" i="36"/>
  <c r="DN105" i="26" a="1"/>
  <c r="DN73" i="26" a="1"/>
  <c r="EK73" i="26" a="1"/>
  <c r="BF113" i="26"/>
  <c r="E199" i="26" s="1"/>
  <c r="BD115" i="26"/>
  <c r="C201" i="26" s="1"/>
  <c r="BF120" i="26"/>
  <c r="E206" i="26" s="1"/>
  <c r="BD119" i="26"/>
  <c r="C205" i="26" s="1"/>
  <c r="BH118" i="26"/>
  <c r="G204" i="26" s="1"/>
  <c r="BG106" i="26"/>
  <c r="F192" i="26" s="1"/>
  <c r="BG112" i="26"/>
  <c r="F198" i="26" s="1"/>
  <c r="BF122" i="26"/>
  <c r="E208" i="26" s="1"/>
  <c r="BH107" i="26"/>
  <c r="G193" i="26" s="1"/>
  <c r="BF116" i="26"/>
  <c r="E202" i="26" s="1"/>
  <c r="BD122" i="26"/>
  <c r="C208" i="26" s="1"/>
  <c r="BF121" i="26"/>
  <c r="E207" i="26" s="1"/>
  <c r="BH114" i="26"/>
  <c r="G200" i="26" s="1"/>
  <c r="BD117" i="26"/>
  <c r="C203" i="26" s="1"/>
  <c r="BD118" i="26"/>
  <c r="C204" i="26" s="1"/>
  <c r="BF105" i="26"/>
  <c r="E191" i="26" s="1"/>
  <c r="BE109" i="26"/>
  <c r="D195" i="26" s="1"/>
  <c r="BE119" i="26"/>
  <c r="D205" i="26" s="1"/>
  <c r="BG122" i="26"/>
  <c r="F208" i="26" s="1"/>
  <c r="BD113" i="26"/>
  <c r="C199" i="26" s="1"/>
  <c r="BE108" i="26"/>
  <c r="D194" i="26" s="1"/>
  <c r="BD106" i="26"/>
  <c r="C192" i="26" s="1"/>
  <c r="BG110" i="26"/>
  <c r="F196" i="26" s="1"/>
  <c r="BD112" i="26"/>
  <c r="C198" i="26" s="1"/>
  <c r="BE114" i="26"/>
  <c r="D200" i="26" s="1"/>
  <c r="BG107" i="26"/>
  <c r="F193" i="26" s="1"/>
  <c r="BD116" i="26"/>
  <c r="C202" i="26" s="1"/>
  <c r="BF108" i="26"/>
  <c r="E194" i="26" s="1"/>
  <c r="BH117" i="26"/>
  <c r="G203" i="26" s="1"/>
  <c r="BH109" i="26"/>
  <c r="G195" i="26" s="1"/>
  <c r="BE113" i="26"/>
  <c r="D199" i="26" s="1"/>
  <c r="BG121" i="26"/>
  <c r="F207" i="26" s="1"/>
  <c r="BE122" i="26"/>
  <c r="D208" i="26" s="1"/>
  <c r="BG118" i="26"/>
  <c r="F204" i="26" s="1"/>
  <c r="BD121" i="26"/>
  <c r="C207" i="26" s="1"/>
  <c r="BF115" i="26"/>
  <c r="E201" i="26" s="1"/>
  <c r="BG113" i="26"/>
  <c r="F199" i="26" s="1"/>
  <c r="BE107" i="26"/>
  <c r="D193" i="26" s="1"/>
  <c r="BH119" i="26"/>
  <c r="G205" i="26" s="1"/>
  <c r="BF117" i="26"/>
  <c r="E203" i="26" s="1"/>
  <c r="BE120" i="26"/>
  <c r="D206" i="26" s="1"/>
  <c r="BH121" i="26"/>
  <c r="G207" i="26" s="1"/>
  <c r="BE106" i="26"/>
  <c r="D192" i="26" s="1"/>
  <c r="BF114" i="26"/>
  <c r="E200" i="26" s="1"/>
  <c r="BE118" i="26"/>
  <c r="D204" i="26" s="1"/>
  <c r="BE121" i="26"/>
  <c r="D207" i="26" s="1"/>
  <c r="BF119" i="26"/>
  <c r="E205" i="26" s="1"/>
  <c r="BD111" i="26"/>
  <c r="C197" i="26" s="1"/>
  <c r="BH113" i="26"/>
  <c r="G199" i="26" s="1"/>
  <c r="BD107" i="26"/>
  <c r="C193" i="26" s="1"/>
  <c r="BD108" i="26"/>
  <c r="C194" i="26" s="1"/>
  <c r="BH112" i="26"/>
  <c r="G198" i="26" s="1"/>
  <c r="BG116" i="26"/>
  <c r="F202" i="26" s="1"/>
  <c r="BE116" i="26"/>
  <c r="D202" i="26" s="1"/>
  <c r="BE110" i="26"/>
  <c r="D196" i="26" s="1"/>
  <c r="BH115" i="26"/>
  <c r="G201" i="26" s="1"/>
  <c r="BH116" i="26"/>
  <c r="G202" i="26" s="1"/>
  <c r="BF123" i="26"/>
  <c r="E209" i="26" s="1"/>
  <c r="BG115" i="26"/>
  <c r="F201" i="26" s="1"/>
  <c r="BH110" i="26"/>
  <c r="G196" i="26" s="1"/>
  <c r="BH111" i="26"/>
  <c r="G197" i="26" s="1"/>
  <c r="BG111" i="26"/>
  <c r="F197" i="26" s="1"/>
  <c r="BG114" i="26"/>
  <c r="F200" i="26" s="1"/>
  <c r="BH106" i="26"/>
  <c r="G192" i="26" s="1"/>
  <c r="BD110" i="26"/>
  <c r="C196" i="26" s="1"/>
  <c r="BH105" i="26"/>
  <c r="G191" i="26" s="1"/>
  <c r="BG123" i="26"/>
  <c r="F209" i="26" s="1"/>
  <c r="BD114" i="26"/>
  <c r="C200" i="26" s="1"/>
  <c r="BE112" i="26"/>
  <c r="D198" i="26" s="1"/>
  <c r="BF118" i="26"/>
  <c r="E204" i="26" s="1"/>
  <c r="BG120" i="26"/>
  <c r="F206" i="26" s="1"/>
  <c r="BH108" i="26"/>
  <c r="G194" i="26" s="1"/>
  <c r="BF107" i="26"/>
  <c r="E193" i="26" s="1"/>
  <c r="BF110" i="26"/>
  <c r="E196" i="26" s="1"/>
  <c r="BD123" i="26"/>
  <c r="C209" i="26" s="1"/>
  <c r="BD120" i="26"/>
  <c r="C206" i="26" s="1"/>
  <c r="BF111" i="26"/>
  <c r="E197" i="26" s="1"/>
  <c r="BE117" i="26"/>
  <c r="D203" i="26" s="1"/>
  <c r="BF109" i="26"/>
  <c r="E195" i="26" s="1"/>
  <c r="BG105" i="26"/>
  <c r="F191" i="26" s="1"/>
  <c r="BH122" i="26"/>
  <c r="G208" i="26" s="1"/>
  <c r="BH123" i="26"/>
  <c r="G209" i="26" s="1"/>
  <c r="BG108" i="26"/>
  <c r="F194" i="26" s="1"/>
  <c r="BE111" i="26"/>
  <c r="D197" i="26" s="1"/>
  <c r="BG117" i="26"/>
  <c r="F203" i="26" s="1"/>
  <c r="BE123" i="26"/>
  <c r="D209" i="26" s="1"/>
  <c r="BG119" i="26"/>
  <c r="F205" i="26" s="1"/>
  <c r="BE115" i="26"/>
  <c r="D201" i="26" s="1"/>
  <c r="BD109" i="26"/>
  <c r="C195" i="26" s="1"/>
  <c r="BH120" i="26"/>
  <c r="G206" i="26" s="1"/>
  <c r="BF106" i="26"/>
  <c r="E192" i="26" s="1"/>
  <c r="BF112" i="26"/>
  <c r="E198" i="26" s="1"/>
  <c r="BE105" i="26"/>
  <c r="D191" i="26" s="1"/>
  <c r="BD105" i="26"/>
  <c r="C191" i="26" s="1"/>
  <c r="BG109" i="26"/>
  <c r="F195" i="26" s="1"/>
  <c r="AP97" i="26"/>
  <c r="AG96" i="26"/>
  <c r="Y95" i="26"/>
  <c r="AI97" i="26"/>
  <c r="AP95" i="26"/>
  <c r="AB97" i="26"/>
  <c r="AK98" i="26"/>
  <c r="Y97" i="26"/>
  <c r="AB96" i="26"/>
  <c r="AD96" i="26"/>
  <c r="X94" i="26"/>
  <c r="AA98" i="26"/>
  <c r="AP96" i="26"/>
  <c r="AM98" i="26"/>
  <c r="AP94" i="26"/>
  <c r="AA96" i="26"/>
  <c r="AL96" i="26"/>
  <c r="AK97" i="26"/>
  <c r="AO97" i="26"/>
  <c r="X95" i="26"/>
  <c r="AO96" i="26"/>
  <c r="Y94" i="26"/>
  <c r="AC96" i="26"/>
  <c r="AK94" i="26"/>
  <c r="AH97" i="26"/>
  <c r="AJ95" i="26"/>
  <c r="AI94" i="26"/>
  <c r="AN98" i="26"/>
  <c r="AC94" i="26"/>
  <c r="AA94" i="26"/>
  <c r="X97" i="26"/>
  <c r="AO95" i="26"/>
  <c r="AE97" i="26"/>
  <c r="AI95" i="26"/>
  <c r="AA95" i="26"/>
  <c r="AB95" i="26"/>
  <c r="AN94" i="26"/>
  <c r="AC95" i="26"/>
  <c r="AH95" i="26"/>
  <c r="AB94" i="26"/>
  <c r="AO98" i="26"/>
  <c r="AJ97" i="26"/>
  <c r="AP98" i="26"/>
  <c r="AO94" i="26"/>
  <c r="AD94" i="26"/>
  <c r="AD95" i="26"/>
  <c r="AM95" i="26"/>
  <c r="AK96" i="26"/>
  <c r="AN97" i="26"/>
  <c r="AM97" i="26"/>
  <c r="X98" i="26"/>
  <c r="Z96" i="26"/>
  <c r="Z97" i="26"/>
  <c r="Z95" i="26"/>
  <c r="AH98" i="26"/>
  <c r="X96" i="26"/>
  <c r="AN96" i="26"/>
  <c r="AG97" i="26"/>
  <c r="AF98" i="26"/>
  <c r="Z98" i="26"/>
  <c r="AC98" i="26"/>
  <c r="AM94" i="26"/>
  <c r="AG94" i="26"/>
  <c r="AG95" i="26"/>
  <c r="AJ96" i="26"/>
  <c r="AL95" i="26"/>
  <c r="AH94" i="26"/>
  <c r="AJ98" i="26"/>
  <c r="AG98" i="26"/>
  <c r="AF95" i="26"/>
  <c r="AI96" i="26"/>
  <c r="AK95" i="26"/>
  <c r="Z94" i="26"/>
  <c r="Z100" i="26" s="1"/>
  <c r="AC97" i="26"/>
  <c r="AN95" i="26"/>
  <c r="AL94" i="26"/>
  <c r="AL98" i="26"/>
  <c r="Y98" i="26"/>
  <c r="AJ94" i="26"/>
  <c r="AF97" i="26"/>
  <c r="AF94" i="26"/>
  <c r="AM96" i="26"/>
  <c r="AE96" i="26"/>
  <c r="AF96" i="26"/>
  <c r="AL97" i="26"/>
  <c r="AE98" i="26"/>
  <c r="AH96" i="26"/>
  <c r="AD98" i="26"/>
  <c r="AE94" i="26"/>
  <c r="AE100" i="26" s="1"/>
  <c r="Y96" i="26"/>
  <c r="AD97" i="26"/>
  <c r="AA97" i="26"/>
  <c r="AI98" i="26"/>
  <c r="AE95" i="26"/>
  <c r="AB98" i="26"/>
  <c r="I185" i="47"/>
  <c r="BD87" i="46"/>
  <c r="X94" i="46" a="1"/>
  <c r="AK133" i="26"/>
  <c r="AG139" i="26"/>
  <c r="AG138" i="26"/>
  <c r="X131" i="26"/>
  <c r="AL133" i="26"/>
  <c r="AI132" i="26"/>
  <c r="AO136" i="26"/>
  <c r="AC144" i="26"/>
  <c r="AK141" i="26"/>
  <c r="AH139" i="26"/>
  <c r="AP142" i="26"/>
  <c r="AA141" i="26"/>
  <c r="AM137" i="26"/>
  <c r="Z138" i="26"/>
  <c r="AM133" i="26"/>
  <c r="AL145" i="26"/>
  <c r="AD134" i="26"/>
  <c r="AB131" i="26"/>
  <c r="AM142" i="26"/>
  <c r="AN141" i="26"/>
  <c r="AI128" i="26"/>
  <c r="AH143" i="26"/>
  <c r="Z139" i="26"/>
  <c r="AI137" i="26"/>
  <c r="AB141" i="26"/>
  <c r="AI145" i="26"/>
  <c r="AC129" i="26"/>
  <c r="AM140" i="26"/>
  <c r="AM138" i="26"/>
  <c r="AJ131" i="26"/>
  <c r="AB134" i="26"/>
  <c r="AB132" i="26"/>
  <c r="AF134" i="26"/>
  <c r="AH140" i="26"/>
  <c r="AM132" i="26"/>
  <c r="AD145" i="26"/>
  <c r="AF130" i="26"/>
  <c r="X137" i="26"/>
  <c r="Z146" i="26"/>
  <c r="AL143" i="26"/>
  <c r="AJ140" i="26"/>
  <c r="AC130" i="26"/>
  <c r="Z137" i="26"/>
  <c r="Y137" i="26"/>
  <c r="AN130" i="26"/>
  <c r="AK137" i="26"/>
  <c r="AF132" i="26"/>
  <c r="AH135" i="26"/>
  <c r="AJ142" i="26"/>
  <c r="AB138" i="26"/>
  <c r="AL147" i="26"/>
  <c r="AC132" i="26"/>
  <c r="AG134" i="26"/>
  <c r="AM144" i="26"/>
  <c r="Y142" i="26"/>
  <c r="AD133" i="26"/>
  <c r="AG141" i="26"/>
  <c r="X139" i="26"/>
  <c r="AI134" i="26"/>
  <c r="AN129" i="26"/>
  <c r="AK132" i="26"/>
  <c r="AF141" i="26"/>
  <c r="AP140" i="26"/>
  <c r="AA143" i="26"/>
  <c r="AH146" i="26"/>
  <c r="AB130" i="26"/>
  <c r="Y132" i="26"/>
  <c r="AO140" i="26"/>
  <c r="AP130" i="26"/>
  <c r="X144" i="26"/>
  <c r="AL129" i="26"/>
  <c r="AC128" i="26"/>
  <c r="AH133" i="26"/>
  <c r="AK130" i="26"/>
  <c r="AJ135" i="26"/>
  <c r="AO133" i="26"/>
  <c r="X142" i="26"/>
  <c r="AE144" i="26"/>
  <c r="AJ130" i="26"/>
  <c r="Y145" i="26"/>
  <c r="AP139" i="26"/>
  <c r="AI147" i="26"/>
  <c r="AD146" i="26"/>
  <c r="AO132" i="26"/>
  <c r="AH131" i="26"/>
  <c r="AO130" i="26"/>
  <c r="Y140" i="26"/>
  <c r="AK128" i="26"/>
  <c r="AO144" i="26"/>
  <c r="AB146" i="26"/>
  <c r="AG133" i="26"/>
  <c r="AJ139" i="26"/>
  <c r="AO143" i="26"/>
  <c r="AD141" i="26"/>
  <c r="AE141" i="26"/>
  <c r="AM130" i="26"/>
  <c r="AE135" i="26"/>
  <c r="AC139" i="26"/>
  <c r="AE138" i="26"/>
  <c r="AH145" i="26"/>
  <c r="X143" i="26"/>
  <c r="AK145" i="26"/>
  <c r="AH138" i="26"/>
  <c r="X145" i="26"/>
  <c r="AM129" i="26"/>
  <c r="Y144" i="26"/>
  <c r="AE142" i="26"/>
  <c r="AH129" i="26"/>
  <c r="AB140" i="26"/>
  <c r="AN143" i="26"/>
  <c r="AB145" i="26"/>
  <c r="AC136" i="26"/>
  <c r="AN147" i="26"/>
  <c r="AP132" i="26"/>
  <c r="AE143" i="26"/>
  <c r="AO129" i="26"/>
  <c r="AL144" i="26"/>
  <c r="AH137" i="26"/>
  <c r="AM139" i="26"/>
  <c r="AO141" i="26"/>
  <c r="Y134" i="26"/>
  <c r="AF128" i="26"/>
  <c r="X128" i="26"/>
  <c r="AE130" i="26"/>
  <c r="AO142" i="26"/>
  <c r="Y147" i="26"/>
  <c r="AL136" i="26"/>
  <c r="AM135" i="26"/>
  <c r="AM146" i="26"/>
  <c r="AM134" i="26"/>
  <c r="AI131" i="26"/>
  <c r="AO146" i="26"/>
  <c r="AC145" i="26"/>
  <c r="Z136" i="26"/>
  <c r="AP135" i="26"/>
  <c r="AC146" i="26"/>
  <c r="AB136" i="26"/>
  <c r="AF131" i="26"/>
  <c r="AA131" i="26"/>
  <c r="AO135" i="26"/>
  <c r="AN137" i="26"/>
  <c r="AK131" i="26"/>
  <c r="AH141" i="26"/>
  <c r="AE131" i="26"/>
  <c r="AM143" i="26"/>
  <c r="AM145" i="26"/>
  <c r="Y146" i="26"/>
  <c r="AD147" i="26"/>
  <c r="AF133" i="26"/>
  <c r="AK138" i="26"/>
  <c r="X146" i="26"/>
  <c r="X132" i="26"/>
  <c r="Z141" i="26"/>
  <c r="AL132" i="26"/>
  <c r="AA142" i="26"/>
  <c r="AH134" i="26"/>
  <c r="AC131" i="26"/>
  <c r="AI139" i="26"/>
  <c r="X138" i="26"/>
  <c r="AF139" i="26"/>
  <c r="AB135" i="26"/>
  <c r="AA147" i="26"/>
  <c r="AG143" i="26"/>
  <c r="AG146" i="26"/>
  <c r="Z142" i="26"/>
  <c r="AA132" i="26"/>
  <c r="AG131" i="26"/>
  <c r="AO128" i="26"/>
  <c r="AJ143" i="26"/>
  <c r="AP129" i="26"/>
  <c r="AO131" i="26"/>
  <c r="AF142" i="26"/>
  <c r="AK142" i="26"/>
  <c r="AH136" i="26"/>
  <c r="AN132" i="26"/>
  <c r="X147" i="26"/>
  <c r="AD131" i="26"/>
  <c r="AP131" i="26"/>
  <c r="AP134" i="26"/>
  <c r="AB133" i="26"/>
  <c r="AM147" i="26"/>
  <c r="AA146" i="26"/>
  <c r="AB147" i="26"/>
  <c r="AN128" i="26"/>
  <c r="AG137" i="26"/>
  <c r="AK136" i="26"/>
  <c r="AL134" i="26"/>
  <c r="AN146" i="26"/>
  <c r="AK129" i="26"/>
  <c r="AI133" i="26"/>
  <c r="AJ138" i="26"/>
  <c r="AP136" i="26"/>
  <c r="AE146" i="26"/>
  <c r="AK143" i="26"/>
  <c r="AN144" i="26"/>
  <c r="AG129" i="26"/>
  <c r="AJ129" i="26"/>
  <c r="AL141" i="26"/>
  <c r="AI136" i="26"/>
  <c r="AI144" i="26"/>
  <c r="AP147" i="26"/>
  <c r="Z131" i="26"/>
  <c r="AC133" i="26"/>
  <c r="AA140" i="26"/>
  <c r="AL146" i="26"/>
  <c r="AJ147" i="26"/>
  <c r="AK146" i="26"/>
  <c r="Z128" i="26"/>
  <c r="AG145" i="26"/>
  <c r="AO147" i="26"/>
  <c r="AF143" i="26"/>
  <c r="AA128" i="26"/>
  <c r="AK135" i="26"/>
  <c r="AD130" i="26"/>
  <c r="AM136" i="26"/>
  <c r="AA139" i="26"/>
  <c r="AO138" i="26"/>
  <c r="AF140" i="26"/>
  <c r="X141" i="26"/>
  <c r="AL130" i="26"/>
  <c r="AJ133" i="26"/>
  <c r="Y133" i="26"/>
  <c r="AN136" i="26"/>
  <c r="AJ134" i="26"/>
  <c r="AE147" i="26"/>
  <c r="X140" i="26"/>
  <c r="AH147" i="26"/>
  <c r="AJ141" i="26"/>
  <c r="AE134" i="26"/>
  <c r="AH128" i="26"/>
  <c r="AJ137" i="26"/>
  <c r="AC134" i="26"/>
  <c r="Y139" i="26"/>
  <c r="X133" i="26"/>
  <c r="AB137" i="26"/>
  <c r="AN139" i="26"/>
  <c r="Y130" i="26"/>
  <c r="X130" i="26"/>
  <c r="AP137" i="26"/>
  <c r="AE145" i="26"/>
  <c r="AL131" i="26"/>
  <c r="AB143" i="26"/>
  <c r="Y129" i="26"/>
  <c r="Y128" i="26"/>
  <c r="AK147" i="26"/>
  <c r="AH142" i="26"/>
  <c r="X135" i="26"/>
  <c r="AD144" i="26"/>
  <c r="Z132" i="26"/>
  <c r="AJ145" i="26"/>
  <c r="AD132" i="26"/>
  <c r="AC143" i="26"/>
  <c r="AD135" i="26"/>
  <c r="AJ136" i="26"/>
  <c r="AP133" i="26"/>
  <c r="AH144" i="26"/>
  <c r="AG142" i="26"/>
  <c r="AI130" i="26"/>
  <c r="Z130" i="26"/>
  <c r="AH132" i="26"/>
  <c r="AO137" i="26"/>
  <c r="AG130" i="26"/>
  <c r="AF137" i="26"/>
  <c r="AJ132" i="26"/>
  <c r="AN142" i="26"/>
  <c r="Y136" i="26"/>
  <c r="Y141" i="26"/>
  <c r="X129" i="26"/>
  <c r="AN134" i="26"/>
  <c r="Y131" i="26"/>
  <c r="AL138" i="26"/>
  <c r="AF135" i="26"/>
  <c r="AD137" i="26"/>
  <c r="AP138" i="26"/>
  <c r="AI140" i="26"/>
  <c r="AD129" i="26"/>
  <c r="AC141" i="26"/>
  <c r="AN135" i="26"/>
  <c r="AE136" i="26"/>
  <c r="AB139" i="26"/>
  <c r="AE128" i="26"/>
  <c r="AG128" i="26"/>
  <c r="AA138" i="26"/>
  <c r="Z143" i="26"/>
  <c r="AJ128" i="26"/>
  <c r="Z134" i="26"/>
  <c r="AA133" i="26"/>
  <c r="Z145" i="26"/>
  <c r="AL142" i="26"/>
  <c r="AF147" i="26"/>
  <c r="AA144" i="26"/>
  <c r="AG132" i="26"/>
  <c r="AA137" i="26"/>
  <c r="AI146" i="26"/>
  <c r="AE139" i="26"/>
  <c r="AD138" i="26"/>
  <c r="AG136" i="26"/>
  <c r="AP146" i="26"/>
  <c r="AK144" i="26"/>
  <c r="AG140" i="26"/>
  <c r="AL137" i="26"/>
  <c r="AE132" i="26"/>
  <c r="AP128" i="26"/>
  <c r="AH130" i="26"/>
  <c r="AE133" i="26"/>
  <c r="Y143" i="26"/>
  <c r="AL140" i="26"/>
  <c r="Z129" i="26"/>
  <c r="AL128" i="26"/>
  <c r="AA136" i="26"/>
  <c r="AE129" i="26"/>
  <c r="AN131" i="26"/>
  <c r="AL139" i="26"/>
  <c r="AB129" i="26"/>
  <c r="AI138" i="26"/>
  <c r="AB142" i="26"/>
  <c r="AD140" i="26"/>
  <c r="Z133" i="26"/>
  <c r="AC147" i="26"/>
  <c r="AL135" i="26"/>
  <c r="AG135" i="26"/>
  <c r="AF136" i="26"/>
  <c r="AD139" i="26"/>
  <c r="AJ144" i="26"/>
  <c r="AA135" i="26"/>
  <c r="AE137" i="26"/>
  <c r="AB144" i="26"/>
  <c r="AM131" i="26"/>
  <c r="AB128" i="26"/>
  <c r="AA130" i="26"/>
  <c r="Z147" i="26"/>
  <c r="AC140" i="26"/>
  <c r="AK139" i="26"/>
  <c r="AP144" i="26"/>
  <c r="AD136" i="26"/>
  <c r="AC142" i="26"/>
  <c r="AC137" i="26"/>
  <c r="AE140" i="26"/>
  <c r="AI143" i="26"/>
  <c r="AI142" i="26"/>
  <c r="AC138" i="26"/>
  <c r="AM128" i="26"/>
  <c r="AN145" i="26"/>
  <c r="Z144" i="26"/>
  <c r="AC135" i="26"/>
  <c r="AN138" i="26"/>
  <c r="AO145" i="26"/>
  <c r="AF145" i="26"/>
  <c r="AK134" i="26"/>
  <c r="AJ146" i="26"/>
  <c r="AN133" i="26"/>
  <c r="AO134" i="26"/>
  <c r="AG144" i="26"/>
  <c r="AK140" i="26"/>
  <c r="AD128" i="26"/>
  <c r="AA134" i="26"/>
  <c r="AN140" i="26"/>
  <c r="Z135" i="26"/>
  <c r="AI141" i="26"/>
  <c r="AD142" i="26"/>
  <c r="AP143" i="26"/>
  <c r="AD143" i="26"/>
  <c r="AA129" i="26"/>
  <c r="Y138" i="26"/>
  <c r="Y135" i="26"/>
  <c r="X134" i="26"/>
  <c r="AM141" i="26"/>
  <c r="AP141" i="26"/>
  <c r="AF146" i="26"/>
  <c r="AF144" i="26"/>
  <c r="AF138" i="26"/>
  <c r="AF129" i="26"/>
  <c r="AI135" i="26"/>
  <c r="AI129" i="26"/>
  <c r="X136" i="26"/>
  <c r="AO139" i="26"/>
  <c r="AG147" i="26"/>
  <c r="AA145" i="26"/>
  <c r="Z140" i="26"/>
  <c r="AP145" i="26"/>
  <c r="BD103" i="46" a="1"/>
  <c r="Q124" i="46"/>
  <c r="BJ114" i="46"/>
  <c r="I154" i="47"/>
  <c r="X126" i="46" a="1"/>
  <c r="HR87" i="52"/>
  <c r="HR81" i="52"/>
  <c r="HR84" i="52"/>
  <c r="HR89" i="52"/>
  <c r="HR86" i="52"/>
  <c r="HR83" i="52"/>
  <c r="HR85" i="52"/>
  <c r="HR82" i="52"/>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HZ85" i="52"/>
  <c r="HW82" i="52"/>
  <c r="HX83" i="52"/>
  <c r="CY114" i="46"/>
  <c r="DB87" i="46"/>
  <c r="ID89" i="52"/>
  <c r="HV81" i="52"/>
  <c r="HY84" i="52"/>
  <c r="IB87" i="52"/>
  <c r="IA86" i="52"/>
  <c r="BD136" i="26" l="1"/>
  <c r="C171" i="26" s="1"/>
  <c r="I171" i="26" s="1"/>
  <c r="BD135" i="26"/>
  <c r="C170" i="26" s="1"/>
  <c r="I170" i="26" s="1"/>
  <c r="AF100" i="26"/>
  <c r="BD134" i="26"/>
  <c r="C169" i="26" s="1"/>
  <c r="I169" i="26" s="1"/>
  <c r="EI73" i="46" a="1"/>
  <c r="DL73" i="46" a="1"/>
  <c r="DL103" i="46" a="1"/>
  <c r="KO73" i="46" a="1"/>
  <c r="BD138" i="26"/>
  <c r="C173" i="26" s="1"/>
  <c r="I173" i="26" s="1"/>
  <c r="BD146" i="26"/>
  <c r="C181" i="26" s="1"/>
  <c r="I181" i="26" s="1"/>
  <c r="JP100" i="46" a="1"/>
  <c r="BD130" i="26"/>
  <c r="C165" i="26" s="1"/>
  <c r="I165" i="26" s="1"/>
  <c r="BD144" i="26"/>
  <c r="C179" i="26" s="1"/>
  <c r="I179" i="26" s="1"/>
  <c r="BD137" i="26"/>
  <c r="C172" i="26" s="1"/>
  <c r="I172" i="26" s="1"/>
  <c r="AK100" i="26"/>
  <c r="BD129" i="26"/>
  <c r="C164" i="26" s="1"/>
  <c r="I164" i="26" s="1"/>
  <c r="BD131" i="26"/>
  <c r="C166" i="26" s="1"/>
  <c r="I166" i="26" s="1"/>
  <c r="AM100" i="26"/>
  <c r="AA100" i="26"/>
  <c r="Y100" i="26"/>
  <c r="BH107" i="46"/>
  <c r="G193" i="46" s="1"/>
  <c r="BE121" i="46"/>
  <c r="D207" i="46" s="1"/>
  <c r="BE107" i="46"/>
  <c r="D193" i="46" s="1"/>
  <c r="BD115" i="46"/>
  <c r="C201" i="46" s="1"/>
  <c r="BG121" i="46"/>
  <c r="F207" i="46" s="1"/>
  <c r="BH111" i="46"/>
  <c r="G197" i="46" s="1"/>
  <c r="BD120" i="46"/>
  <c r="C206" i="46" s="1"/>
  <c r="BE112" i="46"/>
  <c r="D198" i="46" s="1"/>
  <c r="BF121" i="46"/>
  <c r="E207" i="46" s="1"/>
  <c r="BG104" i="46"/>
  <c r="F190" i="46" s="1"/>
  <c r="BH110" i="46"/>
  <c r="G196" i="46" s="1"/>
  <c r="BD107" i="46"/>
  <c r="C193" i="46" s="1"/>
  <c r="BF106" i="46"/>
  <c r="E192" i="46" s="1"/>
  <c r="BH115" i="46"/>
  <c r="G201" i="46" s="1"/>
  <c r="BG115" i="46"/>
  <c r="F201" i="46" s="1"/>
  <c r="BE109" i="46"/>
  <c r="D195" i="46" s="1"/>
  <c r="BG114" i="46"/>
  <c r="F200" i="46" s="1"/>
  <c r="BG111" i="46"/>
  <c r="F197" i="46" s="1"/>
  <c r="BE116" i="46"/>
  <c r="D202" i="46" s="1"/>
  <c r="BD110" i="46"/>
  <c r="C196" i="46" s="1"/>
  <c r="BD103" i="46"/>
  <c r="C189" i="46" s="1"/>
  <c r="BH120" i="46"/>
  <c r="G206" i="46" s="1"/>
  <c r="BD112" i="46"/>
  <c r="C198" i="46" s="1"/>
  <c r="BD119" i="46"/>
  <c r="C205" i="46" s="1"/>
  <c r="BF110" i="46"/>
  <c r="E196" i="46" s="1"/>
  <c r="BG113" i="46"/>
  <c r="F199" i="46" s="1"/>
  <c r="BH112" i="46"/>
  <c r="G198" i="46" s="1"/>
  <c r="BG108" i="46"/>
  <c r="F194" i="46" s="1"/>
  <c r="BD106" i="46"/>
  <c r="C192" i="46" s="1"/>
  <c r="BG117" i="46"/>
  <c r="F203" i="46" s="1"/>
  <c r="BG106" i="46"/>
  <c r="F192" i="46" s="1"/>
  <c r="BF108" i="46"/>
  <c r="E194" i="46" s="1"/>
  <c r="BH104" i="46"/>
  <c r="G190" i="46" s="1"/>
  <c r="BF113" i="46"/>
  <c r="E199" i="46" s="1"/>
  <c r="BD111" i="46"/>
  <c r="C197" i="46" s="1"/>
  <c r="BF118" i="46"/>
  <c r="E204" i="46" s="1"/>
  <c r="BF116" i="46"/>
  <c r="E202" i="46" s="1"/>
  <c r="BE108" i="46"/>
  <c r="D194" i="46" s="1"/>
  <c r="BD104" i="46"/>
  <c r="C190" i="46" s="1"/>
  <c r="BH105" i="46"/>
  <c r="G191" i="46" s="1"/>
  <c r="BH119" i="46"/>
  <c r="G205" i="46" s="1"/>
  <c r="BG119" i="46"/>
  <c r="F205" i="46" s="1"/>
  <c r="BG103" i="46"/>
  <c r="F189" i="46" s="1"/>
  <c r="BH108" i="46"/>
  <c r="G194" i="46" s="1"/>
  <c r="BE103" i="46"/>
  <c r="D189" i="46" s="1"/>
  <c r="BF107" i="46"/>
  <c r="E193" i="46" s="1"/>
  <c r="BE120" i="46"/>
  <c r="D206" i="46" s="1"/>
  <c r="BD118" i="46"/>
  <c r="C204" i="46" s="1"/>
  <c r="BE114" i="46"/>
  <c r="D200" i="46" s="1"/>
  <c r="BG120" i="46"/>
  <c r="F206" i="46" s="1"/>
  <c r="BG112" i="46"/>
  <c r="F198" i="46" s="1"/>
  <c r="BG110" i="46"/>
  <c r="F196" i="46" s="1"/>
  <c r="BF105" i="46"/>
  <c r="E191" i="46" s="1"/>
  <c r="BH121" i="46"/>
  <c r="G207" i="46" s="1"/>
  <c r="BH113" i="46"/>
  <c r="G199" i="46" s="1"/>
  <c r="BH106" i="46"/>
  <c r="G192" i="46" s="1"/>
  <c r="BH116" i="46"/>
  <c r="G202" i="46" s="1"/>
  <c r="BH114" i="46"/>
  <c r="G200" i="46" s="1"/>
  <c r="BH109" i="46"/>
  <c r="G195" i="46" s="1"/>
  <c r="BD114" i="46"/>
  <c r="C200" i="46" s="1"/>
  <c r="BD117" i="46"/>
  <c r="C203" i="46" s="1"/>
  <c r="BE106" i="46"/>
  <c r="D192" i="46" s="1"/>
  <c r="BH117" i="46"/>
  <c r="G203" i="46" s="1"/>
  <c r="BF104" i="46"/>
  <c r="E190" i="46" s="1"/>
  <c r="BE113" i="46"/>
  <c r="D199" i="46" s="1"/>
  <c r="BE118" i="46"/>
  <c r="D204" i="46" s="1"/>
  <c r="BF117" i="46"/>
  <c r="E203" i="46" s="1"/>
  <c r="BE104" i="46"/>
  <c r="D190" i="46" s="1"/>
  <c r="BF119" i="46"/>
  <c r="E205" i="46" s="1"/>
  <c r="BG105" i="46"/>
  <c r="F191" i="46" s="1"/>
  <c r="BF120" i="46"/>
  <c r="E206" i="46" s="1"/>
  <c r="BD108" i="46"/>
  <c r="C194" i="46" s="1"/>
  <c r="BE119" i="46"/>
  <c r="D205" i="46" s="1"/>
  <c r="BD121" i="46"/>
  <c r="C207" i="46" s="1"/>
  <c r="BD109" i="46"/>
  <c r="C195" i="46" s="1"/>
  <c r="BG109" i="46"/>
  <c r="F195" i="46" s="1"/>
  <c r="BD113" i="46"/>
  <c r="C199" i="46" s="1"/>
  <c r="BE105" i="46"/>
  <c r="D191" i="46" s="1"/>
  <c r="BF112" i="46"/>
  <c r="E198" i="46" s="1"/>
  <c r="BH118" i="46"/>
  <c r="G204" i="46" s="1"/>
  <c r="BD116" i="46"/>
  <c r="C202" i="46" s="1"/>
  <c r="BG107" i="46"/>
  <c r="F193" i="46" s="1"/>
  <c r="BG116" i="46"/>
  <c r="F202" i="46" s="1"/>
  <c r="BF111" i="46"/>
  <c r="E197" i="46" s="1"/>
  <c r="BF115" i="46"/>
  <c r="E201" i="46" s="1"/>
  <c r="BD105" i="46"/>
  <c r="C191" i="46" s="1"/>
  <c r="BF103" i="46"/>
  <c r="E189" i="46" s="1"/>
  <c r="BE110" i="46"/>
  <c r="D196" i="46" s="1"/>
  <c r="BE115" i="46"/>
  <c r="D201" i="46" s="1"/>
  <c r="BG118" i="46"/>
  <c r="F204" i="46" s="1"/>
  <c r="BF109" i="46"/>
  <c r="E195" i="46" s="1"/>
  <c r="BF114" i="46"/>
  <c r="E200" i="46" s="1"/>
  <c r="BE117" i="46"/>
  <c r="D203" i="46" s="1"/>
  <c r="BE111" i="46"/>
  <c r="D197" i="46" s="1"/>
  <c r="BH103" i="46"/>
  <c r="G189" i="46" s="1"/>
  <c r="BD142" i="26"/>
  <c r="C177" i="26" s="1"/>
  <c r="I177" i="26" s="1"/>
  <c r="BD141" i="26"/>
  <c r="C176" i="26" s="1"/>
  <c r="I176" i="26" s="1"/>
  <c r="HX73" i="26" a="1"/>
  <c r="X149" i="26" a="1"/>
  <c r="BD128" i="26"/>
  <c r="C163" i="26" s="1"/>
  <c r="I163" i="26" s="1"/>
  <c r="AD100" i="26"/>
  <c r="AN100" i="26"/>
  <c r="BD143" i="26"/>
  <c r="C178" i="26" s="1"/>
  <c r="I178" i="26" s="1"/>
  <c r="AJ100" i="26"/>
  <c r="AP100" i="26"/>
  <c r="BD133" i="26"/>
  <c r="C168" i="26" s="1"/>
  <c r="I168" i="26" s="1"/>
  <c r="BD140" i="26"/>
  <c r="C175" i="26" s="1"/>
  <c r="I175" i="26" s="1"/>
  <c r="BD139" i="26"/>
  <c r="C174" i="26" s="1"/>
  <c r="I174" i="26" s="1"/>
  <c r="AL100" i="26"/>
  <c r="AO100" i="26"/>
  <c r="AM132" i="46"/>
  <c r="AH128" i="46"/>
  <c r="AG126" i="46"/>
  <c r="AP128" i="46"/>
  <c r="AC144" i="46"/>
  <c r="AI131" i="46"/>
  <c r="AC141" i="46"/>
  <c r="Y129" i="46"/>
  <c r="AH141" i="46"/>
  <c r="Y145" i="46"/>
  <c r="AG136" i="46"/>
  <c r="X135" i="46"/>
  <c r="Y135" i="46"/>
  <c r="AB132" i="46"/>
  <c r="AJ134" i="46"/>
  <c r="AK145" i="46"/>
  <c r="AA143" i="46"/>
  <c r="AN138" i="46"/>
  <c r="Z138" i="46"/>
  <c r="AI129" i="46"/>
  <c r="AK128" i="46"/>
  <c r="AK131" i="46"/>
  <c r="AH145" i="46"/>
  <c r="Y126" i="46"/>
  <c r="X137" i="46"/>
  <c r="AO132" i="46"/>
  <c r="X126" i="46"/>
  <c r="AC128" i="46"/>
  <c r="AD134" i="46"/>
  <c r="AJ129" i="46"/>
  <c r="AB129" i="46"/>
  <c r="AG137" i="46"/>
  <c r="Z142" i="46"/>
  <c r="X145" i="46"/>
  <c r="AL132" i="46"/>
  <c r="AM128" i="46"/>
  <c r="AM129" i="46"/>
  <c r="AP140" i="46"/>
  <c r="AI128" i="46"/>
  <c r="AI138" i="46"/>
  <c r="AI142" i="46"/>
  <c r="AF133" i="46"/>
  <c r="AF137" i="46"/>
  <c r="AA142" i="46"/>
  <c r="AJ138" i="46"/>
  <c r="AG140" i="46"/>
  <c r="Z129" i="46"/>
  <c r="AL129" i="46"/>
  <c r="AJ142" i="46"/>
  <c r="AE129" i="46"/>
  <c r="AC133" i="46"/>
  <c r="AO131" i="46"/>
  <c r="AP133" i="46"/>
  <c r="AO135" i="46"/>
  <c r="AF141" i="46"/>
  <c r="AC139" i="46"/>
  <c r="AC126" i="46"/>
  <c r="AM145" i="46"/>
  <c r="AK143" i="46"/>
  <c r="AB142" i="46"/>
  <c r="AE139" i="46"/>
  <c r="AC130" i="46"/>
  <c r="AC143" i="46"/>
  <c r="AB143" i="46"/>
  <c r="AA129" i="46"/>
  <c r="AO139" i="46"/>
  <c r="AO138" i="46"/>
  <c r="AH129" i="46"/>
  <c r="AI127" i="46"/>
  <c r="AA138" i="46"/>
  <c r="AM131" i="46"/>
  <c r="AF145" i="46"/>
  <c r="AI139" i="46"/>
  <c r="AP144" i="46"/>
  <c r="AI136" i="46"/>
  <c r="X139" i="46"/>
  <c r="AM137" i="46"/>
  <c r="AJ133" i="46"/>
  <c r="AA135" i="46"/>
  <c r="AC137" i="46"/>
  <c r="AB138" i="46"/>
  <c r="AE135" i="46"/>
  <c r="AL131" i="46"/>
  <c r="AO137" i="46"/>
  <c r="X132" i="46"/>
  <c r="Y137" i="46"/>
  <c r="AL138" i="46"/>
  <c r="AK133" i="46"/>
  <c r="Z136" i="46"/>
  <c r="AG144" i="46"/>
  <c r="AP129" i="46"/>
  <c r="AB144" i="46"/>
  <c r="AO145" i="46"/>
  <c r="AK127" i="46"/>
  <c r="AM134" i="46"/>
  <c r="AO141" i="46"/>
  <c r="AL139" i="46"/>
  <c r="AD142" i="46"/>
  <c r="AN141" i="46"/>
  <c r="AO136" i="46"/>
  <c r="X138" i="46"/>
  <c r="AA136" i="46"/>
  <c r="AM133" i="46"/>
  <c r="AP131" i="46"/>
  <c r="AB135" i="46"/>
  <c r="AL135" i="46"/>
  <c r="AE140" i="46"/>
  <c r="AF126" i="46"/>
  <c r="Y141" i="46"/>
  <c r="AH135" i="46"/>
  <c r="AF134" i="46"/>
  <c r="AP142" i="46"/>
  <c r="AC136" i="46"/>
  <c r="AI132" i="46"/>
  <c r="AJ137" i="46"/>
  <c r="AH142" i="46"/>
  <c r="Y142" i="46"/>
  <c r="AO143" i="46"/>
  <c r="AC145" i="46"/>
  <c r="AD143" i="46"/>
  <c r="AO130" i="46"/>
  <c r="AB141" i="46"/>
  <c r="AJ132" i="46"/>
  <c r="AE131" i="46"/>
  <c r="AG142" i="46"/>
  <c r="AG134" i="46"/>
  <c r="AG127" i="46"/>
  <c r="AJ141" i="46"/>
  <c r="Y132" i="46"/>
  <c r="AH133" i="46"/>
  <c r="AE133" i="46"/>
  <c r="AA134" i="46"/>
  <c r="AG143" i="46"/>
  <c r="AA130" i="46"/>
  <c r="AG138" i="46"/>
  <c r="AN126" i="46"/>
  <c r="AJ126" i="46"/>
  <c r="AM126" i="46"/>
  <c r="AN128" i="46"/>
  <c r="AH144" i="46"/>
  <c r="AN132" i="46"/>
  <c r="AF135" i="46"/>
  <c r="AB140" i="46"/>
  <c r="AC138" i="46"/>
  <c r="AO126" i="46"/>
  <c r="AE128" i="46"/>
  <c r="Z137" i="46"/>
  <c r="X128" i="46"/>
  <c r="AB131" i="46"/>
  <c r="AM130" i="46"/>
  <c r="Y139" i="46"/>
  <c r="X142" i="46"/>
  <c r="AB126" i="46"/>
  <c r="AO127" i="46"/>
  <c r="AD131" i="46"/>
  <c r="Z130" i="46"/>
  <c r="AJ131" i="46"/>
  <c r="AL127" i="46"/>
  <c r="AK144" i="46"/>
  <c r="AP127" i="46"/>
  <c r="AI140" i="46"/>
  <c r="AL126" i="46"/>
  <c r="AP130" i="46"/>
  <c r="AD136" i="46"/>
  <c r="AF136" i="46"/>
  <c r="AE145" i="46"/>
  <c r="AA127" i="46"/>
  <c r="AB127" i="46"/>
  <c r="AG133" i="46"/>
  <c r="AB145" i="46"/>
  <c r="AJ136" i="46"/>
  <c r="AN127" i="46"/>
  <c r="Y138" i="46"/>
  <c r="AN139" i="46"/>
  <c r="AE142" i="46"/>
  <c r="Y143" i="46"/>
  <c r="AI143" i="46"/>
  <c r="AG139" i="46"/>
  <c r="AG128" i="46"/>
  <c r="AI141" i="46"/>
  <c r="AP136" i="46"/>
  <c r="AE130" i="46"/>
  <c r="AD141" i="46"/>
  <c r="AF128" i="46"/>
  <c r="AB128" i="46"/>
  <c r="X130" i="46"/>
  <c r="AH137" i="46"/>
  <c r="AD132" i="46"/>
  <c r="AO133" i="46"/>
  <c r="Z126" i="46"/>
  <c r="AK129" i="46"/>
  <c r="AC127" i="46"/>
  <c r="AD126" i="46"/>
  <c r="AD128" i="46"/>
  <c r="AH140" i="46"/>
  <c r="X136" i="46"/>
  <c r="AI144" i="46"/>
  <c r="AK132" i="46"/>
  <c r="AA145" i="46"/>
  <c r="AN142" i="46"/>
  <c r="AO134" i="46"/>
  <c r="AL144" i="46"/>
  <c r="AK130" i="46"/>
  <c r="AK142" i="46"/>
  <c r="Y131" i="46"/>
  <c r="AI145" i="46"/>
  <c r="AK134" i="46"/>
  <c r="AE138" i="46"/>
  <c r="AP126" i="46"/>
  <c r="AC129" i="46"/>
  <c r="AJ144" i="46"/>
  <c r="AO142" i="46"/>
  <c r="AO129" i="46"/>
  <c r="X127" i="46"/>
  <c r="AG129" i="46"/>
  <c r="AP137" i="46"/>
  <c r="AO140" i="46"/>
  <c r="AN133" i="46"/>
  <c r="AM138" i="46"/>
  <c r="AA132" i="46"/>
  <c r="Y144" i="46"/>
  <c r="AP145" i="46"/>
  <c r="AH130" i="46"/>
  <c r="AF139" i="46"/>
  <c r="AF142" i="46"/>
  <c r="AE141" i="46"/>
  <c r="AM139" i="46"/>
  <c r="AF143" i="46"/>
  <c r="AL130" i="46"/>
  <c r="AK126" i="46"/>
  <c r="AE134" i="46"/>
  <c r="X131" i="46"/>
  <c r="AA128" i="46"/>
  <c r="Z139" i="46"/>
  <c r="AF140" i="46"/>
  <c r="AF138" i="46"/>
  <c r="AC134" i="46"/>
  <c r="AJ128" i="46"/>
  <c r="AK138" i="46"/>
  <c r="AH132" i="46"/>
  <c r="AD144" i="46"/>
  <c r="AG145" i="46"/>
  <c r="AA139" i="46"/>
  <c r="AE126" i="46"/>
  <c r="AB137" i="46"/>
  <c r="AD130" i="46"/>
  <c r="AI134" i="46"/>
  <c r="Y130" i="46"/>
  <c r="AJ140" i="46"/>
  <c r="AL141" i="46"/>
  <c r="AC131" i="46"/>
  <c r="AM140" i="46"/>
  <c r="AH126" i="46"/>
  <c r="X134" i="46"/>
  <c r="X144" i="46"/>
  <c r="AA133" i="46"/>
  <c r="AB134" i="46"/>
  <c r="AH138" i="46"/>
  <c r="AM135" i="46"/>
  <c r="AL143" i="46"/>
  <c r="AM136" i="46"/>
  <c r="AO144" i="46"/>
  <c r="AD135" i="46"/>
  <c r="AK137" i="46"/>
  <c r="AB136" i="46"/>
  <c r="AM143" i="46"/>
  <c r="AD133" i="46"/>
  <c r="AK140" i="46"/>
  <c r="Z145" i="46"/>
  <c r="AD129" i="46"/>
  <c r="AE144" i="46"/>
  <c r="AK135" i="46"/>
  <c r="AK139" i="46"/>
  <c r="AP141" i="46"/>
  <c r="AB139" i="46"/>
  <c r="AN131" i="46"/>
  <c r="Z141" i="46"/>
  <c r="AJ130" i="46"/>
  <c r="AC135" i="46"/>
  <c r="Y134" i="46"/>
  <c r="AJ139" i="46"/>
  <c r="Z131" i="46"/>
  <c r="AH134" i="46"/>
  <c r="AI137" i="46"/>
  <c r="AP139" i="46"/>
  <c r="AF130" i="46"/>
  <c r="AP143" i="46"/>
  <c r="AL133" i="46"/>
  <c r="AN144" i="46"/>
  <c r="Y140" i="46"/>
  <c r="AL136" i="46"/>
  <c r="AK136" i="46"/>
  <c r="AB133" i="46"/>
  <c r="Z135" i="46"/>
  <c r="AF132" i="46"/>
  <c r="Y133" i="46"/>
  <c r="Z132" i="46"/>
  <c r="AN137" i="46"/>
  <c r="Z128" i="46"/>
  <c r="AJ143" i="46"/>
  <c r="Z143" i="46"/>
  <c r="AD127" i="46"/>
  <c r="AP135" i="46"/>
  <c r="AF129" i="46"/>
  <c r="AB130" i="46"/>
  <c r="AF131" i="46"/>
  <c r="AP138" i="46"/>
  <c r="AI135" i="46"/>
  <c r="X140" i="46"/>
  <c r="AA144" i="46"/>
  <c r="X133" i="46"/>
  <c r="AI126" i="46"/>
  <c r="AF144" i="46"/>
  <c r="AO128" i="46"/>
  <c r="AC140" i="46"/>
  <c r="AL142" i="46"/>
  <c r="Z134" i="46"/>
  <c r="AP132" i="46"/>
  <c r="AN134" i="46"/>
  <c r="AE136" i="46"/>
  <c r="AJ127" i="46"/>
  <c r="AM127" i="46"/>
  <c r="AG141" i="46"/>
  <c r="AL134" i="46"/>
  <c r="AC142" i="46"/>
  <c r="AA140" i="46"/>
  <c r="AH143" i="46"/>
  <c r="AN136" i="46"/>
  <c r="AL145" i="46"/>
  <c r="AN130" i="46"/>
  <c r="AG130" i="46"/>
  <c r="X141" i="46"/>
  <c r="Z140" i="46"/>
  <c r="Z127" i="46"/>
  <c r="AH139" i="46"/>
  <c r="AI133" i="46"/>
  <c r="Z144" i="46"/>
  <c r="AJ145" i="46"/>
  <c r="AA126" i="46"/>
  <c r="X129" i="46"/>
  <c r="AH127" i="46"/>
  <c r="AN135" i="46"/>
  <c r="AA137" i="46"/>
  <c r="AD145" i="46"/>
  <c r="AM142" i="46"/>
  <c r="AI130" i="46"/>
  <c r="AG131" i="46"/>
  <c r="AE127" i="46"/>
  <c r="AG132" i="46"/>
  <c r="AD138" i="46"/>
  <c r="AA131" i="46"/>
  <c r="AH136" i="46"/>
  <c r="AP134" i="46"/>
  <c r="AL128" i="46"/>
  <c r="Y127" i="46"/>
  <c r="AD140" i="46"/>
  <c r="AG135" i="46"/>
  <c r="Y136" i="46"/>
  <c r="AL140" i="46"/>
  <c r="Z133" i="46"/>
  <c r="AE143" i="46"/>
  <c r="AE137" i="46"/>
  <c r="AE132" i="46"/>
  <c r="Y128" i="46"/>
  <c r="AC132" i="46"/>
  <c r="AM144" i="46"/>
  <c r="AN140" i="46"/>
  <c r="AN129" i="46"/>
  <c r="AJ135" i="46"/>
  <c r="X143" i="46"/>
  <c r="AD139" i="46"/>
  <c r="AK141" i="46"/>
  <c r="AH131" i="46"/>
  <c r="AL137" i="46"/>
  <c r="AA141" i="46"/>
  <c r="AD137" i="46"/>
  <c r="AN145" i="46"/>
  <c r="AF127" i="46"/>
  <c r="AM141" i="46"/>
  <c r="AN143" i="46"/>
  <c r="AI100" i="26"/>
  <c r="X100" i="26"/>
  <c r="O191" i="26" a="1"/>
  <c r="BD147" i="26"/>
  <c r="C182" i="26" s="1"/>
  <c r="I182" i="26" s="1"/>
  <c r="BD132" i="26"/>
  <c r="C167" i="26" s="1"/>
  <c r="I167" i="26" s="1"/>
  <c r="BD145" i="26"/>
  <c r="C180" i="26" s="1"/>
  <c r="I180" i="26" s="1"/>
  <c r="Y97" i="46"/>
  <c r="X97" i="46"/>
  <c r="AO98" i="46"/>
  <c r="AC95" i="46"/>
  <c r="AJ96" i="46"/>
  <c r="AL95" i="46"/>
  <c r="AD94" i="46"/>
  <c r="X94" i="46"/>
  <c r="AH95" i="46"/>
  <c r="X95" i="46"/>
  <c r="AA95" i="46"/>
  <c r="AN94" i="46"/>
  <c r="AO94" i="46"/>
  <c r="AM95" i="46"/>
  <c r="AG98" i="46"/>
  <c r="AB94" i="46"/>
  <c r="Z94" i="46"/>
  <c r="AH97" i="46"/>
  <c r="AL98" i="46"/>
  <c r="AF98" i="46"/>
  <c r="AK94" i="46"/>
  <c r="AH98" i="46"/>
  <c r="AI95" i="46"/>
  <c r="Y94" i="46"/>
  <c r="AL94" i="46"/>
  <c r="AF95" i="46"/>
  <c r="AE95" i="46"/>
  <c r="AI96" i="46"/>
  <c r="AN96" i="46"/>
  <c r="AE98" i="46"/>
  <c r="AC96" i="46"/>
  <c r="AB98" i="46"/>
  <c r="AB96" i="46"/>
  <c r="Y98" i="46"/>
  <c r="AH94" i="46"/>
  <c r="AI98" i="46"/>
  <c r="Z96" i="46"/>
  <c r="AB95" i="46"/>
  <c r="AP97" i="46"/>
  <c r="Z97" i="46"/>
  <c r="AL97" i="46"/>
  <c r="AN95" i="46"/>
  <c r="AM97" i="46"/>
  <c r="X98" i="46"/>
  <c r="AD95" i="46"/>
  <c r="AD97" i="46"/>
  <c r="AN97" i="46"/>
  <c r="Y95" i="46"/>
  <c r="AK97" i="46"/>
  <c r="AG97" i="46"/>
  <c r="AM98" i="46"/>
  <c r="AG94" i="46"/>
  <c r="AI97" i="46"/>
  <c r="AC97" i="46"/>
  <c r="AD96" i="46"/>
  <c r="AC94" i="46"/>
  <c r="AO95" i="46"/>
  <c r="AP98" i="46"/>
  <c r="AA94" i="46"/>
  <c r="AF94" i="46"/>
  <c r="AM96" i="46"/>
  <c r="AP94" i="46"/>
  <c r="AJ97" i="46"/>
  <c r="AA97" i="46"/>
  <c r="AA98" i="46"/>
  <c r="AG95" i="46"/>
  <c r="AO96" i="46"/>
  <c r="AD98" i="46"/>
  <c r="X96" i="46"/>
  <c r="AJ95" i="46"/>
  <c r="AN98" i="46"/>
  <c r="AO97" i="46"/>
  <c r="AP95" i="46"/>
  <c r="Z95" i="46"/>
  <c r="AI94" i="46"/>
  <c r="AB97" i="46"/>
  <c r="AP96" i="46"/>
  <c r="AC98" i="46"/>
  <c r="AJ98" i="46"/>
  <c r="AK96" i="46"/>
  <c r="AL96" i="46"/>
  <c r="AE96" i="46"/>
  <c r="Y96" i="46"/>
  <c r="AF96" i="46"/>
  <c r="AH96" i="46"/>
  <c r="AK98" i="46"/>
  <c r="AK95" i="46"/>
  <c r="AA96" i="46"/>
  <c r="AM94" i="46"/>
  <c r="AE97" i="46"/>
  <c r="AG96" i="46"/>
  <c r="AF97" i="46"/>
  <c r="AE94" i="46"/>
  <c r="Z98" i="46"/>
  <c r="AJ94" i="46"/>
  <c r="EZ83" i="26"/>
  <c r="ET79" i="26"/>
  <c r="EU78" i="26"/>
  <c r="EN88" i="26"/>
  <c r="EP90" i="26"/>
  <c r="EY92" i="26"/>
  <c r="EQ85" i="26"/>
  <c r="EW77" i="26"/>
  <c r="FB88" i="26"/>
  <c r="EZ85" i="26"/>
  <c r="FC91" i="26"/>
  <c r="EP89" i="26"/>
  <c r="EK85" i="26"/>
  <c r="FC77" i="26"/>
  <c r="ER77" i="26"/>
  <c r="EY90" i="26"/>
  <c r="ER92" i="26"/>
  <c r="ET87" i="26"/>
  <c r="EO81" i="26"/>
  <c r="EK84" i="26"/>
  <c r="EL83" i="26"/>
  <c r="ET78" i="26"/>
  <c r="EK82" i="26"/>
  <c r="ER91" i="26"/>
  <c r="EX76" i="26"/>
  <c r="EX74" i="26"/>
  <c r="ER84" i="26"/>
  <c r="EL85" i="26"/>
  <c r="FA90" i="26"/>
  <c r="EU88" i="26"/>
  <c r="EU86" i="26"/>
  <c r="EN84" i="26"/>
  <c r="ET76" i="26"/>
  <c r="EM89" i="26"/>
  <c r="FC83" i="26"/>
  <c r="EM78" i="26"/>
  <c r="EP78" i="26"/>
  <c r="EP79" i="26"/>
  <c r="EW85" i="26"/>
  <c r="FC76" i="26"/>
  <c r="FB92" i="26"/>
  <c r="EU73" i="26"/>
  <c r="EX73" i="26"/>
  <c r="ES76" i="26"/>
  <c r="ES86" i="26"/>
  <c r="EX92" i="26"/>
  <c r="EV92" i="26"/>
  <c r="EL88" i="26"/>
  <c r="EL90" i="26"/>
  <c r="EX83" i="26"/>
  <c r="EQ83" i="26"/>
  <c r="EY81" i="26"/>
  <c r="ET75" i="26"/>
  <c r="EK90" i="26"/>
  <c r="EZ92" i="26"/>
  <c r="EZ79" i="26"/>
  <c r="EK77" i="26"/>
  <c r="ET73" i="26"/>
  <c r="EL73" i="26"/>
  <c r="EM92" i="26"/>
  <c r="FC78" i="26"/>
  <c r="EL87" i="26"/>
  <c r="EV76" i="26"/>
  <c r="EP76" i="26"/>
  <c r="FA81" i="26"/>
  <c r="FC80" i="26"/>
  <c r="EU89" i="26"/>
  <c r="FB91" i="26"/>
  <c r="ER82" i="26"/>
  <c r="EZ82" i="26"/>
  <c r="EP92" i="26"/>
  <c r="EP73" i="26"/>
  <c r="EV86" i="26"/>
  <c r="ET91" i="26"/>
  <c r="EX88" i="26"/>
  <c r="EO85" i="26"/>
  <c r="FA74" i="26"/>
  <c r="EU79" i="26"/>
  <c r="EX79" i="26"/>
  <c r="EQ74" i="26"/>
  <c r="EX84" i="26"/>
  <c r="ET88" i="26"/>
  <c r="EY87" i="26"/>
  <c r="EM75" i="26"/>
  <c r="FA84" i="26"/>
  <c r="ES89" i="26"/>
  <c r="EV80" i="26"/>
  <c r="FB79" i="26"/>
  <c r="EL74" i="26"/>
  <c r="EY80" i="26"/>
  <c r="FC74" i="26"/>
  <c r="ER75" i="26"/>
  <c r="EW74" i="26"/>
  <c r="EO87" i="26"/>
  <c r="EU76" i="26"/>
  <c r="FB77" i="26"/>
  <c r="FA92" i="26"/>
  <c r="EM79" i="26"/>
  <c r="FB90" i="26"/>
  <c r="ES82" i="26"/>
  <c r="FA88" i="26"/>
  <c r="EM77" i="26"/>
  <c r="EM88" i="26"/>
  <c r="EY88" i="26"/>
  <c r="EU84" i="26"/>
  <c r="FA83" i="26"/>
  <c r="EY73" i="26"/>
  <c r="EY85" i="26"/>
  <c r="ET80" i="26"/>
  <c r="EM80" i="26"/>
  <c r="EP74" i="26"/>
  <c r="EV81" i="26"/>
  <c r="EM84" i="26"/>
  <c r="EV85" i="26"/>
  <c r="EV89" i="26"/>
  <c r="ET86" i="26"/>
  <c r="FA80" i="26"/>
  <c r="EU74" i="26"/>
  <c r="ER86" i="26"/>
  <c r="EU80" i="26"/>
  <c r="EY78" i="26"/>
  <c r="EQ76" i="26"/>
  <c r="ES91" i="26"/>
  <c r="ER85" i="26"/>
  <c r="ES87" i="26"/>
  <c r="EW88" i="26"/>
  <c r="EW79" i="26"/>
  <c r="EW91" i="26"/>
  <c r="EN83" i="26"/>
  <c r="EL86" i="26"/>
  <c r="EX85" i="26"/>
  <c r="EK75" i="26"/>
  <c r="EM82" i="26"/>
  <c r="EY91" i="26"/>
  <c r="EL91" i="26"/>
  <c r="EW89" i="26"/>
  <c r="EN92" i="26"/>
  <c r="FB82" i="26"/>
  <c r="FC90" i="26"/>
  <c r="EO91" i="26"/>
  <c r="FB85" i="26"/>
  <c r="FB84" i="26"/>
  <c r="ES85" i="26"/>
  <c r="EL75" i="26"/>
  <c r="EP83" i="26"/>
  <c r="EN76" i="26"/>
  <c r="EN86" i="26"/>
  <c r="FA76" i="26"/>
  <c r="EQ77" i="26"/>
  <c r="EK91" i="26"/>
  <c r="EQ81" i="26"/>
  <c r="EP84" i="26"/>
  <c r="EW92" i="26"/>
  <c r="ES80" i="26"/>
  <c r="EK76" i="26"/>
  <c r="ES92" i="26"/>
  <c r="EN80" i="26"/>
  <c r="EV78" i="26"/>
  <c r="EZ76" i="26"/>
  <c r="ET74" i="26"/>
  <c r="EU92" i="26"/>
  <c r="EQ91" i="26"/>
  <c r="EK78" i="26"/>
  <c r="ES77" i="26"/>
  <c r="EU85" i="26"/>
  <c r="EW78" i="26"/>
  <c r="EZ88" i="26"/>
  <c r="EL81" i="26"/>
  <c r="EL77" i="26"/>
  <c r="EU82" i="26"/>
  <c r="EU77" i="26"/>
  <c r="EN82" i="26"/>
  <c r="FA87" i="26"/>
  <c r="ET89" i="26"/>
  <c r="EK88" i="26"/>
  <c r="ER81" i="26"/>
  <c r="FA77" i="26"/>
  <c r="EY82" i="26"/>
  <c r="EM85" i="26"/>
  <c r="FA91" i="26"/>
  <c r="EQ80" i="26"/>
  <c r="EL79" i="26"/>
  <c r="EM81" i="26"/>
  <c r="EK92" i="26"/>
  <c r="EW75" i="26"/>
  <c r="EY75" i="26"/>
  <c r="EK83" i="26"/>
  <c r="ES78" i="26"/>
  <c r="EW83" i="26"/>
  <c r="EO77" i="26"/>
  <c r="FB74" i="26"/>
  <c r="EV84" i="26"/>
  <c r="EZ81" i="26"/>
  <c r="EL78" i="26"/>
  <c r="EQ88" i="26"/>
  <c r="FB81" i="26"/>
  <c r="EL76" i="26"/>
  <c r="EO76" i="26"/>
  <c r="EX91" i="26"/>
  <c r="EO88" i="26"/>
  <c r="FC79" i="26"/>
  <c r="EM86" i="26"/>
  <c r="FC73" i="26"/>
  <c r="EV75" i="26"/>
  <c r="EX89" i="26"/>
  <c r="EZ84" i="26"/>
  <c r="ER90" i="26"/>
  <c r="EP75" i="26"/>
  <c r="EO75" i="26"/>
  <c r="EQ92" i="26"/>
  <c r="ES83" i="26"/>
  <c r="EZ78" i="26"/>
  <c r="FA78" i="26"/>
  <c r="EK73" i="26"/>
  <c r="ES84" i="26"/>
  <c r="EN74" i="26"/>
  <c r="EP87" i="26"/>
  <c r="EM73" i="26"/>
  <c r="EU90" i="26"/>
  <c r="EZ86" i="26"/>
  <c r="EQ82" i="26"/>
  <c r="FB80" i="26"/>
  <c r="EV88" i="26"/>
  <c r="EL80" i="26"/>
  <c r="EN78" i="26"/>
  <c r="EX87" i="26"/>
  <c r="EW73" i="26"/>
  <c r="ER88" i="26"/>
  <c r="FC85" i="26"/>
  <c r="EX77" i="26"/>
  <c r="EV83" i="26"/>
  <c r="FC84" i="26"/>
  <c r="ER80" i="26"/>
  <c r="EX81" i="26"/>
  <c r="EZ80" i="26"/>
  <c r="FC87" i="26"/>
  <c r="EM83" i="26"/>
  <c r="ER73" i="26"/>
  <c r="ER87" i="26"/>
  <c r="EN87" i="26"/>
  <c r="ER83" i="26"/>
  <c r="EO78" i="26"/>
  <c r="EP82" i="26"/>
  <c r="EL84" i="26"/>
  <c r="ES75" i="26"/>
  <c r="ET82" i="26"/>
  <c r="EO92" i="26"/>
  <c r="FB75" i="26"/>
  <c r="FC82" i="26"/>
  <c r="FA79" i="26"/>
  <c r="EW76" i="26"/>
  <c r="EZ73" i="26"/>
  <c r="EP86" i="26"/>
  <c r="EO83" i="26"/>
  <c r="EO86" i="26"/>
  <c r="FC89" i="26"/>
  <c r="EN73" i="26"/>
  <c r="EM91" i="26"/>
  <c r="EV73" i="26"/>
  <c r="EN75" i="26"/>
  <c r="EZ89" i="26"/>
  <c r="EK74" i="26"/>
  <c r="ET81" i="26"/>
  <c r="FC92" i="26"/>
  <c r="EX82" i="26"/>
  <c r="EQ75" i="26"/>
  <c r="EX78" i="26"/>
  <c r="ES73" i="26"/>
  <c r="EW90" i="26"/>
  <c r="EZ75" i="26"/>
  <c r="EU83" i="26"/>
  <c r="ET83" i="26"/>
  <c r="EM74" i="26"/>
  <c r="EK89" i="26"/>
  <c r="EK87" i="26"/>
  <c r="EZ91" i="26"/>
  <c r="EO90" i="26"/>
  <c r="ET77" i="26"/>
  <c r="EN81" i="26"/>
  <c r="EN85" i="26"/>
  <c r="EY89" i="26"/>
  <c r="EW82" i="26"/>
  <c r="EX75" i="26"/>
  <c r="EV87" i="26"/>
  <c r="EM76" i="26"/>
  <c r="EZ77" i="26"/>
  <c r="FC81" i="26"/>
  <c r="ES79" i="26"/>
  <c r="FA89" i="26"/>
  <c r="EM87" i="26"/>
  <c r="EV79" i="26"/>
  <c r="EQ90" i="26"/>
  <c r="ET84" i="26"/>
  <c r="EK80" i="26"/>
  <c r="EQ86" i="26"/>
  <c r="EP77" i="26"/>
  <c r="EO84" i="26"/>
  <c r="FC88" i="26"/>
  <c r="ER74" i="26"/>
  <c r="ER79" i="26"/>
  <c r="ES74" i="26"/>
  <c r="EZ87" i="26"/>
  <c r="EZ90" i="26"/>
  <c r="FC86" i="26"/>
  <c r="EU75" i="26"/>
  <c r="FA82" i="26"/>
  <c r="EY86" i="26"/>
  <c r="FA86" i="26"/>
  <c r="EO89" i="26"/>
  <c r="ER78" i="26"/>
  <c r="EP91" i="26"/>
  <c r="EO82" i="26"/>
  <c r="FB83" i="26"/>
  <c r="EU81" i="26"/>
  <c r="EO73" i="26"/>
  <c r="FB86" i="26"/>
  <c r="EP85" i="26"/>
  <c r="EK86" i="26"/>
  <c r="FB87" i="26"/>
  <c r="EO74" i="26"/>
  <c r="EL89" i="26"/>
  <c r="EY77" i="26"/>
  <c r="FC75" i="26"/>
  <c r="EY74" i="26"/>
  <c r="EP88" i="26"/>
  <c r="EK79" i="26"/>
  <c r="EL82" i="26"/>
  <c r="EX90" i="26"/>
  <c r="EV77" i="26"/>
  <c r="EN91" i="26"/>
  <c r="EY83" i="26"/>
  <c r="EU87" i="26"/>
  <c r="EY76" i="26"/>
  <c r="FA85" i="26"/>
  <c r="EQ84" i="26"/>
  <c r="EW80" i="26"/>
  <c r="EY84" i="26"/>
  <c r="ET90" i="26"/>
  <c r="EQ79" i="26"/>
  <c r="FB73" i="26"/>
  <c r="EQ87" i="26"/>
  <c r="ER89" i="26"/>
  <c r="EV90" i="26"/>
  <c r="EM90" i="26"/>
  <c r="ER76" i="26"/>
  <c r="EY79" i="26"/>
  <c r="EV82" i="26"/>
  <c r="ET85" i="26"/>
  <c r="EK81" i="26"/>
  <c r="EX86" i="26"/>
  <c r="EO80" i="26"/>
  <c r="EW81" i="26"/>
  <c r="ES88" i="26"/>
  <c r="ET92" i="26"/>
  <c r="EL92" i="26"/>
  <c r="EX80" i="26"/>
  <c r="FB78" i="26"/>
  <c r="EN79" i="26"/>
  <c r="ES90" i="26"/>
  <c r="EP81" i="26"/>
  <c r="EN89" i="26"/>
  <c r="EQ78" i="26"/>
  <c r="EN77" i="26"/>
  <c r="EV74" i="26"/>
  <c r="FB89" i="26"/>
  <c r="FA75" i="26"/>
  <c r="ES81" i="26"/>
  <c r="EO79" i="26"/>
  <c r="EV91" i="26"/>
  <c r="EQ73" i="26"/>
  <c r="EQ89" i="26"/>
  <c r="FA73" i="26"/>
  <c r="EW84" i="26"/>
  <c r="EZ74" i="26"/>
  <c r="EW87" i="26"/>
  <c r="EU91" i="26"/>
  <c r="FB76" i="26"/>
  <c r="EW86" i="26"/>
  <c r="EN90" i="26"/>
  <c r="EP80" i="26"/>
  <c r="EB88" i="26"/>
  <c r="EE85" i="26"/>
  <c r="DW91" i="26"/>
  <c r="DZ82" i="26"/>
  <c r="EC92" i="26"/>
  <c r="EA83" i="26"/>
  <c r="DZ90" i="26"/>
  <c r="DW84" i="26"/>
  <c r="DT77" i="26"/>
  <c r="DW73" i="26"/>
  <c r="DQ83" i="26"/>
  <c r="DW77" i="26"/>
  <c r="DW83" i="26"/>
  <c r="EF88" i="26"/>
  <c r="DN89" i="26"/>
  <c r="DV85" i="26"/>
  <c r="DW92" i="26"/>
  <c r="ED79" i="26"/>
  <c r="DW89" i="26"/>
  <c r="DO81" i="26"/>
  <c r="EB79" i="26"/>
  <c r="DZ77" i="26"/>
  <c r="DR86" i="26"/>
  <c r="EB87" i="26"/>
  <c r="EF86" i="26"/>
  <c r="EE79" i="26"/>
  <c r="EC91" i="26"/>
  <c r="DR92" i="26"/>
  <c r="DW76" i="26"/>
  <c r="DP84" i="26"/>
  <c r="DT75" i="26"/>
  <c r="ED76" i="26"/>
  <c r="DT89" i="26"/>
  <c r="DP85" i="26"/>
  <c r="DT82" i="26"/>
  <c r="DO90" i="26"/>
  <c r="DP79" i="26"/>
  <c r="EE81" i="26"/>
  <c r="EC76" i="26"/>
  <c r="DV82" i="26"/>
  <c r="DN77" i="26"/>
  <c r="EB86" i="26"/>
  <c r="DZ87" i="26"/>
  <c r="DY90" i="26"/>
  <c r="ED85" i="26"/>
  <c r="EA90" i="26"/>
  <c r="DT92" i="26"/>
  <c r="DY75" i="26"/>
  <c r="DP89" i="26"/>
  <c r="EF81" i="26"/>
  <c r="DR78" i="26"/>
  <c r="DS77" i="26"/>
  <c r="DO84" i="26"/>
  <c r="DX75" i="26"/>
  <c r="EA82" i="26"/>
  <c r="DW82" i="26"/>
  <c r="DU82" i="26"/>
  <c r="DP91" i="26"/>
  <c r="DQ81" i="26"/>
  <c r="DY89" i="26"/>
  <c r="DW88" i="26"/>
  <c r="EA81" i="26"/>
  <c r="EE77" i="26"/>
  <c r="DQ82" i="26"/>
  <c r="DS87" i="26"/>
  <c r="DS73" i="26"/>
  <c r="DX90" i="26"/>
  <c r="DQ87" i="26"/>
  <c r="DT91" i="26"/>
  <c r="DO77" i="26"/>
  <c r="DX92" i="26"/>
  <c r="DX73" i="26"/>
  <c r="DR89" i="26"/>
  <c r="DS83" i="26"/>
  <c r="EB85" i="26"/>
  <c r="DO83" i="26"/>
  <c r="ED74" i="26"/>
  <c r="ED81" i="26"/>
  <c r="DU85" i="26"/>
  <c r="DR83" i="26"/>
  <c r="DZ88" i="26"/>
  <c r="EB80" i="26"/>
  <c r="DT85" i="26"/>
  <c r="DN88" i="26"/>
  <c r="DY78" i="26"/>
  <c r="DR90" i="26"/>
  <c r="DP77" i="26"/>
  <c r="EB84" i="26"/>
  <c r="EA92" i="26"/>
  <c r="EB83" i="26"/>
  <c r="DR84" i="26"/>
  <c r="EC81" i="26"/>
  <c r="DV90" i="26"/>
  <c r="DQ86" i="26"/>
  <c r="DS74" i="26"/>
  <c r="DZ79" i="26"/>
  <c r="DU78" i="26"/>
  <c r="DZ75" i="26"/>
  <c r="EB78" i="26"/>
  <c r="DR82" i="26"/>
  <c r="DN86" i="26"/>
  <c r="DR88" i="26"/>
  <c r="DZ78" i="26"/>
  <c r="DY83" i="26"/>
  <c r="DR80" i="26"/>
  <c r="DO88" i="26"/>
  <c r="ED84" i="26"/>
  <c r="EF79" i="26"/>
  <c r="EE90" i="26"/>
  <c r="DV77" i="26"/>
  <c r="EC78" i="26"/>
  <c r="DW80" i="26"/>
  <c r="DR76" i="26"/>
  <c r="DO89" i="26"/>
  <c r="DS85" i="26"/>
  <c r="DZ76" i="26"/>
  <c r="DO79" i="26"/>
  <c r="DX80" i="26"/>
  <c r="DY77" i="26"/>
  <c r="DO85" i="26"/>
  <c r="ED86" i="26"/>
  <c r="EA91" i="26"/>
  <c r="DZ89" i="26"/>
  <c r="DY76" i="26"/>
  <c r="DY87" i="26"/>
  <c r="DV75" i="26"/>
  <c r="ED73" i="26"/>
  <c r="ED87" i="26"/>
  <c r="DV88" i="26"/>
  <c r="DX84" i="26"/>
  <c r="DP81" i="26"/>
  <c r="EB90" i="26"/>
  <c r="EF76" i="26"/>
  <c r="DN85" i="26"/>
  <c r="DN92" i="26"/>
  <c r="ED80" i="26"/>
  <c r="DO87" i="26"/>
  <c r="EA73" i="26"/>
  <c r="ED89" i="26"/>
  <c r="DV87" i="26"/>
  <c r="EB92" i="26"/>
  <c r="DO82" i="26"/>
  <c r="DN84" i="26"/>
  <c r="ED88" i="26"/>
  <c r="DW90" i="26"/>
  <c r="DX79" i="26"/>
  <c r="DU90" i="26"/>
  <c r="DR77" i="26"/>
  <c r="DR91" i="26"/>
  <c r="EE88" i="26"/>
  <c r="DO78" i="26"/>
  <c r="DV74" i="26"/>
  <c r="EC74" i="26"/>
  <c r="DT76" i="26"/>
  <c r="DS81" i="26"/>
  <c r="DY73" i="26"/>
  <c r="DU83" i="26"/>
  <c r="DV83" i="26"/>
  <c r="DR79" i="26"/>
  <c r="DV92" i="26"/>
  <c r="DZ83" i="26"/>
  <c r="DV86" i="26"/>
  <c r="DP80" i="26"/>
  <c r="EE91" i="26"/>
  <c r="DY91" i="26"/>
  <c r="DS82" i="26"/>
  <c r="DO73" i="26"/>
  <c r="DS84" i="26"/>
  <c r="DN87" i="26"/>
  <c r="DU75" i="26"/>
  <c r="DN76" i="26"/>
  <c r="EA84" i="26"/>
  <c r="DP73" i="26"/>
  <c r="DZ74" i="26"/>
  <c r="EF75" i="26"/>
  <c r="DU84" i="26"/>
  <c r="DY88" i="26"/>
  <c r="DT81" i="26"/>
  <c r="EF92" i="26"/>
  <c r="DS80" i="26"/>
  <c r="ED78" i="26"/>
  <c r="EB76" i="26"/>
  <c r="EB74" i="26"/>
  <c r="EB91" i="26"/>
  <c r="DV76" i="26"/>
  <c r="EA79" i="26"/>
  <c r="EA77" i="26"/>
  <c r="ED77" i="26"/>
  <c r="DV80" i="26"/>
  <c r="DU81" i="26"/>
  <c r="DZ86" i="26"/>
  <c r="DU77" i="26"/>
  <c r="DX81" i="26"/>
  <c r="DT78" i="26"/>
  <c r="EC87" i="26"/>
  <c r="DT73" i="26"/>
  <c r="DQ85" i="26"/>
  <c r="DS88" i="26"/>
  <c r="DQ75" i="26"/>
  <c r="DY81" i="26"/>
  <c r="EC82" i="26"/>
  <c r="EF77" i="26"/>
  <c r="DO92" i="26"/>
  <c r="DN80" i="26"/>
  <c r="DZ84" i="26"/>
  <c r="DX74" i="26"/>
  <c r="EE92" i="26"/>
  <c r="DQ76" i="26"/>
  <c r="DR75" i="26"/>
  <c r="DP88" i="26"/>
  <c r="EE73" i="26"/>
  <c r="DZ85" i="26"/>
  <c r="DO91" i="26"/>
  <c r="DX89" i="26"/>
  <c r="DT79" i="26"/>
  <c r="DN83" i="26"/>
  <c r="DT87" i="26"/>
  <c r="EF83" i="26"/>
  <c r="DN74" i="26"/>
  <c r="EE75" i="26"/>
  <c r="DW81" i="26"/>
  <c r="EA88" i="26"/>
  <c r="DS91" i="26"/>
  <c r="EA78" i="26"/>
  <c r="DP76" i="26"/>
  <c r="EE84" i="26"/>
  <c r="DQ80" i="26"/>
  <c r="DV78" i="26"/>
  <c r="EF82" i="26"/>
  <c r="DX83" i="26"/>
  <c r="DP75" i="26"/>
  <c r="DP92" i="26"/>
  <c r="DP87" i="26"/>
  <c r="DN81" i="26"/>
  <c r="ED90" i="26"/>
  <c r="EF91" i="26"/>
  <c r="DU73" i="26"/>
  <c r="DS78" i="26"/>
  <c r="EB89" i="26"/>
  <c r="DS90" i="26"/>
  <c r="DS76" i="26"/>
  <c r="DN75" i="26"/>
  <c r="DN78" i="26"/>
  <c r="DN82" i="26"/>
  <c r="EC79" i="26"/>
  <c r="DY79" i="26"/>
  <c r="DU87" i="26"/>
  <c r="EE87" i="26"/>
  <c r="DN73" i="26"/>
  <c r="DP83" i="26"/>
  <c r="DZ81" i="26"/>
  <c r="DX77" i="26"/>
  <c r="DQ78" i="26"/>
  <c r="EB73" i="26"/>
  <c r="EF74" i="26"/>
  <c r="DW78" i="26"/>
  <c r="EF80" i="26"/>
  <c r="EE82" i="26"/>
  <c r="EC84" i="26"/>
  <c r="DO80" i="26"/>
  <c r="EA85" i="26"/>
  <c r="DZ80" i="26"/>
  <c r="DN90" i="26"/>
  <c r="DW75" i="26"/>
  <c r="EC86" i="26"/>
  <c r="DY84" i="26"/>
  <c r="DV89" i="26"/>
  <c r="EA80" i="26"/>
  <c r="DV84" i="26"/>
  <c r="DQ91" i="26"/>
  <c r="DU88" i="26"/>
  <c r="DW79" i="26"/>
  <c r="DR73" i="26"/>
  <c r="DU80" i="26"/>
  <c r="DZ91" i="26"/>
  <c r="DO74" i="26"/>
  <c r="EA76" i="26"/>
  <c r="DV73" i="26"/>
  <c r="EC89" i="26"/>
  <c r="DS92" i="26"/>
  <c r="DW86" i="26"/>
  <c r="EE83" i="26"/>
  <c r="EC90" i="26"/>
  <c r="DX76" i="26"/>
  <c r="ED83" i="26"/>
  <c r="EA87" i="26"/>
  <c r="DY82" i="26"/>
  <c r="DX85" i="26"/>
  <c r="EF78" i="26"/>
  <c r="DY92" i="26"/>
  <c r="EB77" i="26"/>
  <c r="DQ92" i="26"/>
  <c r="DX87" i="26"/>
  <c r="DT83" i="26"/>
  <c r="DT88" i="26"/>
  <c r="DQ90" i="26"/>
  <c r="DU74" i="26"/>
  <c r="EA75" i="26"/>
  <c r="DQ88" i="26"/>
  <c r="DQ89" i="26"/>
  <c r="DY80" i="26"/>
  <c r="EC83" i="26"/>
  <c r="DO86" i="26"/>
  <c r="EA89" i="26"/>
  <c r="DU89" i="26"/>
  <c r="DY85" i="26"/>
  <c r="DX88" i="26"/>
  <c r="DR81" i="26"/>
  <c r="DU91" i="26"/>
  <c r="DW87" i="26"/>
  <c r="DS89" i="26"/>
  <c r="EC75" i="26"/>
  <c r="DQ74" i="26"/>
  <c r="DQ73" i="26"/>
  <c r="DR74" i="26"/>
  <c r="DT80" i="26"/>
  <c r="DQ77" i="26"/>
  <c r="DP82" i="26"/>
  <c r="ED92" i="26"/>
  <c r="EE86" i="26"/>
  <c r="DY86" i="26"/>
  <c r="DR87" i="26"/>
  <c r="DU76" i="26"/>
  <c r="DX82" i="26"/>
  <c r="DR85" i="26"/>
  <c r="EF90" i="26"/>
  <c r="DY74" i="26"/>
  <c r="DX86" i="26"/>
  <c r="DT86" i="26"/>
  <c r="EF87" i="26"/>
  <c r="DP74" i="26"/>
  <c r="EF89" i="26"/>
  <c r="DW74" i="26"/>
  <c r="EE80" i="26"/>
  <c r="EE78" i="26"/>
  <c r="DT74" i="26"/>
  <c r="DW85" i="26"/>
  <c r="DV81" i="26"/>
  <c r="EC85" i="26"/>
  <c r="ED82" i="26"/>
  <c r="EB82" i="26"/>
  <c r="DP78" i="26"/>
  <c r="DV91" i="26"/>
  <c r="ED75" i="26"/>
  <c r="DZ73" i="26"/>
  <c r="DT90" i="26"/>
  <c r="DS79" i="26"/>
  <c r="EB81" i="26"/>
  <c r="EF85" i="26"/>
  <c r="EC80" i="26"/>
  <c r="DT84" i="26"/>
  <c r="ED91" i="26"/>
  <c r="EC77" i="26"/>
  <c r="EC88" i="26"/>
  <c r="DU79" i="26"/>
  <c r="EF84" i="26"/>
  <c r="DQ79" i="26"/>
  <c r="DS86" i="26"/>
  <c r="EE74" i="26"/>
  <c r="DU86" i="26"/>
  <c r="EF73" i="26"/>
  <c r="EB75" i="26"/>
  <c r="DN91" i="26"/>
  <c r="DZ92" i="26"/>
  <c r="EE89" i="26"/>
  <c r="EA86" i="26"/>
  <c r="EE76" i="26"/>
  <c r="DP86" i="26"/>
  <c r="EA74" i="26"/>
  <c r="DS75" i="26"/>
  <c r="DQ84" i="26"/>
  <c r="DX78" i="26"/>
  <c r="DP90" i="26"/>
  <c r="DU92" i="26"/>
  <c r="EC73" i="26"/>
  <c r="DN79" i="26"/>
  <c r="DX91" i="26"/>
  <c r="DO76" i="26"/>
  <c r="DO75" i="26"/>
  <c r="DV79" i="26"/>
  <c r="DQ119" i="26"/>
  <c r="DY107" i="26"/>
  <c r="DN111" i="26"/>
  <c r="DR111" i="26"/>
  <c r="EA107" i="26"/>
  <c r="DT118" i="26"/>
  <c r="ED108" i="26"/>
  <c r="EB123" i="26"/>
  <c r="EA108" i="26"/>
  <c r="DS108" i="26"/>
  <c r="DP107" i="26"/>
  <c r="DZ110" i="26"/>
  <c r="DS116" i="26"/>
  <c r="DY108" i="26"/>
  <c r="DW117" i="26"/>
  <c r="DR112" i="26"/>
  <c r="DY114" i="26"/>
  <c r="EG115" i="26"/>
  <c r="EA112" i="26"/>
  <c r="DT121" i="26"/>
  <c r="DO113" i="26"/>
  <c r="DO109" i="26"/>
  <c r="DP106" i="26"/>
  <c r="DW118" i="26"/>
  <c r="EE111" i="26"/>
  <c r="DQ108" i="26"/>
  <c r="EA120" i="26"/>
  <c r="EF117" i="26"/>
  <c r="DO119" i="26"/>
  <c r="DU106" i="26"/>
  <c r="EE105" i="26"/>
  <c r="DP113" i="26"/>
  <c r="DW106" i="26"/>
  <c r="DU112" i="26"/>
  <c r="DP105" i="26"/>
  <c r="DS105" i="26"/>
  <c r="DU117" i="26"/>
  <c r="DV111" i="26"/>
  <c r="EC105" i="26"/>
  <c r="DZ114" i="26"/>
  <c r="DY121" i="26"/>
  <c r="DS117" i="26"/>
  <c r="DP122" i="26"/>
  <c r="DR118" i="26"/>
  <c r="EA117" i="26"/>
  <c r="DN108" i="26"/>
  <c r="DY110" i="26"/>
  <c r="DT114" i="26"/>
  <c r="EF120" i="26"/>
  <c r="DU107" i="26"/>
  <c r="DZ117" i="26"/>
  <c r="ED122" i="26"/>
  <c r="EG111" i="26"/>
  <c r="EF119" i="26"/>
  <c r="EB118" i="26"/>
  <c r="EF116" i="26"/>
  <c r="DZ120" i="26"/>
  <c r="DU105" i="26"/>
  <c r="EF105" i="26"/>
  <c r="DR109" i="26"/>
  <c r="DN122" i="26"/>
  <c r="DR114" i="26"/>
  <c r="DV117" i="26"/>
  <c r="DT108" i="26"/>
  <c r="DR116" i="26"/>
  <c r="DT117" i="26"/>
  <c r="EE106" i="26"/>
  <c r="EG109" i="26"/>
  <c r="DN116" i="26"/>
  <c r="DS112" i="26"/>
  <c r="DT122" i="26"/>
  <c r="EF111" i="26"/>
  <c r="DT107" i="26"/>
  <c r="DN107" i="26"/>
  <c r="DT109" i="26"/>
  <c r="ED120" i="26"/>
  <c r="DX118" i="26"/>
  <c r="ED110" i="26"/>
  <c r="DO105" i="26"/>
  <c r="EB108" i="26"/>
  <c r="EB107" i="26"/>
  <c r="DT120" i="26"/>
  <c r="DO115" i="26"/>
  <c r="DX111" i="26"/>
  <c r="EA113" i="26"/>
  <c r="DW123" i="26"/>
  <c r="DX120" i="26"/>
  <c r="ED116" i="26"/>
  <c r="EA114" i="26"/>
  <c r="DP111" i="26"/>
  <c r="ED106" i="26"/>
  <c r="DP110" i="26"/>
  <c r="DQ118" i="26"/>
  <c r="EC120" i="26"/>
  <c r="EF121" i="26"/>
  <c r="EE121" i="26"/>
  <c r="DV121" i="26"/>
  <c r="DR122" i="26"/>
  <c r="EE117" i="26"/>
  <c r="EC112" i="26"/>
  <c r="DQ122" i="26"/>
  <c r="EE113" i="26"/>
  <c r="DN123" i="26"/>
  <c r="DU123" i="26"/>
  <c r="DU113" i="26"/>
  <c r="DR107" i="26"/>
  <c r="EC122" i="26"/>
  <c r="EB116" i="26"/>
  <c r="ED114" i="26"/>
  <c r="DT113" i="26"/>
  <c r="DZ112" i="26"/>
  <c r="DU122" i="26"/>
  <c r="DX107" i="26"/>
  <c r="EG116" i="26"/>
  <c r="DO116" i="26"/>
  <c r="DU109" i="26"/>
  <c r="DT115" i="26"/>
  <c r="DZ109" i="26"/>
  <c r="EC113" i="26"/>
  <c r="DU116" i="26"/>
  <c r="EB105" i="26"/>
  <c r="DS107" i="26"/>
  <c r="DU108" i="26"/>
  <c r="EF114" i="26"/>
  <c r="DN121" i="26"/>
  <c r="EB109" i="26"/>
  <c r="EG106" i="26"/>
  <c r="DX119" i="26"/>
  <c r="DQ116" i="26"/>
  <c r="DP114" i="26"/>
  <c r="DT119" i="26"/>
  <c r="EG118" i="26"/>
  <c r="DW109" i="26"/>
  <c r="EG123" i="26"/>
  <c r="DX112" i="26"/>
  <c r="EC115" i="26"/>
  <c r="DV105" i="26"/>
  <c r="EG122" i="26"/>
  <c r="DZ119" i="26"/>
  <c r="DZ106" i="26"/>
  <c r="ED121" i="26"/>
  <c r="DN120" i="26"/>
  <c r="EC117" i="26"/>
  <c r="EC114" i="26"/>
  <c r="ED123" i="26"/>
  <c r="DR106" i="26"/>
  <c r="DQ109" i="26"/>
  <c r="DX108" i="26"/>
  <c r="DV106" i="26"/>
  <c r="DN118" i="26"/>
  <c r="EE107" i="26"/>
  <c r="DZ105" i="26"/>
  <c r="DT106" i="26"/>
  <c r="DX114" i="26"/>
  <c r="DT110" i="26"/>
  <c r="DW110" i="26"/>
  <c r="EB121" i="26"/>
  <c r="EG113" i="26"/>
  <c r="DQ115" i="26"/>
  <c r="DR123" i="26"/>
  <c r="DZ111" i="26"/>
  <c r="DP118" i="26"/>
  <c r="DS111" i="26"/>
  <c r="DO122" i="26"/>
  <c r="DV113" i="26"/>
  <c r="DZ115" i="26"/>
  <c r="DU120" i="26"/>
  <c r="DS114" i="26"/>
  <c r="DW113" i="26"/>
  <c r="DN106" i="26"/>
  <c r="EF123" i="26"/>
  <c r="DS110" i="26"/>
  <c r="DY105" i="26"/>
  <c r="DZ113" i="26"/>
  <c r="DZ121" i="26"/>
  <c r="EB122" i="26"/>
  <c r="EE112" i="26"/>
  <c r="DP108" i="26"/>
  <c r="EG105" i="26"/>
  <c r="EC123" i="26"/>
  <c r="EB113" i="26"/>
  <c r="DS109" i="26"/>
  <c r="DP115" i="26"/>
  <c r="DO112" i="26"/>
  <c r="DT111" i="26"/>
  <c r="ED115" i="26"/>
  <c r="DZ123" i="26"/>
  <c r="DV120" i="26"/>
  <c r="DW115" i="26"/>
  <c r="DR113" i="26"/>
  <c r="DS106" i="26"/>
  <c r="EG108" i="26"/>
  <c r="EC116" i="26"/>
  <c r="DT112" i="26"/>
  <c r="DU115" i="26"/>
  <c r="DP116" i="26"/>
  <c r="EB114" i="26"/>
  <c r="DV118" i="26"/>
  <c r="DO111" i="26"/>
  <c r="DQ117" i="26"/>
  <c r="DY113" i="26"/>
  <c r="EB115" i="26"/>
  <c r="EA115" i="26"/>
  <c r="DY118" i="26"/>
  <c r="EE120" i="26"/>
  <c r="DP109" i="26"/>
  <c r="DZ118" i="26"/>
  <c r="EC110" i="26"/>
  <c r="EB110" i="26"/>
  <c r="EB106" i="26"/>
  <c r="DV115" i="26"/>
  <c r="EF108" i="26"/>
  <c r="DO117" i="26"/>
  <c r="DV112" i="26"/>
  <c r="EG114" i="26"/>
  <c r="DY120" i="26"/>
  <c r="ED109" i="26"/>
  <c r="DY115" i="26"/>
  <c r="DW114" i="26"/>
  <c r="DQ123" i="26"/>
  <c r="DP119" i="26"/>
  <c r="DN115" i="26"/>
  <c r="DQ121" i="26"/>
  <c r="DY112" i="26"/>
  <c r="DT123" i="26"/>
  <c r="DO107" i="26"/>
  <c r="EG117" i="26"/>
  <c r="EC106" i="26"/>
  <c r="DW120" i="26"/>
  <c r="EC109" i="26"/>
  <c r="DS115" i="26"/>
  <c r="EG112" i="26"/>
  <c r="EF109" i="26"/>
  <c r="DV122" i="26"/>
  <c r="DR108" i="26"/>
  <c r="DY123" i="26"/>
  <c r="ED105" i="26"/>
  <c r="DR117" i="26"/>
  <c r="DX113" i="26"/>
  <c r="EE110" i="26"/>
  <c r="EA121" i="26"/>
  <c r="EB111" i="26"/>
  <c r="DX105" i="26"/>
  <c r="DW105" i="26"/>
  <c r="DZ122" i="26"/>
  <c r="EE114" i="26"/>
  <c r="DV108" i="26"/>
  <c r="DP121" i="26"/>
  <c r="DO120" i="26"/>
  <c r="EE108" i="26"/>
  <c r="DX115" i="26"/>
  <c r="DN112" i="26"/>
  <c r="DQ106" i="26"/>
  <c r="DX121" i="26"/>
  <c r="EE115" i="26"/>
  <c r="DS121" i="26"/>
  <c r="EA106" i="26"/>
  <c r="DQ114" i="26"/>
  <c r="DS120" i="26"/>
  <c r="EG119" i="26"/>
  <c r="DU119" i="26"/>
  <c r="DQ105" i="26"/>
  <c r="EC111" i="26"/>
  <c r="DQ110" i="26"/>
  <c r="DQ120" i="26"/>
  <c r="DN113" i="26"/>
  <c r="DS113" i="26"/>
  <c r="EC108" i="26"/>
  <c r="EA119" i="26"/>
  <c r="DN117" i="26"/>
  <c r="DP112" i="26"/>
  <c r="DW121" i="26"/>
  <c r="ED111" i="26"/>
  <c r="ED107" i="26"/>
  <c r="ED118" i="26"/>
  <c r="EF113" i="26"/>
  <c r="DY122" i="26"/>
  <c r="EA109" i="26"/>
  <c r="DU114" i="26"/>
  <c r="EB119" i="26"/>
  <c r="DT105" i="26"/>
  <c r="DV114" i="26"/>
  <c r="DV109" i="26"/>
  <c r="DV123" i="26"/>
  <c r="ED119" i="26"/>
  <c r="DR119" i="26"/>
  <c r="EG110" i="26"/>
  <c r="DS119" i="26"/>
  <c r="DZ116" i="26"/>
  <c r="EC107" i="26"/>
  <c r="DS118" i="26"/>
  <c r="DN114" i="26"/>
  <c r="DR121" i="26"/>
  <c r="EF112" i="26"/>
  <c r="EF118" i="26"/>
  <c r="DO106" i="26"/>
  <c r="DZ108" i="26"/>
  <c r="DW107" i="26"/>
  <c r="EE123" i="26"/>
  <c r="DR105" i="26"/>
  <c r="DS122" i="26"/>
  <c r="EE109" i="26"/>
  <c r="EA111" i="26"/>
  <c r="DW111" i="26"/>
  <c r="DY109" i="26"/>
  <c r="EF115" i="26"/>
  <c r="DO123" i="26"/>
  <c r="DT116" i="26"/>
  <c r="EC118" i="26"/>
  <c r="DW112" i="26"/>
  <c r="EG121" i="26"/>
  <c r="DQ111" i="26"/>
  <c r="DQ113" i="26"/>
  <c r="DX122" i="26"/>
  <c r="EE119" i="26"/>
  <c r="EE122" i="26"/>
  <c r="DP120" i="26"/>
  <c r="DN110" i="26"/>
  <c r="DQ112" i="26"/>
  <c r="EF106" i="26"/>
  <c r="DV110" i="26"/>
  <c r="ED117" i="26"/>
  <c r="EE118" i="26"/>
  <c r="EA116" i="26"/>
  <c r="DN109" i="26"/>
  <c r="EF110" i="26"/>
  <c r="DY106" i="26"/>
  <c r="DP117" i="26"/>
  <c r="EA123" i="26"/>
  <c r="DR120" i="26"/>
  <c r="DP123" i="26"/>
  <c r="DW116" i="26"/>
  <c r="DR115" i="26"/>
  <c r="DX116" i="26"/>
  <c r="EB112" i="26"/>
  <c r="EA118" i="26"/>
  <c r="EC121" i="26"/>
  <c r="EF122" i="26"/>
  <c r="DO114" i="26"/>
  <c r="DV116" i="26"/>
  <c r="DS123" i="26"/>
  <c r="EC119" i="26"/>
  <c r="DO110" i="26"/>
  <c r="DW122" i="26"/>
  <c r="DV107" i="26"/>
  <c r="EB120" i="26"/>
  <c r="EB117" i="26"/>
  <c r="DX109" i="26"/>
  <c r="DO118" i="26"/>
  <c r="DX110" i="26"/>
  <c r="DU110" i="26"/>
  <c r="DN119" i="26"/>
  <c r="DY111" i="26"/>
  <c r="DU118" i="26"/>
  <c r="DY117" i="26"/>
  <c r="DY116" i="26"/>
  <c r="EA122" i="26"/>
  <c r="DO121" i="26"/>
  <c r="EG120" i="26"/>
  <c r="DX123" i="26"/>
  <c r="DR110" i="26"/>
  <c r="ED113" i="26"/>
  <c r="DU121" i="26"/>
  <c r="ED112" i="26"/>
  <c r="DV119" i="26"/>
  <c r="DU111" i="26"/>
  <c r="EA105" i="26"/>
  <c r="DN105" i="26"/>
  <c r="EF107" i="26"/>
  <c r="DX106" i="26"/>
  <c r="DW119" i="26"/>
  <c r="DQ107" i="26"/>
  <c r="DO108" i="26"/>
  <c r="EA110" i="26"/>
  <c r="DW108" i="26"/>
  <c r="DZ107" i="26"/>
  <c r="EE116" i="26"/>
  <c r="DX117" i="26"/>
  <c r="EG107" i="26"/>
  <c r="DY119" i="26"/>
  <c r="GS81" i="52" a="1"/>
  <c r="HD88" i="52" s="1"/>
  <c r="GC88" i="26"/>
  <c r="FY84" i="26"/>
  <c r="GF91" i="26"/>
  <c r="FN73" i="26"/>
  <c r="FP75" i="26"/>
  <c r="FR77" i="26"/>
  <c r="FW82" i="26"/>
  <c r="FS78" i="26"/>
  <c r="GE90" i="26"/>
  <c r="GD89" i="26"/>
  <c r="FV81" i="26"/>
  <c r="FQ76" i="26"/>
  <c r="GB87" i="26"/>
  <c r="FZ85" i="26"/>
  <c r="GA86" i="26"/>
  <c r="FT79" i="26"/>
  <c r="GG92" i="26"/>
  <c r="FO74" i="26"/>
  <c r="FX83" i="26"/>
  <c r="FU80" i="26"/>
  <c r="BD140" i="46" l="1"/>
  <c r="C175" i="46" s="1"/>
  <c r="I175" i="46" s="1"/>
  <c r="BD129" i="46"/>
  <c r="C164" i="46" s="1"/>
  <c r="I164" i="46" s="1"/>
  <c r="BD128" i="46"/>
  <c r="C163" i="46" s="1"/>
  <c r="I163" i="46" s="1"/>
  <c r="BD135" i="46"/>
  <c r="C170" i="46" s="1"/>
  <c r="I170" i="46" s="1"/>
  <c r="O189" i="46" a="1"/>
  <c r="BD143" i="46"/>
  <c r="C178" i="46" s="1"/>
  <c r="I178" i="46" s="1"/>
  <c r="BD130" i="46"/>
  <c r="C165" i="46" s="1"/>
  <c r="I165" i="46" s="1"/>
  <c r="BD145" i="46"/>
  <c r="C180" i="46" s="1"/>
  <c r="I180" i="46" s="1"/>
  <c r="IN83" i="26"/>
  <c r="IJ73" i="26"/>
  <c r="IG77" i="26"/>
  <c r="HZ73" i="26"/>
  <c r="II85" i="26"/>
  <c r="IM75" i="26"/>
  <c r="HZ88" i="26"/>
  <c r="IO92" i="26"/>
  <c r="IO74" i="26"/>
  <c r="IN74" i="26"/>
  <c r="IM82" i="26"/>
  <c r="IL87" i="26"/>
  <c r="IC79" i="26"/>
  <c r="HY78" i="26"/>
  <c r="IL89" i="26"/>
  <c r="IG79" i="26"/>
  <c r="IO88" i="26"/>
  <c r="IK91" i="26"/>
  <c r="HX79" i="26"/>
  <c r="IG83" i="26"/>
  <c r="IC76" i="26"/>
  <c r="HY91" i="26"/>
  <c r="HX82" i="26"/>
  <c r="IA78" i="26"/>
  <c r="IB82" i="26"/>
  <c r="IA73" i="26"/>
  <c r="IO91" i="26"/>
  <c r="IP83" i="26"/>
  <c r="HY85" i="26"/>
  <c r="IL92" i="26"/>
  <c r="IM73" i="26"/>
  <c r="HY79" i="26"/>
  <c r="HY74" i="26"/>
  <c r="IC82" i="26"/>
  <c r="IB79" i="26"/>
  <c r="IG73" i="26"/>
  <c r="IG91" i="26"/>
  <c r="IH82" i="26"/>
  <c r="HZ89" i="26"/>
  <c r="IG74" i="26"/>
  <c r="HY90" i="26"/>
  <c r="IL78" i="26"/>
  <c r="HZ80" i="26"/>
  <c r="IO75" i="26"/>
  <c r="II78" i="26"/>
  <c r="II73" i="26"/>
  <c r="IM84" i="26"/>
  <c r="IP89" i="26"/>
  <c r="IP85" i="26"/>
  <c r="IJ75" i="26"/>
  <c r="IN90" i="26"/>
  <c r="IB87" i="26"/>
  <c r="HZ74" i="26"/>
  <c r="ID86" i="26"/>
  <c r="IO76" i="26"/>
  <c r="II74" i="26"/>
  <c r="IP73" i="26"/>
  <c r="IC78" i="26"/>
  <c r="IB84" i="26"/>
  <c r="IG85" i="26"/>
  <c r="IH78" i="26"/>
  <c r="HZ77" i="26"/>
  <c r="IM74" i="26"/>
  <c r="IC92" i="26"/>
  <c r="II89" i="26"/>
  <c r="II86" i="26"/>
  <c r="IA79" i="26"/>
  <c r="IE82" i="26"/>
  <c r="IK79" i="26"/>
  <c r="IN75" i="26"/>
  <c r="II75" i="26"/>
  <c r="IL77" i="26"/>
  <c r="IO83" i="26"/>
  <c r="IC91" i="26"/>
  <c r="IF85" i="26"/>
  <c r="IN84" i="26"/>
  <c r="IA75" i="26"/>
  <c r="IA83" i="26"/>
  <c r="HX89" i="26"/>
  <c r="IN86" i="26"/>
  <c r="ID83" i="26"/>
  <c r="HZ75" i="26"/>
  <c r="IP88" i="26"/>
  <c r="IH73" i="26"/>
  <c r="IG80" i="26"/>
  <c r="IE76" i="26"/>
  <c r="IL82" i="26"/>
  <c r="IB90" i="26"/>
  <c r="IN88" i="26"/>
  <c r="HZ90" i="26"/>
  <c r="IN91" i="26"/>
  <c r="IN82" i="26"/>
  <c r="HZ84" i="26"/>
  <c r="HZ91" i="26"/>
  <c r="HY84" i="26"/>
  <c r="HX75" i="26"/>
  <c r="HX81" i="26"/>
  <c r="HY88" i="26"/>
  <c r="II90" i="26"/>
  <c r="II76" i="26"/>
  <c r="HY82" i="26"/>
  <c r="IC85" i="26"/>
  <c r="ID78" i="26"/>
  <c r="IC90" i="26"/>
  <c r="IL80" i="26"/>
  <c r="IH92" i="26"/>
  <c r="HY92" i="26"/>
  <c r="HX78" i="26"/>
  <c r="IJ80" i="26"/>
  <c r="IB75" i="26"/>
  <c r="IA84" i="26"/>
  <c r="IK87" i="26"/>
  <c r="HX80" i="26"/>
  <c r="IA86" i="26"/>
  <c r="IJ82" i="26"/>
  <c r="IM85" i="26"/>
  <c r="IB74" i="26"/>
  <c r="IM79" i="26"/>
  <c r="IM80" i="26"/>
  <c r="IH88" i="26"/>
  <c r="HX92" i="26"/>
  <c r="IB85" i="26"/>
  <c r="IP90" i="26"/>
  <c r="IA80" i="26"/>
  <c r="HX90" i="26"/>
  <c r="IM90" i="26"/>
  <c r="IE78" i="26"/>
  <c r="IN73" i="26"/>
  <c r="IE84" i="26"/>
  <c r="IG81" i="26"/>
  <c r="IF90" i="26"/>
  <c r="ID74" i="26"/>
  <c r="IE77" i="26"/>
  <c r="IP87" i="26"/>
  <c r="IC77" i="26"/>
  <c r="IE86" i="26"/>
  <c r="IC81" i="26"/>
  <c r="IJ92" i="26"/>
  <c r="IF84" i="26"/>
  <c r="IH77" i="26"/>
  <c r="IK86" i="26"/>
  <c r="IG92" i="26"/>
  <c r="IE88" i="26"/>
  <c r="HX83" i="26"/>
  <c r="ID92" i="26"/>
  <c r="IJ78" i="26"/>
  <c r="IF73" i="26"/>
  <c r="ID84" i="26"/>
  <c r="HZ83" i="26"/>
  <c r="IN92" i="26"/>
  <c r="IL88" i="26"/>
  <c r="IP80" i="26"/>
  <c r="IM81" i="26"/>
  <c r="IB80" i="26"/>
  <c r="HY87" i="26"/>
  <c r="IK76" i="26"/>
  <c r="IA87" i="26"/>
  <c r="HX73" i="26"/>
  <c r="IF87" i="26"/>
  <c r="IK85" i="26"/>
  <c r="IH87" i="26"/>
  <c r="IP78" i="26"/>
  <c r="II88" i="26"/>
  <c r="IF74" i="26"/>
  <c r="HZ82" i="26"/>
  <c r="HZ92" i="26"/>
  <c r="IK89" i="26"/>
  <c r="IB77" i="26"/>
  <c r="IL75" i="26"/>
  <c r="IC88" i="26"/>
  <c r="HZ86" i="26"/>
  <c r="IE73" i="26"/>
  <c r="IN87" i="26"/>
  <c r="IB76" i="26"/>
  <c r="IC83" i="26"/>
  <c r="IO85" i="26"/>
  <c r="IG90" i="26"/>
  <c r="IJ77" i="26"/>
  <c r="IO87" i="26"/>
  <c r="IC74" i="26"/>
  <c r="IM89" i="26"/>
  <c r="II80" i="26"/>
  <c r="IL84" i="26"/>
  <c r="IP75" i="26"/>
  <c r="IF82" i="26"/>
  <c r="IN89" i="26"/>
  <c r="IL83" i="26"/>
  <c r="IH84" i="26"/>
  <c r="IC73" i="26"/>
  <c r="IA82" i="26"/>
  <c r="IE85" i="26"/>
  <c r="IO79" i="26"/>
  <c r="IL76" i="26"/>
  <c r="HZ79" i="26"/>
  <c r="IK73" i="26"/>
  <c r="HZ87" i="26"/>
  <c r="IA85" i="26"/>
  <c r="IM78" i="26"/>
  <c r="ID80" i="26"/>
  <c r="IJ90" i="26"/>
  <c r="IE87" i="26"/>
  <c r="IE81" i="26"/>
  <c r="IM86" i="26"/>
  <c r="IL74" i="26"/>
  <c r="HY81" i="26"/>
  <c r="IP74" i="26"/>
  <c r="IC89" i="26"/>
  <c r="IM76" i="26"/>
  <c r="IK77" i="26"/>
  <c r="IH79" i="26"/>
  <c r="II81" i="26"/>
  <c r="HY83" i="26"/>
  <c r="IK88" i="26"/>
  <c r="IA77" i="26"/>
  <c r="IK83" i="26"/>
  <c r="IJ91" i="26"/>
  <c r="IG88" i="26"/>
  <c r="II91" i="26"/>
  <c r="IE75" i="26"/>
  <c r="ID76" i="26"/>
  <c r="IJ76" i="26"/>
  <c r="II84" i="26"/>
  <c r="IF80" i="26"/>
  <c r="ID81" i="26"/>
  <c r="IJ79" i="26"/>
  <c r="HY75" i="26"/>
  <c r="IE74" i="26"/>
  <c r="IH80" i="26"/>
  <c r="IN80" i="26"/>
  <c r="IG82" i="26"/>
  <c r="IA91" i="26"/>
  <c r="IE80" i="26"/>
  <c r="IB83" i="26"/>
  <c r="IK80" i="26"/>
  <c r="IK90" i="26"/>
  <c r="IN79" i="26"/>
  <c r="IH75" i="26"/>
  <c r="IB81" i="26"/>
  <c r="IP92" i="26"/>
  <c r="IE92" i="26"/>
  <c r="IP86" i="26"/>
  <c r="IH91" i="26"/>
  <c r="HY73" i="26"/>
  <c r="HX88" i="26"/>
  <c r="IK84" i="26"/>
  <c r="IA81" i="26"/>
  <c r="IL86" i="26"/>
  <c r="IK92" i="26"/>
  <c r="II82" i="26"/>
  <c r="IA89" i="26"/>
  <c r="IO84" i="26"/>
  <c r="IJ85" i="26"/>
  <c r="IO82" i="26"/>
  <c r="IA90" i="26"/>
  <c r="IL73" i="26"/>
  <c r="IH89" i="26"/>
  <c r="ID73" i="26"/>
  <c r="HX74" i="26"/>
  <c r="IA88" i="26"/>
  <c r="IM83" i="26"/>
  <c r="IB78" i="26"/>
  <c r="HY76" i="26"/>
  <c r="IG87" i="26"/>
  <c r="IP81" i="26"/>
  <c r="IJ81" i="26"/>
  <c r="IG78" i="26"/>
  <c r="HZ78" i="26"/>
  <c r="IO77" i="26"/>
  <c r="IP82" i="26"/>
  <c r="IM88" i="26"/>
  <c r="II92" i="26"/>
  <c r="ID77" i="26"/>
  <c r="IN81" i="26"/>
  <c r="IJ84" i="26"/>
  <c r="IL81" i="26"/>
  <c r="IH83" i="26"/>
  <c r="IN85" i="26"/>
  <c r="IJ86" i="26"/>
  <c r="IE83" i="26"/>
  <c r="HX84" i="26"/>
  <c r="IM77" i="26"/>
  <c r="IP76" i="26"/>
  <c r="IL90" i="26"/>
  <c r="HZ85" i="26"/>
  <c r="IA92" i="26"/>
  <c r="IJ74" i="26"/>
  <c r="IL79" i="26"/>
  <c r="IF91" i="26"/>
  <c r="ID75" i="26"/>
  <c r="IM92" i="26"/>
  <c r="IE79" i="26"/>
  <c r="IH90" i="26"/>
  <c r="IN77" i="26"/>
  <c r="IK81" i="26"/>
  <c r="ID90" i="26"/>
  <c r="IL85" i="26"/>
  <c r="IH81" i="26"/>
  <c r="IP84" i="26"/>
  <c r="IF76" i="26"/>
  <c r="IE90" i="26"/>
  <c r="HY80" i="26"/>
  <c r="IO81" i="26"/>
  <c r="IH86" i="26"/>
  <c r="IF83" i="26"/>
  <c r="IP79" i="26"/>
  <c r="ID88" i="26"/>
  <c r="IK74" i="26"/>
  <c r="IJ88" i="26"/>
  <c r="HX85" i="26"/>
  <c r="IM87" i="26"/>
  <c r="IJ83" i="26"/>
  <c r="HX76" i="26"/>
  <c r="IB92" i="26"/>
  <c r="HX77" i="26"/>
  <c r="IN76" i="26"/>
  <c r="HY77" i="26"/>
  <c r="IG86" i="26"/>
  <c r="IF88" i="26"/>
  <c r="HZ81" i="26"/>
  <c r="IP91" i="26"/>
  <c r="IC75" i="26"/>
  <c r="IO86" i="26"/>
  <c r="IE91" i="26"/>
  <c r="HZ76" i="26"/>
  <c r="IB91" i="26"/>
  <c r="HX87" i="26"/>
  <c r="IO89" i="26"/>
  <c r="IO78" i="26"/>
  <c r="IP77" i="26"/>
  <c r="IO73" i="26"/>
  <c r="IO90" i="26"/>
  <c r="IM91" i="26"/>
  <c r="IF89" i="26"/>
  <c r="IF77" i="26"/>
  <c r="II87" i="26"/>
  <c r="IF78" i="26"/>
  <c r="IN78" i="26"/>
  <c r="IC86" i="26"/>
  <c r="IG89" i="26"/>
  <c r="IJ89" i="26"/>
  <c r="IG84" i="26"/>
  <c r="IO80" i="26"/>
  <c r="HX86" i="26"/>
  <c r="IB86" i="26"/>
  <c r="ID85" i="26"/>
  <c r="IB88" i="26"/>
  <c r="IC84" i="26"/>
  <c r="IF75" i="26"/>
  <c r="HY86" i="26"/>
  <c r="IF81" i="26"/>
  <c r="IL91" i="26"/>
  <c r="IB73" i="26"/>
  <c r="IK82" i="26"/>
  <c r="HX91" i="26"/>
  <c r="IF86" i="26"/>
  <c r="HY89" i="26"/>
  <c r="IF92" i="26"/>
  <c r="IC87" i="26"/>
  <c r="IA76" i="26"/>
  <c r="IG76" i="26"/>
  <c r="II83" i="26"/>
  <c r="IK75" i="26"/>
  <c r="ID79" i="26"/>
  <c r="ID91" i="26"/>
  <c r="IH85" i="26"/>
  <c r="IA74" i="26"/>
  <c r="ID82" i="26"/>
  <c r="IH74" i="26"/>
  <c r="IH76" i="26"/>
  <c r="IC80" i="26"/>
  <c r="II77" i="26"/>
  <c r="IE89" i="26"/>
  <c r="IF79" i="26"/>
  <c r="ID87" i="26"/>
  <c r="ID89" i="26"/>
  <c r="IJ87" i="26"/>
  <c r="IG75" i="26"/>
  <c r="II79" i="26"/>
  <c r="IB89" i="26"/>
  <c r="IK78" i="26"/>
  <c r="HV73" i="46" a="1"/>
  <c r="X147" i="46" a="1"/>
  <c r="BD126" i="46"/>
  <c r="C161" i="46" s="1"/>
  <c r="I161" i="46" s="1"/>
  <c r="BD137" i="46"/>
  <c r="C172" i="46" s="1"/>
  <c r="I172" i="46" s="1"/>
  <c r="JR100" i="46"/>
  <c r="KE100" i="46"/>
  <c r="JY100" i="46"/>
  <c r="JZ100" i="46"/>
  <c r="JQ100" i="46"/>
  <c r="JX100" i="46"/>
  <c r="KA100" i="46"/>
  <c r="JU100" i="46"/>
  <c r="KI100" i="46"/>
  <c r="KG100" i="46"/>
  <c r="JP100" i="46"/>
  <c r="JT100" i="46"/>
  <c r="KF100" i="46"/>
  <c r="KD100" i="46"/>
  <c r="KB100" i="46"/>
  <c r="JW100" i="46"/>
  <c r="KC100" i="46"/>
  <c r="JV100" i="46"/>
  <c r="JS100" i="46"/>
  <c r="KH100" i="46"/>
  <c r="BD138" i="46"/>
  <c r="C173" i="46" s="1"/>
  <c r="I173" i="46" s="1"/>
  <c r="BD132" i="46"/>
  <c r="C167" i="46" s="1"/>
  <c r="I167" i="46" s="1"/>
  <c r="BD141" i="46"/>
  <c r="C176" i="46" s="1"/>
  <c r="I176" i="46" s="1"/>
  <c r="BD131" i="46"/>
  <c r="C166" i="46" s="1"/>
  <c r="I166" i="46" s="1"/>
  <c r="BD142" i="46"/>
  <c r="C177" i="46" s="1"/>
  <c r="I177" i="46" s="1"/>
  <c r="AK150" i="26"/>
  <c r="AL153" i="26"/>
  <c r="AH152" i="26"/>
  <c r="AG149" i="26"/>
  <c r="AG156" i="26" s="1"/>
  <c r="AE151" i="26"/>
  <c r="Z153" i="26"/>
  <c r="AM153" i="26"/>
  <c r="AN149" i="26"/>
  <c r="AN156" i="26" s="1"/>
  <c r="AA149" i="26"/>
  <c r="AA156" i="26" s="1"/>
  <c r="AL149" i="26"/>
  <c r="AL156" i="26" s="1"/>
  <c r="Y152" i="26"/>
  <c r="AM149" i="26"/>
  <c r="AM156" i="26" s="1"/>
  <c r="AO153" i="26"/>
  <c r="AA152" i="26"/>
  <c r="AC152" i="26"/>
  <c r="AF153" i="26"/>
  <c r="AI152" i="26"/>
  <c r="AD149" i="26"/>
  <c r="AD156" i="26" s="1"/>
  <c r="Y150" i="26"/>
  <c r="AG150" i="26"/>
  <c r="AI153" i="26"/>
  <c r="AD152" i="26"/>
  <c r="AJ149" i="26"/>
  <c r="AJ156" i="26" s="1"/>
  <c r="AP153" i="26"/>
  <c r="X152" i="26"/>
  <c r="AE150" i="26"/>
  <c r="AP151" i="26"/>
  <c r="AK149" i="26"/>
  <c r="AK156" i="26" s="1"/>
  <c r="X153" i="26"/>
  <c r="AF149" i="26"/>
  <c r="AF156" i="26" s="1"/>
  <c r="AH153" i="26"/>
  <c r="Y151" i="26"/>
  <c r="AK153" i="26"/>
  <c r="Z150" i="26"/>
  <c r="AA151" i="26"/>
  <c r="AD153" i="26"/>
  <c r="AC151" i="26"/>
  <c r="AB150" i="26"/>
  <c r="AJ150" i="26"/>
  <c r="AE149" i="26"/>
  <c r="AE156" i="26" s="1"/>
  <c r="AG153" i="26"/>
  <c r="AA150" i="26"/>
  <c r="AB153" i="26"/>
  <c r="AH151" i="26"/>
  <c r="AM150" i="26"/>
  <c r="AG152" i="26"/>
  <c r="AK151" i="26"/>
  <c r="AH150" i="26"/>
  <c r="AD151" i="26"/>
  <c r="Z151" i="26"/>
  <c r="AC149" i="26"/>
  <c r="AC156" i="26" s="1"/>
  <c r="AL152" i="26"/>
  <c r="AJ153" i="26"/>
  <c r="AP152" i="26"/>
  <c r="AF150" i="26"/>
  <c r="Y153" i="26"/>
  <c r="AB152" i="26"/>
  <c r="AM151" i="26"/>
  <c r="AC150" i="26"/>
  <c r="AN151" i="26"/>
  <c r="AP149" i="26"/>
  <c r="AP156" i="26" s="1"/>
  <c r="Y149" i="26"/>
  <c r="Y155" i="26" s="1"/>
  <c r="AP150" i="26"/>
  <c r="AJ151" i="26"/>
  <c r="AO151" i="26"/>
  <c r="AN152" i="26"/>
  <c r="AF152" i="26"/>
  <c r="AO150" i="26"/>
  <c r="AK152" i="26"/>
  <c r="X149" i="26"/>
  <c r="Z152" i="26"/>
  <c r="Z149" i="26"/>
  <c r="Z156" i="26" s="1"/>
  <c r="AB151" i="26"/>
  <c r="AN153" i="26"/>
  <c r="AH149" i="26"/>
  <c r="AH156" i="26" s="1"/>
  <c r="AO149" i="26"/>
  <c r="AO156" i="26" s="1"/>
  <c r="AB149" i="26"/>
  <c r="AB156" i="26" s="1"/>
  <c r="AL150" i="26"/>
  <c r="X151" i="26"/>
  <c r="AM152" i="26"/>
  <c r="AG151" i="26"/>
  <c r="AL151" i="26"/>
  <c r="X150" i="26"/>
  <c r="AI149" i="26"/>
  <c r="AI156" i="26" s="1"/>
  <c r="AC153" i="26"/>
  <c r="AI151" i="26"/>
  <c r="AO152" i="26"/>
  <c r="AA153" i="26"/>
  <c r="AN150" i="26"/>
  <c r="AE153" i="26"/>
  <c r="AJ152" i="26"/>
  <c r="AI150" i="26"/>
  <c r="AD150" i="26"/>
  <c r="AE152" i="26"/>
  <c r="AF151" i="26"/>
  <c r="BD136" i="46"/>
  <c r="C171" i="46" s="1"/>
  <c r="I171" i="46" s="1"/>
  <c r="BD139" i="46"/>
  <c r="C174" i="46" s="1"/>
  <c r="I174" i="46" s="1"/>
  <c r="P204" i="26"/>
  <c r="O193" i="26"/>
  <c r="S205" i="26"/>
  <c r="O204" i="26"/>
  <c r="Q204" i="26"/>
  <c r="S209" i="26"/>
  <c r="R191" i="26"/>
  <c r="S196" i="26"/>
  <c r="S193" i="26"/>
  <c r="Q209" i="26"/>
  <c r="R203" i="26"/>
  <c r="R202" i="26"/>
  <c r="S204" i="26"/>
  <c r="R195" i="26"/>
  <c r="S201" i="26"/>
  <c r="P200" i="26"/>
  <c r="P202" i="26"/>
  <c r="O201" i="26"/>
  <c r="S202" i="26"/>
  <c r="R201" i="26"/>
  <c r="O194" i="26"/>
  <c r="R199" i="26"/>
  <c r="O208" i="26"/>
  <c r="Q194" i="26"/>
  <c r="O203" i="26"/>
  <c r="O196" i="26"/>
  <c r="P191" i="26"/>
  <c r="S207" i="26"/>
  <c r="R209" i="26"/>
  <c r="S192" i="26"/>
  <c r="R194" i="26"/>
  <c r="R192" i="26"/>
  <c r="Q207" i="26"/>
  <c r="R207" i="26"/>
  <c r="P207" i="26"/>
  <c r="R198" i="26"/>
  <c r="R193" i="26"/>
  <c r="P206" i="26"/>
  <c r="P201" i="26"/>
  <c r="R206" i="26"/>
  <c r="O199" i="26"/>
  <c r="P197" i="26"/>
  <c r="O206" i="26"/>
  <c r="S208" i="26"/>
  <c r="S206" i="26"/>
  <c r="R200" i="26"/>
  <c r="O198" i="26"/>
  <c r="Q199" i="26"/>
  <c r="O205" i="26"/>
  <c r="O192" i="26"/>
  <c r="Q202" i="26"/>
  <c r="Q195" i="26"/>
  <c r="Q206" i="26"/>
  <c r="S194" i="26"/>
  <c r="S197" i="26"/>
  <c r="O209" i="26"/>
  <c r="P193" i="26"/>
  <c r="Q197" i="26"/>
  <c r="O197" i="26"/>
  <c r="Q196" i="26"/>
  <c r="P196" i="26"/>
  <c r="R197" i="26"/>
  <c r="R208" i="26"/>
  <c r="Q201" i="26"/>
  <c r="S199" i="26"/>
  <c r="O200" i="26"/>
  <c r="O202" i="26"/>
  <c r="S200" i="26"/>
  <c r="Q203" i="26"/>
  <c r="P192" i="26"/>
  <c r="S198" i="26"/>
  <c r="Q191" i="26"/>
  <c r="O207" i="26"/>
  <c r="P203" i="26"/>
  <c r="O195" i="26"/>
  <c r="R205" i="26"/>
  <c r="Q205" i="26"/>
  <c r="Q198" i="26"/>
  <c r="O191" i="26"/>
  <c r="P205" i="26"/>
  <c r="P199" i="26"/>
  <c r="R196" i="26"/>
  <c r="P209" i="26"/>
  <c r="S191" i="26"/>
  <c r="Q192" i="26"/>
  <c r="P195" i="26"/>
  <c r="Q208" i="26"/>
  <c r="S203" i="26"/>
  <c r="R204" i="26"/>
  <c r="P208" i="26"/>
  <c r="Q193" i="26"/>
  <c r="S195" i="26"/>
  <c r="P198" i="26"/>
  <c r="P194" i="26"/>
  <c r="Q200" i="26"/>
  <c r="BD133" i="46"/>
  <c r="C168" i="46" s="1"/>
  <c r="I168" i="46" s="1"/>
  <c r="BD144" i="46"/>
  <c r="C179" i="46" s="1"/>
  <c r="I179" i="46" s="1"/>
  <c r="CP128" i="26" a="1"/>
  <c r="BD134" i="46"/>
  <c r="C169" i="46" s="1"/>
  <c r="I169" i="46" s="1"/>
  <c r="BD127" i="46"/>
  <c r="C162" i="46" s="1"/>
  <c r="I162" i="46" s="1"/>
  <c r="KU89" i="46"/>
  <c r="KU76" i="46"/>
  <c r="KU77" i="46"/>
  <c r="KO79" i="46"/>
  <c r="KR78" i="46"/>
  <c r="KV73" i="46"/>
  <c r="KV83" i="46"/>
  <c r="KR87" i="46"/>
  <c r="KS92" i="46"/>
  <c r="KO83" i="46"/>
  <c r="KQ86" i="46"/>
  <c r="KU88" i="46"/>
  <c r="KV90" i="46"/>
  <c r="KP79" i="46"/>
  <c r="KR76" i="46"/>
  <c r="KQ84" i="46"/>
  <c r="KT74" i="46"/>
  <c r="KS73" i="46"/>
  <c r="KQ77" i="46"/>
  <c r="KT87" i="46"/>
  <c r="KW83" i="46"/>
  <c r="KP77" i="46"/>
  <c r="KT90" i="46"/>
  <c r="KV78" i="46"/>
  <c r="KP92" i="46"/>
  <c r="KP80" i="46"/>
  <c r="KW91" i="46"/>
  <c r="KS82" i="46"/>
  <c r="KW87" i="46"/>
  <c r="KQ81" i="46"/>
  <c r="KQ83" i="46"/>
  <c r="KU92" i="46"/>
  <c r="KT89" i="46"/>
  <c r="KS91" i="46"/>
  <c r="KQ80" i="46"/>
  <c r="KQ75" i="46"/>
  <c r="KR82" i="46"/>
  <c r="KS76" i="46"/>
  <c r="KS80" i="46"/>
  <c r="KO77" i="46"/>
  <c r="KP75" i="46"/>
  <c r="KS74" i="46"/>
  <c r="KQ92" i="46"/>
  <c r="KO90" i="46"/>
  <c r="KV85" i="46"/>
  <c r="KP89" i="46"/>
  <c r="KT84" i="46"/>
  <c r="KT83" i="46"/>
  <c r="KR81" i="46"/>
  <c r="KQ88" i="46"/>
  <c r="KT81" i="46"/>
  <c r="KQ89" i="46"/>
  <c r="KU83" i="46"/>
  <c r="KR74" i="46"/>
  <c r="KW89" i="46"/>
  <c r="KV88" i="46"/>
  <c r="KQ85" i="46"/>
  <c r="KR86" i="46"/>
  <c r="KW73" i="46"/>
  <c r="KW82" i="46"/>
  <c r="KR90" i="46"/>
  <c r="KR84" i="46"/>
  <c r="KR77" i="46"/>
  <c r="KO91" i="46"/>
  <c r="KQ90" i="46"/>
  <c r="KS81" i="46"/>
  <c r="KS77" i="46"/>
  <c r="KO86" i="46"/>
  <c r="KO76" i="46"/>
  <c r="KO82" i="46"/>
  <c r="KW78" i="46"/>
  <c r="KT85" i="46"/>
  <c r="KU80" i="46"/>
  <c r="KS84" i="46"/>
  <c r="KS87" i="46"/>
  <c r="KR88" i="46"/>
  <c r="KP74" i="46"/>
  <c r="KP82" i="46"/>
  <c r="KV89" i="46"/>
  <c r="KP73" i="46"/>
  <c r="KT92" i="46"/>
  <c r="KU73" i="46"/>
  <c r="KV91" i="46"/>
  <c r="KR73" i="46"/>
  <c r="KV74" i="46"/>
  <c r="KW79" i="46"/>
  <c r="KT82" i="46"/>
  <c r="KU86" i="46"/>
  <c r="KS83" i="46"/>
  <c r="KT91" i="46"/>
  <c r="KW77" i="46"/>
  <c r="KR85" i="46"/>
  <c r="KO74" i="46"/>
  <c r="KS85" i="46"/>
  <c r="KW81" i="46"/>
  <c r="KS79" i="46"/>
  <c r="KQ82" i="46"/>
  <c r="KS78" i="46"/>
  <c r="KU87" i="46"/>
  <c r="KS90" i="46"/>
  <c r="KW86" i="46"/>
  <c r="KP85" i="46"/>
  <c r="KP83" i="46"/>
  <c r="KR83" i="46"/>
  <c r="KV76" i="46"/>
  <c r="KU75" i="46"/>
  <c r="KT80" i="46"/>
  <c r="KQ79" i="46"/>
  <c r="KO92" i="46"/>
  <c r="KV77" i="46"/>
  <c r="KW92" i="46"/>
  <c r="KO88" i="46"/>
  <c r="KW85" i="46"/>
  <c r="KW90" i="46"/>
  <c r="KQ78" i="46"/>
  <c r="KU84" i="46"/>
  <c r="KV92" i="46"/>
  <c r="KT88" i="46"/>
  <c r="KU79" i="46"/>
  <c r="KU90" i="46"/>
  <c r="KV79" i="46"/>
  <c r="KO89" i="46"/>
  <c r="KP88" i="46"/>
  <c r="KU82" i="46"/>
  <c r="KQ74" i="46"/>
  <c r="KV84" i="46"/>
  <c r="KU74" i="46"/>
  <c r="KQ76" i="46"/>
  <c r="KV86" i="46"/>
  <c r="KW84" i="46"/>
  <c r="KQ73" i="46"/>
  <c r="KU81" i="46"/>
  <c r="KW76" i="46"/>
  <c r="KT86" i="46"/>
  <c r="KW88" i="46"/>
  <c r="KT79" i="46"/>
  <c r="KR80" i="46"/>
  <c r="KT75" i="46"/>
  <c r="KS88" i="46"/>
  <c r="KT78" i="46"/>
  <c r="KU85" i="46"/>
  <c r="KV87" i="46"/>
  <c r="KW80" i="46"/>
  <c r="KR91" i="46"/>
  <c r="KO80" i="46"/>
  <c r="KS89" i="46"/>
  <c r="KR89" i="46"/>
  <c r="KO78" i="46"/>
  <c r="KP84" i="46"/>
  <c r="KR75" i="46"/>
  <c r="KO87" i="46"/>
  <c r="KV82" i="46"/>
  <c r="KQ91" i="46"/>
  <c r="KP91" i="46"/>
  <c r="KO85" i="46"/>
  <c r="KQ87" i="46"/>
  <c r="KR92" i="46"/>
  <c r="KV75" i="46"/>
  <c r="KU78" i="46"/>
  <c r="KS75" i="46"/>
  <c r="KP76" i="46"/>
  <c r="KV81" i="46"/>
  <c r="KO75" i="46"/>
  <c r="KO81" i="46"/>
  <c r="KP90" i="46"/>
  <c r="KO84" i="46"/>
  <c r="KT77" i="46"/>
  <c r="KR79" i="46"/>
  <c r="KS86" i="46"/>
  <c r="KP86" i="46"/>
  <c r="KP87" i="46"/>
  <c r="KU91" i="46"/>
  <c r="KW75" i="46"/>
  <c r="KV80" i="46"/>
  <c r="KW74" i="46"/>
  <c r="KP78" i="46"/>
  <c r="KT76" i="46"/>
  <c r="KP81" i="46"/>
  <c r="KO73" i="46"/>
  <c r="KT73" i="46"/>
  <c r="DQ119" i="46"/>
  <c r="DU111" i="46"/>
  <c r="ED114" i="46"/>
  <c r="DQ116" i="46"/>
  <c r="EE110" i="46"/>
  <c r="DY117" i="46"/>
  <c r="DW118" i="46"/>
  <c r="DQ115" i="46"/>
  <c r="DO108" i="46"/>
  <c r="DN107" i="46"/>
  <c r="DU118" i="46"/>
  <c r="DN111" i="46"/>
  <c r="DR115" i="46"/>
  <c r="DU104" i="46"/>
  <c r="EC110" i="46"/>
  <c r="DQ111" i="46"/>
  <c r="DZ115" i="46"/>
  <c r="DV112" i="46"/>
  <c r="DL103" i="46"/>
  <c r="DR117" i="46"/>
  <c r="DZ109" i="46"/>
  <c r="EA113" i="46"/>
  <c r="DN113" i="46"/>
  <c r="DL111" i="46"/>
  <c r="DY120" i="46"/>
  <c r="DM103" i="46"/>
  <c r="ED113" i="46"/>
  <c r="DN103" i="46"/>
  <c r="DT112" i="46"/>
  <c r="DR120" i="46"/>
  <c r="DN104" i="46"/>
  <c r="EB110" i="46"/>
  <c r="DT118" i="46"/>
  <c r="DV110" i="46"/>
  <c r="DL106" i="46"/>
  <c r="DU106" i="46"/>
  <c r="DQ118" i="46"/>
  <c r="DO114" i="46"/>
  <c r="DS114" i="46"/>
  <c r="DX112" i="46"/>
  <c r="DV118" i="46"/>
  <c r="ED121" i="46"/>
  <c r="DR113" i="46"/>
  <c r="DP112" i="46"/>
  <c r="DM112" i="46"/>
  <c r="DM113" i="46"/>
  <c r="DV114" i="46"/>
  <c r="DQ104" i="46"/>
  <c r="ED115" i="46"/>
  <c r="DO103" i="46"/>
  <c r="DT103" i="46"/>
  <c r="DS120" i="46"/>
  <c r="DV119" i="46"/>
  <c r="DL117" i="46"/>
  <c r="ED120" i="46"/>
  <c r="DU108" i="46"/>
  <c r="EA111" i="46"/>
  <c r="DZ104" i="46"/>
  <c r="DQ117" i="46"/>
  <c r="DR119" i="46"/>
  <c r="DM115" i="46"/>
  <c r="EA110" i="46"/>
  <c r="DT116" i="46"/>
  <c r="DZ114" i="46"/>
  <c r="DY119" i="46"/>
  <c r="ED105" i="46"/>
  <c r="DV108" i="46"/>
  <c r="DT115" i="46"/>
  <c r="DM107" i="46"/>
  <c r="DN108" i="46"/>
  <c r="DN116" i="46"/>
  <c r="DW108" i="46"/>
  <c r="DM105" i="46"/>
  <c r="DO121" i="46"/>
  <c r="EC103" i="46"/>
  <c r="EA103" i="46"/>
  <c r="DY111" i="46"/>
  <c r="DO110" i="46"/>
  <c r="DV115" i="46"/>
  <c r="DT106" i="46"/>
  <c r="EE105" i="46"/>
  <c r="DO105" i="46"/>
  <c r="DQ114" i="46"/>
  <c r="DW113" i="46"/>
  <c r="DV120" i="46"/>
  <c r="DU110" i="46"/>
  <c r="EA106" i="46"/>
  <c r="DS110" i="46"/>
  <c r="DT108" i="46"/>
  <c r="EE108" i="46"/>
  <c r="DN121" i="46"/>
  <c r="EE116" i="46"/>
  <c r="DY113" i="46"/>
  <c r="EC105" i="46"/>
  <c r="DV106" i="46"/>
  <c r="DT105" i="46"/>
  <c r="DM110" i="46"/>
  <c r="DU119" i="46"/>
  <c r="DM121" i="46"/>
  <c r="EA116" i="46"/>
  <c r="DM116" i="46"/>
  <c r="DU116" i="46"/>
  <c r="DN115" i="46"/>
  <c r="DX111" i="46"/>
  <c r="DR121" i="46"/>
  <c r="EB117" i="46"/>
  <c r="DP107" i="46"/>
  <c r="DM109" i="46"/>
  <c r="DW105" i="46"/>
  <c r="EE109" i="46"/>
  <c r="DY103" i="46"/>
  <c r="DN119" i="46"/>
  <c r="DX117" i="46"/>
  <c r="DX118" i="46"/>
  <c r="ED103" i="46"/>
  <c r="DS105" i="46"/>
  <c r="DV104" i="46"/>
  <c r="DP113" i="46"/>
  <c r="DW104" i="46"/>
  <c r="EB103" i="46"/>
  <c r="DX109" i="46"/>
  <c r="DO104" i="46"/>
  <c r="DZ117" i="46"/>
  <c r="DZ118" i="46"/>
  <c r="DX104" i="46"/>
  <c r="ED112" i="46"/>
  <c r="DW114" i="46"/>
  <c r="DS104" i="46"/>
  <c r="DU117" i="46"/>
  <c r="DY116" i="46"/>
  <c r="EB106" i="46"/>
  <c r="EA105" i="46"/>
  <c r="DL121" i="46"/>
  <c r="ED119" i="46"/>
  <c r="DO115" i="46"/>
  <c r="DX115" i="46"/>
  <c r="EE111" i="46"/>
  <c r="DZ121" i="46"/>
  <c r="DY108" i="46"/>
  <c r="DQ103" i="46"/>
  <c r="DW117" i="46"/>
  <c r="DP109" i="46"/>
  <c r="EB105" i="46"/>
  <c r="DX114" i="46"/>
  <c r="DP115" i="46"/>
  <c r="DX105" i="46"/>
  <c r="DZ108" i="46"/>
  <c r="DR109" i="46"/>
  <c r="EE118" i="46"/>
  <c r="EE103" i="46"/>
  <c r="DP106" i="46"/>
  <c r="DU109" i="46"/>
  <c r="ED104" i="46"/>
  <c r="DN117" i="46"/>
  <c r="ED108" i="46"/>
  <c r="EB116" i="46"/>
  <c r="DP108" i="46"/>
  <c r="DU103" i="46"/>
  <c r="DL107" i="46"/>
  <c r="DZ103" i="46"/>
  <c r="DO111" i="46"/>
  <c r="DX119" i="46"/>
  <c r="DZ111" i="46"/>
  <c r="DZ119" i="46"/>
  <c r="EB111" i="46"/>
  <c r="DM111" i="46"/>
  <c r="DU120" i="46"/>
  <c r="DS107" i="46"/>
  <c r="EC108" i="46"/>
  <c r="DR114" i="46"/>
  <c r="DW106" i="46"/>
  <c r="DR105" i="46"/>
  <c r="EA117" i="46"/>
  <c r="EB118" i="46"/>
  <c r="DW107" i="46"/>
  <c r="DM117" i="46"/>
  <c r="EC114" i="46"/>
  <c r="DS115" i="46"/>
  <c r="DR118" i="46"/>
  <c r="DY114" i="46"/>
  <c r="DS108" i="46"/>
  <c r="EE120" i="46"/>
  <c r="DQ105" i="46"/>
  <c r="DX113" i="46"/>
  <c r="DO117" i="46"/>
  <c r="EC120" i="46"/>
  <c r="EA119" i="46"/>
  <c r="DR110" i="46"/>
  <c r="DS111" i="46"/>
  <c r="DL118" i="46"/>
  <c r="EB104" i="46"/>
  <c r="EE107" i="46"/>
  <c r="DP116" i="46"/>
  <c r="EA121" i="46"/>
  <c r="DQ108" i="46"/>
  <c r="DN105" i="46"/>
  <c r="EA104" i="46"/>
  <c r="DM104" i="46"/>
  <c r="DQ120" i="46"/>
  <c r="DN118" i="46"/>
  <c r="DR104" i="46"/>
  <c r="DV107" i="46"/>
  <c r="EB107" i="46"/>
  <c r="DQ110" i="46"/>
  <c r="EC113" i="46"/>
  <c r="DX121" i="46"/>
  <c r="DY118" i="46"/>
  <c r="DZ113" i="46"/>
  <c r="DZ110" i="46"/>
  <c r="DT120" i="46"/>
  <c r="DX106" i="46"/>
  <c r="DX116" i="46"/>
  <c r="DS119" i="46"/>
  <c r="DM108" i="46"/>
  <c r="EA112" i="46"/>
  <c r="DS106" i="46"/>
  <c r="DZ107" i="46"/>
  <c r="DW116" i="46"/>
  <c r="EA115" i="46"/>
  <c r="EA114" i="46"/>
  <c r="DV117" i="46"/>
  <c r="EB119" i="46"/>
  <c r="DR103" i="46"/>
  <c r="DO112" i="46"/>
  <c r="EB113" i="46"/>
  <c r="DW121" i="46"/>
  <c r="ED110" i="46"/>
  <c r="DP105" i="46"/>
  <c r="EE117" i="46"/>
  <c r="DY109" i="46"/>
  <c r="EE114" i="46"/>
  <c r="DW109" i="46"/>
  <c r="EC104" i="46"/>
  <c r="DO120" i="46"/>
  <c r="DZ105" i="46"/>
  <c r="DX107" i="46"/>
  <c r="DV103" i="46"/>
  <c r="ED107" i="46"/>
  <c r="DO116" i="46"/>
  <c r="DU115" i="46"/>
  <c r="DR108" i="46"/>
  <c r="DV116" i="46"/>
  <c r="DY105" i="46"/>
  <c r="DT111" i="46"/>
  <c r="DQ109" i="46"/>
  <c r="EC116" i="46"/>
  <c r="DL114" i="46"/>
  <c r="DP110" i="46"/>
  <c r="DX108" i="46"/>
  <c r="DX103" i="46"/>
  <c r="DU107" i="46"/>
  <c r="DV105" i="46"/>
  <c r="EC109" i="46"/>
  <c r="DY106" i="46"/>
  <c r="EA108" i="46"/>
  <c r="DL116" i="46"/>
  <c r="DN110" i="46"/>
  <c r="DS121" i="46"/>
  <c r="DN106" i="46"/>
  <c r="EA120" i="46"/>
  <c r="DS116" i="46"/>
  <c r="DM119" i="46"/>
  <c r="EE121" i="46"/>
  <c r="DS109" i="46"/>
  <c r="DS103" i="46"/>
  <c r="DQ107" i="46"/>
  <c r="DQ121" i="46"/>
  <c r="DS118" i="46"/>
  <c r="DW119" i="46"/>
  <c r="DY121" i="46"/>
  <c r="DM118" i="46"/>
  <c r="DN112" i="46"/>
  <c r="ED111" i="46"/>
  <c r="DL113" i="46"/>
  <c r="EE112" i="46"/>
  <c r="EE115" i="46"/>
  <c r="EC112" i="46"/>
  <c r="DP111" i="46"/>
  <c r="EC119" i="46"/>
  <c r="DR112" i="46"/>
  <c r="DO109" i="46"/>
  <c r="EB112" i="46"/>
  <c r="EA109" i="46"/>
  <c r="ED117" i="46"/>
  <c r="DM114" i="46"/>
  <c r="DX120" i="46"/>
  <c r="DO113" i="46"/>
  <c r="DM120" i="46"/>
  <c r="DT114" i="46"/>
  <c r="ED116" i="46"/>
  <c r="DP104" i="46"/>
  <c r="DZ116" i="46"/>
  <c r="DL120" i="46"/>
  <c r="DQ106" i="46"/>
  <c r="DZ106" i="46"/>
  <c r="DP114" i="46"/>
  <c r="EB121" i="46"/>
  <c r="DW110" i="46"/>
  <c r="EC117" i="46"/>
  <c r="DW115" i="46"/>
  <c r="DN114" i="46"/>
  <c r="DS112" i="46"/>
  <c r="DP119" i="46"/>
  <c r="DP103" i="46"/>
  <c r="EA118" i="46"/>
  <c r="DP120" i="46"/>
  <c r="DO118" i="46"/>
  <c r="DO106" i="46"/>
  <c r="DL115" i="46"/>
  <c r="ED118" i="46"/>
  <c r="DQ113" i="46"/>
  <c r="EE113" i="46"/>
  <c r="DR116" i="46"/>
  <c r="EC115" i="46"/>
  <c r="DL105" i="46"/>
  <c r="DO107" i="46"/>
  <c r="DZ112" i="46"/>
  <c r="EB108" i="46"/>
  <c r="ED109" i="46"/>
  <c r="ED106" i="46"/>
  <c r="DU112" i="46"/>
  <c r="DU113" i="46"/>
  <c r="DX110" i="46"/>
  <c r="DU114" i="46"/>
  <c r="DV113" i="46"/>
  <c r="DL109" i="46"/>
  <c r="EE119" i="46"/>
  <c r="EB120" i="46"/>
  <c r="DL108" i="46"/>
  <c r="DT113" i="46"/>
  <c r="EE104" i="46"/>
  <c r="DL104" i="46"/>
  <c r="DO119" i="46"/>
  <c r="DT110" i="46"/>
  <c r="DQ112" i="46"/>
  <c r="DY107" i="46"/>
  <c r="EC118" i="46"/>
  <c r="EC111" i="46"/>
  <c r="DY110" i="46"/>
  <c r="DY112" i="46"/>
  <c r="DV111" i="46"/>
  <c r="EC106" i="46"/>
  <c r="DL110" i="46"/>
  <c r="DM106" i="46"/>
  <c r="DT121" i="46"/>
  <c r="DT104" i="46"/>
  <c r="DT117" i="46"/>
  <c r="DW112" i="46"/>
  <c r="EB109" i="46"/>
  <c r="DS113" i="46"/>
  <c r="DL119" i="46"/>
  <c r="DT107" i="46"/>
  <c r="DW120" i="46"/>
  <c r="DV121" i="46"/>
  <c r="DY115" i="46"/>
  <c r="DS117" i="46"/>
  <c r="DR111" i="46"/>
  <c r="DT109" i="46"/>
  <c r="DP117" i="46"/>
  <c r="DN109" i="46"/>
  <c r="DR107" i="46"/>
  <c r="DP118" i="46"/>
  <c r="DU121" i="46"/>
  <c r="DW103" i="46"/>
  <c r="EB115" i="46"/>
  <c r="EC107" i="46"/>
  <c r="EC121" i="46"/>
  <c r="DR106" i="46"/>
  <c r="DT119" i="46"/>
  <c r="EA107" i="46"/>
  <c r="DW111" i="46"/>
  <c r="EE106" i="46"/>
  <c r="DZ120" i="46"/>
  <c r="DP121" i="46"/>
  <c r="DU105" i="46"/>
  <c r="DN120" i="46"/>
  <c r="EB114" i="46"/>
  <c r="DV109" i="46"/>
  <c r="DL112" i="46"/>
  <c r="DY104" i="46"/>
  <c r="ED84" i="46"/>
  <c r="ED92" i="46"/>
  <c r="DM90" i="46"/>
  <c r="DT91" i="46"/>
  <c r="DV73" i="46"/>
  <c r="DO77" i="46"/>
  <c r="DP81" i="46"/>
  <c r="DY87" i="46"/>
  <c r="DM81" i="46"/>
  <c r="DY91" i="46"/>
  <c r="EA76" i="46"/>
  <c r="DY73" i="46"/>
  <c r="EC78" i="46"/>
  <c r="DL74" i="46"/>
  <c r="ED86" i="46"/>
  <c r="DY92" i="46"/>
  <c r="DM73" i="46"/>
  <c r="DM74" i="46"/>
  <c r="DN89" i="46"/>
  <c r="DT74" i="46"/>
  <c r="DP77" i="46"/>
  <c r="EB88" i="46"/>
  <c r="DP73" i="46"/>
  <c r="DQ88" i="46"/>
  <c r="DN78" i="46"/>
  <c r="DP80" i="46"/>
  <c r="DQ86" i="46"/>
  <c r="DU79" i="46"/>
  <c r="DP83" i="46"/>
  <c r="DO87" i="46"/>
  <c r="DW87" i="46"/>
  <c r="DX79" i="46"/>
  <c r="ED87" i="46"/>
  <c r="DN77" i="46"/>
  <c r="DV74" i="46"/>
  <c r="DY88" i="46"/>
  <c r="DM91" i="46"/>
  <c r="ED91" i="46"/>
  <c r="DX83" i="46"/>
  <c r="DT77" i="46"/>
  <c r="DP89" i="46"/>
  <c r="DY75" i="46"/>
  <c r="DQ74" i="46"/>
  <c r="DU92" i="46"/>
  <c r="DY81" i="46"/>
  <c r="DR86" i="46"/>
  <c r="EB82" i="46"/>
  <c r="DL91" i="46"/>
  <c r="DS85" i="46"/>
  <c r="DY80" i="46"/>
  <c r="DX80" i="46"/>
  <c r="DS88" i="46"/>
  <c r="DZ89" i="46"/>
  <c r="DW76" i="46"/>
  <c r="DX74" i="46"/>
  <c r="DX84" i="46"/>
  <c r="DP87" i="46"/>
  <c r="DZ90" i="46"/>
  <c r="DR80" i="46"/>
  <c r="DT92" i="46"/>
  <c r="DQ87" i="46"/>
  <c r="DO88" i="46"/>
  <c r="DT76" i="46"/>
  <c r="DM92" i="46"/>
  <c r="DY76" i="46"/>
  <c r="DN88" i="46"/>
  <c r="DN82" i="46"/>
  <c r="DT88" i="46"/>
  <c r="EC76" i="46"/>
  <c r="DQ77" i="46"/>
  <c r="DW75" i="46"/>
  <c r="DN81" i="46"/>
  <c r="DW88" i="46"/>
  <c r="DQ90" i="46"/>
  <c r="DQ83" i="46"/>
  <c r="DZ80" i="46"/>
  <c r="DX89" i="46"/>
  <c r="DR82" i="46"/>
  <c r="EC86" i="46"/>
  <c r="DO83" i="46"/>
  <c r="DQ80" i="46"/>
  <c r="DZ78" i="46"/>
  <c r="DU91" i="46"/>
  <c r="DN91" i="46"/>
  <c r="EB77" i="46"/>
  <c r="EA80" i="46"/>
  <c r="EB76" i="46"/>
  <c r="DR89" i="46"/>
  <c r="DX81" i="46"/>
  <c r="DS83" i="46"/>
  <c r="EA82" i="46"/>
  <c r="DZ87" i="46"/>
  <c r="DU85" i="46"/>
  <c r="DR77" i="46"/>
  <c r="DO75" i="46"/>
  <c r="DV78" i="46"/>
  <c r="EB79" i="46"/>
  <c r="DV87" i="46"/>
  <c r="DN90" i="46"/>
  <c r="DX91" i="46"/>
  <c r="DT75" i="46"/>
  <c r="DL79" i="46"/>
  <c r="DW83" i="46"/>
  <c r="DU86" i="46"/>
  <c r="DW85" i="46"/>
  <c r="ED85" i="46"/>
  <c r="DV85" i="46"/>
  <c r="DP82" i="46"/>
  <c r="DP78" i="46"/>
  <c r="DM88" i="46"/>
  <c r="DL81" i="46"/>
  <c r="DV92" i="46"/>
  <c r="DW89" i="46"/>
  <c r="DN83" i="46"/>
  <c r="ED77" i="46"/>
  <c r="DY86" i="46"/>
  <c r="DM80" i="46"/>
  <c r="ED80" i="46"/>
  <c r="DN84" i="46"/>
  <c r="DT87" i="46"/>
  <c r="DR87" i="46"/>
  <c r="EC91" i="46"/>
  <c r="DV80" i="46"/>
  <c r="EA79" i="46"/>
  <c r="DL76" i="46"/>
  <c r="DX77" i="46"/>
  <c r="DP85" i="46"/>
  <c r="DR85" i="46"/>
  <c r="DZ92" i="46"/>
  <c r="DL77" i="46"/>
  <c r="DL80" i="46"/>
  <c r="ED74" i="46"/>
  <c r="EA73" i="46"/>
  <c r="DM78" i="46"/>
  <c r="DZ88" i="46"/>
  <c r="DO84" i="46"/>
  <c r="EC80" i="46"/>
  <c r="EB85" i="46"/>
  <c r="DM82" i="46"/>
  <c r="DM84" i="46"/>
  <c r="EA87" i="46"/>
  <c r="DN86" i="46"/>
  <c r="DU89" i="46"/>
  <c r="DP91" i="46"/>
  <c r="EC85" i="46"/>
  <c r="DV83" i="46"/>
  <c r="DT80" i="46"/>
  <c r="DP90" i="46"/>
  <c r="DS74" i="46"/>
  <c r="DL84" i="46"/>
  <c r="DL86" i="46"/>
  <c r="ED81" i="46"/>
  <c r="DN85" i="46"/>
  <c r="DZ84" i="46"/>
  <c r="DW81" i="46"/>
  <c r="DW84" i="46"/>
  <c r="DR74" i="46"/>
  <c r="DX75" i="46"/>
  <c r="DT82" i="46"/>
  <c r="DS81" i="46"/>
  <c r="DR84" i="46"/>
  <c r="DL85" i="46"/>
  <c r="EB78" i="46"/>
  <c r="ED88" i="46"/>
  <c r="DX90" i="46"/>
  <c r="EB90" i="46"/>
  <c r="DO73" i="46"/>
  <c r="DS89" i="46"/>
  <c r="DN76" i="46"/>
  <c r="DR92" i="46"/>
  <c r="DM76" i="46"/>
  <c r="DO90" i="46"/>
  <c r="DV82" i="46"/>
  <c r="EC88" i="46"/>
  <c r="DX86" i="46"/>
  <c r="DO79" i="46"/>
  <c r="DS84" i="46"/>
  <c r="DZ74" i="46"/>
  <c r="DV76" i="46"/>
  <c r="DZ73" i="46"/>
  <c r="ED89" i="46"/>
  <c r="EC82" i="46"/>
  <c r="ED73" i="46"/>
  <c r="DP84" i="46"/>
  <c r="EA86" i="46"/>
  <c r="EC84" i="46"/>
  <c r="DY79" i="46"/>
  <c r="DX92" i="46"/>
  <c r="DU88" i="46"/>
  <c r="DV86" i="46"/>
  <c r="EA90" i="46"/>
  <c r="DQ78" i="46"/>
  <c r="EA77" i="46"/>
  <c r="EC92" i="46"/>
  <c r="EB89" i="46"/>
  <c r="DR81" i="46"/>
  <c r="DW91" i="46"/>
  <c r="DW73" i="46"/>
  <c r="DW77" i="46"/>
  <c r="DY77" i="46"/>
  <c r="DP92" i="46"/>
  <c r="DZ75" i="46"/>
  <c r="DS91" i="46"/>
  <c r="DL87" i="46"/>
  <c r="DO85" i="46"/>
  <c r="DY82" i="46"/>
  <c r="DM87" i="46"/>
  <c r="DV79" i="46"/>
  <c r="EB92" i="46"/>
  <c r="DZ79" i="46"/>
  <c r="DQ76" i="46"/>
  <c r="DQ91" i="46"/>
  <c r="EC83" i="46"/>
  <c r="DO82" i="46"/>
  <c r="ED75" i="46"/>
  <c r="DV89" i="46"/>
  <c r="DU74" i="46"/>
  <c r="EA74" i="46"/>
  <c r="DW92" i="46"/>
  <c r="DZ86" i="46"/>
  <c r="EA75" i="46"/>
  <c r="DR91" i="46"/>
  <c r="EC81" i="46"/>
  <c r="DT78" i="46"/>
  <c r="DM86" i="46"/>
  <c r="EA92" i="46"/>
  <c r="EA78" i="46"/>
  <c r="DO76" i="46"/>
  <c r="DX87" i="46"/>
  <c r="DP74" i="46"/>
  <c r="DU75" i="46"/>
  <c r="DL90" i="46"/>
  <c r="DN74" i="46"/>
  <c r="DZ83" i="46"/>
  <c r="DQ82" i="46"/>
  <c r="DY78" i="46"/>
  <c r="DO89" i="46"/>
  <c r="DM89" i="46"/>
  <c r="EB80" i="46"/>
  <c r="DQ85" i="46"/>
  <c r="EB81" i="46"/>
  <c r="DY89" i="46"/>
  <c r="EB84" i="46"/>
  <c r="DX82" i="46"/>
  <c r="DU84" i="46"/>
  <c r="DT73" i="46"/>
  <c r="DU78" i="46"/>
  <c r="DW82" i="46"/>
  <c r="DX76" i="46"/>
  <c r="DL89" i="46"/>
  <c r="DS87" i="46"/>
  <c r="DL92" i="46"/>
  <c r="DY84" i="46"/>
  <c r="DT84" i="46"/>
  <c r="DZ82" i="46"/>
  <c r="EB73" i="46"/>
  <c r="DM85" i="46"/>
  <c r="DO74" i="46"/>
  <c r="DT90" i="46"/>
  <c r="DY90" i="46"/>
  <c r="DR90" i="46"/>
  <c r="DS86" i="46"/>
  <c r="DS92" i="46"/>
  <c r="DU73" i="46"/>
  <c r="DN73" i="46"/>
  <c r="DL83" i="46"/>
  <c r="DU76" i="46"/>
  <c r="DZ81" i="46"/>
  <c r="EC79" i="46"/>
  <c r="DX73" i="46"/>
  <c r="DS75" i="46"/>
  <c r="EC77" i="46"/>
  <c r="DN92" i="46"/>
  <c r="ED76" i="46"/>
  <c r="DV91" i="46"/>
  <c r="DQ84" i="46"/>
  <c r="EB75" i="46"/>
  <c r="DN79" i="46"/>
  <c r="DS82" i="46"/>
  <c r="ED82" i="46"/>
  <c r="DQ81" i="46"/>
  <c r="DW79" i="46"/>
  <c r="ED83" i="46"/>
  <c r="DT89" i="46"/>
  <c r="DS78" i="46"/>
  <c r="DM75" i="46"/>
  <c r="EB83" i="46"/>
  <c r="EC90" i="46"/>
  <c r="DO86" i="46"/>
  <c r="DV77" i="46"/>
  <c r="EC87" i="46"/>
  <c r="DO92" i="46"/>
  <c r="EB74" i="46"/>
  <c r="DQ89" i="46"/>
  <c r="DS77" i="46"/>
  <c r="EC74" i="46"/>
  <c r="ED90" i="46"/>
  <c r="DO81" i="46"/>
  <c r="DP88" i="46"/>
  <c r="EC73" i="46"/>
  <c r="DO78" i="46"/>
  <c r="DY85" i="46"/>
  <c r="DZ76" i="46"/>
  <c r="DT81" i="46"/>
  <c r="DL75" i="46"/>
  <c r="DL88" i="46"/>
  <c r="EA83" i="46"/>
  <c r="DW86" i="46"/>
  <c r="DT79" i="46"/>
  <c r="DM79" i="46"/>
  <c r="DL78" i="46"/>
  <c r="DP76" i="46"/>
  <c r="DM83" i="46"/>
  <c r="EB91" i="46"/>
  <c r="DY83" i="46"/>
  <c r="EA85" i="46"/>
  <c r="ED79" i="46"/>
  <c r="DU90" i="46"/>
  <c r="DN87" i="46"/>
  <c r="DR79" i="46"/>
  <c r="EC89" i="46"/>
  <c r="DW80" i="46"/>
  <c r="DP75" i="46"/>
  <c r="EB86" i="46"/>
  <c r="DS73" i="46"/>
  <c r="DW74" i="46"/>
  <c r="DR88" i="46"/>
  <c r="DZ85" i="46"/>
  <c r="DT83" i="46"/>
  <c r="EA81" i="46"/>
  <c r="DZ91" i="46"/>
  <c r="EB87" i="46"/>
  <c r="DV81" i="46"/>
  <c r="DV90" i="46"/>
  <c r="DT86" i="46"/>
  <c r="DQ92" i="46"/>
  <c r="DV75" i="46"/>
  <c r="EA91" i="46"/>
  <c r="DX88" i="46"/>
  <c r="DR78" i="46"/>
  <c r="DW90" i="46"/>
  <c r="DV88" i="46"/>
  <c r="DX85" i="46"/>
  <c r="DX78" i="46"/>
  <c r="EA88" i="46"/>
  <c r="DZ77" i="46"/>
  <c r="DS80" i="46"/>
  <c r="DT85" i="46"/>
  <c r="DR75" i="46"/>
  <c r="DP86" i="46"/>
  <c r="DR76" i="46"/>
  <c r="DV84" i="46"/>
  <c r="DY74" i="46"/>
  <c r="DR73" i="46"/>
  <c r="DS90" i="46"/>
  <c r="DO91" i="46"/>
  <c r="DQ73" i="46"/>
  <c r="DL82" i="46"/>
  <c r="DM77" i="46"/>
  <c r="DR83" i="46"/>
  <c r="DU82" i="46"/>
  <c r="DU81" i="46"/>
  <c r="DU87" i="46"/>
  <c r="DW78" i="46"/>
  <c r="DU80" i="46"/>
  <c r="EA89" i="46"/>
  <c r="DQ79" i="46"/>
  <c r="DS76" i="46"/>
  <c r="EC75" i="46"/>
  <c r="EA84" i="46"/>
  <c r="DS79" i="46"/>
  <c r="DN75" i="46"/>
  <c r="DU83" i="46"/>
  <c r="DN80" i="46"/>
  <c r="DL73" i="46"/>
  <c r="ED78" i="46"/>
  <c r="DP79" i="46"/>
  <c r="DO80" i="46"/>
  <c r="DQ75" i="46"/>
  <c r="DU77" i="46"/>
  <c r="EJ82" i="46"/>
  <c r="FA85" i="46"/>
  <c r="EP85" i="46"/>
  <c r="EI80" i="46"/>
  <c r="ER78" i="46"/>
  <c r="EQ92" i="46"/>
  <c r="EM80" i="46"/>
  <c r="ER88" i="46"/>
  <c r="EV83" i="46"/>
  <c r="EK90" i="46"/>
  <c r="EX82" i="46"/>
  <c r="EN80" i="46"/>
  <c r="EN92" i="46"/>
  <c r="EI78" i="46"/>
  <c r="EZ77" i="46"/>
  <c r="FA84" i="46"/>
  <c r="EY90" i="46"/>
  <c r="EP75" i="46"/>
  <c r="EO81" i="46"/>
  <c r="EN84" i="46"/>
  <c r="EX73" i="46"/>
  <c r="ET84" i="46"/>
  <c r="EQ87" i="46"/>
  <c r="EL81" i="46"/>
  <c r="ET88" i="46"/>
  <c r="ER91" i="46"/>
  <c r="EQ88" i="46"/>
  <c r="ES78" i="46"/>
  <c r="EV80" i="46"/>
  <c r="ER92" i="46"/>
  <c r="EX85" i="46"/>
  <c r="EQ91" i="46"/>
  <c r="EV87" i="46"/>
  <c r="EW75" i="46"/>
  <c r="ET87" i="46"/>
  <c r="EI91" i="46"/>
  <c r="ER81" i="46"/>
  <c r="FA83" i="46"/>
  <c r="EO77" i="46"/>
  <c r="EV92" i="46"/>
  <c r="FA91" i="46"/>
  <c r="EI83" i="46"/>
  <c r="EY92" i="46"/>
  <c r="EN88" i="46"/>
  <c r="EU76" i="46"/>
  <c r="EZ89" i="46"/>
  <c r="EZ79" i="46"/>
  <c r="EZ82" i="46"/>
  <c r="EJ73" i="46"/>
  <c r="EW87" i="46"/>
  <c r="EL87" i="46"/>
  <c r="EJ77" i="46"/>
  <c r="FA74" i="46"/>
  <c r="ER80" i="46"/>
  <c r="EP79" i="46"/>
  <c r="EJ76" i="46"/>
  <c r="ES86" i="46"/>
  <c r="EO88" i="46"/>
  <c r="EU92" i="46"/>
  <c r="ES76" i="46"/>
  <c r="EQ89" i="46"/>
  <c r="EQ80" i="46"/>
  <c r="EN87" i="46"/>
  <c r="EL83" i="46"/>
  <c r="EV82" i="46"/>
  <c r="EU80" i="46"/>
  <c r="FA89" i="46"/>
  <c r="EM75" i="46"/>
  <c r="EJ86" i="46"/>
  <c r="EJ78" i="46"/>
  <c r="EO83" i="46"/>
  <c r="EJ89" i="46"/>
  <c r="ES88" i="46"/>
  <c r="EY84" i="46"/>
  <c r="EX83" i="46"/>
  <c r="ET90" i="46"/>
  <c r="ER90" i="46"/>
  <c r="EP82" i="46"/>
  <c r="EX91" i="46"/>
  <c r="FA81" i="46"/>
  <c r="EV74" i="46"/>
  <c r="EW84" i="46"/>
  <c r="ER86" i="46"/>
  <c r="ER89" i="46"/>
  <c r="EQ74" i="46"/>
  <c r="EX79" i="46"/>
  <c r="EK79" i="46"/>
  <c r="EY74" i="46"/>
  <c r="EL80" i="46"/>
  <c r="ES89" i="46"/>
  <c r="EW90" i="46"/>
  <c r="EJ74" i="46"/>
  <c r="EX87" i="46"/>
  <c r="EK75" i="46"/>
  <c r="EY81" i="46"/>
  <c r="EW80" i="46"/>
  <c r="EU79" i="46"/>
  <c r="EX84" i="46"/>
  <c r="EL89" i="46"/>
  <c r="EU89" i="46"/>
  <c r="FA80" i="46"/>
  <c r="EQ90" i="46"/>
  <c r="ER76" i="46"/>
  <c r="EX92" i="46"/>
  <c r="EK74" i="46"/>
  <c r="EN81" i="46"/>
  <c r="ET81" i="46"/>
  <c r="EX81" i="46"/>
  <c r="ES74" i="46"/>
  <c r="EV75" i="46"/>
  <c r="EU90" i="46"/>
  <c r="FA79" i="46"/>
  <c r="EU77" i="46"/>
  <c r="EI86" i="46"/>
  <c r="EL92" i="46"/>
  <c r="EM74" i="46"/>
  <c r="EI81" i="46"/>
  <c r="EU81" i="46"/>
  <c r="EM78" i="46"/>
  <c r="EV81" i="46"/>
  <c r="EL88" i="46"/>
  <c r="EX77" i="46"/>
  <c r="EP77" i="46"/>
  <c r="EQ73" i="46"/>
  <c r="ER82" i="46"/>
  <c r="EK84" i="46"/>
  <c r="EY89" i="46"/>
  <c r="EV77" i="46"/>
  <c r="EL75" i="46"/>
  <c r="EX90" i="46"/>
  <c r="EP83" i="46"/>
  <c r="ET85" i="46"/>
  <c r="EM92" i="46"/>
  <c r="ER73" i="46"/>
  <c r="EZ85" i="46"/>
  <c r="EU75" i="46"/>
  <c r="FA78" i="46"/>
  <c r="EV84" i="46"/>
  <c r="EI74" i="46"/>
  <c r="EI77" i="46"/>
  <c r="ET82" i="46"/>
  <c r="FA90" i="46"/>
  <c r="EV85" i="46"/>
  <c r="EW83" i="46"/>
  <c r="EP73" i="46"/>
  <c r="ES73" i="46"/>
  <c r="EL85" i="46"/>
  <c r="EN86" i="46"/>
  <c r="EM91" i="46"/>
  <c r="EW82" i="46"/>
  <c r="FA82" i="46"/>
  <c r="FA88" i="46"/>
  <c r="EQ81" i="46"/>
  <c r="EV90" i="46"/>
  <c r="EY88" i="46"/>
  <c r="EL82" i="46"/>
  <c r="EL86" i="46"/>
  <c r="EY83" i="46"/>
  <c r="EV91" i="46"/>
  <c r="EW74" i="46"/>
  <c r="ET79" i="46"/>
  <c r="EU73" i="46"/>
  <c r="EX89" i="46"/>
  <c r="EO78" i="46"/>
  <c r="EK86" i="46"/>
  <c r="EZ81" i="46"/>
  <c r="EP86" i="46"/>
  <c r="EX78" i="46"/>
  <c r="EQ77" i="46"/>
  <c r="EL84" i="46"/>
  <c r="EZ84" i="46"/>
  <c r="ER84" i="46"/>
  <c r="EU87" i="46"/>
  <c r="EP84" i="46"/>
  <c r="EO85" i="46"/>
  <c r="ER85" i="46"/>
  <c r="EP87" i="46"/>
  <c r="EJ88" i="46"/>
  <c r="EK77" i="46"/>
  <c r="EO92" i="46"/>
  <c r="EU78" i="46"/>
  <c r="EY77" i="46"/>
  <c r="EM79" i="46"/>
  <c r="EO90" i="46"/>
  <c r="ET86" i="46"/>
  <c r="EW89" i="46"/>
  <c r="EI79" i="46"/>
  <c r="EK80" i="46"/>
  <c r="ES77" i="46"/>
  <c r="EW76" i="46"/>
  <c r="EY76" i="46"/>
  <c r="EN76" i="46"/>
  <c r="EO86" i="46"/>
  <c r="EP89" i="46"/>
  <c r="ES87" i="46"/>
  <c r="EW88" i="46"/>
  <c r="EO89" i="46"/>
  <c r="EI85" i="46"/>
  <c r="EU85" i="46"/>
  <c r="EK73" i="46"/>
  <c r="EI75" i="46"/>
  <c r="EN77" i="46"/>
  <c r="EO79" i="46"/>
  <c r="EL91" i="46"/>
  <c r="EI73" i="46"/>
  <c r="ER83" i="46"/>
  <c r="EN75" i="46"/>
  <c r="EK76" i="46"/>
  <c r="EO75" i="46"/>
  <c r="EI82" i="46"/>
  <c r="FA92" i="46"/>
  <c r="EO87" i="46"/>
  <c r="ET75" i="46"/>
  <c r="EY85" i="46"/>
  <c r="EM81" i="46"/>
  <c r="ES91" i="46"/>
  <c r="ET76" i="46"/>
  <c r="EX88" i="46"/>
  <c r="EK88" i="46"/>
  <c r="ES82" i="46"/>
  <c r="FA77" i="46"/>
  <c r="EQ84" i="46"/>
  <c r="EU74" i="46"/>
  <c r="EZ91" i="46"/>
  <c r="EU84" i="46"/>
  <c r="EW92" i="46"/>
  <c r="EZ74" i="46"/>
  <c r="EY86" i="46"/>
  <c r="EW77" i="46"/>
  <c r="EI88" i="46"/>
  <c r="EN85" i="46"/>
  <c r="EX76" i="46"/>
  <c r="ES92" i="46"/>
  <c r="ER77" i="46"/>
  <c r="EJ79" i="46"/>
  <c r="EX75" i="46"/>
  <c r="EO74" i="46"/>
  <c r="EP92" i="46"/>
  <c r="EN79" i="46"/>
  <c r="EM86" i="46"/>
  <c r="EO73" i="46"/>
  <c r="EQ75" i="46"/>
  <c r="EL90" i="46"/>
  <c r="EI87" i="46"/>
  <c r="EW73" i="46"/>
  <c r="ET89" i="46"/>
  <c r="EQ83" i="46"/>
  <c r="EZ88" i="46"/>
  <c r="EW91" i="46"/>
  <c r="EK92" i="46"/>
  <c r="EL73" i="46"/>
  <c r="EU91" i="46"/>
  <c r="EP76" i="46"/>
  <c r="EL79" i="46"/>
  <c r="EZ78" i="46"/>
  <c r="EV78" i="46"/>
  <c r="EL74" i="46"/>
  <c r="EN90" i="46"/>
  <c r="EP90" i="46"/>
  <c r="FA87" i="46"/>
  <c r="EK83" i="46"/>
  <c r="EU88" i="46"/>
  <c r="ER87" i="46"/>
  <c r="EJ92" i="46"/>
  <c r="ES83" i="46"/>
  <c r="EO76" i="46"/>
  <c r="EW78" i="46"/>
  <c r="ER75" i="46"/>
  <c r="EN91" i="46"/>
  <c r="EI90" i="46"/>
  <c r="ES81" i="46"/>
  <c r="EN78" i="46"/>
  <c r="EJ90" i="46"/>
  <c r="EP78" i="46"/>
  <c r="EZ73" i="46"/>
  <c r="EP81" i="46"/>
  <c r="ER79" i="46"/>
  <c r="EV79" i="46"/>
  <c r="EM90" i="46"/>
  <c r="EM82" i="46"/>
  <c r="EM88" i="46"/>
  <c r="EZ86" i="46"/>
  <c r="EW79" i="46"/>
  <c r="EK89" i="46"/>
  <c r="FA76" i="46"/>
  <c r="EM76" i="46"/>
  <c r="EX80" i="46"/>
  <c r="EY75" i="46"/>
  <c r="EY91" i="46"/>
  <c r="ET77" i="46"/>
  <c r="EM77" i="46"/>
  <c r="EM73" i="46"/>
  <c r="EX86" i="46"/>
  <c r="EK85" i="46"/>
  <c r="EQ82" i="46"/>
  <c r="FA86" i="46"/>
  <c r="EW81" i="46"/>
  <c r="ET92" i="46"/>
  <c r="EZ75" i="46"/>
  <c r="EV73" i="46"/>
  <c r="EY79" i="46"/>
  <c r="EZ90" i="46"/>
  <c r="EM85" i="46"/>
  <c r="EU83" i="46"/>
  <c r="EO80" i="46"/>
  <c r="EN82" i="46"/>
  <c r="EI89" i="46"/>
  <c r="EK81" i="46"/>
  <c r="EQ85" i="46"/>
  <c r="ET73" i="46"/>
  <c r="EJ84" i="46"/>
  <c r="ES75" i="46"/>
  <c r="EZ80" i="46"/>
  <c r="EY78" i="46"/>
  <c r="EQ78" i="46"/>
  <c r="EJ83" i="46"/>
  <c r="EP91" i="46"/>
  <c r="ET83" i="46"/>
  <c r="ES84" i="46"/>
  <c r="ET74" i="46"/>
  <c r="EV86" i="46"/>
  <c r="FA75" i="46"/>
  <c r="EN89" i="46"/>
  <c r="EY87" i="46"/>
  <c r="EM83" i="46"/>
  <c r="EL78" i="46"/>
  <c r="EZ76" i="46"/>
  <c r="EJ81" i="46"/>
  <c r="ET78" i="46"/>
  <c r="EV89" i="46"/>
  <c r="EU82" i="46"/>
  <c r="ER74" i="46"/>
  <c r="EX74" i="46"/>
  <c r="EI92" i="46"/>
  <c r="EP88" i="46"/>
  <c r="EN83" i="46"/>
  <c r="EI76" i="46"/>
  <c r="EL76" i="46"/>
  <c r="ES79" i="46"/>
  <c r="EO84" i="46"/>
  <c r="EY73" i="46"/>
  <c r="EK78" i="46"/>
  <c r="EQ86" i="46"/>
  <c r="EY80" i="46"/>
  <c r="FA73" i="46"/>
  <c r="EP74" i="46"/>
  <c r="EL77" i="46"/>
  <c r="EV76" i="46"/>
  <c r="EV88" i="46"/>
  <c r="EY82" i="46"/>
  <c r="EK87" i="46"/>
  <c r="EK82" i="46"/>
  <c r="EQ76" i="46"/>
  <c r="EN73" i="46"/>
  <c r="ES90" i="46"/>
  <c r="ET91" i="46"/>
  <c r="EZ83" i="46"/>
  <c r="EU86" i="46"/>
  <c r="EJ87" i="46"/>
  <c r="EJ85" i="46"/>
  <c r="EK91" i="46"/>
  <c r="EQ79" i="46"/>
  <c r="EJ91" i="46"/>
  <c r="ES80" i="46"/>
  <c r="EP80" i="46"/>
  <c r="EW85" i="46"/>
  <c r="EZ87" i="46"/>
  <c r="EZ92" i="46"/>
  <c r="EO91" i="46"/>
  <c r="EW86" i="46"/>
  <c r="EM89" i="46"/>
  <c r="ET80" i="46"/>
  <c r="EI84" i="46"/>
  <c r="EM87" i="46"/>
  <c r="EJ80" i="46"/>
  <c r="EM84" i="46"/>
  <c r="ES85" i="46"/>
  <c r="EO82" i="46"/>
  <c r="EN74" i="46"/>
  <c r="EJ75" i="46"/>
  <c r="GW89" i="52"/>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CN126" i="46" l="1" a="1"/>
  <c r="CV127" i="46" s="1"/>
  <c r="HT128" i="26" a="1"/>
  <c r="X155" i="26"/>
  <c r="I191" i="26" a="1"/>
  <c r="HT151" i="26" a="1"/>
  <c r="AK151" i="46"/>
  <c r="AL150" i="46"/>
  <c r="AF149" i="46"/>
  <c r="AJ150" i="46"/>
  <c r="AM148" i="46"/>
  <c r="AJ149" i="46"/>
  <c r="AL148" i="46"/>
  <c r="AK149" i="46"/>
  <c r="AN148" i="46"/>
  <c r="AJ148" i="46"/>
  <c r="X149" i="46"/>
  <c r="AG147" i="46"/>
  <c r="AG154" i="46" s="1"/>
  <c r="AC148" i="46"/>
  <c r="AP149" i="46"/>
  <c r="AM149" i="46"/>
  <c r="X150" i="46"/>
  <c r="AP150" i="46"/>
  <c r="AL151" i="46"/>
  <c r="AH151" i="46"/>
  <c r="AA147" i="46"/>
  <c r="AA154" i="46" s="1"/>
  <c r="AD151" i="46"/>
  <c r="X148" i="46"/>
  <c r="AN149" i="46"/>
  <c r="AP147" i="46"/>
  <c r="AP154" i="46" s="1"/>
  <c r="AO147" i="46"/>
  <c r="AO154" i="46" s="1"/>
  <c r="Z151" i="46"/>
  <c r="AN147" i="46"/>
  <c r="AN154" i="46" s="1"/>
  <c r="AE150" i="46"/>
  <c r="Y149" i="46"/>
  <c r="AA151" i="46"/>
  <c r="X147" i="46"/>
  <c r="Y147" i="46"/>
  <c r="Y153" i="46" s="1"/>
  <c r="Y150" i="46"/>
  <c r="AJ147" i="46"/>
  <c r="AJ154" i="46" s="1"/>
  <c r="AA148" i="46"/>
  <c r="AD147" i="46"/>
  <c r="AD154" i="46" s="1"/>
  <c r="AF151" i="46"/>
  <c r="AK150" i="46"/>
  <c r="AC149" i="46"/>
  <c r="AC147" i="46"/>
  <c r="AC154" i="46" s="1"/>
  <c r="AI151" i="46"/>
  <c r="AG150" i="46"/>
  <c r="AF147" i="46"/>
  <c r="AF154" i="46" s="1"/>
  <c r="AE149" i="46"/>
  <c r="AB147" i="46"/>
  <c r="AB154" i="46" s="1"/>
  <c r="AB150" i="46"/>
  <c r="AF148" i="46"/>
  <c r="AM147" i="46"/>
  <c r="AM154" i="46" s="1"/>
  <c r="AG149" i="46"/>
  <c r="AK148" i="46"/>
  <c r="AM150" i="46"/>
  <c r="Z150" i="46"/>
  <c r="Z149" i="46"/>
  <c r="X151" i="46"/>
  <c r="AB151" i="46"/>
  <c r="AC150" i="46"/>
  <c r="AH149" i="46"/>
  <c r="AI149" i="46"/>
  <c r="AE148" i="46"/>
  <c r="AB148" i="46"/>
  <c r="Y151" i="46"/>
  <c r="AM151" i="46"/>
  <c r="AD150" i="46"/>
  <c r="AN151" i="46"/>
  <c r="AI147" i="46"/>
  <c r="AI154" i="46" s="1"/>
  <c r="Z147" i="46"/>
  <c r="Z154" i="46" s="1"/>
  <c r="AP151" i="46"/>
  <c r="AO148" i="46"/>
  <c r="AB149" i="46"/>
  <c r="Y148" i="46"/>
  <c r="AA150" i="46"/>
  <c r="AN150" i="46"/>
  <c r="AE147" i="46"/>
  <c r="AE154" i="46" s="1"/>
  <c r="AE151" i="46"/>
  <c r="AO149" i="46"/>
  <c r="AF150" i="46"/>
  <c r="AJ151" i="46"/>
  <c r="AK147" i="46"/>
  <c r="AK154" i="46" s="1"/>
  <c r="AG151" i="46"/>
  <c r="AL147" i="46"/>
  <c r="AL154" i="46" s="1"/>
  <c r="AA149" i="46"/>
  <c r="AH147" i="46"/>
  <c r="AH154" i="46" s="1"/>
  <c r="AI150" i="46"/>
  <c r="AC151" i="46"/>
  <c r="AD148" i="46"/>
  <c r="AH150" i="46"/>
  <c r="AL149" i="46"/>
  <c r="Z148" i="46"/>
  <c r="AI148" i="46"/>
  <c r="AO151" i="46"/>
  <c r="AP148" i="46"/>
  <c r="AG148" i="46"/>
  <c r="AH148" i="46"/>
  <c r="AD149" i="46"/>
  <c r="AO150" i="46"/>
  <c r="HT105" i="26" a="1"/>
  <c r="IM84" i="46"/>
  <c r="HZ77" i="46"/>
  <c r="HZ87" i="46"/>
  <c r="IH92" i="46"/>
  <c r="IF79" i="46"/>
  <c r="HW75" i="46"/>
  <c r="IG76" i="46"/>
  <c r="HX79" i="46"/>
  <c r="IF80" i="46"/>
  <c r="IE89" i="46"/>
  <c r="IF83" i="46"/>
  <c r="IJ77" i="46"/>
  <c r="IA79" i="46"/>
  <c r="IK80" i="46"/>
  <c r="HZ86" i="46"/>
  <c r="IC88" i="46"/>
  <c r="HY85" i="46"/>
  <c r="HV76" i="46"/>
  <c r="IA84" i="46"/>
  <c r="II83" i="46"/>
  <c r="IJ76" i="46"/>
  <c r="HV84" i="46"/>
  <c r="HW91" i="46"/>
  <c r="IE86" i="46"/>
  <c r="IB73" i="46"/>
  <c r="IJ79" i="46"/>
  <c r="IF84" i="46"/>
  <c r="IN91" i="46"/>
  <c r="IG81" i="46"/>
  <c r="IL84" i="46"/>
  <c r="HZ90" i="46"/>
  <c r="IJ90" i="46"/>
  <c r="IK91" i="46"/>
  <c r="IG73" i="46"/>
  <c r="IB80" i="46"/>
  <c r="HX88" i="46"/>
  <c r="IB76" i="46"/>
  <c r="HY75" i="46"/>
  <c r="IB89" i="46"/>
  <c r="HZ81" i="46"/>
  <c r="IK92" i="46"/>
  <c r="HX76" i="46"/>
  <c r="HW76" i="46"/>
  <c r="HY89" i="46"/>
  <c r="IF89" i="46"/>
  <c r="IL78" i="46"/>
  <c r="ID78" i="46"/>
  <c r="HW85" i="46"/>
  <c r="IE88" i="46"/>
  <c r="IC81" i="46"/>
  <c r="IB74" i="46"/>
  <c r="HV92" i="46"/>
  <c r="ID74" i="46"/>
  <c r="HX73" i="46"/>
  <c r="HW89" i="46"/>
  <c r="HV73" i="46"/>
  <c r="IL92" i="46"/>
  <c r="II78" i="46"/>
  <c r="IL85" i="46"/>
  <c r="IC74" i="46"/>
  <c r="IF75" i="46"/>
  <c r="IM80" i="46"/>
  <c r="HX81" i="46"/>
  <c r="IJ88" i="46"/>
  <c r="IE76" i="46"/>
  <c r="IB91" i="46"/>
  <c r="HY91" i="46"/>
  <c r="IN76" i="46"/>
  <c r="II79" i="46"/>
  <c r="HW83" i="46"/>
  <c r="IL87" i="46"/>
  <c r="HZ79" i="46"/>
  <c r="IN86" i="46"/>
  <c r="HX74" i="46"/>
  <c r="IB81" i="46"/>
  <c r="IL73" i="46"/>
  <c r="IG84" i="46"/>
  <c r="ID92" i="46"/>
  <c r="IL82" i="46"/>
  <c r="IA78" i="46"/>
  <c r="HZ82" i="46"/>
  <c r="HW81" i="46"/>
  <c r="IK79" i="46"/>
  <c r="IJ82" i="46"/>
  <c r="IE74" i="46"/>
  <c r="IM73" i="46"/>
  <c r="IC90" i="46"/>
  <c r="HY81" i="46"/>
  <c r="IB84" i="46"/>
  <c r="IF88" i="46"/>
  <c r="IB75" i="46"/>
  <c r="IF81" i="46"/>
  <c r="IL88" i="46"/>
  <c r="II85" i="46"/>
  <c r="IC73" i="46"/>
  <c r="IF87" i="46"/>
  <c r="IG74" i="46"/>
  <c r="IM88" i="46"/>
  <c r="IH73" i="46"/>
  <c r="IG79" i="46"/>
  <c r="HY87" i="46"/>
  <c r="ID87" i="46"/>
  <c r="IL75" i="46"/>
  <c r="HZ76" i="46"/>
  <c r="IB86" i="46"/>
  <c r="IJ83" i="46"/>
  <c r="IC86" i="46"/>
  <c r="IK84" i="46"/>
  <c r="IE77" i="46"/>
  <c r="IG78" i="46"/>
  <c r="HV86" i="46"/>
  <c r="IB83" i="46"/>
  <c r="IC79" i="46"/>
  <c r="IF76" i="46"/>
  <c r="IA75" i="46"/>
  <c r="HY77" i="46"/>
  <c r="II88" i="46"/>
  <c r="IH84" i="46"/>
  <c r="IL89" i="46"/>
  <c r="IB82" i="46"/>
  <c r="IH78" i="46"/>
  <c r="HW77" i="46"/>
  <c r="IK90" i="46"/>
  <c r="IH83" i="46"/>
  <c r="IK78" i="46"/>
  <c r="IC83" i="46"/>
  <c r="IE79" i="46"/>
  <c r="IN87" i="46"/>
  <c r="IM75" i="46"/>
  <c r="IN77" i="46"/>
  <c r="IH88" i="46"/>
  <c r="HX78" i="46"/>
  <c r="IH74" i="46"/>
  <c r="HY88" i="46"/>
  <c r="IA90" i="46"/>
  <c r="HY84" i="46"/>
  <c r="II75" i="46"/>
  <c r="IB78" i="46"/>
  <c r="IJ78" i="46"/>
  <c r="HY80" i="46"/>
  <c r="HX86" i="46"/>
  <c r="IE91" i="46"/>
  <c r="ID91" i="46"/>
  <c r="IJ86" i="46"/>
  <c r="IH89" i="46"/>
  <c r="IN78" i="46"/>
  <c r="IK76" i="46"/>
  <c r="IA77" i="46"/>
  <c r="ID84" i="46"/>
  <c r="ID80" i="46"/>
  <c r="HX80" i="46"/>
  <c r="II77" i="46"/>
  <c r="IN90" i="46"/>
  <c r="HY86" i="46"/>
  <c r="IB90" i="46"/>
  <c r="II81" i="46"/>
  <c r="II86" i="46"/>
  <c r="HV90" i="46"/>
  <c r="IM83" i="46"/>
  <c r="IK89" i="46"/>
  <c r="IB77" i="46"/>
  <c r="HZ85" i="46"/>
  <c r="IE78" i="46"/>
  <c r="ID90" i="46"/>
  <c r="IG91" i="46"/>
  <c r="IE92" i="46"/>
  <c r="IF73" i="46"/>
  <c r="IG90" i="46"/>
  <c r="IF92" i="46"/>
  <c r="IA80" i="46"/>
  <c r="HX83" i="46"/>
  <c r="IG82" i="46"/>
  <c r="IJ74" i="46"/>
  <c r="IC80" i="46"/>
  <c r="HY73" i="46"/>
  <c r="IE80" i="46"/>
  <c r="HX87" i="46"/>
  <c r="IL79" i="46"/>
  <c r="HY76" i="46"/>
  <c r="IA89" i="46"/>
  <c r="IE82" i="46"/>
  <c r="IF78" i="46"/>
  <c r="II90" i="46"/>
  <c r="IE75" i="46"/>
  <c r="IB88" i="46"/>
  <c r="HY74" i="46"/>
  <c r="IN80" i="46"/>
  <c r="IK74" i="46"/>
  <c r="HV79" i="46"/>
  <c r="HW90" i="46"/>
  <c r="HW84" i="46"/>
  <c r="IE73" i="46"/>
  <c r="IA73" i="46"/>
  <c r="IC76" i="46"/>
  <c r="IE81" i="46"/>
  <c r="IN84" i="46"/>
  <c r="IG92" i="46"/>
  <c r="IN81" i="46"/>
  <c r="II84" i="46"/>
  <c r="II82" i="46"/>
  <c r="IE84" i="46"/>
  <c r="IJ85" i="46"/>
  <c r="IJ84" i="46"/>
  <c r="IM91" i="46"/>
  <c r="IN73" i="46"/>
  <c r="II92" i="46"/>
  <c r="IE87" i="46"/>
  <c r="IF86" i="46"/>
  <c r="IJ80" i="46"/>
  <c r="HZ89" i="46"/>
  <c r="II80" i="46"/>
  <c r="IL77" i="46"/>
  <c r="IK83" i="46"/>
  <c r="IM85" i="46"/>
  <c r="IN85" i="46"/>
  <c r="IN79" i="46"/>
  <c r="IA74" i="46"/>
  <c r="IL81" i="46"/>
  <c r="IL80" i="46"/>
  <c r="IK87" i="46"/>
  <c r="IJ89" i="46"/>
  <c r="HZ88" i="46"/>
  <c r="HZ83" i="46"/>
  <c r="IJ81" i="46"/>
  <c r="HV88" i="46"/>
  <c r="IK77" i="46"/>
  <c r="HV74" i="46"/>
  <c r="IG83" i="46"/>
  <c r="HY92" i="46"/>
  <c r="ID76" i="46"/>
  <c r="IB87" i="46"/>
  <c r="IG88" i="46"/>
  <c r="ID75" i="46"/>
  <c r="IE83" i="46"/>
  <c r="ID83" i="46"/>
  <c r="IM89" i="46"/>
  <c r="HV77" i="46"/>
  <c r="IN88" i="46"/>
  <c r="IG89" i="46"/>
  <c r="IB79" i="46"/>
  <c r="IG86" i="46"/>
  <c r="HW82" i="46"/>
  <c r="ID81" i="46"/>
  <c r="HV75" i="46"/>
  <c r="IA86" i="46"/>
  <c r="IA87" i="46"/>
  <c r="IA83" i="46"/>
  <c r="ID73" i="46"/>
  <c r="IA85" i="46"/>
  <c r="IC77" i="46"/>
  <c r="HZ84" i="46"/>
  <c r="IK82" i="46"/>
  <c r="IM74" i="46"/>
  <c r="HZ73" i="46"/>
  <c r="IH87" i="46"/>
  <c r="HV91" i="46"/>
  <c r="IK81" i="46"/>
  <c r="HZ75" i="46"/>
  <c r="IH91" i="46"/>
  <c r="II87" i="46"/>
  <c r="IG75" i="46"/>
  <c r="IC78" i="46"/>
  <c r="IH82" i="46"/>
  <c r="IA76" i="46"/>
  <c r="IH85" i="46"/>
  <c r="IC84" i="46"/>
  <c r="IA92" i="46"/>
  <c r="IG85" i="46"/>
  <c r="IM90" i="46"/>
  <c r="IH80" i="46"/>
  <c r="IC82" i="46"/>
  <c r="IA88" i="46"/>
  <c r="IK86" i="46"/>
  <c r="IL83" i="46"/>
  <c r="HV81" i="46"/>
  <c r="IJ91" i="46"/>
  <c r="IC91" i="46"/>
  <c r="ID85" i="46"/>
  <c r="IH75" i="46"/>
  <c r="ID86" i="46"/>
  <c r="IN82" i="46"/>
  <c r="HW74" i="46"/>
  <c r="IC89" i="46"/>
  <c r="HW79" i="46"/>
  <c r="ID77" i="46"/>
  <c r="IM82" i="46"/>
  <c r="HY82" i="46"/>
  <c r="HV82" i="46"/>
  <c r="HZ91" i="46"/>
  <c r="HY79" i="46"/>
  <c r="HV89" i="46"/>
  <c r="IB92" i="46"/>
  <c r="IK85" i="46"/>
  <c r="HX77" i="46"/>
  <c r="IA91" i="46"/>
  <c r="IC92" i="46"/>
  <c r="IF85" i="46"/>
  <c r="HW92" i="46"/>
  <c r="IM87" i="46"/>
  <c r="IF77" i="46"/>
  <c r="IC85" i="46"/>
  <c r="HW80" i="46"/>
  <c r="IJ73" i="46"/>
  <c r="HW88" i="46"/>
  <c r="IL76" i="46"/>
  <c r="IM78" i="46"/>
  <c r="IH90" i="46"/>
  <c r="HW86" i="46"/>
  <c r="ID89" i="46"/>
  <c r="IA81" i="46"/>
  <c r="IL86" i="46"/>
  <c r="IM86" i="46"/>
  <c r="IM81" i="46"/>
  <c r="HZ78" i="46"/>
  <c r="II74" i="46"/>
  <c r="IG77" i="46"/>
  <c r="II73" i="46"/>
  <c r="IF91" i="46"/>
  <c r="II76" i="46"/>
  <c r="HZ80" i="46"/>
  <c r="IF74" i="46"/>
  <c r="HW87" i="46"/>
  <c r="IA82" i="46"/>
  <c r="IK73" i="46"/>
  <c r="IL74" i="46"/>
  <c r="IK75" i="46"/>
  <c r="HV80" i="46"/>
  <c r="IG80" i="46"/>
  <c r="IK88" i="46"/>
  <c r="IN89" i="46"/>
  <c r="IN74" i="46"/>
  <c r="IM79" i="46"/>
  <c r="IJ75" i="46"/>
  <c r="HW78" i="46"/>
  <c r="IH79" i="46"/>
  <c r="IM76" i="46"/>
  <c r="IF90" i="46"/>
  <c r="ID88" i="46"/>
  <c r="HX75" i="46"/>
  <c r="HY90" i="46"/>
  <c r="II91" i="46"/>
  <c r="IC87" i="46"/>
  <c r="ID79" i="46"/>
  <c r="IM92" i="46"/>
  <c r="HX90" i="46"/>
  <c r="IG87" i="46"/>
  <c r="HZ92" i="46"/>
  <c r="HZ74" i="46"/>
  <c r="HV78" i="46"/>
  <c r="IL91" i="46"/>
  <c r="IN92" i="46"/>
  <c r="HV83" i="46"/>
  <c r="IJ92" i="46"/>
  <c r="HX92" i="46"/>
  <c r="HX91" i="46"/>
  <c r="IN83" i="46"/>
  <c r="IF82" i="46"/>
  <c r="IB85" i="46"/>
  <c r="HY83" i="46"/>
  <c r="IJ87" i="46"/>
  <c r="HV87" i="46"/>
  <c r="IE85" i="46"/>
  <c r="HX82" i="46"/>
  <c r="IH81" i="46"/>
  <c r="HY78" i="46"/>
  <c r="ID82" i="46"/>
  <c r="HW73" i="46"/>
  <c r="II89" i="46"/>
  <c r="IH76" i="46"/>
  <c r="IN75" i="46"/>
  <c r="IC75" i="46"/>
  <c r="HX89" i="46"/>
  <c r="IM77" i="46"/>
  <c r="HX84" i="46"/>
  <c r="IL90" i="46"/>
  <c r="IE90" i="46"/>
  <c r="HV85" i="46"/>
  <c r="IH86" i="46"/>
  <c r="HX85" i="46"/>
  <c r="IH77" i="46"/>
  <c r="P201" i="46"/>
  <c r="S191" i="46"/>
  <c r="P189" i="46"/>
  <c r="Q191" i="46"/>
  <c r="P197" i="46"/>
  <c r="Q192" i="46"/>
  <c r="Q204" i="46"/>
  <c r="O200" i="46"/>
  <c r="R191" i="46"/>
  <c r="R199" i="46"/>
  <c r="R190" i="46"/>
  <c r="O205" i="46"/>
  <c r="S203" i="46"/>
  <c r="O190" i="46"/>
  <c r="O206" i="46"/>
  <c r="P207" i="46"/>
  <c r="P190" i="46"/>
  <c r="Q205" i="46"/>
  <c r="P191" i="46"/>
  <c r="Q193" i="46"/>
  <c r="P206" i="46"/>
  <c r="R193" i="46"/>
  <c r="R201" i="46"/>
  <c r="P198" i="46"/>
  <c r="S201" i="46"/>
  <c r="Q201" i="46"/>
  <c r="Q195" i="46"/>
  <c r="O199" i="46"/>
  <c r="O189" i="46"/>
  <c r="S189" i="46"/>
  <c r="S193" i="46"/>
  <c r="R200" i="46"/>
  <c r="R192" i="46"/>
  <c r="O193" i="46"/>
  <c r="S206" i="46"/>
  <c r="Q203" i="46"/>
  <c r="R203" i="46"/>
  <c r="R198" i="46"/>
  <c r="S192" i="46"/>
  <c r="Q200" i="46"/>
  <c r="P193" i="46"/>
  <c r="P200" i="46"/>
  <c r="S199" i="46"/>
  <c r="O194" i="46"/>
  <c r="Q198" i="46"/>
  <c r="S204" i="46"/>
  <c r="P192" i="46"/>
  <c r="P205" i="46"/>
  <c r="R196" i="46"/>
  <c r="S198" i="46"/>
  <c r="O197" i="46"/>
  <c r="P203" i="46"/>
  <c r="R204" i="46"/>
  <c r="Q190" i="46"/>
  <c r="O202" i="46"/>
  <c r="P194" i="46"/>
  <c r="Q189" i="46"/>
  <c r="S194" i="46"/>
  <c r="R202" i="46"/>
  <c r="Q206" i="46"/>
  <c r="Q197" i="46"/>
  <c r="O203" i="46"/>
  <c r="O204" i="46"/>
  <c r="P199" i="46"/>
  <c r="R207" i="46"/>
  <c r="S207" i="46"/>
  <c r="R195" i="46"/>
  <c r="S205" i="46"/>
  <c r="O201" i="46"/>
  <c r="Q196" i="46"/>
  <c r="S196" i="46"/>
  <c r="S197" i="46"/>
  <c r="S202" i="46"/>
  <c r="S190" i="46"/>
  <c r="R197" i="46"/>
  <c r="R206" i="46"/>
  <c r="R189" i="46"/>
  <c r="P196" i="46"/>
  <c r="O195" i="46"/>
  <c r="P204" i="46"/>
  <c r="O207" i="46"/>
  <c r="S200" i="46"/>
  <c r="Q207" i="46"/>
  <c r="O196" i="46"/>
  <c r="P202" i="46"/>
  <c r="Q202" i="46"/>
  <c r="O198" i="46"/>
  <c r="O192" i="46"/>
  <c r="Q194" i="46"/>
  <c r="S195" i="46"/>
  <c r="R205" i="46"/>
  <c r="O191" i="46"/>
  <c r="R194" i="46"/>
  <c r="Q199" i="46"/>
  <c r="P195" i="46"/>
  <c r="CV134" i="26"/>
  <c r="DH140" i="26"/>
  <c r="CV133" i="26"/>
  <c r="CY130" i="26"/>
  <c r="DG144" i="26"/>
  <c r="DH144" i="26"/>
  <c r="DI142" i="26"/>
  <c r="CZ146" i="26"/>
  <c r="DA130" i="26"/>
  <c r="DG137" i="26"/>
  <c r="DD140" i="26"/>
  <c r="CW130" i="26"/>
  <c r="DF134" i="26"/>
  <c r="CR146" i="26"/>
  <c r="CS130" i="26"/>
  <c r="CT138" i="26"/>
  <c r="CT142" i="26"/>
  <c r="CY137" i="26"/>
  <c r="DH141" i="26"/>
  <c r="DA143" i="26"/>
  <c r="DH135" i="26"/>
  <c r="CU136" i="26"/>
  <c r="CR132" i="26"/>
  <c r="DI130" i="26"/>
  <c r="DB133" i="26"/>
  <c r="CV132" i="26"/>
  <c r="CP139" i="26"/>
  <c r="CV147" i="26"/>
  <c r="DC142" i="26"/>
  <c r="CT133" i="26"/>
  <c r="DD141" i="26"/>
  <c r="DH138" i="26"/>
  <c r="DD147" i="26"/>
  <c r="DC134" i="26"/>
  <c r="CU142" i="26"/>
  <c r="CT140" i="26"/>
  <c r="CP130" i="26"/>
  <c r="DI147" i="26"/>
  <c r="CS141" i="26"/>
  <c r="CZ139" i="26"/>
  <c r="CP138" i="26"/>
  <c r="CT139" i="26"/>
  <c r="DI128" i="26"/>
  <c r="CZ133" i="26"/>
  <c r="DB144" i="26"/>
  <c r="DB139" i="26"/>
  <c r="DE138" i="26"/>
  <c r="CY136" i="26"/>
  <c r="CZ147" i="26"/>
  <c r="CS134" i="26"/>
  <c r="DF138" i="26"/>
  <c r="DF128" i="26"/>
  <c r="DF144" i="26"/>
  <c r="CY146" i="26"/>
  <c r="DA132" i="26"/>
  <c r="CY140" i="26"/>
  <c r="CP129" i="26"/>
  <c r="DF135" i="26"/>
  <c r="DG141" i="26"/>
  <c r="DC132" i="26"/>
  <c r="DI140" i="26"/>
  <c r="CQ135" i="26"/>
  <c r="CP144" i="26"/>
  <c r="CW136" i="26"/>
  <c r="DF129" i="26"/>
  <c r="CY144" i="26"/>
  <c r="CW143" i="26"/>
  <c r="DG136" i="26"/>
  <c r="CT134" i="26"/>
  <c r="CY132" i="26"/>
  <c r="DF147" i="26"/>
  <c r="CS131" i="26"/>
  <c r="CX140" i="26"/>
  <c r="CQ145" i="26"/>
  <c r="CT146" i="26"/>
  <c r="CS147" i="26"/>
  <c r="DC145" i="26"/>
  <c r="CZ135" i="26"/>
  <c r="CR133" i="26"/>
  <c r="CT136" i="26"/>
  <c r="DG132" i="26"/>
  <c r="DA139" i="26"/>
  <c r="CY128" i="26"/>
  <c r="DF145" i="26"/>
  <c r="DH139" i="26"/>
  <c r="CQ137" i="26"/>
  <c r="DB146" i="26"/>
  <c r="DF141" i="26"/>
  <c r="CS135" i="26"/>
  <c r="CQ146" i="26"/>
  <c r="DC138" i="26"/>
  <c r="DG135" i="26"/>
  <c r="DH137" i="26"/>
  <c r="CY145" i="26"/>
  <c r="DB138" i="26"/>
  <c r="DD145" i="26"/>
  <c r="CR138" i="26"/>
  <c r="CZ134" i="26"/>
  <c r="DG138" i="26"/>
  <c r="CV136" i="26"/>
  <c r="DB136" i="26"/>
  <c r="DA135" i="26"/>
  <c r="DE129" i="26"/>
  <c r="CP131" i="26"/>
  <c r="DF143" i="26"/>
  <c r="CX134" i="26"/>
  <c r="DD133" i="26"/>
  <c r="DC136" i="26"/>
  <c r="CR135" i="26"/>
  <c r="DE140" i="26"/>
  <c r="CZ128" i="26"/>
  <c r="CW135" i="26"/>
  <c r="CW131" i="26"/>
  <c r="CR143" i="26"/>
  <c r="DE145" i="26"/>
  <c r="DA142" i="26"/>
  <c r="CU134" i="26"/>
  <c r="DF139" i="26"/>
  <c r="CW147" i="26"/>
  <c r="DE133" i="26"/>
  <c r="CP132" i="26"/>
  <c r="CX143" i="26"/>
  <c r="CW133" i="26"/>
  <c r="DD132" i="26"/>
  <c r="DI135" i="26"/>
  <c r="CW139" i="26"/>
  <c r="CX146" i="26"/>
  <c r="CP146" i="26"/>
  <c r="CW134" i="26"/>
  <c r="DF146" i="26"/>
  <c r="CQ136" i="26"/>
  <c r="DA137" i="26"/>
  <c r="CT137" i="26"/>
  <c r="CZ143" i="26"/>
  <c r="DC141" i="26"/>
  <c r="CR147" i="26"/>
  <c r="DA129" i="26"/>
  <c r="CS132" i="26"/>
  <c r="CP141" i="26"/>
  <c r="CX133" i="26"/>
  <c r="CY134" i="26"/>
  <c r="CP145" i="26"/>
  <c r="CX141" i="26"/>
  <c r="DG134" i="26"/>
  <c r="CS140" i="26"/>
  <c r="DE131" i="26"/>
  <c r="CV146" i="26"/>
  <c r="CU141" i="26"/>
  <c r="CW144" i="26"/>
  <c r="CR136" i="26"/>
  <c r="CS138" i="26"/>
  <c r="CR130" i="26"/>
  <c r="CZ130" i="26"/>
  <c r="DI145" i="26"/>
  <c r="CV143" i="26"/>
  <c r="DB145" i="26"/>
  <c r="DH146" i="26"/>
  <c r="DB131" i="26"/>
  <c r="DE136" i="26"/>
  <c r="CW140" i="26"/>
  <c r="DA146" i="26"/>
  <c r="CS129" i="26"/>
  <c r="DE128" i="26"/>
  <c r="DD138" i="26"/>
  <c r="DF140" i="26"/>
  <c r="DB140" i="26"/>
  <c r="CY129" i="26"/>
  <c r="CX130" i="26"/>
  <c r="CT130" i="26"/>
  <c r="DD146" i="26"/>
  <c r="CV140" i="26"/>
  <c r="DF137" i="26"/>
  <c r="CU146" i="26"/>
  <c r="CS133" i="26"/>
  <c r="CY138" i="26"/>
  <c r="DA133" i="26"/>
  <c r="CY141" i="26"/>
  <c r="DC128" i="26"/>
  <c r="CV138" i="26"/>
  <c r="CW146" i="26"/>
  <c r="DH130" i="26"/>
  <c r="CP142" i="26"/>
  <c r="DH134" i="26"/>
  <c r="DA128" i="26"/>
  <c r="CW141" i="26"/>
  <c r="DD144" i="26"/>
  <c r="CZ132" i="26"/>
  <c r="CV142" i="26"/>
  <c r="DA147" i="26"/>
  <c r="DA134" i="26"/>
  <c r="DB129" i="26"/>
  <c r="DH147" i="26"/>
  <c r="DB130" i="26"/>
  <c r="DC146" i="26"/>
  <c r="CR142" i="26"/>
  <c r="CX137" i="26"/>
  <c r="CQ141" i="26"/>
  <c r="CP147" i="26"/>
  <c r="CX145" i="26"/>
  <c r="CX138" i="26"/>
  <c r="CV130" i="26"/>
  <c r="CR129" i="26"/>
  <c r="DI141" i="26"/>
  <c r="DD142" i="26"/>
  <c r="CU144" i="26"/>
  <c r="DG128" i="26"/>
  <c r="DI137" i="26"/>
  <c r="CY131" i="26"/>
  <c r="DD134" i="26"/>
  <c r="CV141" i="26"/>
  <c r="CQ140" i="26"/>
  <c r="DB141" i="26"/>
  <c r="CU143" i="26"/>
  <c r="DI144" i="26"/>
  <c r="DD129" i="26"/>
  <c r="CX128" i="26"/>
  <c r="CS144" i="26"/>
  <c r="DB142" i="26"/>
  <c r="DF131" i="26"/>
  <c r="CT145" i="26"/>
  <c r="DB134" i="26"/>
  <c r="CQ143" i="26"/>
  <c r="CY139" i="26"/>
  <c r="DB143" i="26"/>
  <c r="CP137" i="26"/>
  <c r="CU133" i="26"/>
  <c r="CZ138" i="26"/>
  <c r="DB132" i="26"/>
  <c r="CR137" i="26"/>
  <c r="CW132" i="26"/>
  <c r="DH128" i="26"/>
  <c r="DB135" i="26"/>
  <c r="DI136" i="26"/>
  <c r="DC133" i="26"/>
  <c r="CU131" i="26"/>
  <c r="CQ132" i="26"/>
  <c r="DE135" i="26"/>
  <c r="CV129" i="26"/>
  <c r="DH131" i="26"/>
  <c r="DC139" i="26"/>
  <c r="CR141" i="26"/>
  <c r="CU147" i="26"/>
  <c r="DF132" i="26"/>
  <c r="CR140" i="26"/>
  <c r="CS128" i="26"/>
  <c r="DD128" i="26"/>
  <c r="CY135" i="26"/>
  <c r="CZ131" i="26"/>
  <c r="DC131" i="26"/>
  <c r="CU138" i="26"/>
  <c r="CX139" i="26"/>
  <c r="DE142" i="26"/>
  <c r="CV131" i="26"/>
  <c r="DA144" i="26"/>
  <c r="CV145" i="26"/>
  <c r="CQ138" i="26"/>
  <c r="CP143" i="26"/>
  <c r="DE139" i="26"/>
  <c r="CX131" i="26"/>
  <c r="CP134" i="26"/>
  <c r="DG131" i="26"/>
  <c r="CZ144" i="26"/>
  <c r="DE146" i="26"/>
  <c r="CU135" i="26"/>
  <c r="CV128" i="26"/>
  <c r="CV137" i="26"/>
  <c r="CU132" i="26"/>
  <c r="CX136" i="26"/>
  <c r="CX142" i="26"/>
  <c r="DD139" i="26"/>
  <c r="DF136" i="26"/>
  <c r="CT147" i="26"/>
  <c r="DE137" i="26"/>
  <c r="CT131" i="26"/>
  <c r="DF142" i="26"/>
  <c r="CQ129" i="26"/>
  <c r="CW138" i="26"/>
  <c r="CU140" i="26"/>
  <c r="DH129" i="26"/>
  <c r="DC130" i="26"/>
  <c r="CP135" i="26"/>
  <c r="CW129" i="26"/>
  <c r="DG140" i="26"/>
  <c r="CT144" i="26"/>
  <c r="CR131" i="26"/>
  <c r="DA138" i="26"/>
  <c r="DI138" i="26"/>
  <c r="CY142" i="26"/>
  <c r="CS143" i="26"/>
  <c r="CU139" i="26"/>
  <c r="DI131" i="26"/>
  <c r="CT129" i="26"/>
  <c r="DG142" i="26"/>
  <c r="CR139" i="26"/>
  <c r="DD136" i="26"/>
  <c r="DC135" i="26"/>
  <c r="DB128" i="26"/>
  <c r="DG145" i="26"/>
  <c r="DG129" i="26"/>
  <c r="CU128" i="26"/>
  <c r="DD137" i="26"/>
  <c r="CV139" i="26"/>
  <c r="DG147" i="26"/>
  <c r="DE141" i="26"/>
  <c r="CV135" i="26"/>
  <c r="DG133" i="26"/>
  <c r="CP136" i="26"/>
  <c r="CR134" i="26"/>
  <c r="CZ141" i="26"/>
  <c r="CZ140" i="26"/>
  <c r="CY147" i="26"/>
  <c r="DD135" i="26"/>
  <c r="DI143" i="26"/>
  <c r="DH143" i="26"/>
  <c r="CT143" i="26"/>
  <c r="DI146" i="26"/>
  <c r="DG139" i="26"/>
  <c r="DF130" i="26"/>
  <c r="DE134" i="26"/>
  <c r="CZ136" i="26"/>
  <c r="DH142" i="26"/>
  <c r="CS139" i="26"/>
  <c r="CX135" i="26"/>
  <c r="CW142" i="26"/>
  <c r="DA140" i="26"/>
  <c r="DH136" i="26"/>
  <c r="CT141" i="26"/>
  <c r="DI129" i="26"/>
  <c r="DI139" i="26"/>
  <c r="DE147" i="26"/>
  <c r="CQ147" i="26"/>
  <c r="CY133" i="26"/>
  <c r="DE130" i="26"/>
  <c r="CT135" i="26"/>
  <c r="DA136" i="26"/>
  <c r="CZ142" i="26"/>
  <c r="CX144" i="26"/>
  <c r="DC144" i="26"/>
  <c r="CW128" i="26"/>
  <c r="CP140" i="26"/>
  <c r="CQ128" i="26"/>
  <c r="DD143" i="26"/>
  <c r="CS136" i="26"/>
  <c r="CU130" i="26"/>
  <c r="CZ129" i="26"/>
  <c r="CZ137" i="26"/>
  <c r="DH145" i="26"/>
  <c r="DA141" i="26"/>
  <c r="DF133" i="26"/>
  <c r="DG130" i="26"/>
  <c r="DG143" i="26"/>
  <c r="DB147" i="26"/>
  <c r="CX129" i="26"/>
  <c r="CR144" i="26"/>
  <c r="CT132" i="26"/>
  <c r="DC129" i="26"/>
  <c r="DE132" i="26"/>
  <c r="CQ133" i="26"/>
  <c r="CS146" i="26"/>
  <c r="CU145" i="26"/>
  <c r="CX132" i="26"/>
  <c r="CQ134" i="26"/>
  <c r="CQ144" i="26"/>
  <c r="CS142" i="26"/>
  <c r="CY143" i="26"/>
  <c r="DI132" i="26"/>
  <c r="CZ145" i="26"/>
  <c r="DH133" i="26"/>
  <c r="DE143" i="26"/>
  <c r="CU129" i="26"/>
  <c r="DI133" i="26"/>
  <c r="CQ139" i="26"/>
  <c r="CT128" i="26"/>
  <c r="CQ130" i="26"/>
  <c r="CQ131" i="26"/>
  <c r="DH132" i="26"/>
  <c r="DG146" i="26"/>
  <c r="DD130" i="26"/>
  <c r="DC143" i="26"/>
  <c r="DA145" i="26"/>
  <c r="DI134" i="26"/>
  <c r="CW145" i="26"/>
  <c r="DC147" i="26"/>
  <c r="DD131" i="26"/>
  <c r="DA131" i="26"/>
  <c r="CU137" i="26"/>
  <c r="CS137" i="26"/>
  <c r="DB137" i="26"/>
  <c r="CW137" i="26"/>
  <c r="DE144" i="26"/>
  <c r="DC140" i="26"/>
  <c r="CR145" i="26"/>
  <c r="DC137" i="26"/>
  <c r="CQ142" i="26"/>
  <c r="CP128" i="26"/>
  <c r="CP133" i="26"/>
  <c r="CR128" i="26"/>
  <c r="CS145" i="26"/>
  <c r="CV144" i="26"/>
  <c r="CX147" i="26"/>
  <c r="HD99" i="52"/>
  <c r="GZ99" i="52"/>
  <c r="GY99" i="52"/>
  <c r="HA99" i="52"/>
  <c r="GU99" i="52"/>
  <c r="GW99" i="52"/>
  <c r="HB99" i="52"/>
  <c r="HC99" i="52"/>
  <c r="GX99" i="52"/>
  <c r="GS99" i="52"/>
  <c r="GT99" i="52"/>
  <c r="GV99" i="52"/>
  <c r="GU107" i="52"/>
  <c r="HD116" i="52"/>
  <c r="GV108" i="52"/>
  <c r="HB114" i="52"/>
  <c r="GY111" i="52"/>
  <c r="GZ112" i="52"/>
  <c r="HA113" i="52"/>
  <c r="GT106" i="52"/>
  <c r="HC115" i="52"/>
  <c r="GW109" i="52"/>
  <c r="GX110" i="52"/>
  <c r="GS105" i="52"/>
  <c r="DF131" i="46" l="1"/>
  <c r="DF144" i="46"/>
  <c r="CN128" i="46"/>
  <c r="CS128" i="46"/>
  <c r="CW133" i="46"/>
  <c r="CV141" i="46"/>
  <c r="CN140" i="46"/>
  <c r="CP136" i="46"/>
  <c r="CO140" i="46"/>
  <c r="CZ141" i="46"/>
  <c r="CQ128" i="46"/>
  <c r="DG136" i="46"/>
  <c r="CN142" i="46"/>
  <c r="CR144" i="46"/>
  <c r="CR133" i="46"/>
  <c r="DF136" i="46"/>
  <c r="CO142" i="46"/>
  <c r="CS135" i="46"/>
  <c r="DE134" i="46"/>
  <c r="CY127" i="46"/>
  <c r="CO133" i="46"/>
  <c r="CP138" i="46"/>
  <c r="CQ135" i="46"/>
  <c r="CQ133" i="46"/>
  <c r="CQ142" i="46"/>
  <c r="DC141" i="46"/>
  <c r="CZ134" i="46"/>
  <c r="CQ131" i="46"/>
  <c r="CU137" i="46"/>
  <c r="HR339" i="46" a="1"/>
  <c r="HR345" i="46" s="1"/>
  <c r="DA140" i="46"/>
  <c r="CY133" i="46"/>
  <c r="CS142" i="46"/>
  <c r="DF140" i="46"/>
  <c r="DB129" i="46"/>
  <c r="CV134" i="46"/>
  <c r="DA136" i="46"/>
  <c r="DC133" i="46"/>
  <c r="CU127" i="46"/>
  <c r="CQ126" i="46"/>
  <c r="CX143" i="46"/>
  <c r="DE143" i="46"/>
  <c r="CZ136" i="46"/>
  <c r="CU143" i="46"/>
  <c r="DA138" i="46"/>
  <c r="DE141" i="46"/>
  <c r="CZ142" i="46"/>
  <c r="DA129" i="46"/>
  <c r="DA126" i="46"/>
  <c r="DG135" i="46"/>
  <c r="CX133" i="46"/>
  <c r="DF134" i="46"/>
  <c r="CR141" i="46"/>
  <c r="CP142" i="46"/>
  <c r="CZ128" i="46"/>
  <c r="CZ143" i="46"/>
  <c r="CS133" i="46"/>
  <c r="CS140" i="46"/>
  <c r="CP145" i="46"/>
  <c r="CU144" i="46"/>
  <c r="CO130" i="46"/>
  <c r="CU131" i="46"/>
  <c r="CU142" i="46"/>
  <c r="DA132" i="46"/>
  <c r="CW128" i="46"/>
  <c r="DB133" i="46"/>
  <c r="CX132" i="46"/>
  <c r="CX135" i="46"/>
  <c r="CX126" i="46"/>
  <c r="CY145" i="46"/>
  <c r="CR135" i="46"/>
  <c r="DF133" i="46"/>
  <c r="CS126" i="46"/>
  <c r="CP140" i="46"/>
  <c r="DB139" i="46"/>
  <c r="CQ140" i="46"/>
  <c r="DE138" i="46"/>
  <c r="CU136" i="46"/>
  <c r="DG143" i="46"/>
  <c r="CS132" i="46"/>
  <c r="CO127" i="46"/>
  <c r="CT145" i="46"/>
  <c r="CU132" i="46"/>
  <c r="CO132" i="46"/>
  <c r="CW140" i="46"/>
  <c r="CS139" i="46"/>
  <c r="DD143" i="46"/>
  <c r="DG128" i="46"/>
  <c r="CU134" i="46"/>
  <c r="DG141" i="46"/>
  <c r="DC132" i="46"/>
  <c r="CP137" i="46"/>
  <c r="CU139" i="46"/>
  <c r="DB130" i="46"/>
  <c r="CS129" i="46"/>
  <c r="CR136" i="46"/>
  <c r="DF128" i="46"/>
  <c r="CT138" i="46"/>
  <c r="CW130" i="46"/>
  <c r="CP144" i="46"/>
  <c r="DB142" i="46"/>
  <c r="DG137" i="46"/>
  <c r="DF130" i="46"/>
  <c r="DC138" i="46"/>
  <c r="DA144" i="46"/>
  <c r="CU145" i="46"/>
  <c r="CN136" i="46"/>
  <c r="CO137" i="46"/>
  <c r="CR132" i="46"/>
  <c r="DF129" i="46"/>
  <c r="CV132" i="46"/>
  <c r="CW139" i="46"/>
  <c r="CT127" i="46"/>
  <c r="DC135" i="46"/>
  <c r="DE128" i="46"/>
  <c r="CP133" i="46"/>
  <c r="CX139" i="46"/>
  <c r="CR127" i="46"/>
  <c r="DF142" i="46"/>
  <c r="CP126" i="46"/>
  <c r="DE129" i="46"/>
  <c r="CO128" i="46"/>
  <c r="CV126" i="46"/>
  <c r="DG133" i="46"/>
  <c r="DD129" i="46"/>
  <c r="CZ126" i="46"/>
  <c r="DF137" i="46"/>
  <c r="DE145" i="46"/>
  <c r="CW126" i="46"/>
  <c r="DC131" i="46"/>
  <c r="CZ137" i="46"/>
  <c r="DA139" i="46"/>
  <c r="DG139" i="46"/>
  <c r="CT137" i="46"/>
  <c r="CT133" i="46"/>
  <c r="CX131" i="46"/>
  <c r="CZ138" i="46"/>
  <c r="DE135" i="46"/>
  <c r="DG134" i="46"/>
  <c r="CN134" i="46"/>
  <c r="DA128" i="46"/>
  <c r="CR137" i="46"/>
  <c r="CT132" i="46"/>
  <c r="CZ140" i="46"/>
  <c r="CP129" i="46"/>
  <c r="CN131" i="46"/>
  <c r="CY126" i="46"/>
  <c r="CP134" i="46"/>
  <c r="CY129" i="46"/>
  <c r="DD140" i="46"/>
  <c r="CV131" i="46"/>
  <c r="CV133" i="46"/>
  <c r="DB140" i="46"/>
  <c r="DD126" i="46"/>
  <c r="CT130" i="46"/>
  <c r="CQ143" i="46"/>
  <c r="DD131" i="46"/>
  <c r="CQ130" i="46"/>
  <c r="DF127" i="46"/>
  <c r="CU133" i="46"/>
  <c r="CR139" i="46"/>
  <c r="CQ139" i="46"/>
  <c r="DE130" i="46"/>
  <c r="CU138" i="46"/>
  <c r="DC127" i="46"/>
  <c r="DB144" i="46"/>
  <c r="CN127" i="46"/>
  <c r="DB128" i="46"/>
  <c r="DE132" i="46"/>
  <c r="CY137" i="46"/>
  <c r="CO135" i="46"/>
  <c r="CY144" i="46"/>
  <c r="CV130" i="46"/>
  <c r="CP135" i="46"/>
  <c r="DD145" i="46"/>
  <c r="DA135" i="46"/>
  <c r="DB136" i="46"/>
  <c r="CQ141" i="46"/>
  <c r="CN130" i="46"/>
  <c r="DC137" i="46"/>
  <c r="CX144" i="46"/>
  <c r="DE142" i="46"/>
  <c r="DB141" i="46"/>
  <c r="CT140" i="46"/>
  <c r="CU130" i="46"/>
  <c r="DA127" i="46"/>
  <c r="CO134" i="46"/>
  <c r="DF141" i="46"/>
  <c r="DD142" i="46"/>
  <c r="CN143" i="46"/>
  <c r="DE126" i="46"/>
  <c r="DB138" i="46"/>
  <c r="CQ145" i="46"/>
  <c r="CX130" i="46"/>
  <c r="CY130" i="46"/>
  <c r="CW127" i="46"/>
  <c r="CR142" i="46"/>
  <c r="CW129" i="46"/>
  <c r="CU141" i="46"/>
  <c r="DD130" i="46"/>
  <c r="CQ144" i="46"/>
  <c r="DF135" i="46"/>
  <c r="DD127" i="46"/>
  <c r="CS143" i="46"/>
  <c r="CW145" i="46"/>
  <c r="DA137" i="46"/>
  <c r="DE133" i="46"/>
  <c r="CS136" i="46"/>
  <c r="CT143" i="46"/>
  <c r="CY143" i="46"/>
  <c r="DA130" i="46"/>
  <c r="CV136" i="46"/>
  <c r="DC129" i="46"/>
  <c r="DD136" i="46"/>
  <c r="CO126" i="46"/>
  <c r="CQ127" i="46"/>
  <c r="DG130" i="46"/>
  <c r="DA145" i="46"/>
  <c r="CT139" i="46"/>
  <c r="CZ133" i="46"/>
  <c r="DE140" i="46"/>
  <c r="CS131" i="46"/>
  <c r="CO136" i="46"/>
  <c r="CQ134" i="46"/>
  <c r="CX145" i="46"/>
  <c r="DA143" i="46"/>
  <c r="CS141" i="46"/>
  <c r="DC136" i="46"/>
  <c r="CP132" i="46"/>
  <c r="CT129" i="46"/>
  <c r="CX140" i="46"/>
  <c r="CT135" i="46"/>
  <c r="CZ131" i="46"/>
  <c r="CY131" i="46"/>
  <c r="CN132" i="46"/>
  <c r="DC139" i="46"/>
  <c r="CN144" i="46"/>
  <c r="CR134" i="46"/>
  <c r="DB126" i="46"/>
  <c r="CX134" i="46"/>
  <c r="CU135" i="46"/>
  <c r="DG132" i="46"/>
  <c r="CX141" i="46"/>
  <c r="CP143" i="46"/>
  <c r="DB127" i="46"/>
  <c r="CN133" i="46"/>
  <c r="DE136" i="46"/>
  <c r="DC145" i="46"/>
  <c r="DD128" i="46"/>
  <c r="CZ145" i="46"/>
  <c r="CV144" i="46"/>
  <c r="CW142" i="46"/>
  <c r="DB131" i="46"/>
  <c r="CQ136" i="46"/>
  <c r="CV137" i="46"/>
  <c r="CV139" i="46"/>
  <c r="CZ135" i="46"/>
  <c r="CZ132" i="46"/>
  <c r="DF126" i="46"/>
  <c r="DE139" i="46"/>
  <c r="CR140" i="46"/>
  <c r="CY139" i="46"/>
  <c r="CU126" i="46"/>
  <c r="CX138" i="46"/>
  <c r="DG145" i="46"/>
  <c r="CV143" i="46"/>
  <c r="CT136" i="46"/>
  <c r="CY135" i="46"/>
  <c r="DD137" i="46"/>
  <c r="CP131" i="46"/>
  <c r="DB143" i="46"/>
  <c r="CN139" i="46"/>
  <c r="CS144" i="46"/>
  <c r="CV135" i="46"/>
  <c r="CQ132" i="46"/>
  <c r="CW138" i="46"/>
  <c r="CV138" i="46"/>
  <c r="CT128" i="46"/>
  <c r="CS145" i="46"/>
  <c r="CT134" i="46"/>
  <c r="DD133" i="46"/>
  <c r="CV142" i="46"/>
  <c r="DA142" i="46"/>
  <c r="DC144" i="46"/>
  <c r="DB134" i="46"/>
  <c r="DD141" i="46"/>
  <c r="CS138" i="46"/>
  <c r="CP141" i="46"/>
  <c r="DC130" i="46"/>
  <c r="CW137" i="46"/>
  <c r="DE137" i="46"/>
  <c r="DD144" i="46"/>
  <c r="CR131" i="46"/>
  <c r="CO145" i="46"/>
  <c r="DF139" i="46"/>
  <c r="DB135" i="46"/>
  <c r="CO131" i="46"/>
  <c r="CQ138" i="46"/>
  <c r="CX136" i="46"/>
  <c r="CT142" i="46"/>
  <c r="CT126" i="46"/>
  <c r="CY132" i="46"/>
  <c r="DC140" i="46"/>
  <c r="CV145" i="46"/>
  <c r="CO139" i="46"/>
  <c r="CP128" i="46"/>
  <c r="CN141" i="46"/>
  <c r="CT144" i="46"/>
  <c r="CN137" i="46"/>
  <c r="DG138" i="46"/>
  <c r="DA141" i="46"/>
  <c r="CR126" i="46"/>
  <c r="CZ139" i="46"/>
  <c r="CR129" i="46"/>
  <c r="CY134" i="46"/>
  <c r="CR130" i="46"/>
  <c r="CQ137" i="46"/>
  <c r="DC142" i="46"/>
  <c r="CO141" i="46"/>
  <c r="CW136" i="46"/>
  <c r="CY140" i="46"/>
  <c r="CY128" i="46"/>
  <c r="DC126" i="46"/>
  <c r="CY142" i="46"/>
  <c r="CY136" i="46"/>
  <c r="DG140" i="46"/>
  <c r="CR138" i="46"/>
  <c r="DG129" i="46"/>
  <c r="DF138" i="46"/>
  <c r="CY138" i="46"/>
  <c r="CO138" i="46"/>
  <c r="DB145" i="46"/>
  <c r="CO144" i="46"/>
  <c r="CV128" i="46"/>
  <c r="DF132" i="46"/>
  <c r="CN126" i="46"/>
  <c r="CX127" i="46"/>
  <c r="DC143" i="46"/>
  <c r="DG127" i="46"/>
  <c r="CU140" i="46"/>
  <c r="DA134" i="46"/>
  <c r="CR128" i="46"/>
  <c r="CY141" i="46"/>
  <c r="DG144" i="46"/>
  <c r="DD134" i="46"/>
  <c r="DC128" i="46"/>
  <c r="CP139" i="46"/>
  <c r="CX128" i="46"/>
  <c r="CO129" i="46"/>
  <c r="DD138" i="46"/>
  <c r="CX129" i="46"/>
  <c r="CZ130" i="46"/>
  <c r="CZ129" i="46"/>
  <c r="CN129" i="46"/>
  <c r="DC134" i="46"/>
  <c r="CX142" i="46"/>
  <c r="CX137" i="46"/>
  <c r="CU129" i="46"/>
  <c r="DG126" i="46"/>
  <c r="DB132" i="46"/>
  <c r="CN145" i="46"/>
  <c r="CN138" i="46"/>
  <c r="CS127" i="46"/>
  <c r="CP127" i="46"/>
  <c r="DD135" i="46"/>
  <c r="CR143" i="46"/>
  <c r="CZ144" i="46"/>
  <c r="CW144" i="46"/>
  <c r="CU128" i="46"/>
  <c r="DD139" i="46"/>
  <c r="CW132" i="46"/>
  <c r="DA131" i="46"/>
  <c r="DF145" i="46"/>
  <c r="CV140" i="46"/>
  <c r="DG142" i="46"/>
  <c r="CR145" i="46"/>
  <c r="DD132" i="46"/>
  <c r="DF143" i="46"/>
  <c r="DB137" i="46"/>
  <c r="CW131" i="46"/>
  <c r="CS137" i="46"/>
  <c r="DA133" i="46"/>
  <c r="CT131" i="46"/>
  <c r="CV129" i="46"/>
  <c r="CT141" i="46"/>
  <c r="CO143" i="46"/>
  <c r="DG131" i="46"/>
  <c r="CW134" i="46"/>
  <c r="CS130" i="46"/>
  <c r="CW143" i="46"/>
  <c r="CW141" i="46"/>
  <c r="CN135" i="46"/>
  <c r="CW135" i="46"/>
  <c r="CP130" i="46"/>
  <c r="CS134" i="46"/>
  <c r="DE127" i="46"/>
  <c r="CZ127" i="46"/>
  <c r="CQ129" i="46"/>
  <c r="DE131" i="46"/>
  <c r="DE144" i="46"/>
  <c r="HR239" i="46" a="1"/>
  <c r="HR664" i="46" a="1"/>
  <c r="HR289" i="46" a="1"/>
  <c r="HR589" i="46" a="1"/>
  <c r="HR389" i="46" a="1"/>
  <c r="HR214" i="46" a="1"/>
  <c r="HT130" i="26"/>
  <c r="HT129" i="26"/>
  <c r="HT134" i="26"/>
  <c r="HT141" i="26"/>
  <c r="HT145" i="26"/>
  <c r="HT136" i="26"/>
  <c r="HT128" i="26"/>
  <c r="HT144" i="26"/>
  <c r="HT138" i="26"/>
  <c r="HT131" i="26"/>
  <c r="HT143" i="26"/>
  <c r="HT132" i="26"/>
  <c r="HT135" i="26"/>
  <c r="HT140" i="26"/>
  <c r="HT139" i="26"/>
  <c r="HT133" i="26"/>
  <c r="HT142" i="26"/>
  <c r="HT137" i="26"/>
  <c r="HT146" i="26"/>
  <c r="HR264" i="46" a="1"/>
  <c r="HR489" i="46" a="1"/>
  <c r="HR539" i="46" a="1"/>
  <c r="HR564" i="46" a="1"/>
  <c r="HR314" i="46" a="1"/>
  <c r="HR439" i="46" a="1"/>
  <c r="HR414" i="46" a="1"/>
  <c r="HR639" i="46" a="1"/>
  <c r="HR189" i="46" a="1"/>
  <c r="HT107" i="26"/>
  <c r="HT114" i="26"/>
  <c r="HT121" i="26"/>
  <c r="HT106" i="26"/>
  <c r="HT109" i="26"/>
  <c r="HT120" i="26"/>
  <c r="HT116" i="26"/>
  <c r="HT118" i="26"/>
  <c r="HT111" i="26"/>
  <c r="HT117" i="26"/>
  <c r="HT113" i="26"/>
  <c r="HT105" i="26"/>
  <c r="HT108" i="26"/>
  <c r="HT115" i="26"/>
  <c r="HT123" i="26"/>
  <c r="HT119" i="26"/>
  <c r="HT110" i="26"/>
  <c r="HT112" i="26"/>
  <c r="HT122" i="26"/>
  <c r="HT168" i="26"/>
  <c r="HT162" i="26"/>
  <c r="HT152" i="26"/>
  <c r="HT165" i="26"/>
  <c r="HT153" i="26"/>
  <c r="HT151" i="26"/>
  <c r="HT156" i="26"/>
  <c r="HT161" i="26"/>
  <c r="HT169" i="26"/>
  <c r="HT166" i="26"/>
  <c r="HT160" i="26"/>
  <c r="HT158" i="26"/>
  <c r="HT163" i="26"/>
  <c r="HT164" i="26"/>
  <c r="HT155" i="26"/>
  <c r="HT154" i="26"/>
  <c r="HT159" i="26"/>
  <c r="HT167" i="26"/>
  <c r="HT157" i="26"/>
  <c r="HR364" i="46" a="1"/>
  <c r="HR514" i="46" a="1"/>
  <c r="X153" i="46"/>
  <c r="I189" i="46" a="1"/>
  <c r="I197" i="26"/>
  <c r="U197" i="26" s="1"/>
  <c r="I204" i="26"/>
  <c r="U204" i="26" s="1"/>
  <c r="J202" i="26"/>
  <c r="V202" i="26" s="1"/>
  <c r="I198" i="26"/>
  <c r="U198" i="26" s="1"/>
  <c r="J197" i="26"/>
  <c r="V197" i="26" s="1"/>
  <c r="K205" i="26"/>
  <c r="W205" i="26" s="1"/>
  <c r="M198" i="26"/>
  <c r="Y198" i="26" s="1"/>
  <c r="L198" i="26"/>
  <c r="X198" i="26" s="1"/>
  <c r="L192" i="26"/>
  <c r="X192" i="26" s="1"/>
  <c r="J195" i="26"/>
  <c r="V195" i="26" s="1"/>
  <c r="K207" i="26"/>
  <c r="W207" i="26" s="1"/>
  <c r="M203" i="26"/>
  <c r="Y203" i="26" s="1"/>
  <c r="M205" i="26"/>
  <c r="Y205" i="26" s="1"/>
  <c r="M207" i="26"/>
  <c r="Y207" i="26" s="1"/>
  <c r="L208" i="26"/>
  <c r="X208" i="26" s="1"/>
  <c r="M208" i="26"/>
  <c r="Y208" i="26" s="1"/>
  <c r="I201" i="26"/>
  <c r="U201" i="26" s="1"/>
  <c r="K196" i="26"/>
  <c r="W196" i="26" s="1"/>
  <c r="I209" i="26"/>
  <c r="U209" i="26" s="1"/>
  <c r="K195" i="26"/>
  <c r="W195" i="26" s="1"/>
  <c r="J204" i="26"/>
  <c r="V204" i="26" s="1"/>
  <c r="L200" i="26"/>
  <c r="X200" i="26" s="1"/>
  <c r="K204" i="26"/>
  <c r="W204" i="26" s="1"/>
  <c r="M206" i="26"/>
  <c r="Y206" i="26" s="1"/>
  <c r="L209" i="26"/>
  <c r="X209" i="26" s="1"/>
  <c r="J203" i="26"/>
  <c r="V203" i="26" s="1"/>
  <c r="I194" i="26"/>
  <c r="U194" i="26" s="1"/>
  <c r="K202" i="26"/>
  <c r="W202" i="26" s="1"/>
  <c r="L194" i="26"/>
  <c r="X194" i="26" s="1"/>
  <c r="J200" i="26"/>
  <c r="V200" i="26" s="1"/>
  <c r="K191" i="26"/>
  <c r="W191" i="26" s="1"/>
  <c r="M197" i="26"/>
  <c r="Y197" i="26" s="1"/>
  <c r="I192" i="26"/>
  <c r="U192" i="26" s="1"/>
  <c r="I200" i="26"/>
  <c r="U200" i="26" s="1"/>
  <c r="I205" i="26"/>
  <c r="U205" i="26" s="1"/>
  <c r="I206" i="26"/>
  <c r="U206" i="26" s="1"/>
  <c r="K192" i="26"/>
  <c r="W192" i="26" s="1"/>
  <c r="J201" i="26"/>
  <c r="V201" i="26" s="1"/>
  <c r="K209" i="26"/>
  <c r="W209" i="26" s="1"/>
  <c r="K197" i="26"/>
  <c r="W197" i="26" s="1"/>
  <c r="K193" i="26"/>
  <c r="W193" i="26" s="1"/>
  <c r="K206" i="26"/>
  <c r="W206" i="26" s="1"/>
  <c r="K203" i="26"/>
  <c r="W203" i="26" s="1"/>
  <c r="I191" i="26"/>
  <c r="U191" i="26" s="1"/>
  <c r="J205" i="26"/>
  <c r="V205" i="26" s="1"/>
  <c r="L204" i="26"/>
  <c r="X204" i="26" s="1"/>
  <c r="M202" i="26"/>
  <c r="Y202" i="26" s="1"/>
  <c r="J193" i="26"/>
  <c r="V193" i="26" s="1"/>
  <c r="I203" i="26"/>
  <c r="U203" i="26" s="1"/>
  <c r="J207" i="26"/>
  <c r="V207" i="26" s="1"/>
  <c r="L197" i="26"/>
  <c r="X197" i="26" s="1"/>
  <c r="I207" i="26"/>
  <c r="U207" i="26" s="1"/>
  <c r="L195" i="26"/>
  <c r="X195" i="26" s="1"/>
  <c r="M192" i="26"/>
  <c r="Y192" i="26" s="1"/>
  <c r="J191" i="26"/>
  <c r="V191" i="26" s="1"/>
  <c r="M204" i="26"/>
  <c r="Y204" i="26" s="1"/>
  <c r="M191" i="26"/>
  <c r="Y191" i="26" s="1"/>
  <c r="I196" i="26"/>
  <c r="U196" i="26" s="1"/>
  <c r="M199" i="26"/>
  <c r="Y199" i="26" s="1"/>
  <c r="M195" i="26"/>
  <c r="Y195" i="26" s="1"/>
  <c r="L199" i="26"/>
  <c r="X199" i="26" s="1"/>
  <c r="M201" i="26"/>
  <c r="Y201" i="26" s="1"/>
  <c r="K199" i="26"/>
  <c r="W199" i="26" s="1"/>
  <c r="K194" i="26"/>
  <c r="W194" i="26" s="1"/>
  <c r="L201" i="26"/>
  <c r="X201" i="26" s="1"/>
  <c r="I199" i="26"/>
  <c r="U199" i="26" s="1"/>
  <c r="M209" i="26"/>
  <c r="Y209" i="26" s="1"/>
  <c r="L202" i="26"/>
  <c r="X202" i="26" s="1"/>
  <c r="M196" i="26"/>
  <c r="Y196" i="26" s="1"/>
  <c r="I208" i="26"/>
  <c r="U208" i="26" s="1"/>
  <c r="L203" i="26"/>
  <c r="X203" i="26" s="1"/>
  <c r="J194" i="26"/>
  <c r="V194" i="26" s="1"/>
  <c r="J208" i="26"/>
  <c r="V208" i="26" s="1"/>
  <c r="L207" i="26"/>
  <c r="X207" i="26" s="1"/>
  <c r="K201" i="26"/>
  <c r="W201" i="26" s="1"/>
  <c r="M200" i="26"/>
  <c r="Y200" i="26" s="1"/>
  <c r="K200" i="26"/>
  <c r="W200" i="26" s="1"/>
  <c r="L206" i="26"/>
  <c r="X206" i="26" s="1"/>
  <c r="L196" i="26"/>
  <c r="X196" i="26" s="1"/>
  <c r="J209" i="26"/>
  <c r="V209" i="26" s="1"/>
  <c r="I202" i="26"/>
  <c r="U202" i="26" s="1"/>
  <c r="J198" i="26"/>
  <c r="V198" i="26" s="1"/>
  <c r="M193" i="26"/>
  <c r="Y193" i="26" s="1"/>
  <c r="J206" i="26"/>
  <c r="V206" i="26" s="1"/>
  <c r="J196" i="26"/>
  <c r="V196" i="26" s="1"/>
  <c r="J199" i="26"/>
  <c r="V199" i="26" s="1"/>
  <c r="I195" i="26"/>
  <c r="U195" i="26" s="1"/>
  <c r="M194" i="26"/>
  <c r="Y194" i="26" s="1"/>
  <c r="K208" i="26"/>
  <c r="W208" i="26" s="1"/>
  <c r="K198" i="26"/>
  <c r="W198" i="26" s="1"/>
  <c r="L205" i="26"/>
  <c r="X205" i="26" s="1"/>
  <c r="I193" i="26"/>
  <c r="U193" i="26" s="1"/>
  <c r="L193" i="26"/>
  <c r="X193" i="26" s="1"/>
  <c r="L191" i="26"/>
  <c r="X191" i="26" s="1"/>
  <c r="J192" i="26"/>
  <c r="V192" i="26" s="1"/>
  <c r="DN128" i="26" a="1"/>
  <c r="HR614" i="46" a="1"/>
  <c r="HR464" i="46" a="1"/>
  <c r="JA60" i="52" a="1"/>
  <c r="JH71" i="52" s="1"/>
  <c r="IB345" i="46"/>
  <c r="HR340" i="46" l="1"/>
  <c r="HR348" i="46"/>
  <c r="HR346" i="46"/>
  <c r="HR356" i="46"/>
  <c r="HR347" i="46"/>
  <c r="HR351" i="46"/>
  <c r="HR354" i="46"/>
  <c r="HR339" i="46"/>
  <c r="HR350" i="46"/>
  <c r="HR349" i="46"/>
  <c r="HR341" i="46"/>
  <c r="HR342" i="46"/>
  <c r="HR344" i="46"/>
  <c r="HR355" i="46"/>
  <c r="HR353" i="46"/>
  <c r="HR352" i="46"/>
  <c r="HR357" i="46"/>
  <c r="HR343" i="46"/>
  <c r="DL126" i="46" a="1"/>
  <c r="DW141" i="46" s="1"/>
  <c r="HR416" i="46"/>
  <c r="HR422" i="46"/>
  <c r="HR415" i="46"/>
  <c r="HR418" i="46"/>
  <c r="HR420" i="46"/>
  <c r="HR432" i="46"/>
  <c r="HR426" i="46"/>
  <c r="HR417" i="46"/>
  <c r="HR428" i="46"/>
  <c r="HR414" i="46"/>
  <c r="HR424" i="46"/>
  <c r="HR429" i="46"/>
  <c r="HR427" i="46"/>
  <c r="HR419" i="46"/>
  <c r="HR421" i="46"/>
  <c r="HR431" i="46"/>
  <c r="HR430" i="46"/>
  <c r="HR423" i="46"/>
  <c r="HR425" i="46"/>
  <c r="HR332" i="46"/>
  <c r="HR314" i="46"/>
  <c r="HR320" i="46"/>
  <c r="HR331" i="46"/>
  <c r="HR321" i="46"/>
  <c r="HR319" i="46"/>
  <c r="HR327" i="46"/>
  <c r="HR329" i="46"/>
  <c r="HR330" i="46"/>
  <c r="HR318" i="46"/>
  <c r="HR326" i="46"/>
  <c r="HR315" i="46"/>
  <c r="HR323" i="46"/>
  <c r="HR328" i="46"/>
  <c r="HR325" i="46"/>
  <c r="HR317" i="46"/>
  <c r="HR316" i="46"/>
  <c r="HR324" i="46"/>
  <c r="HR322" i="46"/>
  <c r="HR222" i="46"/>
  <c r="HR230" i="46"/>
  <c r="HR217" i="46"/>
  <c r="HR223" i="46"/>
  <c r="HR229" i="46"/>
  <c r="HR216" i="46"/>
  <c r="HR215" i="46"/>
  <c r="HR221" i="46"/>
  <c r="HR232" i="46"/>
  <c r="HR226" i="46"/>
  <c r="HR224" i="46"/>
  <c r="HR231" i="46"/>
  <c r="HR225" i="46"/>
  <c r="HR220" i="46"/>
  <c r="HR218" i="46"/>
  <c r="HR214" i="46"/>
  <c r="HR227" i="46"/>
  <c r="HR219" i="46"/>
  <c r="HR228" i="46"/>
  <c r="HR572" i="46"/>
  <c r="HR582" i="46"/>
  <c r="HR577" i="46"/>
  <c r="HR581" i="46"/>
  <c r="HR569" i="46"/>
  <c r="HR566" i="46"/>
  <c r="HR580" i="46"/>
  <c r="HR576" i="46"/>
  <c r="HR567" i="46"/>
  <c r="HR565" i="46"/>
  <c r="HR579" i="46"/>
  <c r="HR578" i="46"/>
  <c r="HR575" i="46"/>
  <c r="HR571" i="46"/>
  <c r="HR568" i="46"/>
  <c r="HR574" i="46"/>
  <c r="HR564" i="46"/>
  <c r="HR570" i="46"/>
  <c r="HR573" i="46"/>
  <c r="HR407" i="46"/>
  <c r="HR389" i="46"/>
  <c r="HR394" i="46"/>
  <c r="HR396" i="46"/>
  <c r="HR399" i="46"/>
  <c r="HR391" i="46"/>
  <c r="HR395" i="46"/>
  <c r="HR403" i="46"/>
  <c r="HR392" i="46"/>
  <c r="HR398" i="46"/>
  <c r="HR401" i="46"/>
  <c r="HR393" i="46"/>
  <c r="HR402" i="46"/>
  <c r="HR397" i="46"/>
  <c r="HR405" i="46"/>
  <c r="HR406" i="46"/>
  <c r="HR404" i="46"/>
  <c r="HR390" i="46"/>
  <c r="HR400" i="46"/>
  <c r="HR456" i="46"/>
  <c r="HR454" i="46"/>
  <c r="HR445" i="46"/>
  <c r="HR455" i="46"/>
  <c r="HR444" i="46"/>
  <c r="HR450" i="46"/>
  <c r="HR443" i="46"/>
  <c r="HR439" i="46"/>
  <c r="HR453" i="46"/>
  <c r="HR448" i="46"/>
  <c r="HR442" i="46"/>
  <c r="HR441" i="46"/>
  <c r="HR457" i="46"/>
  <c r="HR449" i="46"/>
  <c r="HR452" i="46"/>
  <c r="HR451" i="46"/>
  <c r="HR446" i="46"/>
  <c r="HR447" i="46"/>
  <c r="HR440" i="46"/>
  <c r="L195" i="46"/>
  <c r="X195" i="46" s="1"/>
  <c r="J199" i="46"/>
  <c r="V199" i="46" s="1"/>
  <c r="I190" i="46"/>
  <c r="U190" i="46" s="1"/>
  <c r="M202" i="46"/>
  <c r="Y202" i="46" s="1"/>
  <c r="M189" i="46"/>
  <c r="Y189" i="46" s="1"/>
  <c r="M205" i="46"/>
  <c r="Y205" i="46" s="1"/>
  <c r="I204" i="46"/>
  <c r="U204" i="46" s="1"/>
  <c r="K207" i="46"/>
  <c r="W207" i="46" s="1"/>
  <c r="L194" i="46"/>
  <c r="X194" i="46" s="1"/>
  <c r="M197" i="46"/>
  <c r="Y197" i="46" s="1"/>
  <c r="L190" i="46"/>
  <c r="X190" i="46" s="1"/>
  <c r="K200" i="46"/>
  <c r="W200" i="46" s="1"/>
  <c r="J192" i="46"/>
  <c r="V192" i="46" s="1"/>
  <c r="K194" i="46"/>
  <c r="W194" i="46" s="1"/>
  <c r="I196" i="46"/>
  <c r="U196" i="46" s="1"/>
  <c r="M204" i="46"/>
  <c r="Y204" i="46" s="1"/>
  <c r="J202" i="46"/>
  <c r="V202" i="46" s="1"/>
  <c r="J191" i="46"/>
  <c r="V191" i="46" s="1"/>
  <c r="L202" i="46"/>
  <c r="X202" i="46" s="1"/>
  <c r="M200" i="46"/>
  <c r="Y200" i="46" s="1"/>
  <c r="I193" i="46"/>
  <c r="U193" i="46" s="1"/>
  <c r="I195" i="46"/>
  <c r="U195" i="46" s="1"/>
  <c r="I198" i="46"/>
  <c r="U198" i="46" s="1"/>
  <c r="L197" i="46"/>
  <c r="X197" i="46" s="1"/>
  <c r="J200" i="46"/>
  <c r="V200" i="46" s="1"/>
  <c r="J203" i="46"/>
  <c r="V203" i="46" s="1"/>
  <c r="J193" i="46"/>
  <c r="V193" i="46" s="1"/>
  <c r="L205" i="46"/>
  <c r="X205" i="46" s="1"/>
  <c r="M198" i="46"/>
  <c r="Y198" i="46" s="1"/>
  <c r="I201" i="46"/>
  <c r="U201" i="46" s="1"/>
  <c r="K189" i="46"/>
  <c r="W189" i="46" s="1"/>
  <c r="L204" i="46"/>
  <c r="X204" i="46" s="1"/>
  <c r="L193" i="46"/>
  <c r="X193" i="46" s="1"/>
  <c r="J197" i="46"/>
  <c r="V197" i="46" s="1"/>
  <c r="K192" i="46"/>
  <c r="W192" i="46" s="1"/>
  <c r="M203" i="46"/>
  <c r="Y203" i="46" s="1"/>
  <c r="M195" i="46"/>
  <c r="Y195" i="46" s="1"/>
  <c r="L199" i="46"/>
  <c r="X199" i="46" s="1"/>
  <c r="I203" i="46"/>
  <c r="U203" i="46" s="1"/>
  <c r="L198" i="46"/>
  <c r="X198" i="46" s="1"/>
  <c r="K203" i="46"/>
  <c r="W203" i="46" s="1"/>
  <c r="K204" i="46"/>
  <c r="W204" i="46" s="1"/>
  <c r="I205" i="46"/>
  <c r="U205" i="46" s="1"/>
  <c r="K195" i="46"/>
  <c r="W195" i="46" s="1"/>
  <c r="I194" i="46"/>
  <c r="U194" i="46" s="1"/>
  <c r="I189" i="46"/>
  <c r="U189" i="46" s="1"/>
  <c r="L200" i="46"/>
  <c r="X200" i="46" s="1"/>
  <c r="J206" i="46"/>
  <c r="V206" i="46" s="1"/>
  <c r="M206" i="46"/>
  <c r="Y206" i="46" s="1"/>
  <c r="J198" i="46"/>
  <c r="V198" i="46" s="1"/>
  <c r="L203" i="46"/>
  <c r="X203" i="46" s="1"/>
  <c r="M201" i="46"/>
  <c r="Y201" i="46" s="1"/>
  <c r="I192" i="46"/>
  <c r="U192" i="46" s="1"/>
  <c r="M194" i="46"/>
  <c r="Y194" i="46" s="1"/>
  <c r="I197" i="46"/>
  <c r="U197" i="46" s="1"/>
  <c r="L192" i="46"/>
  <c r="X192" i="46" s="1"/>
  <c r="K197" i="46"/>
  <c r="W197" i="46" s="1"/>
  <c r="I202" i="46"/>
  <c r="U202" i="46" s="1"/>
  <c r="I200" i="46"/>
  <c r="U200" i="46" s="1"/>
  <c r="M193" i="46"/>
  <c r="Y193" i="46" s="1"/>
  <c r="M207" i="46"/>
  <c r="Y207" i="46" s="1"/>
  <c r="I207" i="46"/>
  <c r="U207" i="46" s="1"/>
  <c r="M191" i="46"/>
  <c r="Y191" i="46" s="1"/>
  <c r="I191" i="46"/>
  <c r="U191" i="46" s="1"/>
  <c r="J195" i="46"/>
  <c r="V195" i="46" s="1"/>
  <c r="J201" i="46"/>
  <c r="V201" i="46" s="1"/>
  <c r="J207" i="46"/>
  <c r="V207" i="46" s="1"/>
  <c r="M190" i="46"/>
  <c r="Y190" i="46" s="1"/>
  <c r="J194" i="46"/>
  <c r="V194" i="46" s="1"/>
  <c r="K191" i="46"/>
  <c r="W191" i="46" s="1"/>
  <c r="K198" i="46"/>
  <c r="W198" i="46" s="1"/>
  <c r="K201" i="46"/>
  <c r="W201" i="46" s="1"/>
  <c r="L196" i="46"/>
  <c r="X196" i="46" s="1"/>
  <c r="K205" i="46"/>
  <c r="W205" i="46" s="1"/>
  <c r="K196" i="46"/>
  <c r="W196" i="46" s="1"/>
  <c r="J204" i="46"/>
  <c r="V204" i="46" s="1"/>
  <c r="K206" i="46"/>
  <c r="W206" i="46" s="1"/>
  <c r="L201" i="46"/>
  <c r="X201" i="46" s="1"/>
  <c r="J196" i="46"/>
  <c r="V196" i="46" s="1"/>
  <c r="M192" i="46"/>
  <c r="Y192" i="46" s="1"/>
  <c r="L207" i="46"/>
  <c r="X207" i="46" s="1"/>
  <c r="L189" i="46"/>
  <c r="X189" i="46" s="1"/>
  <c r="I206" i="46"/>
  <c r="U206" i="46" s="1"/>
  <c r="L206" i="46"/>
  <c r="X206" i="46" s="1"/>
  <c r="J189" i="46"/>
  <c r="V189" i="46" s="1"/>
  <c r="K202" i="46"/>
  <c r="W202" i="46" s="1"/>
  <c r="K190" i="46"/>
  <c r="W190" i="46" s="1"/>
  <c r="M199" i="46"/>
  <c r="Y199" i="46" s="1"/>
  <c r="M196" i="46"/>
  <c r="Y196" i="46" s="1"/>
  <c r="L191" i="46"/>
  <c r="X191" i="46" s="1"/>
  <c r="I199" i="46"/>
  <c r="U199" i="46" s="1"/>
  <c r="J190" i="46"/>
  <c r="V190" i="46" s="1"/>
  <c r="J205" i="46"/>
  <c r="V205" i="46" s="1"/>
  <c r="K199" i="46"/>
  <c r="W199" i="46" s="1"/>
  <c r="K193" i="46"/>
  <c r="W193" i="46" s="1"/>
  <c r="HR548" i="46"/>
  <c r="HR542" i="46"/>
  <c r="HR540" i="46"/>
  <c r="HR544" i="46"/>
  <c r="HR556" i="46"/>
  <c r="HR545" i="46"/>
  <c r="HR541" i="46"/>
  <c r="HR547" i="46"/>
  <c r="HR550" i="46"/>
  <c r="HR549" i="46"/>
  <c r="HR557" i="46"/>
  <c r="HR554" i="46"/>
  <c r="HR552" i="46"/>
  <c r="HR555" i="46"/>
  <c r="HR543" i="46"/>
  <c r="HR551" i="46"/>
  <c r="HR553" i="46"/>
  <c r="HR539" i="46"/>
  <c r="HR546" i="46"/>
  <c r="HR596" i="46"/>
  <c r="HR592" i="46"/>
  <c r="HR591" i="46"/>
  <c r="HR604" i="46"/>
  <c r="HR606" i="46"/>
  <c r="HR601" i="46"/>
  <c r="HR600" i="46"/>
  <c r="HR594" i="46"/>
  <c r="HR593" i="46"/>
  <c r="HR607" i="46"/>
  <c r="HR597" i="46"/>
  <c r="HR599" i="46"/>
  <c r="HR589" i="46"/>
  <c r="HR603" i="46"/>
  <c r="HR605" i="46"/>
  <c r="HR595" i="46"/>
  <c r="HR602" i="46"/>
  <c r="HR598" i="46"/>
  <c r="HR590" i="46"/>
  <c r="HR499" i="46"/>
  <c r="HR490" i="46"/>
  <c r="HR493" i="46"/>
  <c r="HR492" i="46"/>
  <c r="HR507" i="46"/>
  <c r="HR497" i="46"/>
  <c r="HR504" i="46"/>
  <c r="HR494" i="46"/>
  <c r="HR495" i="46"/>
  <c r="HR502" i="46"/>
  <c r="HR503" i="46"/>
  <c r="HR500" i="46"/>
  <c r="HR501" i="46"/>
  <c r="HR505" i="46"/>
  <c r="HR506" i="46"/>
  <c r="HR498" i="46"/>
  <c r="HR496" i="46"/>
  <c r="HR489" i="46"/>
  <c r="HR491" i="46"/>
  <c r="HR289" i="46"/>
  <c r="HR304" i="46"/>
  <c r="HR307" i="46"/>
  <c r="HR294" i="46"/>
  <c r="HR299" i="46"/>
  <c r="HR296" i="46"/>
  <c r="HR295" i="46"/>
  <c r="HR303" i="46"/>
  <c r="HR298" i="46"/>
  <c r="HR301" i="46"/>
  <c r="HR297" i="46"/>
  <c r="HR302" i="46"/>
  <c r="HR305" i="46"/>
  <c r="HR300" i="46"/>
  <c r="HR292" i="46"/>
  <c r="HR290" i="46"/>
  <c r="HR291" i="46"/>
  <c r="HR293" i="46"/>
  <c r="HR306" i="46"/>
  <c r="HR627" i="46"/>
  <c r="HR628" i="46"/>
  <c r="HR620" i="46"/>
  <c r="HR617" i="46"/>
  <c r="HR621" i="46"/>
  <c r="HR631" i="46"/>
  <c r="HR623" i="46"/>
  <c r="HR625" i="46"/>
  <c r="HR632" i="46"/>
  <c r="HR629" i="46"/>
  <c r="HR630" i="46"/>
  <c r="HR616" i="46"/>
  <c r="HR614" i="46"/>
  <c r="HR618" i="46"/>
  <c r="HR624" i="46"/>
  <c r="HR626" i="46"/>
  <c r="HR619" i="46"/>
  <c r="HR615" i="46"/>
  <c r="HR622" i="46"/>
  <c r="HR532" i="46"/>
  <c r="HR529" i="46"/>
  <c r="HR525" i="46"/>
  <c r="HR518" i="46"/>
  <c r="HR523" i="46"/>
  <c r="HR517" i="46"/>
  <c r="HR530" i="46"/>
  <c r="HR522" i="46"/>
  <c r="HR528" i="46"/>
  <c r="HR514" i="46"/>
  <c r="HR515" i="46"/>
  <c r="HR521" i="46"/>
  <c r="HR531" i="46"/>
  <c r="HR520" i="46"/>
  <c r="HR524" i="46"/>
  <c r="HR527" i="46"/>
  <c r="HR516" i="46"/>
  <c r="HR519" i="46"/>
  <c r="HR526" i="46"/>
  <c r="HR200" i="46"/>
  <c r="HR189" i="46"/>
  <c r="HR201" i="46"/>
  <c r="HR206" i="46"/>
  <c r="HR190" i="46"/>
  <c r="HR205" i="46"/>
  <c r="HR198" i="46"/>
  <c r="HR203" i="46"/>
  <c r="HR196" i="46"/>
  <c r="HR204" i="46"/>
  <c r="HR193" i="46"/>
  <c r="HR197" i="46"/>
  <c r="HR199" i="46"/>
  <c r="HR192" i="46"/>
  <c r="HR195" i="46"/>
  <c r="HR207" i="46"/>
  <c r="HR194" i="46"/>
  <c r="HR191" i="46"/>
  <c r="HR202" i="46"/>
  <c r="HR282" i="46"/>
  <c r="HR275" i="46"/>
  <c r="HR271" i="46"/>
  <c r="HR269" i="46"/>
  <c r="HR280" i="46"/>
  <c r="HR276" i="46"/>
  <c r="HR264" i="46"/>
  <c r="HR277" i="46"/>
  <c r="HR266" i="46"/>
  <c r="HR274" i="46"/>
  <c r="HR281" i="46"/>
  <c r="HR278" i="46"/>
  <c r="HR279" i="46"/>
  <c r="HR270" i="46"/>
  <c r="HR265" i="46"/>
  <c r="HR273" i="46"/>
  <c r="HR268" i="46"/>
  <c r="HR267" i="46"/>
  <c r="HR272" i="46"/>
  <c r="HR676" i="46"/>
  <c r="HR674" i="46"/>
  <c r="HR669" i="46"/>
  <c r="HR678" i="46"/>
  <c r="HR673" i="46"/>
  <c r="HR665" i="46"/>
  <c r="HR670" i="46"/>
  <c r="HR667" i="46"/>
  <c r="HR666" i="46"/>
  <c r="HR668" i="46"/>
  <c r="HR682" i="46"/>
  <c r="HR681" i="46"/>
  <c r="HR679" i="46"/>
  <c r="HR680" i="46"/>
  <c r="HR671" i="46"/>
  <c r="HR675" i="46"/>
  <c r="HR672" i="46"/>
  <c r="HR677" i="46"/>
  <c r="HR664" i="46"/>
  <c r="DQ135" i="26"/>
  <c r="DV140" i="26"/>
  <c r="DZ137" i="26"/>
  <c r="DN131" i="26"/>
  <c r="DT130" i="26"/>
  <c r="DT147" i="26"/>
  <c r="ED133" i="26"/>
  <c r="EB134" i="26"/>
  <c r="EB130" i="26"/>
  <c r="DU135" i="26"/>
  <c r="DN138" i="26"/>
  <c r="EA134" i="26"/>
  <c r="DW143" i="26"/>
  <c r="DN147" i="26"/>
  <c r="DN135" i="26"/>
  <c r="DR129" i="26"/>
  <c r="DO143" i="26"/>
  <c r="DT135" i="26"/>
  <c r="DX147" i="26"/>
  <c r="DP142" i="26"/>
  <c r="EE128" i="26"/>
  <c r="DN144" i="26"/>
  <c r="DP135" i="26"/>
  <c r="DQ144" i="26"/>
  <c r="EF136" i="26"/>
  <c r="DW140" i="26"/>
  <c r="EC135" i="26"/>
  <c r="DS132" i="26"/>
  <c r="DZ133" i="26"/>
  <c r="DO133" i="26"/>
  <c r="DW144" i="26"/>
  <c r="EC142" i="26"/>
  <c r="ED143" i="26"/>
  <c r="DO146" i="26"/>
  <c r="DZ147" i="26"/>
  <c r="DX146" i="26"/>
  <c r="EA147" i="26"/>
  <c r="EG136" i="26"/>
  <c r="DN129" i="26"/>
  <c r="EG141" i="26"/>
  <c r="DR137" i="26"/>
  <c r="EA132" i="26"/>
  <c r="DO129" i="26"/>
  <c r="DS131" i="26"/>
  <c r="DS134" i="26"/>
  <c r="DP138" i="26"/>
  <c r="EE145" i="26"/>
  <c r="EC132" i="26"/>
  <c r="DV138" i="26"/>
  <c r="DW146" i="26"/>
  <c r="DR132" i="26"/>
  <c r="DX135" i="26"/>
  <c r="DT146" i="26"/>
  <c r="DP141" i="26"/>
  <c r="DT129" i="26"/>
  <c r="DR141" i="26"/>
  <c r="ED129" i="26"/>
  <c r="EF143" i="26"/>
  <c r="DU128" i="26"/>
  <c r="DP128" i="26"/>
  <c r="DQ142" i="26"/>
  <c r="DT141" i="26"/>
  <c r="EF138" i="26"/>
  <c r="DN145" i="26"/>
  <c r="EB138" i="26"/>
  <c r="EF147" i="26"/>
  <c r="DU138" i="26"/>
  <c r="DX128" i="26"/>
  <c r="DO145" i="26"/>
  <c r="DU131" i="26"/>
  <c r="DT136" i="26"/>
  <c r="DZ130" i="26"/>
  <c r="DT132" i="26"/>
  <c r="EA146" i="26"/>
  <c r="EG134" i="26"/>
  <c r="EE140" i="26"/>
  <c r="DO140" i="26"/>
  <c r="DO134" i="26"/>
  <c r="DR130" i="26"/>
  <c r="DW130" i="26"/>
  <c r="DS144" i="26"/>
  <c r="DY145" i="26"/>
  <c r="DN132" i="26"/>
  <c r="DY143" i="26"/>
  <c r="DW137" i="26"/>
  <c r="DV145" i="26"/>
  <c r="DW134" i="26"/>
  <c r="EE134" i="26"/>
  <c r="EB136" i="26"/>
  <c r="DY137" i="26"/>
  <c r="ED130" i="26"/>
  <c r="DZ132" i="26"/>
  <c r="DW132" i="26"/>
  <c r="ED146" i="26"/>
  <c r="DY130" i="26"/>
  <c r="EA129" i="26"/>
  <c r="DS146" i="26"/>
  <c r="EG132" i="26"/>
  <c r="EE136" i="26"/>
  <c r="DR139" i="26"/>
  <c r="EG140" i="26"/>
  <c r="EG128" i="26"/>
  <c r="DQ132" i="26"/>
  <c r="EB140" i="26"/>
  <c r="DQ128" i="26"/>
  <c r="EE143" i="26"/>
  <c r="ED147" i="26"/>
  <c r="DV139" i="26"/>
  <c r="ED138" i="26"/>
  <c r="DV130" i="26"/>
  <c r="EF131" i="26"/>
  <c r="EE131" i="26"/>
  <c r="DW147" i="26"/>
  <c r="DT143" i="26"/>
  <c r="DS141" i="26"/>
  <c r="EG131" i="26"/>
  <c r="DR131" i="26"/>
  <c r="ED144" i="26"/>
  <c r="EE135" i="26"/>
  <c r="DX145" i="26"/>
  <c r="DO130" i="26"/>
  <c r="DV141" i="26"/>
  <c r="DZ139" i="26"/>
  <c r="DT144" i="26"/>
  <c r="DU142" i="26"/>
  <c r="DU134" i="26"/>
  <c r="EF139" i="26"/>
  <c r="DO131" i="26"/>
  <c r="EB129" i="26"/>
  <c r="DS140" i="26"/>
  <c r="DR145" i="26"/>
  <c r="DS142" i="26"/>
  <c r="EC141" i="26"/>
  <c r="EB133" i="26"/>
  <c r="EC131" i="26"/>
  <c r="DN143" i="26"/>
  <c r="DP130" i="26"/>
  <c r="DT137" i="26"/>
  <c r="DY128" i="26"/>
  <c r="DS128" i="26"/>
  <c r="EB143" i="26"/>
  <c r="DP145" i="26"/>
  <c r="EC138" i="26"/>
  <c r="DN136" i="26"/>
  <c r="EG142" i="26"/>
  <c r="EE133" i="26"/>
  <c r="EG146" i="26"/>
  <c r="DV128" i="26"/>
  <c r="EG129" i="26"/>
  <c r="DS135" i="26"/>
  <c r="EC133" i="26"/>
  <c r="DN133" i="26"/>
  <c r="DS147" i="26"/>
  <c r="DS136" i="26"/>
  <c r="EE139" i="26"/>
  <c r="EB144" i="26"/>
  <c r="EE137" i="26"/>
  <c r="DX144" i="26"/>
  <c r="DY134" i="26"/>
  <c r="DX141" i="26"/>
  <c r="DT140" i="26"/>
  <c r="DT133" i="26"/>
  <c r="EA131" i="26"/>
  <c r="DP132" i="26"/>
  <c r="EF130" i="26"/>
  <c r="DS137" i="26"/>
  <c r="EF140" i="26"/>
  <c r="EB139" i="26"/>
  <c r="DY142" i="26"/>
  <c r="DU141" i="26"/>
  <c r="EC130" i="26"/>
  <c r="DP140" i="26"/>
  <c r="EF141" i="26"/>
  <c r="EG143" i="26"/>
  <c r="EB142" i="26"/>
  <c r="EA142" i="26"/>
  <c r="EC137" i="26"/>
  <c r="EF144" i="26"/>
  <c r="DT145" i="26"/>
  <c r="DQ129" i="26"/>
  <c r="EA128" i="26"/>
  <c r="EE146" i="26"/>
  <c r="DQ146" i="26"/>
  <c r="DQ136" i="26"/>
  <c r="DW139" i="26"/>
  <c r="DO132" i="26"/>
  <c r="DS138" i="26"/>
  <c r="DY133" i="26"/>
  <c r="DN146" i="26"/>
  <c r="DP143" i="26"/>
  <c r="EG147" i="26"/>
  <c r="DV136" i="26"/>
  <c r="EE141" i="26"/>
  <c r="DU147" i="26"/>
  <c r="DN140" i="26"/>
  <c r="DW131" i="26"/>
  <c r="DS139" i="26"/>
  <c r="DN142" i="26"/>
  <c r="DP147" i="26"/>
  <c r="DU146" i="26"/>
  <c r="DW129" i="26"/>
  <c r="EA144" i="26"/>
  <c r="EA143" i="26"/>
  <c r="EC147" i="26"/>
  <c r="ED142" i="26"/>
  <c r="DR143" i="26"/>
  <c r="DX134" i="26"/>
  <c r="DY139" i="26"/>
  <c r="EA130" i="26"/>
  <c r="DO139" i="26"/>
  <c r="DV134" i="26"/>
  <c r="DW145" i="26"/>
  <c r="EB146" i="26"/>
  <c r="DZ145" i="26"/>
  <c r="DZ146" i="26"/>
  <c r="EB145" i="26"/>
  <c r="DY141" i="26"/>
  <c r="DZ135" i="26"/>
  <c r="EB137" i="26"/>
  <c r="DU129" i="26"/>
  <c r="EB132" i="26"/>
  <c r="DT139" i="26"/>
  <c r="DR144" i="26"/>
  <c r="DX137" i="26"/>
  <c r="DN139" i="26"/>
  <c r="DW138" i="26"/>
  <c r="EG144" i="26"/>
  <c r="ED128" i="26"/>
  <c r="DN128" i="26"/>
  <c r="DT142" i="26"/>
  <c r="DX139" i="26"/>
  <c r="DU132" i="26"/>
  <c r="DT138" i="26"/>
  <c r="ED135" i="26"/>
  <c r="DQ138" i="26"/>
  <c r="EA137" i="26"/>
  <c r="DZ143" i="26"/>
  <c r="DV133" i="26"/>
  <c r="DX140" i="26"/>
  <c r="EA138" i="26"/>
  <c r="EB135" i="26"/>
  <c r="DY138" i="26"/>
  <c r="EC143" i="26"/>
  <c r="DQ133" i="26"/>
  <c r="DZ138" i="26"/>
  <c r="EF142" i="26"/>
  <c r="DY131" i="26"/>
  <c r="EC140" i="26"/>
  <c r="DR133" i="26"/>
  <c r="DP144" i="26"/>
  <c r="DT131" i="26"/>
  <c r="ED131" i="26"/>
  <c r="EF137" i="26"/>
  <c r="EF134" i="26"/>
  <c r="DV142" i="26"/>
  <c r="DS143" i="26"/>
  <c r="EF132" i="26"/>
  <c r="DO141" i="26"/>
  <c r="EC144" i="26"/>
  <c r="EF146" i="26"/>
  <c r="EB131" i="26"/>
  <c r="EA133" i="26"/>
  <c r="DR140" i="26"/>
  <c r="DX129" i="26"/>
  <c r="DP134" i="26"/>
  <c r="DX131" i="26"/>
  <c r="DO144" i="26"/>
  <c r="EF145" i="26"/>
  <c r="DZ136" i="26"/>
  <c r="DR135" i="26"/>
  <c r="ED145" i="26"/>
  <c r="DO135" i="26"/>
  <c r="EA136" i="26"/>
  <c r="DV144" i="26"/>
  <c r="DQ141" i="26"/>
  <c r="DX142" i="26"/>
  <c r="DR147" i="26"/>
  <c r="DU137" i="26"/>
  <c r="DR128" i="26"/>
  <c r="EC139" i="26"/>
  <c r="DU133" i="26"/>
  <c r="DW141" i="26"/>
  <c r="DZ144" i="26"/>
  <c r="EB128" i="26"/>
  <c r="DY129" i="26"/>
  <c r="EG133" i="26"/>
  <c r="DP139" i="26"/>
  <c r="DR134" i="26"/>
  <c r="DX132" i="26"/>
  <c r="DU139" i="26"/>
  <c r="DQ134" i="26"/>
  <c r="EF133" i="26"/>
  <c r="DW136" i="26"/>
  <c r="DO147" i="26"/>
  <c r="DS129" i="26"/>
  <c r="DU140" i="26"/>
  <c r="DR136" i="26"/>
  <c r="DP136" i="26"/>
  <c r="EC129" i="26"/>
  <c r="DV129" i="26"/>
  <c r="DT134" i="26"/>
  <c r="EC128" i="26"/>
  <c r="ED136" i="26"/>
  <c r="DO138" i="26"/>
  <c r="DQ145" i="26"/>
  <c r="EG137" i="26"/>
  <c r="DW142" i="26"/>
  <c r="DO137" i="26"/>
  <c r="DW133" i="26"/>
  <c r="DY135" i="26"/>
  <c r="DV146" i="26"/>
  <c r="DP146" i="26"/>
  <c r="DO136" i="26"/>
  <c r="EA141" i="26"/>
  <c r="DQ130" i="26"/>
  <c r="DP137" i="26"/>
  <c r="ED139" i="26"/>
  <c r="DY146" i="26"/>
  <c r="DQ137" i="26"/>
  <c r="DZ129" i="26"/>
  <c r="DR142" i="26"/>
  <c r="EE132" i="26"/>
  <c r="DX133" i="26"/>
  <c r="DQ131" i="26"/>
  <c r="DZ140" i="26"/>
  <c r="EC134" i="26"/>
  <c r="DP131" i="26"/>
  <c r="DU145" i="26"/>
  <c r="EA140" i="26"/>
  <c r="DU136" i="26"/>
  <c r="DR146" i="26"/>
  <c r="DQ139" i="26"/>
  <c r="EG135" i="26"/>
  <c r="DZ141" i="26"/>
  <c r="DY144" i="26"/>
  <c r="DW135" i="26"/>
  <c r="DV135" i="26"/>
  <c r="DQ140" i="26"/>
  <c r="DN141" i="26"/>
  <c r="DU144" i="26"/>
  <c r="DX136" i="26"/>
  <c r="DV132" i="26"/>
  <c r="EE130" i="26"/>
  <c r="EE142" i="26"/>
  <c r="EG138" i="26"/>
  <c r="EC136" i="26"/>
  <c r="EC146" i="26"/>
  <c r="DY147" i="26"/>
  <c r="EA139" i="26"/>
  <c r="EE147" i="26"/>
  <c r="ED140" i="26"/>
  <c r="DX130" i="26"/>
  <c r="DV143" i="26"/>
  <c r="EB141" i="26"/>
  <c r="DV131" i="26"/>
  <c r="DX143" i="26"/>
  <c r="EC145" i="26"/>
  <c r="DN137" i="26"/>
  <c r="DS130" i="26"/>
  <c r="DQ147" i="26"/>
  <c r="ED137" i="26"/>
  <c r="EE129" i="26"/>
  <c r="DV147" i="26"/>
  <c r="EB147" i="26"/>
  <c r="DZ134" i="26"/>
  <c r="EE138" i="26"/>
  <c r="DS145" i="26"/>
  <c r="DY136" i="26"/>
  <c r="DY140" i="26"/>
  <c r="EA145" i="26"/>
  <c r="DY132" i="26"/>
  <c r="EA135" i="26"/>
  <c r="DZ128" i="26"/>
  <c r="EF128" i="26"/>
  <c r="DU130" i="26"/>
  <c r="DO142" i="26"/>
  <c r="EG130" i="26"/>
  <c r="DT128" i="26"/>
  <c r="DX138" i="26"/>
  <c r="DN130" i="26"/>
  <c r="ED141" i="26"/>
  <c r="DZ142" i="26"/>
  <c r="DO128" i="26"/>
  <c r="DU143" i="26"/>
  <c r="EE144" i="26"/>
  <c r="DP129" i="26"/>
  <c r="DW128" i="26"/>
  <c r="DR138" i="26"/>
  <c r="DP133" i="26"/>
  <c r="EF129" i="26"/>
  <c r="DV137" i="26"/>
  <c r="EG139" i="26"/>
  <c r="DQ143" i="26"/>
  <c r="EF135" i="26"/>
  <c r="ED134" i="26"/>
  <c r="DN134" i="26"/>
  <c r="ED132" i="26"/>
  <c r="DZ131" i="26"/>
  <c r="EG145" i="26"/>
  <c r="DS133" i="26"/>
  <c r="HR465" i="46"/>
  <c r="HR471" i="46"/>
  <c r="HR475" i="46"/>
  <c r="HR464" i="46"/>
  <c r="HR470" i="46"/>
  <c r="HR477" i="46"/>
  <c r="HR474" i="46"/>
  <c r="HR478" i="46"/>
  <c r="HR472" i="46"/>
  <c r="HR480" i="46"/>
  <c r="HR482" i="46"/>
  <c r="HR476" i="46"/>
  <c r="HR473" i="46"/>
  <c r="HR466" i="46"/>
  <c r="HR481" i="46"/>
  <c r="HR469" i="46"/>
  <c r="HR479" i="46"/>
  <c r="HR468" i="46"/>
  <c r="HR467" i="46"/>
  <c r="HR378" i="46"/>
  <c r="HR382" i="46"/>
  <c r="HR372" i="46"/>
  <c r="HR381" i="46"/>
  <c r="HR366" i="46"/>
  <c r="HR373" i="46"/>
  <c r="HR365" i="46"/>
  <c r="HR370" i="46"/>
  <c r="HR380" i="46"/>
  <c r="HR376" i="46"/>
  <c r="HR374" i="46"/>
  <c r="HR375" i="46"/>
  <c r="HR379" i="46"/>
  <c r="HR377" i="46"/>
  <c r="HR367" i="46"/>
  <c r="HR364" i="46"/>
  <c r="HR368" i="46"/>
  <c r="HR371" i="46"/>
  <c r="HR369" i="46"/>
  <c r="HR651" i="46"/>
  <c r="HR646" i="46"/>
  <c r="HR648" i="46"/>
  <c r="HR639" i="46"/>
  <c r="HR640" i="46"/>
  <c r="HR654" i="46"/>
  <c r="HR647" i="46"/>
  <c r="HR653" i="46"/>
  <c r="HR649" i="46"/>
  <c r="HR656" i="46"/>
  <c r="HR642" i="46"/>
  <c r="HR644" i="46"/>
  <c r="HR641" i="46"/>
  <c r="HR650" i="46"/>
  <c r="HR643" i="46"/>
  <c r="HR655" i="46"/>
  <c r="HR657" i="46"/>
  <c r="HR652" i="46"/>
  <c r="HR645" i="46"/>
  <c r="HR246" i="46"/>
  <c r="HR253" i="46"/>
  <c r="HR243" i="46"/>
  <c r="HR257" i="46"/>
  <c r="HR249" i="46"/>
  <c r="HR256" i="46"/>
  <c r="HR255" i="46"/>
  <c r="HR245" i="46"/>
  <c r="HR242" i="46"/>
  <c r="HR248" i="46"/>
  <c r="HR251" i="46"/>
  <c r="HR252" i="46"/>
  <c r="HR240" i="46"/>
  <c r="HR241" i="46"/>
  <c r="HR239" i="46"/>
  <c r="HR250" i="46"/>
  <c r="HR247" i="46"/>
  <c r="HR244" i="46"/>
  <c r="HR254" i="46"/>
  <c r="JG61" i="52"/>
  <c r="JE68" i="52"/>
  <c r="JC70" i="52"/>
  <c r="JE60" i="52"/>
  <c r="JF62" i="52"/>
  <c r="JF60" i="52"/>
  <c r="JA65" i="52"/>
  <c r="JI60" i="52"/>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IN557" i="46"/>
  <c r="IH676" i="46"/>
  <c r="HZ218" i="46"/>
  <c r="HW515" i="46"/>
  <c r="IM331" i="46"/>
  <c r="IL205" i="46"/>
  <c r="HW315" i="46"/>
  <c r="IF549" i="46"/>
  <c r="HZ668" i="46"/>
  <c r="HX641" i="46"/>
  <c r="IK329" i="46"/>
  <c r="HW290" i="46"/>
  <c r="HZ593" i="46"/>
  <c r="IL305" i="46"/>
  <c r="IG675" i="46"/>
  <c r="IF649" i="46"/>
  <c r="IG550" i="46"/>
  <c r="IB645" i="46"/>
  <c r="IM506" i="46"/>
  <c r="HW569" i="46"/>
  <c r="IC421" i="46"/>
  <c r="IJ582" i="46"/>
  <c r="IM231" i="46"/>
  <c r="HV364" i="46"/>
  <c r="IJ528" i="46"/>
  <c r="IA594" i="46"/>
  <c r="HX516" i="46"/>
  <c r="HZ443" i="46"/>
  <c r="IG450" i="46"/>
  <c r="HW240" i="46"/>
  <c r="HV614" i="46"/>
  <c r="IH426" i="46"/>
  <c r="IM631" i="46"/>
  <c r="IF624" i="46"/>
  <c r="IL555" i="46"/>
  <c r="HZ418" i="46"/>
  <c r="II402" i="46"/>
  <c r="IE648" i="46"/>
  <c r="IF299" i="46"/>
  <c r="IC196" i="46"/>
  <c r="HZ243" i="46"/>
  <c r="IA194" i="46"/>
  <c r="IF399" i="46"/>
  <c r="IB420" i="46"/>
  <c r="IK679" i="46"/>
  <c r="IM206" i="46"/>
  <c r="IE548" i="46"/>
  <c r="HW640" i="46"/>
  <c r="IJ378" i="46"/>
  <c r="IG650" i="46"/>
  <c r="II327" i="46"/>
  <c r="HV568" i="46"/>
  <c r="IN457" i="46"/>
  <c r="IH251" i="46"/>
  <c r="ID297" i="46"/>
  <c r="IM556" i="46"/>
  <c r="IN482" i="46"/>
  <c r="IE323" i="46"/>
  <c r="HX316" i="46"/>
  <c r="ID497" i="46"/>
  <c r="IN407" i="46"/>
  <c r="IA394" i="46"/>
  <c r="IH326" i="46"/>
  <c r="ID322" i="46"/>
  <c r="IM306" i="46"/>
  <c r="IK229" i="46"/>
  <c r="ID576" i="46"/>
  <c r="IA219" i="46"/>
  <c r="HZ468" i="46"/>
  <c r="IH276" i="46"/>
  <c r="IH651" i="46"/>
  <c r="IE448" i="46"/>
  <c r="ID197" i="46"/>
  <c r="HY267" i="46"/>
  <c r="IA369" i="46"/>
  <c r="IH551" i="46"/>
  <c r="HV489" i="46"/>
  <c r="IA669" i="46"/>
  <c r="II581" i="46"/>
  <c r="IE623" i="46"/>
  <c r="IM356" i="46"/>
  <c r="ID247" i="46"/>
  <c r="IA619" i="46"/>
  <c r="HY492" i="46"/>
  <c r="IH580" i="46"/>
  <c r="IA269" i="46"/>
  <c r="IJ328" i="46"/>
  <c r="IL230" i="46"/>
  <c r="IM281" i="46"/>
  <c r="IL405" i="46"/>
  <c r="IF349" i="46"/>
  <c r="IE673" i="46"/>
  <c r="IG600" i="46"/>
  <c r="IE248" i="46"/>
  <c r="IJ353" i="46"/>
  <c r="IL530" i="46"/>
  <c r="HX291" i="46"/>
  <c r="HY342" i="46"/>
  <c r="ID397" i="46"/>
  <c r="HW440" i="46"/>
  <c r="IM656" i="46"/>
  <c r="IC221" i="46"/>
  <c r="II627" i="46"/>
  <c r="IB395" i="46"/>
  <c r="HZ643" i="46"/>
  <c r="IB245" i="46"/>
  <c r="IF449" i="46"/>
  <c r="IJ603" i="46"/>
  <c r="IJ253" i="46"/>
  <c r="HV314" i="46"/>
  <c r="IC575" i="46"/>
  <c r="HZ343" i="46"/>
  <c r="ID547" i="46"/>
  <c r="HW190" i="46"/>
  <c r="HW215" i="46"/>
  <c r="HV589" i="46"/>
  <c r="II377" i="46"/>
  <c r="IL455" i="46"/>
  <c r="IF324" i="46"/>
  <c r="HV414" i="46"/>
  <c r="IB270" i="46"/>
  <c r="IJ403" i="46"/>
  <c r="IC646" i="46"/>
  <c r="HY292" i="46"/>
  <c r="IN207" i="46"/>
  <c r="HW265" i="46"/>
  <c r="IF374" i="46"/>
  <c r="IL680" i="46"/>
  <c r="IN307" i="46"/>
  <c r="IB545" i="46"/>
  <c r="IH226" i="46"/>
  <c r="IH526" i="46"/>
  <c r="HX366" i="46"/>
  <c r="HZ193" i="46"/>
  <c r="IG325" i="46"/>
  <c r="IG475" i="46"/>
  <c r="IK204" i="46"/>
  <c r="IE577" i="46"/>
  <c r="IL280" i="46"/>
  <c r="IB320" i="46"/>
  <c r="IF599" i="46"/>
  <c r="IA544" i="46"/>
  <c r="IB670" i="46"/>
  <c r="IE473" i="46"/>
  <c r="IE198" i="46"/>
  <c r="HY617" i="46"/>
  <c r="IK379" i="46"/>
  <c r="IH451" i="46"/>
  <c r="IC521" i="46"/>
  <c r="IE298" i="46"/>
  <c r="IE373" i="46"/>
  <c r="IH351" i="46"/>
  <c r="IM256" i="46"/>
  <c r="HZ572" i="46"/>
  <c r="IF499" i="46"/>
  <c r="II602" i="46"/>
  <c r="IB195" i="46"/>
  <c r="II427" i="46"/>
  <c r="IG200" i="46"/>
  <c r="IA244" i="46"/>
  <c r="IE398" i="46"/>
  <c r="IC246" i="46"/>
  <c r="HZ493" i="46"/>
  <c r="IA469" i="46"/>
  <c r="IB495" i="46"/>
  <c r="HY467" i="46"/>
  <c r="IB220" i="46"/>
  <c r="IN332" i="46"/>
  <c r="IA419" i="46"/>
  <c r="HY642" i="46"/>
  <c r="IN532" i="46"/>
  <c r="HX266" i="46"/>
  <c r="IE598" i="46"/>
  <c r="HY542" i="46"/>
  <c r="HZ543" i="46"/>
  <c r="IF199" i="46"/>
  <c r="ID672" i="46"/>
  <c r="HX441" i="46"/>
  <c r="HY217" i="46"/>
  <c r="HX491" i="46"/>
  <c r="HV389" i="46"/>
  <c r="IC271" i="46"/>
  <c r="IK529" i="46"/>
  <c r="IL630" i="46"/>
  <c r="IA644" i="46"/>
  <c r="IG525" i="46"/>
  <c r="IB574" i="46"/>
  <c r="ID372" i="46"/>
  <c r="IC496" i="46"/>
  <c r="ID422" i="46"/>
  <c r="IN632" i="46"/>
  <c r="IH501" i="46"/>
  <c r="IN232" i="46"/>
  <c r="IM481" i="46"/>
  <c r="IE498" i="46"/>
  <c r="HZ618" i="46"/>
  <c r="IF424" i="46"/>
  <c r="IJ478" i="46"/>
  <c r="IM381" i="46"/>
  <c r="II677" i="46"/>
  <c r="IH601" i="46"/>
  <c r="IJ503" i="46"/>
  <c r="HV464" i="46"/>
  <c r="IK404" i="46"/>
  <c r="HX591" i="46"/>
  <c r="HW590" i="46"/>
  <c r="IC471" i="46"/>
  <c r="IF474" i="46"/>
  <c r="HV189" i="46"/>
  <c r="IC671" i="46"/>
  <c r="IG500" i="46"/>
  <c r="IG350" i="46"/>
  <c r="IB370" i="46"/>
  <c r="IK304" i="46"/>
  <c r="HX391" i="46"/>
  <c r="IJ203" i="46"/>
  <c r="HW415" i="46"/>
  <c r="IC596" i="46"/>
  <c r="HV339" i="46"/>
  <c r="HW540" i="46"/>
  <c r="IE423" i="46"/>
  <c r="IK429" i="46"/>
  <c r="HX570" i="46"/>
  <c r="HX216" i="46"/>
  <c r="IE273" i="46"/>
  <c r="IG579" i="46"/>
  <c r="HW490" i="46"/>
  <c r="IN382" i="46"/>
  <c r="IN282" i="46"/>
  <c r="ID647" i="46"/>
  <c r="HY517" i="46"/>
  <c r="IC346" i="46"/>
  <c r="IM531" i="46"/>
  <c r="IC621" i="46"/>
  <c r="IK254" i="46"/>
  <c r="HY242" i="46"/>
  <c r="HV539" i="46"/>
  <c r="HY367" i="46"/>
  <c r="HZ293" i="46"/>
  <c r="IH476" i="46"/>
  <c r="IG225" i="46"/>
  <c r="IL430" i="46"/>
  <c r="II227" i="46"/>
  <c r="IK604" i="46"/>
  <c r="IL505" i="46"/>
  <c r="HX616" i="46"/>
  <c r="IM406" i="46"/>
  <c r="IF578" i="46"/>
  <c r="IG275" i="46"/>
  <c r="HW365" i="46"/>
  <c r="IF249" i="46"/>
  <c r="HX416" i="46"/>
  <c r="IF524" i="46"/>
  <c r="IM606" i="46"/>
  <c r="IG400" i="46"/>
  <c r="II252" i="46"/>
  <c r="HZ518" i="46"/>
  <c r="HX191" i="46"/>
  <c r="HX241" i="46"/>
  <c r="IB295" i="46"/>
  <c r="IJ303" i="46"/>
  <c r="IN257" i="46"/>
  <c r="HX341" i="46"/>
  <c r="HW390" i="46"/>
  <c r="ID447" i="46"/>
  <c r="IK454" i="46"/>
  <c r="HY592" i="46"/>
  <c r="IH626" i="46"/>
  <c r="HW665" i="46"/>
  <c r="IA319" i="46"/>
  <c r="IK479" i="46"/>
  <c r="IM431" i="46"/>
  <c r="IL655" i="46"/>
  <c r="HX666" i="46"/>
  <c r="HV214" i="46"/>
  <c r="IE523" i="46"/>
  <c r="HX466" i="46"/>
  <c r="ID522" i="46"/>
  <c r="IC321" i="46"/>
  <c r="IH201" i="46"/>
  <c r="HV564" i="46"/>
  <c r="IK504" i="46"/>
  <c r="HY667" i="46"/>
  <c r="IJ628" i="46"/>
  <c r="IC546" i="46"/>
  <c r="IN507" i="46"/>
  <c r="HY317" i="46"/>
  <c r="IA294" i="46"/>
  <c r="HV289" i="46"/>
  <c r="HZ368" i="46"/>
  <c r="IG425" i="46"/>
  <c r="HV439" i="46"/>
  <c r="HY442" i="46"/>
  <c r="IL380" i="46"/>
  <c r="II277" i="46"/>
  <c r="II302" i="46"/>
  <c r="ID222" i="46"/>
  <c r="IK554" i="46"/>
  <c r="IF274" i="46"/>
  <c r="IL605" i="46"/>
  <c r="IA519" i="46"/>
  <c r="IK279" i="46"/>
  <c r="IJ678" i="46"/>
  <c r="HY417" i="46"/>
  <c r="IA573" i="46"/>
  <c r="HZ318" i="46"/>
  <c r="IB620" i="46"/>
  <c r="IE348" i="46"/>
  <c r="IH376" i="46"/>
  <c r="IC371" i="46"/>
  <c r="IL355" i="46"/>
  <c r="HX541" i="46"/>
  <c r="IN357" i="46"/>
  <c r="IK629" i="46"/>
  <c r="ID272" i="46"/>
  <c r="IN607" i="46"/>
  <c r="IC296" i="46"/>
  <c r="ID347" i="46"/>
  <c r="II552" i="46"/>
  <c r="IM456" i="46"/>
  <c r="IJ278" i="46"/>
  <c r="HY392" i="46"/>
  <c r="IB470" i="46"/>
  <c r="IF224" i="46"/>
  <c r="HZ393" i="46"/>
  <c r="IK354" i="46"/>
  <c r="IG300" i="46"/>
  <c r="HW465" i="46"/>
  <c r="IB520" i="46"/>
  <c r="HW340" i="46"/>
  <c r="HW615" i="46"/>
  <c r="HV514" i="46"/>
  <c r="II352" i="46"/>
  <c r="IN432" i="46"/>
  <c r="II652" i="46"/>
  <c r="IN682" i="46"/>
  <c r="IA344" i="46"/>
  <c r="HV664" i="46"/>
  <c r="ID622" i="46"/>
  <c r="IE223" i="46"/>
  <c r="HV639" i="46"/>
  <c r="HZ268" i="46"/>
  <c r="IL255" i="46"/>
  <c r="IC396" i="46"/>
  <c r="II527" i="46"/>
  <c r="IG625" i="46"/>
  <c r="II202" i="46"/>
  <c r="IB595" i="46"/>
  <c r="ID597" i="46"/>
  <c r="HY571" i="46"/>
  <c r="IJ228" i="46"/>
  <c r="IA494" i="46"/>
  <c r="IK654" i="46"/>
  <c r="IC446" i="46"/>
  <c r="HV264" i="46"/>
  <c r="IJ553" i="46"/>
  <c r="IJ428" i="46"/>
  <c r="II502" i="46"/>
  <c r="ID472" i="46"/>
  <c r="IG375" i="46"/>
  <c r="IN657" i="46"/>
  <c r="II477" i="46"/>
  <c r="IJ453" i="46"/>
  <c r="II452" i="46"/>
  <c r="IH401" i="46"/>
  <c r="IF674" i="46"/>
  <c r="HV239" i="46"/>
  <c r="IM681" i="46"/>
  <c r="IG250" i="46"/>
  <c r="IJ653" i="46"/>
  <c r="IB445" i="46"/>
  <c r="IL480" i="46"/>
  <c r="IL330" i="46"/>
  <c r="IH301" i="46"/>
  <c r="HY192" i="46"/>
  <c r="IA444" i="46"/>
  <c r="DT136" i="46" l="1"/>
  <c r="DO131" i="46"/>
  <c r="EB144" i="46"/>
  <c r="DW134" i="46"/>
  <c r="EB141" i="46"/>
  <c r="DV139" i="46"/>
  <c r="DN133" i="46"/>
  <c r="ED136" i="46"/>
  <c r="DY138" i="46"/>
  <c r="EE128" i="46"/>
  <c r="EC130" i="46"/>
  <c r="DO138" i="46"/>
  <c r="DP128" i="46"/>
  <c r="DV145" i="46"/>
  <c r="DL136" i="46"/>
  <c r="EB130" i="46"/>
  <c r="EC140" i="46"/>
  <c r="DY134" i="46"/>
  <c r="DZ144" i="46"/>
  <c r="EC134" i="46"/>
  <c r="DN127" i="46"/>
  <c r="DN142" i="46"/>
  <c r="EC126" i="46"/>
  <c r="DY126" i="46"/>
  <c r="ED145" i="46"/>
  <c r="DW126" i="46"/>
  <c r="DZ145" i="46"/>
  <c r="DU126" i="46"/>
  <c r="EA144" i="46"/>
  <c r="ED138" i="46"/>
  <c r="DU127" i="46"/>
  <c r="DO141" i="46"/>
  <c r="EA136" i="46"/>
  <c r="DT128" i="46"/>
  <c r="DY136" i="46"/>
  <c r="DN129" i="46"/>
  <c r="DV137" i="46"/>
  <c r="DO143" i="46"/>
  <c r="DQ130" i="46"/>
  <c r="DW136" i="46"/>
  <c r="DS145" i="46"/>
  <c r="DM134" i="46"/>
  <c r="DY130" i="46"/>
  <c r="DL127" i="46"/>
  <c r="DO127" i="46"/>
  <c r="DZ137" i="46"/>
  <c r="EB132" i="46"/>
  <c r="DY144" i="46"/>
  <c r="DZ132" i="46"/>
  <c r="DQ139" i="46"/>
  <c r="DO136" i="46"/>
  <c r="EC145" i="46"/>
  <c r="EB133" i="46"/>
  <c r="DZ141" i="46"/>
  <c r="DX132" i="46"/>
  <c r="ED130" i="46"/>
  <c r="ED128" i="46"/>
  <c r="DN139" i="46"/>
  <c r="DL142" i="46"/>
  <c r="DM135" i="46"/>
  <c r="ED137" i="46"/>
  <c r="DN132" i="46"/>
  <c r="DY128" i="46"/>
  <c r="EE141" i="46"/>
  <c r="DW135" i="46"/>
  <c r="DW128" i="46"/>
  <c r="DW140" i="46"/>
  <c r="DS133" i="46"/>
  <c r="DU145" i="46"/>
  <c r="DL126" i="46"/>
  <c r="DQ145" i="46"/>
  <c r="EE131" i="46"/>
  <c r="DS131" i="46"/>
  <c r="DN126" i="46"/>
  <c r="DT143" i="46"/>
  <c r="EE138" i="46"/>
  <c r="DV138" i="46"/>
  <c r="DR138" i="46"/>
  <c r="EE132" i="46"/>
  <c r="DR145" i="46"/>
  <c r="DX137" i="46"/>
  <c r="EE126" i="46"/>
  <c r="DX133" i="46"/>
  <c r="DO135" i="46"/>
  <c r="DV133" i="46"/>
  <c r="DP141" i="46"/>
  <c r="DV136" i="46"/>
  <c r="DV127" i="46"/>
  <c r="ED143" i="46"/>
  <c r="ED144" i="46"/>
  <c r="DZ139" i="46"/>
  <c r="DN134" i="46"/>
  <c r="DZ128" i="46"/>
  <c r="DZ127" i="46"/>
  <c r="DL131" i="46"/>
  <c r="DU143" i="46"/>
  <c r="DN145" i="46"/>
  <c r="DX126" i="46"/>
  <c r="DL144" i="46"/>
  <c r="DP142" i="46"/>
  <c r="DT145" i="46"/>
  <c r="DL137" i="46"/>
  <c r="DR141" i="46"/>
  <c r="DL133" i="46"/>
  <c r="DT129" i="46"/>
  <c r="DV142" i="46"/>
  <c r="DZ136" i="46"/>
  <c r="DZ126" i="46"/>
  <c r="DR139" i="46"/>
  <c r="DL132" i="46"/>
  <c r="DQ133" i="46"/>
  <c r="DT139" i="46"/>
  <c r="DS135" i="46"/>
  <c r="DS130" i="46"/>
  <c r="DP144" i="46"/>
  <c r="DL135" i="46"/>
  <c r="DS143" i="46"/>
  <c r="DX143" i="46"/>
  <c r="EB126" i="46"/>
  <c r="DW131" i="46"/>
  <c r="DQ138" i="46"/>
  <c r="DY145" i="46"/>
  <c r="DN135" i="46"/>
  <c r="EA140" i="46"/>
  <c r="DP139" i="46"/>
  <c r="DW129" i="46"/>
  <c r="DT141" i="46"/>
  <c r="EB135" i="46"/>
  <c r="DR126" i="46"/>
  <c r="DX139" i="46"/>
  <c r="DO130" i="46"/>
  <c r="DY140" i="46"/>
  <c r="EB128" i="46"/>
  <c r="DR137" i="46"/>
  <c r="DV144" i="46"/>
  <c r="ED140" i="46"/>
  <c r="DO132" i="46"/>
  <c r="DU140" i="46"/>
  <c r="DM140" i="46"/>
  <c r="DT133" i="46"/>
  <c r="DX144" i="46"/>
  <c r="EE137" i="46"/>
  <c r="DU141" i="46"/>
  <c r="DT132" i="46"/>
  <c r="DL128" i="46"/>
  <c r="EE129" i="46"/>
  <c r="EE145" i="46"/>
  <c r="DV140" i="46"/>
  <c r="DV128" i="46"/>
  <c r="DN128" i="46"/>
  <c r="DW137" i="46"/>
  <c r="DV135" i="46"/>
  <c r="DM132" i="46"/>
  <c r="DO139" i="46"/>
  <c r="ED139" i="46"/>
  <c r="DP129" i="46"/>
  <c r="DX134" i="46"/>
  <c r="DQ135" i="46"/>
  <c r="DM143" i="46"/>
  <c r="DR128" i="46"/>
  <c r="EC128" i="46"/>
  <c r="EC142" i="46"/>
  <c r="ED132" i="46"/>
  <c r="DM138" i="46"/>
  <c r="DY135" i="46"/>
  <c r="DT134" i="46"/>
  <c r="EE135" i="46"/>
  <c r="DU134" i="46"/>
  <c r="DM136" i="46"/>
  <c r="EC138" i="46"/>
  <c r="EC127" i="46"/>
  <c r="DR129" i="46"/>
  <c r="DX145" i="46"/>
  <c r="DP140" i="46"/>
  <c r="DQ143" i="46"/>
  <c r="DR133" i="46"/>
  <c r="EB131" i="46"/>
  <c r="DU144" i="46"/>
  <c r="DN136" i="46"/>
  <c r="DV130" i="46"/>
  <c r="DL143" i="46"/>
  <c r="DU131" i="46"/>
  <c r="DP145" i="46"/>
  <c r="DU130" i="46"/>
  <c r="DW139" i="46"/>
  <c r="DQ141" i="46"/>
  <c r="EC132" i="46"/>
  <c r="DP138" i="46"/>
  <c r="DY129" i="46"/>
  <c r="EA126" i="46"/>
  <c r="EA138" i="46"/>
  <c r="DY127" i="46"/>
  <c r="DU138" i="46"/>
  <c r="DP137" i="46"/>
  <c r="EA128" i="46"/>
  <c r="DW127" i="46"/>
  <c r="EE130" i="46"/>
  <c r="DO126" i="46"/>
  <c r="DW130" i="46"/>
  <c r="EA130" i="46"/>
  <c r="DT126" i="46"/>
  <c r="DR136" i="46"/>
  <c r="DP131" i="46"/>
  <c r="DS126" i="46"/>
  <c r="DR135" i="46"/>
  <c r="DM130" i="46"/>
  <c r="DO145" i="46"/>
  <c r="DY142" i="46"/>
  <c r="DL138" i="46"/>
  <c r="EE142" i="46"/>
  <c r="EE134" i="46"/>
  <c r="DY137" i="46"/>
  <c r="DQ140" i="46"/>
  <c r="DS136" i="46"/>
  <c r="DT127" i="46"/>
  <c r="EC143" i="46"/>
  <c r="EE144" i="46"/>
  <c r="EA132" i="46"/>
  <c r="DV126" i="46"/>
  <c r="DX140" i="46"/>
  <c r="DP126" i="46"/>
  <c r="DP130" i="46"/>
  <c r="DX128" i="46"/>
  <c r="DX131" i="46"/>
  <c r="EE133" i="46"/>
  <c r="EA137" i="46"/>
  <c r="EA129" i="46"/>
  <c r="DQ128" i="46"/>
  <c r="EB138" i="46"/>
  <c r="DS127" i="46"/>
  <c r="DZ133" i="46"/>
  <c r="ED131" i="46"/>
  <c r="DM127" i="46"/>
  <c r="DL129" i="46"/>
  <c r="DQ134" i="46"/>
  <c r="EA127" i="46"/>
  <c r="DZ129" i="46"/>
  <c r="DM126" i="46"/>
  <c r="DY143" i="46"/>
  <c r="DM131" i="46"/>
  <c r="EA143" i="46"/>
  <c r="DO129" i="46"/>
  <c r="DV143" i="46"/>
  <c r="DN130" i="46"/>
  <c r="DZ134" i="46"/>
  <c r="DM144" i="46"/>
  <c r="EC139" i="46"/>
  <c r="EA134" i="46"/>
  <c r="DW143" i="46"/>
  <c r="DO133" i="46"/>
  <c r="DM141" i="46"/>
  <c r="DS138" i="46"/>
  <c r="DX129" i="46"/>
  <c r="DU135" i="46"/>
  <c r="EA145" i="46"/>
  <c r="DQ126" i="46"/>
  <c r="ED127" i="46"/>
  <c r="DW144" i="46"/>
  <c r="EB143" i="46"/>
  <c r="DU136" i="46"/>
  <c r="EE136" i="46"/>
  <c r="DO144" i="46"/>
  <c r="DN138" i="46"/>
  <c r="DZ138" i="46"/>
  <c r="EA135" i="46"/>
  <c r="DQ144" i="46"/>
  <c r="DV134" i="46"/>
  <c r="DT140" i="46"/>
  <c r="DW132" i="46"/>
  <c r="EC133" i="46"/>
  <c r="DU142" i="46"/>
  <c r="DO134" i="46"/>
  <c r="DT142" i="46"/>
  <c r="DR130" i="46"/>
  <c r="EC137" i="46"/>
  <c r="DP132" i="46"/>
  <c r="EC129" i="46"/>
  <c r="EB127" i="46"/>
  <c r="DX142" i="46"/>
  <c r="DL139" i="46"/>
  <c r="ED135" i="46"/>
  <c r="DY139" i="46"/>
  <c r="DZ131" i="46"/>
  <c r="DN141" i="46"/>
  <c r="DL145" i="46"/>
  <c r="DZ143" i="46"/>
  <c r="DO137" i="46"/>
  <c r="DS144" i="46"/>
  <c r="DQ142" i="46"/>
  <c r="DX130" i="46"/>
  <c r="DR140" i="46"/>
  <c r="DT144" i="46"/>
  <c r="DS140" i="46"/>
  <c r="EA139" i="46"/>
  <c r="DR143" i="46"/>
  <c r="DZ140" i="46"/>
  <c r="DV131" i="46"/>
  <c r="EA141" i="46"/>
  <c r="DW145" i="46"/>
  <c r="DT130" i="46"/>
  <c r="DL141" i="46"/>
  <c r="DX136" i="46"/>
  <c r="DX127" i="46"/>
  <c r="DS132" i="46"/>
  <c r="DO142" i="46"/>
  <c r="DY131" i="46"/>
  <c r="DR142" i="46"/>
  <c r="EB134" i="46"/>
  <c r="DU137" i="46"/>
  <c r="DN131" i="46"/>
  <c r="EC131" i="46"/>
  <c r="EC144" i="46"/>
  <c r="DU128" i="46"/>
  <c r="ED126" i="46"/>
  <c r="DP134" i="46"/>
  <c r="EE139" i="46"/>
  <c r="DM142" i="46"/>
  <c r="DN143" i="46"/>
  <c r="DV129" i="46"/>
  <c r="DM139" i="46"/>
  <c r="DS137" i="46"/>
  <c r="DP136" i="46"/>
  <c r="EC135" i="46"/>
  <c r="ED134" i="46"/>
  <c r="DQ132" i="46"/>
  <c r="DP135" i="46"/>
  <c r="DM137" i="46"/>
  <c r="EA142" i="46"/>
  <c r="DQ137" i="46"/>
  <c r="DX135" i="46"/>
  <c r="DT131" i="46"/>
  <c r="DS139" i="46"/>
  <c r="DR131" i="46"/>
  <c r="DU139" i="46"/>
  <c r="DY141" i="46"/>
  <c r="DW142" i="46"/>
  <c r="DR144" i="46"/>
  <c r="DM145" i="46"/>
  <c r="DU129" i="46"/>
  <c r="DS142" i="46"/>
  <c r="DM129" i="46"/>
  <c r="DL134" i="46"/>
  <c r="DL140" i="46"/>
  <c r="DQ131" i="46"/>
  <c r="DQ129" i="46"/>
  <c r="ED129" i="46"/>
  <c r="DQ127" i="46"/>
  <c r="EB145" i="46"/>
  <c r="EB142" i="46"/>
  <c r="DO128" i="46"/>
  <c r="DQ136" i="46"/>
  <c r="DS134" i="46"/>
  <c r="DU132" i="46"/>
  <c r="DT138" i="46"/>
  <c r="EB136" i="46"/>
  <c r="ED133" i="46"/>
  <c r="DP133" i="46"/>
  <c r="DS129" i="46"/>
  <c r="DR134" i="46"/>
  <c r="DL130" i="46"/>
  <c r="DU133" i="46"/>
  <c r="DW138" i="46"/>
  <c r="DZ142" i="46"/>
  <c r="DV141" i="46"/>
  <c r="DN137" i="46"/>
  <c r="EE127" i="46"/>
  <c r="EE140" i="46"/>
  <c r="DY133" i="46"/>
  <c r="DP143" i="46"/>
  <c r="EC136" i="46"/>
  <c r="EB139" i="46"/>
  <c r="DM128" i="46"/>
  <c r="EB140" i="46"/>
  <c r="EB137" i="46"/>
  <c r="DO140" i="46"/>
  <c r="DY132" i="46"/>
  <c r="DT135" i="46"/>
  <c r="DX138" i="46"/>
  <c r="DR127" i="46"/>
  <c r="DZ130" i="46"/>
  <c r="EE143" i="46"/>
  <c r="DS128" i="46"/>
  <c r="DX141" i="46"/>
  <c r="EA131" i="46"/>
  <c r="DT137" i="46"/>
  <c r="EB129" i="46"/>
  <c r="DV132" i="46"/>
  <c r="DN144" i="46"/>
  <c r="DR132" i="46"/>
  <c r="DS141" i="46"/>
  <c r="DN140" i="46"/>
  <c r="EC141" i="46"/>
  <c r="ED141" i="46"/>
  <c r="ED142" i="46"/>
  <c r="DW133" i="46"/>
  <c r="DM133" i="46"/>
  <c r="DZ135" i="46"/>
  <c r="DP127" i="46"/>
  <c r="EA133" i="46"/>
  <c r="JI73" i="52"/>
  <c r="JI75" i="52" s="1"/>
  <c r="EK128" i="26" a="1"/>
  <c r="JE73" i="52"/>
  <c r="JE75" i="52" s="1"/>
  <c r="JA73" i="52"/>
  <c r="JA75" i="52" s="1"/>
  <c r="JB73" i="52"/>
  <c r="JB75" i="52" s="1"/>
  <c r="JH73" i="52"/>
  <c r="JH75" i="52" s="1"/>
  <c r="JG73" i="52"/>
  <c r="JG75" i="52" s="1"/>
  <c r="JD73" i="52"/>
  <c r="JD75" i="52" s="1"/>
  <c r="JF73" i="52"/>
  <c r="JF75" i="52" s="1"/>
  <c r="JC73" i="52"/>
  <c r="JC75" i="52" s="1"/>
  <c r="JI89" i="52"/>
  <c r="JC83" i="52"/>
  <c r="JE85" i="52"/>
  <c r="JB82" i="52"/>
  <c r="JF86" i="52"/>
  <c r="JA81" i="52"/>
  <c r="JG87" i="52"/>
  <c r="JH88" i="52"/>
  <c r="JD84" i="52"/>
  <c r="EI126" i="46" l="1" a="1"/>
  <c r="EU142" i="46" s="1"/>
  <c r="EP133" i="26"/>
  <c r="ET140" i="26"/>
  <c r="EO145" i="26"/>
  <c r="ET138" i="26"/>
  <c r="FB130" i="26"/>
  <c r="FB136" i="26"/>
  <c r="ES134" i="26"/>
  <c r="EW139" i="26"/>
  <c r="EZ145" i="26"/>
  <c r="EN138" i="26"/>
  <c r="EN147" i="26"/>
  <c r="EX129" i="26"/>
  <c r="EY138" i="26"/>
  <c r="ER129" i="26"/>
  <c r="EK129" i="26"/>
  <c r="EO141" i="26"/>
  <c r="EN136" i="26"/>
  <c r="FC135" i="26"/>
  <c r="FC140" i="26"/>
  <c r="EN145" i="26"/>
  <c r="EX134" i="26"/>
  <c r="EL145" i="26"/>
  <c r="EU130" i="26"/>
  <c r="ER130" i="26"/>
  <c r="EL143" i="26"/>
  <c r="FA146" i="26"/>
  <c r="EZ147" i="26"/>
  <c r="FA133" i="26"/>
  <c r="EQ139" i="26"/>
  <c r="FB140" i="26"/>
  <c r="EP142" i="26"/>
  <c r="ER141" i="26"/>
  <c r="EW147" i="26"/>
  <c r="EZ146" i="26"/>
  <c r="EL147" i="26"/>
  <c r="EV141" i="26"/>
  <c r="FC142" i="26"/>
  <c r="EU139" i="26"/>
  <c r="ES139" i="26"/>
  <c r="EQ131" i="26"/>
  <c r="EK140" i="26"/>
  <c r="EU131" i="26"/>
  <c r="ES133" i="26"/>
  <c r="EX135" i="26"/>
  <c r="EP136" i="26"/>
  <c r="EQ129" i="26"/>
  <c r="EV144" i="26"/>
  <c r="FB144" i="26"/>
  <c r="ES141" i="26"/>
  <c r="ET130" i="26"/>
  <c r="EV128" i="26"/>
  <c r="EO132" i="26"/>
  <c r="EM147" i="26"/>
  <c r="ER135" i="26"/>
  <c r="EU133" i="26"/>
  <c r="FA145" i="26"/>
  <c r="EV137" i="26"/>
  <c r="EV129" i="26"/>
  <c r="EW129" i="26"/>
  <c r="EZ132" i="26"/>
  <c r="FB142" i="26"/>
  <c r="EM129" i="26"/>
  <c r="EK128" i="26"/>
  <c r="EO137" i="26"/>
  <c r="EY135" i="26"/>
  <c r="EQ147" i="26"/>
  <c r="ER132" i="26"/>
  <c r="ES137" i="26"/>
  <c r="ER131" i="26"/>
  <c r="EX145" i="26"/>
  <c r="EK139" i="26"/>
  <c r="EU146" i="26"/>
  <c r="EZ136" i="26"/>
  <c r="ER138" i="26"/>
  <c r="EU143" i="26"/>
  <c r="EW133" i="26"/>
  <c r="EN135" i="26"/>
  <c r="EQ128" i="26"/>
  <c r="EX147" i="26"/>
  <c r="EZ128" i="26"/>
  <c r="EK134" i="26"/>
  <c r="EY131" i="26"/>
  <c r="EO147" i="26"/>
  <c r="EV136" i="26"/>
  <c r="EP147" i="26"/>
  <c r="EU138" i="26"/>
  <c r="EQ145" i="26"/>
  <c r="EQ146" i="26"/>
  <c r="EM142" i="26"/>
  <c r="ET132" i="26"/>
  <c r="EP129" i="26"/>
  <c r="EL134" i="26"/>
  <c r="FD146" i="26"/>
  <c r="EQ142" i="26"/>
  <c r="EY146" i="26"/>
  <c r="FB143" i="26"/>
  <c r="EM136" i="26"/>
  <c r="FD142" i="26"/>
  <c r="FC147" i="26"/>
  <c r="EV139" i="26"/>
  <c r="EU134" i="26"/>
  <c r="EP144" i="26"/>
  <c r="EX142" i="26"/>
  <c r="EX131" i="26"/>
  <c r="FD136" i="26"/>
  <c r="ET145" i="26"/>
  <c r="FB133" i="26"/>
  <c r="ES136" i="26"/>
  <c r="EV138" i="26"/>
  <c r="EY139" i="26"/>
  <c r="EK145" i="26"/>
  <c r="EY142" i="26"/>
  <c r="EL146" i="26"/>
  <c r="ET134" i="26"/>
  <c r="EK132" i="26"/>
  <c r="EU147" i="26"/>
  <c r="EP143" i="26"/>
  <c r="EW140" i="26"/>
  <c r="ER145" i="26"/>
  <c r="FA139" i="26"/>
  <c r="EX138" i="26"/>
  <c r="EX133" i="26"/>
  <c r="FB128" i="26"/>
  <c r="EQ141" i="26"/>
  <c r="EO146" i="26"/>
  <c r="EW136" i="26"/>
  <c r="EM133" i="26"/>
  <c r="EX137" i="26"/>
  <c r="FD141" i="26"/>
  <c r="EY130" i="26"/>
  <c r="EP139" i="26"/>
  <c r="EK135" i="26"/>
  <c r="FB147" i="26"/>
  <c r="FB139" i="26"/>
  <c r="EU141" i="26"/>
  <c r="FC138" i="26"/>
  <c r="EP140" i="26"/>
  <c r="ER136" i="26"/>
  <c r="FB135" i="26"/>
  <c r="EQ135" i="26"/>
  <c r="EO131" i="26"/>
  <c r="EW144" i="26"/>
  <c r="EL139" i="26"/>
  <c r="EN144" i="26"/>
  <c r="EN142" i="26"/>
  <c r="FA136" i="26"/>
  <c r="ET133" i="26"/>
  <c r="EX128" i="26"/>
  <c r="EX146" i="26"/>
  <c r="ET143" i="26"/>
  <c r="EU135" i="26"/>
  <c r="EW131" i="26"/>
  <c r="FD138" i="26"/>
  <c r="EK144" i="26"/>
  <c r="FC132" i="26"/>
  <c r="ER140" i="26"/>
  <c r="EN140" i="26"/>
  <c r="FA137" i="26"/>
  <c r="EY137" i="26"/>
  <c r="EV135" i="26"/>
  <c r="ES138" i="26"/>
  <c r="FC131" i="26"/>
  <c r="ES144" i="26"/>
  <c r="FD144" i="26"/>
  <c r="EW146" i="26"/>
  <c r="EZ144" i="26"/>
  <c r="EM139" i="26"/>
  <c r="EM140" i="26"/>
  <c r="ET135" i="26"/>
  <c r="EZ135" i="26"/>
  <c r="EL133" i="26"/>
  <c r="FC136" i="26"/>
  <c r="EO138" i="26"/>
  <c r="EV133" i="26"/>
  <c r="FD143" i="26"/>
  <c r="EN137" i="26"/>
  <c r="EW132" i="26"/>
  <c r="EZ143" i="26"/>
  <c r="ES135" i="26"/>
  <c r="EP138" i="26"/>
  <c r="EU132" i="26"/>
  <c r="FB132" i="26"/>
  <c r="EZ142" i="26"/>
  <c r="ES128" i="26"/>
  <c r="EN132" i="26"/>
  <c r="EL135" i="26"/>
  <c r="FA144" i="26"/>
  <c r="EL130" i="26"/>
  <c r="EX143" i="26"/>
  <c r="ER139" i="26"/>
  <c r="EM128" i="26"/>
  <c r="EK130" i="26"/>
  <c r="FD137" i="26"/>
  <c r="EY132" i="26"/>
  <c r="ET137" i="26"/>
  <c r="FB134" i="26"/>
  <c r="EZ130" i="26"/>
  <c r="ER128" i="26"/>
  <c r="EK147" i="26"/>
  <c r="EX130" i="26"/>
  <c r="FB131" i="26"/>
  <c r="EX144" i="26"/>
  <c r="ES145" i="26"/>
  <c r="ET147" i="26"/>
  <c r="EN129" i="26"/>
  <c r="FD133" i="26"/>
  <c r="EO128" i="26"/>
  <c r="EZ141" i="26"/>
  <c r="EV130" i="26"/>
  <c r="EY128" i="26"/>
  <c r="ET142" i="26"/>
  <c r="EU136" i="26"/>
  <c r="EO133" i="26"/>
  <c r="FA140" i="26"/>
  <c r="EY129" i="26"/>
  <c r="ET139" i="26"/>
  <c r="ES142" i="26"/>
  <c r="EZ139" i="26"/>
  <c r="EY136" i="26"/>
  <c r="ER143" i="26"/>
  <c r="EO134" i="26"/>
  <c r="ET131" i="26"/>
  <c r="FA129" i="26"/>
  <c r="FC145" i="26"/>
  <c r="FA143" i="26"/>
  <c r="EK143" i="26"/>
  <c r="EU144" i="26"/>
  <c r="EQ134" i="26"/>
  <c r="EL140" i="26"/>
  <c r="EN128" i="26"/>
  <c r="EX136" i="26"/>
  <c r="EM144" i="26"/>
  <c r="EQ143" i="26"/>
  <c r="EM146" i="26"/>
  <c r="FA138" i="26"/>
  <c r="EY144" i="26"/>
  <c r="ES147" i="26"/>
  <c r="FC134" i="26"/>
  <c r="EM145" i="26"/>
  <c r="EO135" i="26"/>
  <c r="FB138" i="26"/>
  <c r="EO139" i="26"/>
  <c r="ES130" i="26"/>
  <c r="EL137" i="26"/>
  <c r="EW134" i="26"/>
  <c r="EW142" i="26"/>
  <c r="EU145" i="26"/>
  <c r="FA135" i="26"/>
  <c r="EN130" i="26"/>
  <c r="EM130" i="26"/>
  <c r="EW137" i="26"/>
  <c r="ER146" i="26"/>
  <c r="EK141" i="26"/>
  <c r="EM138" i="26"/>
  <c r="EM143" i="26"/>
  <c r="ES131" i="26"/>
  <c r="EZ129" i="26"/>
  <c r="EP128" i="26"/>
  <c r="EO130" i="26"/>
  <c r="FB146" i="26"/>
  <c r="FA128" i="26"/>
  <c r="EW138" i="26"/>
  <c r="EW143" i="26"/>
  <c r="FA131" i="26"/>
  <c r="ER144" i="26"/>
  <c r="EL131" i="26"/>
  <c r="FC146" i="26"/>
  <c r="EL141" i="26"/>
  <c r="ET146" i="26"/>
  <c r="EZ140" i="26"/>
  <c r="EQ132" i="26"/>
  <c r="EV147" i="26"/>
  <c r="EQ144" i="26"/>
  <c r="ET141" i="26"/>
  <c r="EL128" i="26"/>
  <c r="EV134" i="26"/>
  <c r="EN143" i="26"/>
  <c r="EP146" i="26"/>
  <c r="ER137" i="26"/>
  <c r="EP132" i="26"/>
  <c r="EV140" i="26"/>
  <c r="FC137" i="26"/>
  <c r="EY143" i="26"/>
  <c r="FC133" i="26"/>
  <c r="FD131" i="26"/>
  <c r="ET128" i="26"/>
  <c r="EQ136" i="26"/>
  <c r="EM134" i="26"/>
  <c r="EN141" i="26"/>
  <c r="FB137" i="26"/>
  <c r="EW135" i="26"/>
  <c r="EK133" i="26"/>
  <c r="FB129" i="26"/>
  <c r="EY140" i="26"/>
  <c r="FD140" i="26"/>
  <c r="ES146" i="26"/>
  <c r="EM132" i="26"/>
  <c r="EK137" i="26"/>
  <c r="EK138" i="26"/>
  <c r="FA147" i="26"/>
  <c r="EZ137" i="26"/>
  <c r="EL144" i="26"/>
  <c r="EY147" i="26"/>
  <c r="EQ133" i="26"/>
  <c r="EN131" i="26"/>
  <c r="ES129" i="26"/>
  <c r="EV143" i="26"/>
  <c r="ET129" i="26"/>
  <c r="FB145" i="26"/>
  <c r="EO140" i="26"/>
  <c r="FC129" i="26"/>
  <c r="EX139" i="26"/>
  <c r="EV145" i="26"/>
  <c r="EK131" i="26"/>
  <c r="EO136" i="26"/>
  <c r="FA130" i="26"/>
  <c r="EP135" i="26"/>
  <c r="FD130" i="26"/>
  <c r="FA141" i="26"/>
  <c r="FD132" i="26"/>
  <c r="FD129" i="26"/>
  <c r="EU142" i="26"/>
  <c r="ES132" i="26"/>
  <c r="EK136" i="26"/>
  <c r="ER147" i="26"/>
  <c r="EW141" i="26"/>
  <c r="FD139" i="26"/>
  <c r="EL132" i="26"/>
  <c r="EP130" i="26"/>
  <c r="EZ131" i="26"/>
  <c r="EV131" i="26"/>
  <c r="FC144" i="26"/>
  <c r="EP134" i="26"/>
  <c r="FD135" i="26"/>
  <c r="EL136" i="26"/>
  <c r="EK146" i="26"/>
  <c r="EM131" i="26"/>
  <c r="EU129" i="26"/>
  <c r="EP131" i="26"/>
  <c r="EW128" i="26"/>
  <c r="EV142" i="26"/>
  <c r="EP145" i="26"/>
  <c r="EN133" i="26"/>
  <c r="FA132" i="26"/>
  <c r="FA142" i="26"/>
  <c r="EY145" i="26"/>
  <c r="FC141" i="26"/>
  <c r="EN134" i="26"/>
  <c r="EY134" i="26"/>
  <c r="FD128" i="26"/>
  <c r="FD145" i="26"/>
  <c r="FD147" i="26"/>
  <c r="EM141" i="26"/>
  <c r="EU140" i="26"/>
  <c r="EY133" i="26"/>
  <c r="EZ133" i="26"/>
  <c r="EP141" i="26"/>
  <c r="EX141" i="26"/>
  <c r="ER133" i="26"/>
  <c r="EO142" i="26"/>
  <c r="FD134" i="26"/>
  <c r="ET136" i="26"/>
  <c r="EW145" i="26"/>
  <c r="FC143" i="26"/>
  <c r="EK142" i="26"/>
  <c r="EL129" i="26"/>
  <c r="EQ130" i="26"/>
  <c r="EM137" i="26"/>
  <c r="EZ134" i="26"/>
  <c r="ET144" i="26"/>
  <c r="EO143" i="26"/>
  <c r="EM135" i="26"/>
  <c r="EO144" i="26"/>
  <c r="EN146" i="26"/>
  <c r="EN139" i="26"/>
  <c r="EV132" i="26"/>
  <c r="EL142" i="26"/>
  <c r="EQ140" i="26"/>
  <c r="EW130" i="26"/>
  <c r="ER134" i="26"/>
  <c r="EL138" i="26"/>
  <c r="EZ138" i="26"/>
  <c r="ES140" i="26"/>
  <c r="FC128" i="26"/>
  <c r="EP137" i="26"/>
  <c r="EO129" i="26"/>
  <c r="EX132" i="26"/>
  <c r="FC130" i="26"/>
  <c r="EQ138" i="26"/>
  <c r="FB141" i="26"/>
  <c r="EU128" i="26"/>
  <c r="EY141" i="26"/>
  <c r="FC139" i="26"/>
  <c r="EU137" i="26"/>
  <c r="EX140" i="26"/>
  <c r="FA134" i="26"/>
  <c r="ER142" i="26"/>
  <c r="EV146" i="26"/>
  <c r="ES143" i="26"/>
  <c r="EQ137" i="26"/>
  <c r="JK81" i="52" a="1"/>
  <c r="JK86" i="52" s="1"/>
  <c r="JT86" i="52"/>
  <c r="ET130" i="46" l="1"/>
  <c r="EK134" i="46"/>
  <c r="EL143" i="46"/>
  <c r="EZ131" i="46"/>
  <c r="EX143" i="46"/>
  <c r="EO137" i="46"/>
  <c r="EI143" i="46"/>
  <c r="EO143" i="46"/>
  <c r="EJ129" i="46"/>
  <c r="EW144" i="46"/>
  <c r="EL142" i="46"/>
  <c r="FB126" i="46"/>
  <c r="EM134" i="46"/>
  <c r="EQ132" i="46"/>
  <c r="ET134" i="46"/>
  <c r="FA144" i="46"/>
  <c r="EV127" i="46"/>
  <c r="EN127" i="46"/>
  <c r="EJ133" i="46"/>
  <c r="EN130" i="46"/>
  <c r="EM139" i="46"/>
  <c r="EK138" i="46"/>
  <c r="EN128" i="46"/>
  <c r="EQ140" i="46"/>
  <c r="ET138" i="46"/>
  <c r="FB134" i="46"/>
  <c r="EW132" i="46"/>
  <c r="EZ144" i="46"/>
  <c r="EM137" i="46"/>
  <c r="EN143" i="46"/>
  <c r="EU143" i="46"/>
  <c r="EV131" i="46"/>
  <c r="ES129" i="46"/>
  <c r="EL131" i="46"/>
  <c r="EP139" i="46"/>
  <c r="EL135" i="46"/>
  <c r="EZ140" i="46"/>
  <c r="EV141" i="46"/>
  <c r="EP136" i="46"/>
  <c r="EM145" i="46"/>
  <c r="EI127" i="46"/>
  <c r="FB138" i="46"/>
  <c r="ER129" i="46"/>
  <c r="EJ134" i="46"/>
  <c r="FA134" i="46"/>
  <c r="EY127" i="46"/>
  <c r="EU134" i="46"/>
  <c r="EX138" i="46"/>
  <c r="EK143" i="46"/>
  <c r="ER130" i="46"/>
  <c r="FA129" i="46"/>
  <c r="ES132" i="46"/>
  <c r="EO144" i="46"/>
  <c r="EL134" i="46"/>
  <c r="ER144" i="46"/>
  <c r="EO129" i="46"/>
  <c r="FB133" i="46"/>
  <c r="EU141" i="46"/>
  <c r="FB132" i="46"/>
  <c r="EW135" i="46"/>
  <c r="EW145" i="46"/>
  <c r="EU145" i="46"/>
  <c r="ER143" i="46"/>
  <c r="EZ126" i="46"/>
  <c r="EL144" i="46"/>
  <c r="FA126" i="46"/>
  <c r="ES134" i="46"/>
  <c r="EL130" i="46"/>
  <c r="EV126" i="46"/>
  <c r="EZ135" i="46"/>
  <c r="EO145" i="46"/>
  <c r="EX127" i="46"/>
  <c r="ES141" i="46"/>
  <c r="EU136" i="46"/>
  <c r="ER142" i="46"/>
  <c r="EY143" i="46"/>
  <c r="FA145" i="46"/>
  <c r="EW138" i="46"/>
  <c r="EN129" i="46"/>
  <c r="EN136" i="46"/>
  <c r="EN144" i="46"/>
  <c r="EX132" i="46"/>
  <c r="EQ128" i="46"/>
  <c r="EW129" i="46"/>
  <c r="EQ133" i="46"/>
  <c r="ET142" i="46"/>
  <c r="EW136" i="46"/>
  <c r="EL139" i="46"/>
  <c r="EN133" i="46"/>
  <c r="EV142" i="46"/>
  <c r="ES136" i="46"/>
  <c r="EX130" i="46"/>
  <c r="EP137" i="46"/>
  <c r="EM133" i="46"/>
  <c r="ET143" i="46"/>
  <c r="EL145" i="46"/>
  <c r="FA136" i="46"/>
  <c r="EO128" i="46"/>
  <c r="EU138" i="46"/>
  <c r="FA140" i="46"/>
  <c r="FA135" i="46"/>
  <c r="EU137" i="46"/>
  <c r="EP127" i="46"/>
  <c r="ET136" i="46"/>
  <c r="EO127" i="46"/>
  <c r="EY130" i="46"/>
  <c r="EZ141" i="46"/>
  <c r="EU139" i="46"/>
  <c r="EI132" i="46"/>
  <c r="EW131" i="46"/>
  <c r="ES128" i="46"/>
  <c r="FA137" i="46"/>
  <c r="EW143" i="46"/>
  <c r="EO133" i="46"/>
  <c r="EI133" i="46"/>
  <c r="EP129" i="46"/>
  <c r="EY136" i="46"/>
  <c r="EY131" i="46"/>
  <c r="ET135" i="46"/>
  <c r="EX128" i="46"/>
  <c r="EX134" i="46"/>
  <c r="FB128" i="46"/>
  <c r="EZ145" i="46"/>
  <c r="FA138" i="46"/>
  <c r="EJ132" i="46"/>
  <c r="EX136" i="46"/>
  <c r="EO130" i="46"/>
  <c r="EP143" i="46"/>
  <c r="ET131" i="46"/>
  <c r="EY133" i="46"/>
  <c r="EU129" i="46"/>
  <c r="FB129" i="46"/>
  <c r="EV128" i="46"/>
  <c r="EK137" i="46"/>
  <c r="EJ135" i="46"/>
  <c r="EK126" i="46"/>
  <c r="ES144" i="46"/>
  <c r="EP128" i="46"/>
  <c r="EY141" i="46"/>
  <c r="EI142" i="46"/>
  <c r="EQ135" i="46"/>
  <c r="EV143" i="46"/>
  <c r="EU135" i="46"/>
  <c r="EJ127" i="46"/>
  <c r="FA130" i="46"/>
  <c r="EW128" i="46"/>
  <c r="ER135" i="46"/>
  <c r="EU132" i="46"/>
  <c r="ET128" i="46"/>
  <c r="EI144" i="46"/>
  <c r="ES138" i="46"/>
  <c r="EM142" i="46"/>
  <c r="EW140" i="46"/>
  <c r="FB139" i="46"/>
  <c r="FB131" i="46"/>
  <c r="ES126" i="46"/>
  <c r="EZ128" i="46"/>
  <c r="ER126" i="46"/>
  <c r="EZ143" i="46"/>
  <c r="EM130" i="46"/>
  <c r="EP131" i="46"/>
  <c r="EX129" i="46"/>
  <c r="EQ127" i="46"/>
  <c r="FB140" i="46"/>
  <c r="ET144" i="46"/>
  <c r="EW142" i="46"/>
  <c r="EO138" i="46"/>
  <c r="EM126" i="46"/>
  <c r="ES145" i="46"/>
  <c r="ET127" i="46"/>
  <c r="EZ139" i="46"/>
  <c r="EL128" i="46"/>
  <c r="EN142" i="46"/>
  <c r="ES135" i="46"/>
  <c r="EI136" i="46"/>
  <c r="ET129" i="46"/>
  <c r="EX137" i="46"/>
  <c r="EP133" i="46"/>
  <c r="EX144" i="46"/>
  <c r="EU131" i="46"/>
  <c r="EV130" i="46"/>
  <c r="EL136" i="46"/>
  <c r="EV134" i="46"/>
  <c r="ES130" i="46"/>
  <c r="EV129" i="46"/>
  <c r="FB145" i="46"/>
  <c r="EI128" i="46"/>
  <c r="EN138" i="46"/>
  <c r="ES131" i="46"/>
  <c r="FB136" i="46"/>
  <c r="EI139" i="46"/>
  <c r="EK128" i="46"/>
  <c r="ES143" i="46"/>
  <c r="FA127" i="46"/>
  <c r="EV140" i="46"/>
  <c r="EO136" i="46"/>
  <c r="EU144" i="46"/>
  <c r="EU140" i="46"/>
  <c r="EW126" i="46"/>
  <c r="EL138" i="46"/>
  <c r="EV144" i="46"/>
  <c r="FA131" i="46"/>
  <c r="EO140" i="46"/>
  <c r="EO132" i="46"/>
  <c r="EN126" i="46"/>
  <c r="EJ145" i="46"/>
  <c r="ET132" i="46"/>
  <c r="ES137" i="46"/>
  <c r="EP145" i="46"/>
  <c r="ER134" i="46"/>
  <c r="EQ145" i="46"/>
  <c r="EJ130" i="46"/>
  <c r="EK144" i="46"/>
  <c r="FB137" i="46"/>
  <c r="EY137" i="46"/>
  <c r="EQ143" i="46"/>
  <c r="ET133" i="46"/>
  <c r="EM127" i="46"/>
  <c r="FB127" i="46"/>
  <c r="EI130" i="46"/>
  <c r="EN134" i="46"/>
  <c r="EO135" i="46"/>
  <c r="EJ141" i="46"/>
  <c r="EN137" i="46"/>
  <c r="EV133" i="46"/>
  <c r="EV132" i="46"/>
  <c r="EZ127" i="46"/>
  <c r="EQ131" i="46"/>
  <c r="EM131" i="46"/>
  <c r="EV136" i="46"/>
  <c r="EW139" i="46"/>
  <c r="EM138" i="46"/>
  <c r="EQ142" i="46"/>
  <c r="FB141" i="46"/>
  <c r="EJ140" i="46"/>
  <c r="ER133" i="46"/>
  <c r="EW134" i="46"/>
  <c r="EW141" i="46"/>
  <c r="EZ134" i="46"/>
  <c r="EI138" i="46"/>
  <c r="EM135" i="46"/>
  <c r="EL137" i="46"/>
  <c r="EI134" i="46"/>
  <c r="EZ136" i="46"/>
  <c r="EU127" i="46"/>
  <c r="ER141" i="46"/>
  <c r="EL129" i="46"/>
  <c r="EU126" i="46"/>
  <c r="EL127" i="46"/>
  <c r="FB144" i="46"/>
  <c r="FB135" i="46"/>
  <c r="ER140" i="46"/>
  <c r="FA132" i="46"/>
  <c r="EZ129" i="46"/>
  <c r="EP130" i="46"/>
  <c r="EM132" i="46"/>
  <c r="FB142" i="46"/>
  <c r="EO139" i="46"/>
  <c r="EY138" i="46"/>
  <c r="EV138" i="46"/>
  <c r="ET145" i="46"/>
  <c r="ES127" i="46"/>
  <c r="ET141" i="46"/>
  <c r="EJ139" i="46"/>
  <c r="EJ144" i="46"/>
  <c r="FB143" i="46"/>
  <c r="EQ141" i="46"/>
  <c r="EP138" i="46"/>
  <c r="EY135" i="46"/>
  <c r="EM144" i="46"/>
  <c r="EJ126" i="46"/>
  <c r="EX126" i="46"/>
  <c r="EK135" i="46"/>
  <c r="EI126" i="46"/>
  <c r="EW130" i="46"/>
  <c r="FA128" i="46"/>
  <c r="EW133" i="46"/>
  <c r="ER137" i="46"/>
  <c r="EV137" i="46"/>
  <c r="EI129" i="46"/>
  <c r="EX131" i="46"/>
  <c r="EK129" i="46"/>
  <c r="EY140" i="46"/>
  <c r="EV139" i="46"/>
  <c r="EZ138" i="46"/>
  <c r="EN135" i="46"/>
  <c r="EK133" i="46"/>
  <c r="EQ136" i="46"/>
  <c r="EQ134" i="46"/>
  <c r="EY145" i="46"/>
  <c r="EK127" i="46"/>
  <c r="ET139" i="46"/>
  <c r="EX133" i="46"/>
  <c r="EZ130" i="46"/>
  <c r="EJ137" i="46"/>
  <c r="ET126" i="46"/>
  <c r="EK136" i="46"/>
  <c r="EW127" i="46"/>
  <c r="ER127" i="46"/>
  <c r="EI141" i="46"/>
  <c r="EK131" i="46"/>
  <c r="EM143" i="46"/>
  <c r="EM140" i="46"/>
  <c r="EO142" i="46"/>
  <c r="EN140" i="46"/>
  <c r="EQ126" i="46"/>
  <c r="EQ139" i="46"/>
  <c r="EN139" i="46"/>
  <c r="EJ142" i="46"/>
  <c r="FA141" i="46"/>
  <c r="EP144" i="46"/>
  <c r="EU130" i="46"/>
  <c r="EN141" i="46"/>
  <c r="EX140" i="46"/>
  <c r="EL140" i="46"/>
  <c r="EX139" i="46"/>
  <c r="ER138" i="46"/>
  <c r="EX135" i="46"/>
  <c r="ER128" i="46"/>
  <c r="EM129" i="46"/>
  <c r="EY128" i="46"/>
  <c r="EX145" i="46"/>
  <c r="ER131" i="46"/>
  <c r="FA142" i="46"/>
  <c r="FA139" i="46"/>
  <c r="EU133" i="46"/>
  <c r="EK145" i="46"/>
  <c r="EM128" i="46"/>
  <c r="EJ136" i="46"/>
  <c r="FA143" i="46"/>
  <c r="EK132" i="46"/>
  <c r="EO141" i="46"/>
  <c r="EY142" i="46"/>
  <c r="EK141" i="46"/>
  <c r="EJ138" i="46"/>
  <c r="EZ133" i="46"/>
  <c r="EX142" i="46"/>
  <c r="EM136" i="46"/>
  <c r="EQ130" i="46"/>
  <c r="EK139" i="46"/>
  <c r="EQ129" i="46"/>
  <c r="EI137" i="46"/>
  <c r="EK130" i="46"/>
  <c r="ER145" i="46"/>
  <c r="EX141" i="46"/>
  <c r="EI131" i="46"/>
  <c r="FA133" i="46"/>
  <c r="EZ132" i="46"/>
  <c r="ER139" i="46"/>
  <c r="EK140" i="46"/>
  <c r="ES140" i="46"/>
  <c r="EI135" i="46"/>
  <c r="ES133" i="46"/>
  <c r="EJ131" i="46"/>
  <c r="EZ142" i="46"/>
  <c r="ER132" i="46"/>
  <c r="ES139" i="46"/>
  <c r="EQ137" i="46"/>
  <c r="EY144" i="46"/>
  <c r="ES142" i="46"/>
  <c r="EJ128" i="46"/>
  <c r="EP142" i="46"/>
  <c r="ET140" i="46"/>
  <c r="EI140" i="46"/>
  <c r="EV145" i="46"/>
  <c r="EP134" i="46"/>
  <c r="EY139" i="46"/>
  <c r="EP126" i="46"/>
  <c r="EZ137" i="46"/>
  <c r="EI145" i="46"/>
  <c r="EN145" i="46"/>
  <c r="EP140" i="46"/>
  <c r="EP135" i="46"/>
  <c r="EL141" i="46"/>
  <c r="EN131" i="46"/>
  <c r="EL126" i="46"/>
  <c r="EQ138" i="46"/>
  <c r="EU128" i="46"/>
  <c r="EV135" i="46"/>
  <c r="ER136" i="46"/>
  <c r="ET137" i="46"/>
  <c r="EY134" i="46"/>
  <c r="EQ144" i="46"/>
  <c r="EN132" i="46"/>
  <c r="EO134" i="46"/>
  <c r="EM141" i="46"/>
  <c r="EY126" i="46"/>
  <c r="EP132" i="46"/>
  <c r="EJ143" i="46"/>
  <c r="FB130" i="46"/>
  <c r="EY129" i="46"/>
  <c r="EL133" i="46"/>
  <c r="EW137" i="46"/>
  <c r="EO126" i="46"/>
  <c r="EK142" i="46"/>
  <c r="EL132" i="46"/>
  <c r="EP141" i="46"/>
  <c r="EY132" i="46"/>
  <c r="EO131" i="46"/>
  <c r="EK105" i="26" a="1"/>
  <c r="JK84" i="52"/>
  <c r="JK81" i="52"/>
  <c r="JK82" i="52"/>
  <c r="JK83" i="52"/>
  <c r="JK85" i="52"/>
  <c r="JK87" i="52"/>
  <c r="JK89" i="52"/>
  <c r="JK88" i="52"/>
  <c r="JU87" i="52"/>
  <c r="JW89" i="52"/>
  <c r="JV88" i="52"/>
  <c r="JQ83" i="52"/>
  <c r="JP82" i="52"/>
  <c r="JR84" i="52"/>
  <c r="JO81" i="52"/>
  <c r="JS85" i="52"/>
  <c r="EI103" i="46" l="1" a="1"/>
  <c r="ES121" i="46" s="1"/>
  <c r="ET118" i="26"/>
  <c r="EZ119" i="26"/>
  <c r="FC107" i="26"/>
  <c r="EP111" i="26"/>
  <c r="EZ107" i="26"/>
  <c r="ET111" i="26"/>
  <c r="EN111" i="26"/>
  <c r="EM118" i="26"/>
  <c r="ET121" i="26"/>
  <c r="FB106" i="26"/>
  <c r="ET107" i="26"/>
  <c r="EQ117" i="26"/>
  <c r="FA108" i="26"/>
  <c r="EW123" i="26"/>
  <c r="EX121" i="26"/>
  <c r="FD115" i="26"/>
  <c r="EL106" i="26"/>
  <c r="EZ122" i="26"/>
  <c r="ES110" i="26"/>
  <c r="FB107" i="26"/>
  <c r="EK105" i="26"/>
  <c r="EX106" i="26"/>
  <c r="EZ121" i="26"/>
  <c r="ES109" i="26"/>
  <c r="EW112" i="26"/>
  <c r="FC109" i="26"/>
  <c r="EX108" i="26"/>
  <c r="ES121" i="26"/>
  <c r="EX110" i="26"/>
  <c r="FB119" i="26"/>
  <c r="ER120" i="26"/>
  <c r="EU117" i="26"/>
  <c r="FD119" i="26"/>
  <c r="ET105" i="26"/>
  <c r="ES115" i="26"/>
  <c r="EQ116" i="26"/>
  <c r="EX119" i="26"/>
  <c r="EQ107" i="26"/>
  <c r="FC119" i="26"/>
  <c r="EN112" i="26"/>
  <c r="FD116" i="26"/>
  <c r="ER111" i="26"/>
  <c r="EO109" i="26"/>
  <c r="EY120" i="26"/>
  <c r="EU107" i="26"/>
  <c r="EN107" i="26"/>
  <c r="EL107" i="26"/>
  <c r="EM107" i="26"/>
  <c r="EY117" i="26"/>
  <c r="EO105" i="26"/>
  <c r="EO111" i="26"/>
  <c r="EQ109" i="26"/>
  <c r="EZ120" i="26"/>
  <c r="EL113" i="26"/>
  <c r="EW108" i="26"/>
  <c r="EU121" i="26"/>
  <c r="EX118" i="26"/>
  <c r="EX105" i="26"/>
  <c r="EV123" i="26"/>
  <c r="EY115" i="26"/>
  <c r="EX107" i="26"/>
  <c r="EQ123" i="26"/>
  <c r="EP123" i="26"/>
  <c r="FC110" i="26"/>
  <c r="EK113" i="26"/>
  <c r="EK120" i="26"/>
  <c r="EO119" i="26"/>
  <c r="EW115" i="26"/>
  <c r="EV117" i="26"/>
  <c r="FB123" i="26"/>
  <c r="FD109" i="26"/>
  <c r="EW105" i="26"/>
  <c r="FB105" i="26"/>
  <c r="EZ110" i="26"/>
  <c r="EP108" i="26"/>
  <c r="FA116" i="26"/>
  <c r="EO106" i="26"/>
  <c r="EU112" i="26"/>
  <c r="EY122" i="26"/>
  <c r="FC112" i="26"/>
  <c r="FB111" i="26"/>
  <c r="EN120" i="26"/>
  <c r="EL114" i="26"/>
  <c r="FD122" i="26"/>
  <c r="EK119" i="26"/>
  <c r="EO108" i="26"/>
  <c r="EM119" i="26"/>
  <c r="ES123" i="26"/>
  <c r="EW120" i="26"/>
  <c r="FA105" i="26"/>
  <c r="EY109" i="26"/>
  <c r="FC116" i="26"/>
  <c r="FA118" i="26"/>
  <c r="FB110" i="26"/>
  <c r="EQ122" i="26"/>
  <c r="FB116" i="26"/>
  <c r="ES106" i="26"/>
  <c r="ER118" i="26"/>
  <c r="ER114" i="26"/>
  <c r="FA114" i="26"/>
  <c r="EX109" i="26"/>
  <c r="EL110" i="26"/>
  <c r="EP110" i="26"/>
  <c r="FB117" i="26"/>
  <c r="EP116" i="26"/>
  <c r="EN116" i="26"/>
  <c r="EL105" i="26"/>
  <c r="ET110" i="26"/>
  <c r="EQ113" i="26"/>
  <c r="EQ106" i="26"/>
  <c r="FA117" i="26"/>
  <c r="EY105" i="26"/>
  <c r="EO113" i="26"/>
  <c r="ES119" i="26"/>
  <c r="EP115" i="26"/>
  <c r="EP113" i="26"/>
  <c r="EU114" i="26"/>
  <c r="FC114" i="26"/>
  <c r="ET109" i="26"/>
  <c r="ER117" i="26"/>
  <c r="ET117" i="26"/>
  <c r="FD117" i="26"/>
  <c r="EV118" i="26"/>
  <c r="EU123" i="26"/>
  <c r="FA112" i="26"/>
  <c r="EP121" i="26"/>
  <c r="ES122" i="26"/>
  <c r="EW106" i="26"/>
  <c r="EV116" i="26"/>
  <c r="EM115" i="26"/>
  <c r="ES116" i="26"/>
  <c r="EZ111" i="26"/>
  <c r="EQ114" i="26"/>
  <c r="EN109" i="26"/>
  <c r="EQ105" i="26"/>
  <c r="EK110" i="26"/>
  <c r="EO115" i="26"/>
  <c r="FC120" i="26"/>
  <c r="EZ113" i="26"/>
  <c r="EQ118" i="26"/>
  <c r="ER108" i="26"/>
  <c r="EY107" i="26"/>
  <c r="ER106" i="26"/>
  <c r="ER116" i="26"/>
  <c r="FD106" i="26"/>
  <c r="EM116" i="26"/>
  <c r="ET123" i="26"/>
  <c r="ER119" i="26"/>
  <c r="EM121" i="26"/>
  <c r="ES107" i="26"/>
  <c r="FB114" i="26"/>
  <c r="FA110" i="26"/>
  <c r="FD118" i="26"/>
  <c r="EZ123" i="26"/>
  <c r="ES120" i="26"/>
  <c r="EN117" i="26"/>
  <c r="FC108" i="26"/>
  <c r="EQ120" i="26"/>
  <c r="EK121" i="26"/>
  <c r="EU116" i="26"/>
  <c r="FB121" i="26"/>
  <c r="EK115" i="26"/>
  <c r="EW117" i="26"/>
  <c r="EX120" i="26"/>
  <c r="EL115" i="26"/>
  <c r="ER122" i="26"/>
  <c r="EV112" i="26"/>
  <c r="EZ114" i="26"/>
  <c r="EN118" i="26"/>
  <c r="FD112" i="26"/>
  <c r="FD108" i="26"/>
  <c r="EL117" i="26"/>
  <c r="EM117" i="26"/>
  <c r="EV114" i="26"/>
  <c r="EO117" i="26"/>
  <c r="EM114" i="26"/>
  <c r="EY121" i="26"/>
  <c r="EP105" i="26"/>
  <c r="EL123" i="26"/>
  <c r="EU115" i="26"/>
  <c r="ES111" i="26"/>
  <c r="EV113" i="26"/>
  <c r="ES108" i="26"/>
  <c r="FD107" i="26"/>
  <c r="EK109" i="26"/>
  <c r="ET106" i="26"/>
  <c r="EY106" i="26"/>
  <c r="EV109" i="26"/>
  <c r="EK118" i="26"/>
  <c r="EW122" i="26"/>
  <c r="EM122" i="26"/>
  <c r="ES114" i="26"/>
  <c r="EW121" i="26"/>
  <c r="EM113" i="26"/>
  <c r="EL120" i="26"/>
  <c r="EM106" i="26"/>
  <c r="FD114" i="26"/>
  <c r="ET108" i="26"/>
  <c r="EO112" i="26"/>
  <c r="FA115" i="26"/>
  <c r="FA107" i="26"/>
  <c r="EX114" i="26"/>
  <c r="EW107" i="26"/>
  <c r="EM123" i="26"/>
  <c r="ES105" i="26"/>
  <c r="FB108" i="26"/>
  <c r="EO118" i="26"/>
  <c r="EZ115" i="26"/>
  <c r="EX113" i="26"/>
  <c r="EP118" i="26"/>
  <c r="EZ109" i="26"/>
  <c r="FC123" i="26"/>
  <c r="EL121" i="26"/>
  <c r="EW114" i="26"/>
  <c r="EV105" i="26"/>
  <c r="EM108" i="26"/>
  <c r="EY123" i="26"/>
  <c r="EV119" i="26"/>
  <c r="EO107" i="26"/>
  <c r="ET120" i="26"/>
  <c r="EO114" i="26"/>
  <c r="EU111" i="26"/>
  <c r="EZ117" i="26"/>
  <c r="EM110" i="26"/>
  <c r="ER110" i="26"/>
  <c r="EM112" i="26"/>
  <c r="ES118" i="26"/>
  <c r="EN122" i="26"/>
  <c r="EZ108" i="26"/>
  <c r="EU106" i="26"/>
  <c r="EX123" i="26"/>
  <c r="FD113" i="26"/>
  <c r="EQ111" i="26"/>
  <c r="EV108" i="26"/>
  <c r="EO120" i="26"/>
  <c r="ER107" i="26"/>
  <c r="EP114" i="26"/>
  <c r="EX111" i="26"/>
  <c r="ES117" i="26"/>
  <c r="EX117" i="26"/>
  <c r="ET113" i="26"/>
  <c r="FA120" i="26"/>
  <c r="EU105" i="26"/>
  <c r="FA122" i="26"/>
  <c r="ES113" i="26"/>
  <c r="FB118" i="26"/>
  <c r="FA111" i="26"/>
  <c r="FA106" i="26"/>
  <c r="EU118" i="26"/>
  <c r="EO116" i="26"/>
  <c r="EW118" i="26"/>
  <c r="EK111" i="26"/>
  <c r="EK117" i="26"/>
  <c r="EP109" i="26"/>
  <c r="ET115" i="26"/>
  <c r="EQ115" i="26"/>
  <c r="FD121" i="26"/>
  <c r="EP112" i="26"/>
  <c r="FA121" i="26"/>
  <c r="FA113" i="26"/>
  <c r="EP107" i="26"/>
  <c r="ET114" i="26"/>
  <c r="EY113" i="26"/>
  <c r="FD120" i="26"/>
  <c r="EM111" i="26"/>
  <c r="EL118" i="26"/>
  <c r="EU113" i="26"/>
  <c r="EK106" i="26"/>
  <c r="EZ105" i="26"/>
  <c r="EX115" i="26"/>
  <c r="FC113" i="26"/>
  <c r="EZ118" i="26"/>
  <c r="EV106" i="26"/>
  <c r="EU110" i="26"/>
  <c r="FA123" i="26"/>
  <c r="EU109" i="26"/>
  <c r="EQ121" i="26"/>
  <c r="EL116" i="26"/>
  <c r="EN105" i="26"/>
  <c r="FC111" i="26"/>
  <c r="EK122" i="26"/>
  <c r="EN108" i="26"/>
  <c r="EW111" i="26"/>
  <c r="ER105" i="26"/>
  <c r="ER113" i="26"/>
  <c r="EK108" i="26"/>
  <c r="FB113" i="26"/>
  <c r="FD110" i="26"/>
  <c r="EL122" i="26"/>
  <c r="ER123" i="26"/>
  <c r="EL119" i="26"/>
  <c r="EO121" i="26"/>
  <c r="EK116" i="26"/>
  <c r="FC117" i="26"/>
  <c r="EP106" i="26"/>
  <c r="ER112" i="26"/>
  <c r="ET112" i="26"/>
  <c r="EK114" i="26"/>
  <c r="FD123" i="26"/>
  <c r="EN114" i="26"/>
  <c r="EV115" i="26"/>
  <c r="EQ112" i="26"/>
  <c r="EQ108" i="26"/>
  <c r="EO122" i="26"/>
  <c r="EZ116" i="26"/>
  <c r="ET119" i="26"/>
  <c r="EO123" i="26"/>
  <c r="EL111" i="26"/>
  <c r="FB115" i="26"/>
  <c r="EY108" i="26"/>
  <c r="EP119" i="26"/>
  <c r="ES112" i="26"/>
  <c r="EX122" i="26"/>
  <c r="EX116" i="26"/>
  <c r="ER121" i="26"/>
  <c r="EY111" i="26"/>
  <c r="FD105" i="26"/>
  <c r="EQ119" i="26"/>
  <c r="EZ106" i="26"/>
  <c r="ER109" i="26"/>
  <c r="EP117" i="26"/>
  <c r="EW116" i="26"/>
  <c r="EY118" i="26"/>
  <c r="EK123" i="26"/>
  <c r="EW119" i="26"/>
  <c r="EL109" i="26"/>
  <c r="EL112" i="26"/>
  <c r="EN106" i="26"/>
  <c r="EX112" i="26"/>
  <c r="EU120" i="26"/>
  <c r="EV111" i="26"/>
  <c r="EW113" i="26"/>
  <c r="EL108" i="26"/>
  <c r="FB120" i="26"/>
  <c r="EY116" i="26"/>
  <c r="EY119" i="26"/>
  <c r="EM105" i="26"/>
  <c r="FC106" i="26"/>
  <c r="ER115" i="26"/>
  <c r="EY112" i="26"/>
  <c r="EM109" i="26"/>
  <c r="EO110" i="26"/>
  <c r="FA109" i="26"/>
  <c r="EN113" i="26"/>
  <c r="EN121" i="26"/>
  <c r="EU119" i="26"/>
  <c r="EY114" i="26"/>
  <c r="EP122" i="26"/>
  <c r="FC105" i="26"/>
  <c r="EV110" i="26"/>
  <c r="EN119" i="26"/>
  <c r="FC115" i="26"/>
  <c r="EW110" i="26"/>
  <c r="FD111" i="26"/>
  <c r="FB112" i="26"/>
  <c r="EY110" i="26"/>
  <c r="EV120" i="26"/>
  <c r="EV107" i="26"/>
  <c r="FB109" i="26"/>
  <c r="EN110" i="26"/>
  <c r="EM120" i="26"/>
  <c r="ET122" i="26"/>
  <c r="EV121" i="26"/>
  <c r="FC121" i="26"/>
  <c r="EK107" i="26"/>
  <c r="EK112" i="26"/>
  <c r="EW109" i="26"/>
  <c r="ET116" i="26"/>
  <c r="FA119" i="26"/>
  <c r="EU108" i="26"/>
  <c r="EN115" i="26"/>
  <c r="FC122" i="26"/>
  <c r="FB122" i="26"/>
  <c r="EV122" i="26"/>
  <c r="EZ112" i="26"/>
  <c r="EQ110" i="26"/>
  <c r="EP120" i="26"/>
  <c r="EU122" i="26"/>
  <c r="EN123" i="26"/>
  <c r="FC118" i="26"/>
  <c r="IL81" i="52" a="1"/>
  <c r="IW89" i="52" s="1"/>
  <c r="EU116" i="46" l="1"/>
  <c r="EU117" i="46"/>
  <c r="EU105" i="46"/>
  <c r="ET120" i="46"/>
  <c r="EJ114" i="46"/>
  <c r="EZ112" i="46"/>
  <c r="EQ115" i="46"/>
  <c r="ES120" i="46"/>
  <c r="ES109" i="46"/>
  <c r="EK111" i="46"/>
  <c r="EI121" i="46"/>
  <c r="ET112" i="46"/>
  <c r="EQ106" i="46"/>
  <c r="EV116" i="46"/>
  <c r="EY119" i="46"/>
  <c r="EI114" i="46"/>
  <c r="EJ106" i="46"/>
  <c r="FA120" i="46"/>
  <c r="EW116" i="46"/>
  <c r="EI105" i="46"/>
  <c r="EX117" i="46"/>
  <c r="EZ115" i="46"/>
  <c r="EW103" i="46"/>
  <c r="EI120" i="46"/>
  <c r="EY115" i="46"/>
  <c r="EM118" i="46"/>
  <c r="EM114" i="46"/>
  <c r="EY104" i="46"/>
  <c r="EU111" i="46"/>
  <c r="EJ116" i="46"/>
  <c r="ES110" i="46"/>
  <c r="EX108" i="46"/>
  <c r="EZ120" i="46"/>
  <c r="FB112" i="46"/>
  <c r="EV115" i="46"/>
  <c r="EN120" i="46"/>
  <c r="EO111" i="46"/>
  <c r="FA111" i="46"/>
  <c r="EI111" i="46"/>
  <c r="FB110" i="46"/>
  <c r="EQ114" i="46"/>
  <c r="FB108" i="46"/>
  <c r="EP118" i="46"/>
  <c r="EV118" i="46"/>
  <c r="EV117" i="46"/>
  <c r="EQ120" i="46"/>
  <c r="FA104" i="46"/>
  <c r="EL109" i="46"/>
  <c r="EV121" i="46"/>
  <c r="EZ107" i="46"/>
  <c r="ER118" i="46"/>
  <c r="EM104" i="46"/>
  <c r="EK116" i="46"/>
  <c r="EY117" i="46"/>
  <c r="EZ109" i="46"/>
  <c r="EI108" i="46"/>
  <c r="EY105" i="46"/>
  <c r="ES108" i="46"/>
  <c r="EQ112" i="46"/>
  <c r="EU110" i="46"/>
  <c r="EP111" i="46"/>
  <c r="EW119" i="46"/>
  <c r="EW106" i="46"/>
  <c r="EK110" i="46"/>
  <c r="EJ120" i="46"/>
  <c r="ES106" i="46"/>
  <c r="EU119" i="46"/>
  <c r="EU106" i="46"/>
  <c r="FA112" i="46"/>
  <c r="FA113" i="46"/>
  <c r="EK113" i="46"/>
  <c r="EK119" i="46"/>
  <c r="EQ118" i="46"/>
  <c r="EZ117" i="46"/>
  <c r="EY103" i="46"/>
  <c r="ET103" i="46"/>
  <c r="EK118" i="46"/>
  <c r="FA110" i="46"/>
  <c r="EZ116" i="46"/>
  <c r="FB113" i="46"/>
  <c r="EY106" i="46"/>
  <c r="EI103" i="46"/>
  <c r="EI106" i="46"/>
  <c r="ET106" i="46"/>
  <c r="ES113" i="46"/>
  <c r="EL103" i="46"/>
  <c r="ES104" i="46"/>
  <c r="EJ103" i="46"/>
  <c r="ER117" i="46"/>
  <c r="ET107" i="46"/>
  <c r="EM105" i="46"/>
  <c r="ET121" i="46"/>
  <c r="EQ107" i="46"/>
  <c r="EX103" i="46"/>
  <c r="EX106" i="46"/>
  <c r="EL113" i="46"/>
  <c r="EO115" i="46"/>
  <c r="EM111" i="46"/>
  <c r="ER104" i="46"/>
  <c r="EU121" i="46"/>
  <c r="FB118" i="46"/>
  <c r="EY116" i="46"/>
  <c r="EM115" i="46"/>
  <c r="ES115" i="46"/>
  <c r="EN113" i="46"/>
  <c r="EY118" i="46"/>
  <c r="ES114" i="46"/>
  <c r="EZ118" i="46"/>
  <c r="EZ105" i="46"/>
  <c r="EJ109" i="46"/>
  <c r="EX120" i="46"/>
  <c r="EJ112" i="46"/>
  <c r="ET113" i="46"/>
  <c r="EI113" i="46"/>
  <c r="EP113" i="46"/>
  <c r="EN115" i="46"/>
  <c r="EW114" i="46"/>
  <c r="EJ108" i="46"/>
  <c r="EY112" i="46"/>
  <c r="EU104" i="46"/>
  <c r="FB120" i="46"/>
  <c r="EL107" i="46"/>
  <c r="EJ117" i="46"/>
  <c r="EO109" i="46"/>
  <c r="EV111" i="46"/>
  <c r="EN109" i="46"/>
  <c r="EK105" i="46"/>
  <c r="EL106" i="46"/>
  <c r="EQ110" i="46"/>
  <c r="EU115" i="46"/>
  <c r="ET114" i="46"/>
  <c r="EP109" i="46"/>
  <c r="FA114" i="46"/>
  <c r="EN103" i="46"/>
  <c r="EX119" i="46"/>
  <c r="EP116" i="46"/>
  <c r="EW113" i="46"/>
  <c r="EW115" i="46"/>
  <c r="EO108" i="46"/>
  <c r="EV107" i="46"/>
  <c r="EK120" i="46"/>
  <c r="EN104" i="46"/>
  <c r="EI118" i="46"/>
  <c r="EO107" i="46"/>
  <c r="ER103" i="46"/>
  <c r="EX110" i="46"/>
  <c r="EK104" i="46"/>
  <c r="EP105" i="46"/>
  <c r="EQ111" i="46"/>
  <c r="FA108" i="46"/>
  <c r="FB105" i="46"/>
  <c r="ET118" i="46"/>
  <c r="ER108" i="46"/>
  <c r="EV113" i="46"/>
  <c r="EU103" i="46"/>
  <c r="EP115" i="46"/>
  <c r="EN121" i="46"/>
  <c r="EI116" i="46"/>
  <c r="EO119" i="46"/>
  <c r="EY107" i="46"/>
  <c r="EU113" i="46"/>
  <c r="EO105" i="46"/>
  <c r="EK106" i="46"/>
  <c r="EQ113" i="46"/>
  <c r="EK115" i="46"/>
  <c r="EP106" i="46"/>
  <c r="EM116" i="46"/>
  <c r="ET104" i="46"/>
  <c r="ER107" i="46"/>
  <c r="EK114" i="46"/>
  <c r="EX107" i="46"/>
  <c r="ER112" i="46"/>
  <c r="EL104" i="46"/>
  <c r="FA115" i="46"/>
  <c r="EZ119" i="46"/>
  <c r="EW117" i="46"/>
  <c r="EN119" i="46"/>
  <c r="EL115" i="46"/>
  <c r="FA107" i="46"/>
  <c r="FA117" i="46"/>
  <c r="FA116" i="46"/>
  <c r="EP104" i="46"/>
  <c r="EM109" i="46"/>
  <c r="EU118" i="46"/>
  <c r="EO104" i="46"/>
  <c r="EZ113" i="46"/>
  <c r="FA119" i="46"/>
  <c r="EV112" i="46"/>
  <c r="EO112" i="46"/>
  <c r="EN105" i="46"/>
  <c r="ES105" i="46"/>
  <c r="EJ113" i="46"/>
  <c r="EX104" i="46"/>
  <c r="EN107" i="46"/>
  <c r="EN112" i="46"/>
  <c r="EZ121" i="46"/>
  <c r="FA105" i="46"/>
  <c r="ER116" i="46"/>
  <c r="ET108" i="46"/>
  <c r="EI117" i="46"/>
  <c r="EO121" i="46"/>
  <c r="EX116" i="46"/>
  <c r="EL105" i="46"/>
  <c r="EJ110" i="46"/>
  <c r="EX118" i="46"/>
  <c r="ER115" i="46"/>
  <c r="EJ107" i="46"/>
  <c r="EL117" i="46"/>
  <c r="EM107" i="46"/>
  <c r="FB106" i="46"/>
  <c r="ES117" i="46"/>
  <c r="EV110" i="46"/>
  <c r="EP121" i="46"/>
  <c r="ER111" i="46"/>
  <c r="EI110" i="46"/>
  <c r="EP120" i="46"/>
  <c r="EY114" i="46"/>
  <c r="EJ118" i="46"/>
  <c r="EQ103" i="46"/>
  <c r="EU107" i="46"/>
  <c r="EM120" i="46"/>
  <c r="EN111" i="46"/>
  <c r="EW107" i="46"/>
  <c r="EM117" i="46"/>
  <c r="ER113" i="46"/>
  <c r="EM108" i="46"/>
  <c r="FB109" i="46"/>
  <c r="EX113" i="46"/>
  <c r="FB104" i="46"/>
  <c r="EY109" i="46"/>
  <c r="EO110" i="46"/>
  <c r="EK109" i="46"/>
  <c r="EV105" i="46"/>
  <c r="ET119" i="46"/>
  <c r="EP117" i="46"/>
  <c r="FA109" i="46"/>
  <c r="EZ108" i="46"/>
  <c r="EX114" i="46"/>
  <c r="EQ108" i="46"/>
  <c r="EV103" i="46"/>
  <c r="EK121" i="46"/>
  <c r="EU109" i="46"/>
  <c r="FB115" i="46"/>
  <c r="ER119" i="46"/>
  <c r="EY120" i="46"/>
  <c r="EJ104" i="46"/>
  <c r="EV109" i="46"/>
  <c r="EO114" i="46"/>
  <c r="EI109" i="46"/>
  <c r="EK103" i="46"/>
  <c r="ET117" i="46"/>
  <c r="ER109" i="46"/>
  <c r="EO120" i="46"/>
  <c r="EU108" i="46"/>
  <c r="EZ111" i="46"/>
  <c r="ET105" i="46"/>
  <c r="EO117" i="46"/>
  <c r="EY110" i="46"/>
  <c r="EV120" i="46"/>
  <c r="EU112" i="46"/>
  <c r="EO118" i="46"/>
  <c r="EI119" i="46"/>
  <c r="EZ110" i="46"/>
  <c r="FB114" i="46"/>
  <c r="EI107" i="46"/>
  <c r="ES103" i="46"/>
  <c r="EQ121" i="46"/>
  <c r="FB121" i="46"/>
  <c r="EN116" i="46"/>
  <c r="EQ119" i="46"/>
  <c r="EY108" i="46"/>
  <c r="EZ103" i="46"/>
  <c r="ER110" i="46"/>
  <c r="EX111" i="46"/>
  <c r="FB119" i="46"/>
  <c r="EK107" i="46"/>
  <c r="EX115" i="46"/>
  <c r="EW111" i="46"/>
  <c r="EJ115" i="46"/>
  <c r="ER106" i="46"/>
  <c r="FB111" i="46"/>
  <c r="EY121" i="46"/>
  <c r="ET110" i="46"/>
  <c r="EO116" i="46"/>
  <c r="EV119" i="46"/>
  <c r="ES119" i="46"/>
  <c r="EY111" i="46"/>
  <c r="ES118" i="46"/>
  <c r="EX112" i="46"/>
  <c r="EP107" i="46"/>
  <c r="FA121" i="46"/>
  <c r="EW104" i="46"/>
  <c r="EM119" i="46"/>
  <c r="EW118" i="46"/>
  <c r="ES116" i="46"/>
  <c r="ES112" i="46"/>
  <c r="FB103" i="46"/>
  <c r="EQ104" i="46"/>
  <c r="EQ109" i="46"/>
  <c r="EW110" i="46"/>
  <c r="EL108" i="46"/>
  <c r="ES107" i="46"/>
  <c r="ET109" i="46"/>
  <c r="EL112" i="46"/>
  <c r="EM112" i="46"/>
  <c r="EM113" i="46"/>
  <c r="EU120" i="46"/>
  <c r="EI115" i="46"/>
  <c r="EO113" i="46"/>
  <c r="EZ106" i="46"/>
  <c r="EZ104" i="46"/>
  <c r="EW105" i="46"/>
  <c r="ET116" i="46"/>
  <c r="EK108" i="46"/>
  <c r="EN108" i="46"/>
  <c r="EM121" i="46"/>
  <c r="EV104" i="46"/>
  <c r="EN106" i="46"/>
  <c r="EQ105" i="46"/>
  <c r="EL118" i="46"/>
  <c r="EL119" i="46"/>
  <c r="EO103" i="46"/>
  <c r="FA118" i="46"/>
  <c r="EV114" i="46"/>
  <c r="EN114" i="46"/>
  <c r="EJ105" i="46"/>
  <c r="EP119" i="46"/>
  <c r="EP103" i="46"/>
  <c r="FB116" i="46"/>
  <c r="EQ116" i="46"/>
  <c r="EZ114" i="46"/>
  <c r="ER121" i="46"/>
  <c r="EP114" i="46"/>
  <c r="EY113" i="46"/>
  <c r="EP108" i="46"/>
  <c r="EL111" i="46"/>
  <c r="EI112" i="46"/>
  <c r="FB117" i="46"/>
  <c r="ET111" i="46"/>
  <c r="EJ121" i="46"/>
  <c r="FB107" i="46"/>
  <c r="ES111" i="46"/>
  <c r="EM103" i="46"/>
  <c r="EM106" i="46"/>
  <c r="FA106" i="46"/>
  <c r="ET115" i="46"/>
  <c r="EW112" i="46"/>
  <c r="EW108" i="46"/>
  <c r="EW120" i="46"/>
  <c r="EW109" i="46"/>
  <c r="EW121" i="46"/>
  <c r="EJ119" i="46"/>
  <c r="EP110" i="46"/>
  <c r="EP112" i="46"/>
  <c r="EL110" i="46"/>
  <c r="EU114" i="46"/>
  <c r="EQ117" i="46"/>
  <c r="EL116" i="46"/>
  <c r="EN117" i="46"/>
  <c r="EJ111" i="46"/>
  <c r="EM110" i="46"/>
  <c r="FA103" i="46"/>
  <c r="EO106" i="46"/>
  <c r="EX109" i="46"/>
  <c r="EK112" i="46"/>
  <c r="EV106" i="46"/>
  <c r="EX121" i="46"/>
  <c r="ER105" i="46"/>
  <c r="ER120" i="46"/>
  <c r="EV108" i="46"/>
  <c r="EL120" i="46"/>
  <c r="EL114" i="46"/>
  <c r="EX105" i="46"/>
  <c r="EL121" i="46"/>
  <c r="ER114" i="46"/>
  <c r="EN110" i="46"/>
  <c r="EN118" i="46"/>
  <c r="EK117" i="46"/>
  <c r="EI104" i="46"/>
  <c r="FN105" i="26" a="1"/>
  <c r="IU89" i="52"/>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Q83" i="52"/>
  <c r="IM88" i="52"/>
  <c r="IM86" i="52"/>
  <c r="IT89" i="52"/>
  <c r="IL85" i="52"/>
  <c r="IO81" i="52"/>
  <c r="IQ86" i="52"/>
  <c r="IN86" i="52"/>
  <c r="IS89" i="52"/>
  <c r="IS85" i="52"/>
  <c r="IR86" i="52"/>
  <c r="IT87" i="52"/>
  <c r="IW83" i="52"/>
  <c r="IP88" i="52"/>
  <c r="IS84" i="52"/>
  <c r="IW85" i="52"/>
  <c r="IT82" i="52"/>
  <c r="IR85" i="52"/>
  <c r="IL81" i="52"/>
  <c r="IL87" i="52"/>
  <c r="IM83" i="52"/>
  <c r="IR89" i="52"/>
  <c r="IR83" i="52"/>
  <c r="IV83" i="52"/>
  <c r="IQ87" i="52"/>
  <c r="IP86" i="52"/>
  <c r="IM82" i="52"/>
  <c r="IQ88" i="52"/>
  <c r="IW82" i="52"/>
  <c r="IN83" i="52"/>
  <c r="IT86" i="52"/>
  <c r="IP81" i="52"/>
  <c r="IW87" i="52"/>
  <c r="IN82" i="52"/>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FL103" i="46" l="1" a="1"/>
  <c r="FV116" i="46" s="1"/>
  <c r="IR99" i="52"/>
  <c r="IL99" i="52"/>
  <c r="IN99" i="52"/>
  <c r="FZ108" i="26"/>
  <c r="FS106" i="26"/>
  <c r="GE118" i="26"/>
  <c r="FO106" i="26"/>
  <c r="GF117" i="26"/>
  <c r="FO114" i="26"/>
  <c r="GD122" i="26"/>
  <c r="FS114" i="26"/>
  <c r="FQ108" i="26"/>
  <c r="GG120" i="26"/>
  <c r="GE121" i="26"/>
  <c r="GC119" i="26"/>
  <c r="GE108" i="26"/>
  <c r="FO111" i="26"/>
  <c r="FQ107" i="26"/>
  <c r="FZ113" i="26"/>
  <c r="FV111" i="26"/>
  <c r="FT105" i="26"/>
  <c r="FP114" i="26"/>
  <c r="FY108" i="26"/>
  <c r="FN109" i="26"/>
  <c r="FQ106" i="26"/>
  <c r="FS115" i="26"/>
  <c r="FZ105" i="26"/>
  <c r="FZ122" i="26"/>
  <c r="FT122" i="26"/>
  <c r="FP108" i="26"/>
  <c r="FS108" i="26"/>
  <c r="FN116" i="26"/>
  <c r="GD116" i="26"/>
  <c r="GF119" i="26"/>
  <c r="FQ123" i="26"/>
  <c r="FV109" i="26"/>
  <c r="GC108" i="26"/>
  <c r="FO120" i="26"/>
  <c r="FS120" i="26"/>
  <c r="FV120" i="26"/>
  <c r="FV108" i="26"/>
  <c r="GE120" i="26"/>
  <c r="FY121" i="26"/>
  <c r="FR105" i="26"/>
  <c r="FS123" i="26"/>
  <c r="FW120" i="26"/>
  <c r="FV119" i="26"/>
  <c r="GA112" i="26"/>
  <c r="GF105" i="26"/>
  <c r="FQ115" i="26"/>
  <c r="GA111" i="26"/>
  <c r="FP118" i="26"/>
  <c r="FR122" i="26"/>
  <c r="FR123" i="26"/>
  <c r="GA119" i="26"/>
  <c r="FU108" i="26"/>
  <c r="FX122" i="26"/>
  <c r="GB115" i="26"/>
  <c r="FU120" i="26"/>
  <c r="GD120" i="26"/>
  <c r="FQ111" i="26"/>
  <c r="FZ118" i="26"/>
  <c r="FP106" i="26"/>
  <c r="GB105" i="26"/>
  <c r="FX107" i="26"/>
  <c r="FY107" i="26"/>
  <c r="GG118" i="26"/>
  <c r="FU105" i="26"/>
  <c r="FS109" i="26"/>
  <c r="FZ123" i="26"/>
  <c r="FZ112" i="26"/>
  <c r="FR115" i="26"/>
  <c r="FU109" i="26"/>
  <c r="GA107" i="26"/>
  <c r="GA106" i="26"/>
  <c r="FY123" i="26"/>
  <c r="GC106" i="26"/>
  <c r="FY119" i="26"/>
  <c r="GC115" i="26"/>
  <c r="GC116" i="26"/>
  <c r="FX113" i="26"/>
  <c r="GB112" i="26"/>
  <c r="FX105" i="26"/>
  <c r="FT119" i="26"/>
  <c r="FR118" i="26"/>
  <c r="GA116" i="26"/>
  <c r="FO105" i="26"/>
  <c r="FW114" i="26"/>
  <c r="GB120" i="26"/>
  <c r="GD106" i="26"/>
  <c r="FQ117" i="26"/>
  <c r="FP110" i="26"/>
  <c r="FP109" i="26"/>
  <c r="FZ114" i="26"/>
  <c r="FN120" i="26"/>
  <c r="GB123" i="26"/>
  <c r="GG105" i="26"/>
  <c r="FV115" i="26"/>
  <c r="GD118" i="26"/>
  <c r="FP121" i="26"/>
  <c r="FN106" i="26"/>
  <c r="FX117" i="26"/>
  <c r="FN122" i="26"/>
  <c r="GC113" i="26"/>
  <c r="GB107" i="26"/>
  <c r="GF106" i="26"/>
  <c r="FZ109" i="26"/>
  <c r="GB118" i="26"/>
  <c r="FR109" i="26"/>
  <c r="GC118" i="26"/>
  <c r="FR108" i="26"/>
  <c r="FT106" i="26"/>
  <c r="FN112" i="26"/>
  <c r="FP111" i="26"/>
  <c r="GF110" i="26"/>
  <c r="FT109" i="26"/>
  <c r="FV106" i="26"/>
  <c r="GD121" i="26"/>
  <c r="FT107" i="26"/>
  <c r="FT120" i="26"/>
  <c r="FX109" i="26"/>
  <c r="GC111" i="26"/>
  <c r="GG116" i="26"/>
  <c r="GC109" i="26"/>
  <c r="FS117" i="26"/>
  <c r="GD111" i="26"/>
  <c r="FS119" i="26"/>
  <c r="FP119" i="26"/>
  <c r="FZ106" i="26"/>
  <c r="FS111" i="26"/>
  <c r="FU112" i="26"/>
  <c r="GA121" i="26"/>
  <c r="FO119" i="26"/>
  <c r="FO110" i="26"/>
  <c r="GG119" i="26"/>
  <c r="GE115" i="26"/>
  <c r="GD108" i="26"/>
  <c r="FZ115" i="26"/>
  <c r="FU115" i="26"/>
  <c r="FX114" i="26"/>
  <c r="FP117" i="26"/>
  <c r="FT115" i="26"/>
  <c r="GG109" i="26"/>
  <c r="GG106" i="26"/>
  <c r="FT118" i="26"/>
  <c r="FX108" i="26"/>
  <c r="FW119" i="26"/>
  <c r="FY105" i="26"/>
  <c r="FU113" i="26"/>
  <c r="GC122" i="26"/>
  <c r="GE111" i="26"/>
  <c r="GA115" i="26"/>
  <c r="FR114" i="26"/>
  <c r="FV113" i="26"/>
  <c r="FV112" i="26"/>
  <c r="FR111" i="26"/>
  <c r="GC123" i="26"/>
  <c r="FR106" i="26"/>
  <c r="FP116" i="26"/>
  <c r="FN117" i="26"/>
  <c r="FT123" i="26"/>
  <c r="FQ116" i="26"/>
  <c r="GF115" i="26"/>
  <c r="GF122" i="26"/>
  <c r="FU121" i="26"/>
  <c r="GE110" i="26"/>
  <c r="FW105" i="26"/>
  <c r="FP115" i="26"/>
  <c r="GF109" i="26"/>
  <c r="FN113" i="26"/>
  <c r="GD107" i="26"/>
  <c r="FW112" i="26"/>
  <c r="GB114" i="26"/>
  <c r="GE114" i="26"/>
  <c r="FQ119" i="26"/>
  <c r="FQ120" i="26"/>
  <c r="FY112" i="26"/>
  <c r="FV121" i="26"/>
  <c r="FU118" i="26"/>
  <c r="FW106" i="26"/>
  <c r="FW107" i="26"/>
  <c r="FW110" i="26"/>
  <c r="GD114" i="26"/>
  <c r="FW113" i="26"/>
  <c r="GF120" i="26"/>
  <c r="FU114" i="26"/>
  <c r="FN105" i="26"/>
  <c r="GG111" i="26"/>
  <c r="GG122" i="26"/>
  <c r="GA120" i="26"/>
  <c r="FN111" i="26"/>
  <c r="FX121" i="26"/>
  <c r="FW115" i="26"/>
  <c r="FZ116" i="26"/>
  <c r="FO112" i="26"/>
  <c r="FU116" i="26"/>
  <c r="FW121" i="26"/>
  <c r="GB121" i="26"/>
  <c r="FO113" i="26"/>
  <c r="FV122" i="26"/>
  <c r="GE119" i="26"/>
  <c r="FR113" i="26"/>
  <c r="FR110" i="26"/>
  <c r="FX118" i="26"/>
  <c r="GE122" i="26"/>
  <c r="FZ117" i="26"/>
  <c r="GE116" i="26"/>
  <c r="FV116" i="26"/>
  <c r="FO121" i="26"/>
  <c r="FZ111" i="26"/>
  <c r="GA110" i="26"/>
  <c r="GF123" i="26"/>
  <c r="GE106" i="26"/>
  <c r="FQ110" i="26"/>
  <c r="GD115" i="26"/>
  <c r="GG110" i="26"/>
  <c r="FX120" i="26"/>
  <c r="GG107" i="26"/>
  <c r="GB109" i="26"/>
  <c r="GF107" i="26"/>
  <c r="FX110" i="26"/>
  <c r="FS110" i="26"/>
  <c r="GD123" i="26"/>
  <c r="FQ112" i="26"/>
  <c r="FN114" i="26"/>
  <c r="FV123" i="26"/>
  <c r="GG114" i="26"/>
  <c r="FS113" i="26"/>
  <c r="FR121" i="26"/>
  <c r="GE109" i="26"/>
  <c r="FW122" i="26"/>
  <c r="FP107" i="26"/>
  <c r="GC110" i="26"/>
  <c r="GB113" i="26"/>
  <c r="FT121" i="26"/>
  <c r="GG117" i="26"/>
  <c r="GF118" i="26"/>
  <c r="GB111" i="26"/>
  <c r="GG108" i="26"/>
  <c r="FT110" i="26"/>
  <c r="FQ121" i="26"/>
  <c r="FQ105" i="26"/>
  <c r="GF111" i="26"/>
  <c r="FS116" i="26"/>
  <c r="GC117" i="26"/>
  <c r="GC112" i="26"/>
  <c r="GG112" i="26"/>
  <c r="FX106" i="26"/>
  <c r="GA123" i="26"/>
  <c r="FR119" i="26"/>
  <c r="GC105" i="26"/>
  <c r="FW116" i="26"/>
  <c r="FV117" i="26"/>
  <c r="FS105" i="26"/>
  <c r="FX116" i="26"/>
  <c r="FX115" i="26"/>
  <c r="FS107" i="26"/>
  <c r="FS112" i="26"/>
  <c r="FT111" i="26"/>
  <c r="FW118" i="26"/>
  <c r="FZ119" i="26"/>
  <c r="GF121" i="26"/>
  <c r="FQ122" i="26"/>
  <c r="FQ113" i="26"/>
  <c r="FY115" i="26"/>
  <c r="GB110" i="26"/>
  <c r="FT114" i="26"/>
  <c r="FN115" i="26"/>
  <c r="GG121" i="26"/>
  <c r="FT112" i="26"/>
  <c r="FV118" i="26"/>
  <c r="FX111" i="26"/>
  <c r="FX119" i="26"/>
  <c r="FO115" i="26"/>
  <c r="FN123" i="26"/>
  <c r="FU119" i="26"/>
  <c r="FZ110" i="26"/>
  <c r="FY120" i="26"/>
  <c r="GD119" i="26"/>
  <c r="GE113" i="26"/>
  <c r="FV114" i="26"/>
  <c r="GB108" i="26"/>
  <c r="FZ107" i="26"/>
  <c r="FW111" i="26"/>
  <c r="GF108" i="26"/>
  <c r="FQ109" i="26"/>
  <c r="FY118" i="26"/>
  <c r="FV110" i="26"/>
  <c r="GB122" i="26"/>
  <c r="FR107" i="26"/>
  <c r="FN110" i="26"/>
  <c r="FS122" i="26"/>
  <c r="GD112" i="26"/>
  <c r="FW109" i="26"/>
  <c r="GF113" i="26"/>
  <c r="GE105" i="26"/>
  <c r="FY117" i="26"/>
  <c r="FY116" i="26"/>
  <c r="FY113" i="26"/>
  <c r="GD109" i="26"/>
  <c r="FS121" i="26"/>
  <c r="FW123" i="26"/>
  <c r="FR112" i="26"/>
  <c r="GF114" i="26"/>
  <c r="GA113" i="26"/>
  <c r="FX112" i="26"/>
  <c r="FT117" i="26"/>
  <c r="FP105" i="26"/>
  <c r="FP112" i="26"/>
  <c r="GE117" i="26"/>
  <c r="FO122" i="26"/>
  <c r="FU122" i="26"/>
  <c r="FP122" i="26"/>
  <c r="FY122" i="26"/>
  <c r="GD110" i="26"/>
  <c r="GA114" i="26"/>
  <c r="FY114" i="26"/>
  <c r="FT113" i="26"/>
  <c r="GB117" i="26"/>
  <c r="GA118" i="26"/>
  <c r="FQ114" i="26"/>
  <c r="FZ120" i="26"/>
  <c r="FU110" i="26"/>
  <c r="GE112" i="26"/>
  <c r="GC121" i="26"/>
  <c r="FU107" i="26"/>
  <c r="FR120" i="26"/>
  <c r="FN107" i="26"/>
  <c r="FV105" i="26"/>
  <c r="GF112" i="26"/>
  <c r="FR117" i="26"/>
  <c r="FT108" i="26"/>
  <c r="FO118" i="26"/>
  <c r="FO107" i="26"/>
  <c r="FN118" i="26"/>
  <c r="FN119" i="26"/>
  <c r="FW108" i="26"/>
  <c r="GD113" i="26"/>
  <c r="GG115" i="26"/>
  <c r="GC107" i="26"/>
  <c r="GB119" i="26"/>
  <c r="GG123" i="26"/>
  <c r="FR116" i="26"/>
  <c r="FY111" i="26"/>
  <c r="FS118" i="26"/>
  <c r="GE123" i="26"/>
  <c r="FO116" i="26"/>
  <c r="GA122" i="26"/>
  <c r="FY109" i="26"/>
  <c r="GA108" i="26"/>
  <c r="FT116" i="26"/>
  <c r="GE107" i="26"/>
  <c r="FP120" i="26"/>
  <c r="GC114" i="26"/>
  <c r="FU123" i="26"/>
  <c r="GF116" i="26"/>
  <c r="FY106" i="26"/>
  <c r="FU106" i="26"/>
  <c r="FO109" i="26"/>
  <c r="FO108" i="26"/>
  <c r="GA105" i="26"/>
  <c r="FN121" i="26"/>
  <c r="FU117" i="26"/>
  <c r="FV107" i="26"/>
  <c r="FZ121" i="26"/>
  <c r="GC120" i="26"/>
  <c r="FP123" i="26"/>
  <c r="FU111" i="26"/>
  <c r="FN108" i="26"/>
  <c r="FO117" i="26"/>
  <c r="GD117" i="26"/>
  <c r="FY110" i="26"/>
  <c r="GG113" i="26"/>
  <c r="GD105" i="26"/>
  <c r="FQ118" i="26"/>
  <c r="FO123" i="26"/>
  <c r="GA117" i="26"/>
  <c r="GA109" i="26"/>
  <c r="FW117" i="26"/>
  <c r="FX123" i="26"/>
  <c r="GB106" i="26"/>
  <c r="GB116" i="26"/>
  <c r="FP113" i="26"/>
  <c r="IV99" i="52"/>
  <c r="IT99" i="52"/>
  <c r="IW99" i="52"/>
  <c r="IS99" i="52"/>
  <c r="IO99" i="52"/>
  <c r="IM99" i="52"/>
  <c r="IU99" i="52"/>
  <c r="IQ99" i="52"/>
  <c r="IP99" i="52"/>
  <c r="IW116" i="52"/>
  <c r="IN107" i="52"/>
  <c r="IL105" i="52"/>
  <c r="IR111" i="52"/>
  <c r="IU114" i="52"/>
  <c r="IO108" i="52"/>
  <c r="IP109" i="52"/>
  <c r="IM106" i="52"/>
  <c r="IV115" i="52"/>
  <c r="IS112" i="52"/>
  <c r="IT113" i="52"/>
  <c r="IQ110" i="52"/>
  <c r="GA117" i="46" l="1"/>
  <c r="FM107" i="46"/>
  <c r="FV120" i="46"/>
  <c r="FO118" i="46"/>
  <c r="FS114" i="46"/>
  <c r="GC113" i="46"/>
  <c r="FM110" i="46"/>
  <c r="GA108" i="46"/>
  <c r="GD112" i="46"/>
  <c r="FW113" i="46"/>
  <c r="FY120" i="46"/>
  <c r="GB109" i="46"/>
  <c r="FP121" i="46"/>
  <c r="FQ113" i="46"/>
  <c r="FS116" i="46"/>
  <c r="FN106" i="46"/>
  <c r="GB103" i="46"/>
  <c r="GC106" i="46"/>
  <c r="FX109" i="46"/>
  <c r="GA121" i="46"/>
  <c r="FT113" i="46"/>
  <c r="FR105" i="46"/>
  <c r="FP103" i="46"/>
  <c r="GD109" i="46"/>
  <c r="GD121" i="46"/>
  <c r="FP104" i="46"/>
  <c r="FN116" i="46"/>
  <c r="FR111" i="46"/>
  <c r="FX113" i="46"/>
  <c r="FO105" i="46"/>
  <c r="GA120" i="46"/>
  <c r="GC112" i="46"/>
  <c r="FO120" i="46"/>
  <c r="FR116" i="46"/>
  <c r="FX110" i="46"/>
  <c r="FN105" i="46"/>
  <c r="GA107" i="46"/>
  <c r="FW121" i="46"/>
  <c r="GE103" i="46"/>
  <c r="GA119" i="46"/>
  <c r="GC115" i="46"/>
  <c r="FL112" i="46"/>
  <c r="FV119" i="46"/>
  <c r="FO113" i="46"/>
  <c r="GE111" i="46"/>
  <c r="GD115" i="46"/>
  <c r="FL111" i="46"/>
  <c r="FY108" i="46"/>
  <c r="GE104" i="46"/>
  <c r="FV106" i="46"/>
  <c r="FS107" i="46"/>
  <c r="FN118" i="46"/>
  <c r="GC103" i="46"/>
  <c r="FM105" i="46"/>
  <c r="FN115" i="46"/>
  <c r="FU119" i="46"/>
  <c r="GC114" i="46"/>
  <c r="FS104" i="46"/>
  <c r="FM112" i="46"/>
  <c r="FR114" i="46"/>
  <c r="FY103" i="46"/>
  <c r="FS115" i="46"/>
  <c r="GA104" i="46"/>
  <c r="FP111" i="46"/>
  <c r="FZ106" i="46"/>
  <c r="FU108" i="46"/>
  <c r="FV114" i="46"/>
  <c r="FW114" i="46"/>
  <c r="GB113" i="46"/>
  <c r="FM119" i="46"/>
  <c r="FY110" i="46"/>
  <c r="GB111" i="46"/>
  <c r="FM115" i="46"/>
  <c r="FO116" i="46"/>
  <c r="FU110" i="46"/>
  <c r="GD116" i="46"/>
  <c r="GE112" i="46"/>
  <c r="FX117" i="46"/>
  <c r="FQ108" i="46"/>
  <c r="GB108" i="46"/>
  <c r="GD111" i="46"/>
  <c r="FN111" i="46"/>
  <c r="FZ114" i="46"/>
  <c r="FY112" i="46"/>
  <c r="GA111" i="46"/>
  <c r="FZ108" i="46"/>
  <c r="FO114" i="46"/>
  <c r="FT111" i="46"/>
  <c r="FV103" i="46"/>
  <c r="FV105" i="46"/>
  <c r="FU120" i="46"/>
  <c r="GD104" i="46"/>
  <c r="FV111" i="46"/>
  <c r="FT116" i="46"/>
  <c r="GA106" i="46"/>
  <c r="GA116" i="46"/>
  <c r="FP105" i="46"/>
  <c r="FN112" i="46"/>
  <c r="FT120" i="46"/>
  <c r="FS108" i="46"/>
  <c r="FN113" i="46"/>
  <c r="FM103" i="46"/>
  <c r="FL108" i="46"/>
  <c r="FX108" i="46"/>
  <c r="GD105" i="46"/>
  <c r="FV110" i="46"/>
  <c r="FM114" i="46"/>
  <c r="FN117" i="46"/>
  <c r="FV112" i="46"/>
  <c r="FU118" i="46"/>
  <c r="GD113" i="46"/>
  <c r="FY119" i="46"/>
  <c r="FQ110" i="46"/>
  <c r="FZ113" i="46"/>
  <c r="FV104" i="46"/>
  <c r="FP106" i="46"/>
  <c r="GC111" i="46"/>
  <c r="FZ120" i="46"/>
  <c r="FX114" i="46"/>
  <c r="FO121" i="46"/>
  <c r="FR110" i="46"/>
  <c r="FW109" i="46"/>
  <c r="FT107" i="46"/>
  <c r="FS120" i="46"/>
  <c r="FQ120" i="46"/>
  <c r="FT114" i="46"/>
  <c r="GD107" i="46"/>
  <c r="FO111" i="46"/>
  <c r="FU121" i="46"/>
  <c r="GB112" i="46"/>
  <c r="FT115" i="46"/>
  <c r="FS112" i="46"/>
  <c r="FZ103" i="46"/>
  <c r="FR118" i="46"/>
  <c r="FT104" i="46"/>
  <c r="GD117" i="46"/>
  <c r="GE119" i="46"/>
  <c r="FY106" i="46"/>
  <c r="FY109" i="46"/>
  <c r="FV117" i="46"/>
  <c r="GC105" i="46"/>
  <c r="FQ117" i="46"/>
  <c r="FU107" i="46"/>
  <c r="FP110" i="46"/>
  <c r="FX116" i="46"/>
  <c r="FN109" i="46"/>
  <c r="FM120" i="46"/>
  <c r="GB110" i="46"/>
  <c r="GE115" i="46"/>
  <c r="FW108" i="46"/>
  <c r="FY117" i="46"/>
  <c r="FZ111" i="46"/>
  <c r="GC116" i="46"/>
  <c r="GE118" i="46"/>
  <c r="FL110" i="46"/>
  <c r="FN110" i="46"/>
  <c r="FW116" i="46"/>
  <c r="FZ110" i="46"/>
  <c r="FX111" i="46"/>
  <c r="FM111" i="46"/>
  <c r="GA112" i="46"/>
  <c r="FO115" i="46"/>
  <c r="FU109" i="46"/>
  <c r="FU111" i="46"/>
  <c r="FX105" i="46"/>
  <c r="FP118" i="46"/>
  <c r="FZ104" i="46"/>
  <c r="FX119" i="46"/>
  <c r="FL105" i="46"/>
  <c r="GB120" i="46"/>
  <c r="FL106" i="46"/>
  <c r="FR121" i="46"/>
  <c r="FQ106" i="46"/>
  <c r="FS113" i="46"/>
  <c r="FZ109" i="46"/>
  <c r="FO107" i="46"/>
  <c r="FM121" i="46"/>
  <c r="FX112" i="46"/>
  <c r="FY107" i="46"/>
  <c r="FL121" i="46"/>
  <c r="FN121" i="46"/>
  <c r="GD119" i="46"/>
  <c r="GE105" i="46"/>
  <c r="FO109" i="46"/>
  <c r="FO119" i="46"/>
  <c r="FT110" i="46"/>
  <c r="FX118" i="46"/>
  <c r="FT106" i="46"/>
  <c r="FP108" i="46"/>
  <c r="FN114" i="46"/>
  <c r="FZ107" i="46"/>
  <c r="GC104" i="46"/>
  <c r="FU112" i="46"/>
  <c r="GD114" i="46"/>
  <c r="FQ104" i="46"/>
  <c r="FN103" i="46"/>
  <c r="FP115" i="46"/>
  <c r="FL117" i="46"/>
  <c r="FY113" i="46"/>
  <c r="GC121" i="46"/>
  <c r="GA105" i="46"/>
  <c r="FV109" i="46"/>
  <c r="FU113" i="46"/>
  <c r="GC117" i="46"/>
  <c r="GC109" i="46"/>
  <c r="FQ119" i="46"/>
  <c r="FZ119" i="46"/>
  <c r="FW115" i="46"/>
  <c r="FS111" i="46"/>
  <c r="FW107" i="46"/>
  <c r="FP116" i="46"/>
  <c r="GE108" i="46"/>
  <c r="FO108" i="46"/>
  <c r="GE120" i="46"/>
  <c r="FL113" i="46"/>
  <c r="FW111" i="46"/>
  <c r="GD106" i="46"/>
  <c r="FT103" i="46"/>
  <c r="FZ105" i="46"/>
  <c r="GC107" i="46"/>
  <c r="FV113" i="46"/>
  <c r="FN108" i="46"/>
  <c r="FO117" i="46"/>
  <c r="FP114" i="46"/>
  <c r="FY118" i="46"/>
  <c r="FV118" i="46"/>
  <c r="FO112" i="46"/>
  <c r="GE109" i="46"/>
  <c r="FM109" i="46"/>
  <c r="FU114" i="46"/>
  <c r="FO110" i="46"/>
  <c r="FW106" i="46"/>
  <c r="FM113" i="46"/>
  <c r="FP107" i="46"/>
  <c r="FR107" i="46"/>
  <c r="FM118" i="46"/>
  <c r="FN107" i="46"/>
  <c r="FW103" i="46"/>
  <c r="GE107" i="46"/>
  <c r="FR106" i="46"/>
  <c r="GB114" i="46"/>
  <c r="FQ112" i="46"/>
  <c r="FU105" i="46"/>
  <c r="GB104" i="46"/>
  <c r="FW105" i="46"/>
  <c r="GB107" i="46"/>
  <c r="FN119" i="46"/>
  <c r="FT119" i="46"/>
  <c r="FX120" i="46"/>
  <c r="FS119" i="46"/>
  <c r="FT118" i="46"/>
  <c r="FO104" i="46"/>
  <c r="FL119" i="46"/>
  <c r="FT108" i="46"/>
  <c r="FZ112" i="46"/>
  <c r="GB119" i="46"/>
  <c r="FP112" i="46"/>
  <c r="GA109" i="46"/>
  <c r="FT121" i="46"/>
  <c r="GA113" i="46"/>
  <c r="GC120" i="46"/>
  <c r="FQ116" i="46"/>
  <c r="GE117" i="46"/>
  <c r="FQ109" i="46"/>
  <c r="FZ121" i="46"/>
  <c r="GE113" i="46"/>
  <c r="FV108" i="46"/>
  <c r="FT117" i="46"/>
  <c r="FW104" i="46"/>
  <c r="GB118" i="46"/>
  <c r="GC119" i="46"/>
  <c r="GA118" i="46"/>
  <c r="FW110" i="46"/>
  <c r="GE106" i="46"/>
  <c r="GE121" i="46"/>
  <c r="FV121" i="46"/>
  <c r="FR109" i="46"/>
  <c r="FY114" i="46"/>
  <c r="FX115" i="46"/>
  <c r="FZ117" i="46"/>
  <c r="FL103" i="46"/>
  <c r="FS105" i="46"/>
  <c r="GE114" i="46"/>
  <c r="GA114" i="46"/>
  <c r="FS118" i="46"/>
  <c r="GA103" i="46"/>
  <c r="FR117" i="46"/>
  <c r="FO103" i="46"/>
  <c r="FM106" i="46"/>
  <c r="FQ103" i="46"/>
  <c r="FS109" i="46"/>
  <c r="FN104" i="46"/>
  <c r="FS106" i="46"/>
  <c r="FP113" i="46"/>
  <c r="FR108" i="46"/>
  <c r="GB115" i="46"/>
  <c r="FP120" i="46"/>
  <c r="FS110" i="46"/>
  <c r="FQ121" i="46"/>
  <c r="FW112" i="46"/>
  <c r="FZ115" i="46"/>
  <c r="GC108" i="46"/>
  <c r="FP109" i="46"/>
  <c r="FX103" i="46"/>
  <c r="FU116" i="46"/>
  <c r="FR115" i="46"/>
  <c r="FR119" i="46"/>
  <c r="FQ107" i="46"/>
  <c r="FY111" i="46"/>
  <c r="FS121" i="46"/>
  <c r="FV115" i="46"/>
  <c r="FW120" i="46"/>
  <c r="GB117" i="46"/>
  <c r="GD108" i="46"/>
  <c r="FL118" i="46"/>
  <c r="FR120" i="46"/>
  <c r="GB105" i="46"/>
  <c r="FW118" i="46"/>
  <c r="FS103" i="46"/>
  <c r="GE110" i="46"/>
  <c r="FM108" i="46"/>
  <c r="FL109" i="46"/>
  <c r="FL104" i="46"/>
  <c r="FM116" i="46"/>
  <c r="FW119" i="46"/>
  <c r="GB116" i="46"/>
  <c r="FM117" i="46"/>
  <c r="FM104" i="46"/>
  <c r="FU115" i="46"/>
  <c r="FY116" i="46"/>
  <c r="FY115" i="46"/>
  <c r="GB106" i="46"/>
  <c r="FQ114" i="46"/>
  <c r="GD120" i="46"/>
  <c r="GE116" i="46"/>
  <c r="FU106" i="46"/>
  <c r="GA110" i="46"/>
  <c r="FN120" i="46"/>
  <c r="FZ118" i="46"/>
  <c r="GB121" i="46"/>
  <c r="FW117" i="46"/>
  <c r="GD103" i="46"/>
  <c r="FX106" i="46"/>
  <c r="FL120" i="46"/>
  <c r="GD110" i="46"/>
  <c r="FT112" i="46"/>
  <c r="FL107" i="46"/>
  <c r="FQ111" i="46"/>
  <c r="FR112" i="46"/>
  <c r="FL116" i="46"/>
  <c r="FX107" i="46"/>
  <c r="FO106" i="46"/>
  <c r="FL115" i="46"/>
  <c r="FY105" i="46"/>
  <c r="FR103" i="46"/>
  <c r="FQ118" i="46"/>
  <c r="GC110" i="46"/>
  <c r="FU103" i="46"/>
  <c r="FQ105" i="46"/>
  <c r="FR113" i="46"/>
  <c r="FP119" i="46"/>
  <c r="FY104" i="46"/>
  <c r="FQ115" i="46"/>
  <c r="FT109" i="46"/>
  <c r="GA115" i="46"/>
  <c r="FU117" i="46"/>
  <c r="FY121" i="46"/>
  <c r="FX104" i="46"/>
  <c r="FX121" i="46"/>
  <c r="FL114" i="46"/>
  <c r="FZ116" i="46"/>
  <c r="GD118" i="46"/>
  <c r="FV107" i="46"/>
  <c r="GC118" i="46"/>
  <c r="FR104" i="46"/>
  <c r="FU104" i="46"/>
  <c r="FS117" i="46"/>
  <c r="FP117" i="46"/>
  <c r="FT105" i="46"/>
  <c r="IT105" i="26" a="1"/>
  <c r="IT151" i="26" a="1"/>
  <c r="GM73" i="26" a="1"/>
  <c r="IT128" i="26" a="1"/>
  <c r="KT60" i="52" a="1"/>
  <c r="KW67" i="52" s="1"/>
  <c r="IR239" i="46" l="1" a="1"/>
  <c r="JG255" i="46" s="1"/>
  <c r="IR589" i="46" a="1"/>
  <c r="IU601" i="46" s="1"/>
  <c r="IR314" i="46" a="1"/>
  <c r="IR389" i="46" a="1"/>
  <c r="IZ397" i="46" s="1"/>
  <c r="IR514" i="46" a="1"/>
  <c r="IT522" i="46" s="1"/>
  <c r="IR289" i="46" a="1"/>
  <c r="JB300" i="46" s="1"/>
  <c r="IR439" i="46" a="1"/>
  <c r="IY455" i="46" s="1"/>
  <c r="IR414" i="46" a="1"/>
  <c r="JF414" i="46" s="1"/>
  <c r="IR664" i="46" a="1"/>
  <c r="IZ664" i="46" s="1"/>
  <c r="GK73" i="46" a="1"/>
  <c r="GL83" i="46" s="1"/>
  <c r="IR214" i="46" a="1"/>
  <c r="JD215" i="46" s="1"/>
  <c r="IR189" i="46" a="1"/>
  <c r="IT192" i="46" s="1"/>
  <c r="IR639" i="46" a="1"/>
  <c r="JJ652" i="46" s="1"/>
  <c r="IR339" i="46" a="1"/>
  <c r="JC342" i="46" s="1"/>
  <c r="IR364" i="46" a="1"/>
  <c r="JE377" i="46" s="1"/>
  <c r="IR489" i="46" a="1"/>
  <c r="IX500" i="46" s="1"/>
  <c r="IR564" i="46" a="1"/>
  <c r="IZ576" i="46" s="1"/>
  <c r="IR264" i="46" a="1"/>
  <c r="IZ265" i="46" s="1"/>
  <c r="IZ284" i="46" s="1"/>
  <c r="JX76" i="46" s="1"/>
  <c r="IR614" i="46" a="1"/>
  <c r="JC616" i="46" s="1"/>
  <c r="IR464" i="46" a="1"/>
  <c r="JG479" i="46" s="1"/>
  <c r="IR539" i="46" a="1"/>
  <c r="JG544" i="46" s="1"/>
  <c r="IX679" i="46"/>
  <c r="IW523" i="46"/>
  <c r="IS516" i="46"/>
  <c r="JG354" i="46"/>
  <c r="IT532" i="46"/>
  <c r="JK350" i="46"/>
  <c r="JF522" i="46"/>
  <c r="JF523" i="46"/>
  <c r="JB531" i="46"/>
  <c r="IV525" i="46"/>
  <c r="JF520" i="46"/>
  <c r="IX354" i="46"/>
  <c r="JH343" i="46"/>
  <c r="IY525" i="46"/>
  <c r="JD529" i="46"/>
  <c r="JI672" i="46"/>
  <c r="JK668" i="46"/>
  <c r="IS677" i="46"/>
  <c r="IS348" i="46"/>
  <c r="JD524" i="46"/>
  <c r="IS680" i="46"/>
  <c r="IS684" i="46" s="1"/>
  <c r="JQ92" i="46" s="1"/>
  <c r="IZ515" i="46"/>
  <c r="JB527" i="46"/>
  <c r="IU677" i="46"/>
  <c r="JD349" i="46"/>
  <c r="IW344" i="46"/>
  <c r="IV674" i="46"/>
  <c r="IT347" i="46"/>
  <c r="JD347" i="46"/>
  <c r="JB343" i="46"/>
  <c r="IR530" i="46"/>
  <c r="IW675" i="46"/>
  <c r="IX407" i="46"/>
  <c r="JJ395" i="46"/>
  <c r="IU518" i="46"/>
  <c r="JI664" i="46"/>
  <c r="IU397" i="46"/>
  <c r="JI350" i="46"/>
  <c r="IR356" i="46"/>
  <c r="JF343" i="46"/>
  <c r="IT391" i="46"/>
  <c r="IY521" i="46"/>
  <c r="IZ524" i="46"/>
  <c r="JE403" i="46"/>
  <c r="JH527" i="46"/>
  <c r="JH519" i="46"/>
  <c r="JE392" i="46"/>
  <c r="IR520" i="46"/>
  <c r="JD671" i="46"/>
  <c r="IR398" i="46"/>
  <c r="IW405" i="46"/>
  <c r="IV395" i="46"/>
  <c r="IS400" i="46"/>
  <c r="JI397" i="46"/>
  <c r="IY404" i="46"/>
  <c r="IZ402" i="46"/>
  <c r="IT403" i="46"/>
  <c r="IU406" i="46"/>
  <c r="IZ390" i="46"/>
  <c r="JB407" i="46"/>
  <c r="IX397" i="46"/>
  <c r="IW391" i="46"/>
  <c r="IX400" i="46"/>
  <c r="JJ525" i="46"/>
  <c r="JD532" i="46"/>
  <c r="IW530" i="46"/>
  <c r="IZ667" i="46"/>
  <c r="JE404" i="46"/>
  <c r="IR340" i="46"/>
  <c r="IT350" i="46"/>
  <c r="JF527" i="46"/>
  <c r="IS518" i="46"/>
  <c r="IW531" i="46"/>
  <c r="IT665" i="46"/>
  <c r="IR395" i="46"/>
  <c r="JE395" i="46"/>
  <c r="JF290" i="46"/>
  <c r="IZ521" i="46"/>
  <c r="JC672" i="46"/>
  <c r="JH674" i="46"/>
  <c r="JB403" i="46"/>
  <c r="IY352" i="46"/>
  <c r="JC341" i="46"/>
  <c r="JF346" i="46"/>
  <c r="JD530" i="46"/>
  <c r="JF521" i="46"/>
  <c r="JF664" i="46"/>
  <c r="JE295" i="46"/>
  <c r="IS306" i="46"/>
  <c r="IW303" i="46"/>
  <c r="IS307" i="46"/>
  <c r="IU297" i="46"/>
  <c r="IW389" i="46"/>
  <c r="JF391" i="46"/>
  <c r="JA404" i="46"/>
  <c r="JK405" i="46"/>
  <c r="IZ297" i="46"/>
  <c r="IX346" i="46"/>
  <c r="IZ677" i="46"/>
  <c r="JK524" i="46"/>
  <c r="JD516" i="46"/>
  <c r="JG532" i="46"/>
  <c r="IZ678" i="46"/>
  <c r="JG401" i="46"/>
  <c r="JG396" i="46"/>
  <c r="JG409" i="46" s="1"/>
  <c r="KE81" i="46" s="1"/>
  <c r="JC356" i="46"/>
  <c r="JG356" i="46"/>
  <c r="IS295" i="46"/>
  <c r="JH355" i="46"/>
  <c r="JF354" i="46"/>
  <c r="JE519" i="46"/>
  <c r="JI518" i="46"/>
  <c r="IU607" i="46"/>
  <c r="IU609" i="46" s="1"/>
  <c r="JS89" i="46" s="1"/>
  <c r="JE391" i="46"/>
  <c r="JK354" i="46"/>
  <c r="JE340" i="46"/>
  <c r="JD302" i="46"/>
  <c r="IZ340" i="46"/>
  <c r="IU349" i="46"/>
  <c r="IW349" i="46"/>
  <c r="IV356" i="46"/>
  <c r="IT672" i="46"/>
  <c r="IS529" i="46"/>
  <c r="JJ522" i="46"/>
  <c r="JD523" i="46"/>
  <c r="IU668" i="46"/>
  <c r="JB670" i="46"/>
  <c r="JJ403" i="46"/>
  <c r="JB304" i="46"/>
  <c r="IU532" i="46"/>
  <c r="IR526" i="46"/>
  <c r="IR534" i="46" s="1"/>
  <c r="JP86" i="46" s="1"/>
  <c r="JF671" i="46"/>
  <c r="IU672" i="46"/>
  <c r="IY400" i="46"/>
  <c r="IX291" i="46"/>
  <c r="IX309" i="46" s="1"/>
  <c r="JV77" i="46" s="1"/>
  <c r="IV392" i="46"/>
  <c r="IX395" i="46"/>
  <c r="IY399" i="46"/>
  <c r="JB302" i="46"/>
  <c r="IR304" i="46"/>
  <c r="IR294" i="46"/>
  <c r="JC296" i="46"/>
  <c r="IR303" i="46"/>
  <c r="IU405" i="46"/>
  <c r="JG400" i="46"/>
  <c r="JH406" i="46"/>
  <c r="JB307" i="46"/>
  <c r="IY402" i="46"/>
  <c r="IR405" i="46"/>
  <c r="JG299" i="46"/>
  <c r="IU302" i="46"/>
  <c r="JJ598" i="46"/>
  <c r="IY295" i="46"/>
  <c r="IS396" i="46"/>
  <c r="IS409" i="46" s="1"/>
  <c r="JQ81" i="46" s="1"/>
  <c r="IT397" i="46"/>
  <c r="JK391" i="46"/>
  <c r="JD304" i="46"/>
  <c r="IU305" i="46"/>
  <c r="JC389" i="46"/>
  <c r="IU291" i="46"/>
  <c r="IU309" i="46" s="1"/>
  <c r="JS77" i="46" s="1"/>
  <c r="JD290" i="46"/>
  <c r="JI399" i="46"/>
  <c r="JG397" i="46"/>
  <c r="JD391" i="46"/>
  <c r="JJ406" i="46"/>
  <c r="JI291" i="46"/>
  <c r="JI309" i="46" s="1"/>
  <c r="KG77" i="46" s="1"/>
  <c r="IY297" i="46"/>
  <c r="JI407" i="46"/>
  <c r="JB402" i="46"/>
  <c r="IX394" i="46"/>
  <c r="IT300" i="46"/>
  <c r="JA399" i="46"/>
  <c r="IZ391" i="46"/>
  <c r="JI294" i="46"/>
  <c r="IW306" i="46"/>
  <c r="IV345" i="46"/>
  <c r="IV359" i="46" s="1"/>
  <c r="JT79" i="46" s="1"/>
  <c r="IY531" i="46"/>
  <c r="IU515" i="46"/>
  <c r="JF525" i="46"/>
  <c r="IR350" i="46"/>
  <c r="JF345" i="46"/>
  <c r="JF359" i="46" s="1"/>
  <c r="KD79" i="46" s="1"/>
  <c r="JC344" i="46"/>
  <c r="JF530" i="46"/>
  <c r="JI516" i="46"/>
  <c r="IY523" i="46"/>
  <c r="JK514" i="46"/>
  <c r="JK400" i="46"/>
  <c r="JD399" i="46"/>
  <c r="IX403" i="46"/>
  <c r="JK390" i="46"/>
  <c r="IT353" i="46"/>
  <c r="IX350" i="46"/>
  <c r="IT306" i="46"/>
  <c r="JA348" i="46"/>
  <c r="JF518" i="46"/>
  <c r="IU522" i="46"/>
  <c r="IU514" i="46"/>
  <c r="JE521" i="46"/>
  <c r="JD674" i="46"/>
  <c r="JA669" i="46"/>
  <c r="JE396" i="46"/>
  <c r="JE409" i="46" s="1"/>
  <c r="KC81" i="46" s="1"/>
  <c r="IX389" i="46"/>
  <c r="JJ389" i="46"/>
  <c r="IS297" i="46"/>
  <c r="IW299" i="46"/>
  <c r="JH529" i="46"/>
  <c r="IY524" i="46"/>
  <c r="IU521" i="46"/>
  <c r="IV520" i="46"/>
  <c r="JB666" i="46"/>
  <c r="JC400" i="46"/>
  <c r="IS393" i="46"/>
  <c r="JC403" i="46"/>
  <c r="JG394" i="46"/>
  <c r="IV339" i="46"/>
  <c r="IZ293" i="46"/>
  <c r="IZ356" i="46"/>
  <c r="JI339" i="46"/>
  <c r="IY300" i="46"/>
  <c r="JC520" i="46"/>
  <c r="IW516" i="46"/>
  <c r="IU531" i="46"/>
  <c r="IY530" i="46"/>
  <c r="JH675" i="46"/>
  <c r="JD681" i="46"/>
  <c r="IW394" i="46"/>
  <c r="JB398" i="46"/>
  <c r="JF393" i="46"/>
  <c r="IT355" i="46"/>
  <c r="JB353" i="46"/>
  <c r="IW352" i="46"/>
  <c r="JD348" i="46"/>
  <c r="JC304" i="46"/>
  <c r="IZ354" i="46"/>
  <c r="JI347" i="46"/>
  <c r="JJ355" i="46"/>
  <c r="IT517" i="46"/>
  <c r="JC526" i="46"/>
  <c r="JC534" i="46" s="1"/>
  <c r="KA86" i="46" s="1"/>
  <c r="IV516" i="46"/>
  <c r="IX526" i="46"/>
  <c r="IX534" i="46" s="1"/>
  <c r="JV86" i="46" s="1"/>
  <c r="JH520" i="46"/>
  <c r="JC665" i="46"/>
  <c r="IZ674" i="46"/>
  <c r="JG395" i="46"/>
  <c r="JK394" i="46"/>
  <c r="JJ343" i="46"/>
  <c r="IU354" i="46"/>
  <c r="JE350" i="46"/>
  <c r="JF352" i="46"/>
  <c r="JA302" i="46"/>
  <c r="JD350" i="46"/>
  <c r="IZ357" i="46"/>
  <c r="IX302" i="46"/>
  <c r="IR343" i="46"/>
  <c r="JK527" i="46"/>
  <c r="IR532" i="46"/>
  <c r="IZ518" i="46"/>
  <c r="JG516" i="46"/>
  <c r="JK674" i="46"/>
  <c r="JH669" i="46"/>
  <c r="JI402" i="46"/>
  <c r="JE397" i="46"/>
  <c r="JF404" i="46"/>
  <c r="JJ346" i="46"/>
  <c r="JK346" i="46"/>
  <c r="JJ347" i="46"/>
  <c r="JA293" i="46"/>
  <c r="IX342" i="46"/>
  <c r="JG350" i="46"/>
  <c r="IY298" i="46"/>
  <c r="IY681" i="46"/>
  <c r="IT526" i="46"/>
  <c r="IT534" i="46" s="1"/>
  <c r="JR86" i="46" s="1"/>
  <c r="JD520" i="46"/>
  <c r="JJ518" i="46"/>
  <c r="IV531" i="46"/>
  <c r="IV414" i="46"/>
  <c r="JK419" i="46"/>
  <c r="IY426" i="46"/>
  <c r="IT415" i="46"/>
  <c r="JH419" i="46"/>
  <c r="JE431" i="46"/>
  <c r="IT427" i="46"/>
  <c r="JH429" i="46"/>
  <c r="IR428" i="46"/>
  <c r="IT425" i="46"/>
  <c r="JA417" i="46"/>
  <c r="IX430" i="46"/>
  <c r="JK424" i="46"/>
  <c r="IU425" i="46"/>
  <c r="JH426" i="46"/>
  <c r="IT414" i="46"/>
  <c r="JF427" i="46"/>
  <c r="JF417" i="46"/>
  <c r="JI422" i="46"/>
  <c r="JI434" i="46" s="1"/>
  <c r="KG82" i="46" s="1"/>
  <c r="JC417" i="46"/>
  <c r="IV393" i="46"/>
  <c r="JF401" i="46"/>
  <c r="JF399" i="46"/>
  <c r="JH391" i="46"/>
  <c r="JK421" i="46"/>
  <c r="JA432" i="46"/>
  <c r="IR415" i="46"/>
  <c r="IU422" i="46"/>
  <c r="IU434" i="46" s="1"/>
  <c r="JS82" i="46" s="1"/>
  <c r="JI423" i="46"/>
  <c r="JA300" i="46"/>
  <c r="JA430" i="46"/>
  <c r="IZ296" i="46"/>
  <c r="JI300" i="46"/>
  <c r="IV517" i="46"/>
  <c r="JK521" i="46"/>
  <c r="IR529" i="46"/>
  <c r="JF405" i="46"/>
  <c r="JK397" i="46"/>
  <c r="IU401" i="46"/>
  <c r="IR403" i="46"/>
  <c r="IU390" i="46"/>
  <c r="IR424" i="46"/>
  <c r="IY354" i="46"/>
  <c r="IT432" i="46"/>
  <c r="JK416" i="46"/>
  <c r="JF341" i="46"/>
  <c r="IT343" i="46"/>
  <c r="IR355" i="46"/>
  <c r="IS351" i="46"/>
  <c r="IR354" i="46"/>
  <c r="IR339" i="46"/>
  <c r="IR296" i="46"/>
  <c r="JA349" i="46"/>
  <c r="JI429" i="46"/>
  <c r="IV295" i="46"/>
  <c r="IS524" i="46"/>
  <c r="JI517" i="46"/>
  <c r="IV532" i="46"/>
  <c r="IY519" i="46"/>
  <c r="IW524" i="46"/>
  <c r="IR531" i="46"/>
  <c r="JC675" i="46"/>
  <c r="JI681" i="46"/>
  <c r="JG420" i="46"/>
  <c r="IY419" i="46"/>
  <c r="IS430" i="46"/>
  <c r="IY431" i="46"/>
  <c r="IS424" i="46"/>
  <c r="JD418" i="46"/>
  <c r="IS416" i="46"/>
  <c r="JE415" i="46"/>
  <c r="IR420" i="46"/>
  <c r="JG422" i="46"/>
  <c r="JG434" i="46" s="1"/>
  <c r="KE82" i="46" s="1"/>
  <c r="JK430" i="46"/>
  <c r="IV417" i="46"/>
  <c r="JC425" i="46"/>
  <c r="JC418" i="46"/>
  <c r="JF432" i="46"/>
  <c r="IX416" i="46"/>
  <c r="IR431" i="46"/>
  <c r="JB429" i="46"/>
  <c r="IX422" i="46"/>
  <c r="IX434" i="46" s="1"/>
  <c r="JV82" i="46" s="1"/>
  <c r="IV423" i="46"/>
  <c r="IW424" i="46"/>
  <c r="JE428" i="46"/>
  <c r="IS427" i="46"/>
  <c r="IZ416" i="46"/>
  <c r="JJ416" i="46"/>
  <c r="JJ414" i="46"/>
  <c r="IR429" i="46"/>
  <c r="JB428" i="46"/>
  <c r="JF416" i="46"/>
  <c r="IW426" i="46"/>
  <c r="IZ427" i="46"/>
  <c r="IY416" i="46"/>
  <c r="JA414" i="46"/>
  <c r="JK429" i="46"/>
  <c r="IY423" i="46"/>
  <c r="JJ430" i="46"/>
  <c r="JG427" i="46"/>
  <c r="IW428" i="46"/>
  <c r="IU417" i="46"/>
  <c r="JB298" i="46"/>
  <c r="JK299" i="46"/>
  <c r="JC292" i="46"/>
  <c r="JI426" i="46"/>
  <c r="JB424" i="46"/>
  <c r="IT426" i="46"/>
  <c r="IT417" i="46"/>
  <c r="JG416" i="46"/>
  <c r="JJ426" i="46"/>
  <c r="JK414" i="46"/>
  <c r="JJ420" i="46"/>
  <c r="IW429" i="46"/>
  <c r="IV425" i="46"/>
  <c r="IV416" i="46"/>
  <c r="JK428" i="46"/>
  <c r="JC427" i="46"/>
  <c r="JH418" i="46"/>
  <c r="JB423" i="46"/>
  <c r="IU431" i="46"/>
  <c r="JG423" i="46"/>
  <c r="IV418" i="46"/>
  <c r="IT420" i="46"/>
  <c r="JK420" i="46"/>
  <c r="IX425" i="46"/>
  <c r="JA415" i="46"/>
  <c r="IV421" i="46"/>
  <c r="IT299" i="46"/>
  <c r="IW301" i="46"/>
  <c r="IZ431" i="46"/>
  <c r="IZ422" i="46"/>
  <c r="IZ434" i="46" s="1"/>
  <c r="JX82" i="46" s="1"/>
  <c r="JG428" i="46"/>
  <c r="IU418" i="46"/>
  <c r="IS414" i="46"/>
  <c r="IX427" i="46"/>
  <c r="JF425" i="46"/>
  <c r="JC419" i="46"/>
  <c r="IT416" i="46"/>
  <c r="IX429" i="46"/>
  <c r="JI431" i="46"/>
  <c r="IS432" i="46"/>
  <c r="JD422" i="46"/>
  <c r="JD434" i="46" s="1"/>
  <c r="KB82" i="46" s="1"/>
  <c r="JD427" i="46"/>
  <c r="JF423" i="46"/>
  <c r="JD414" i="46"/>
  <c r="JB420" i="46"/>
  <c r="JD423" i="46"/>
  <c r="JE424" i="46"/>
  <c r="JH417" i="46"/>
  <c r="IX426" i="46"/>
  <c r="IW430" i="46"/>
  <c r="JK426" i="46"/>
  <c r="JD425" i="46"/>
  <c r="IX431" i="46"/>
  <c r="JJ421" i="46"/>
  <c r="IZ426" i="46"/>
  <c r="IZ417" i="46"/>
  <c r="IU430" i="46"/>
  <c r="IU429" i="46"/>
  <c r="JD416" i="46"/>
  <c r="IR426" i="46"/>
  <c r="JH432" i="46"/>
  <c r="JC432" i="46"/>
  <c r="JJ422" i="46"/>
  <c r="JJ434" i="46" s="1"/>
  <c r="KH82" i="46" s="1"/>
  <c r="JH421" i="46"/>
  <c r="IR418" i="46"/>
  <c r="JF295" i="46"/>
  <c r="IU426" i="46"/>
  <c r="JK590" i="46"/>
  <c r="JG432" i="46"/>
  <c r="JI394" i="46"/>
  <c r="IX404" i="46"/>
  <c r="JA403" i="46"/>
  <c r="JI391" i="46"/>
  <c r="JF402" i="46"/>
  <c r="IZ425" i="46"/>
  <c r="IV348" i="46"/>
  <c r="JI419" i="46"/>
  <c r="IS421" i="46"/>
  <c r="IX414" i="46"/>
  <c r="IS419" i="46"/>
  <c r="IZ429" i="46"/>
  <c r="JD346" i="46"/>
  <c r="JK415" i="46"/>
  <c r="JF420" i="46"/>
  <c r="JJ427" i="46"/>
  <c r="JA296" i="46"/>
  <c r="JF293" i="46"/>
  <c r="JA521" i="46"/>
  <c r="JC523" i="46"/>
  <c r="IW521" i="46"/>
  <c r="JA515" i="46"/>
  <c r="IW664" i="46"/>
  <c r="IV670" i="46"/>
  <c r="IX421" i="46"/>
  <c r="IW399" i="46"/>
  <c r="JH407" i="46"/>
  <c r="JA394" i="46"/>
  <c r="IT399" i="46"/>
  <c r="JG407" i="46"/>
  <c r="IU398" i="46"/>
  <c r="JK398" i="46"/>
  <c r="IS418" i="46"/>
  <c r="JF431" i="46"/>
  <c r="JB415" i="46"/>
  <c r="JK417" i="46"/>
  <c r="JG430" i="46"/>
  <c r="IY418" i="46"/>
  <c r="JE344" i="46"/>
  <c r="JG340" i="46"/>
  <c r="JB290" i="46"/>
  <c r="JK357" i="46"/>
  <c r="IZ305" i="46"/>
  <c r="JH339" i="46"/>
  <c r="JJ516" i="46"/>
  <c r="JF516" i="46"/>
  <c r="JI529" i="46"/>
  <c r="IT529" i="46"/>
  <c r="JE531" i="46"/>
  <c r="IX523" i="46"/>
  <c r="IS522" i="46"/>
  <c r="JJ670" i="46"/>
  <c r="JB674" i="46"/>
  <c r="JD395" i="46"/>
  <c r="IV401" i="46"/>
  <c r="IT393" i="46"/>
  <c r="JF396" i="46"/>
  <c r="JF409" i="46" s="1"/>
  <c r="KD81" i="46" s="1"/>
  <c r="IU403" i="46"/>
  <c r="JB418" i="46"/>
  <c r="JJ424" i="46"/>
  <c r="JG414" i="46"/>
  <c r="IV293" i="46"/>
  <c r="IZ347" i="46"/>
  <c r="IW354" i="46"/>
  <c r="JD424" i="46"/>
  <c r="IS425" i="46"/>
  <c r="JJ353" i="46"/>
  <c r="IY355" i="46"/>
  <c r="JE294" i="46"/>
  <c r="IV354" i="46"/>
  <c r="IS420" i="46"/>
  <c r="JE289" i="46"/>
  <c r="JG301" i="46"/>
  <c r="JE515" i="46"/>
  <c r="IT527" i="46"/>
  <c r="IU527" i="46"/>
  <c r="IS422" i="46"/>
  <c r="IS434" i="46" s="1"/>
  <c r="JQ82" i="46" s="1"/>
  <c r="IV523" i="46"/>
  <c r="IR407" i="46"/>
  <c r="IR427" i="46"/>
  <c r="IY417" i="46"/>
  <c r="IZ396" i="46"/>
  <c r="IZ409" i="46" s="1"/>
  <c r="JX81" i="46" s="1"/>
  <c r="IT394" i="46"/>
  <c r="JG390" i="46"/>
  <c r="IR393" i="46"/>
  <c r="JJ402" i="46"/>
  <c r="IV431" i="46"/>
  <c r="JA341" i="46"/>
  <c r="IY428" i="46"/>
  <c r="JE418" i="46"/>
  <c r="JG415" i="46"/>
  <c r="JI421" i="46"/>
  <c r="IU423" i="46"/>
  <c r="JG343" i="46"/>
  <c r="JD421" i="46"/>
  <c r="IX418" i="46"/>
  <c r="JA304" i="46"/>
  <c r="IR419" i="46"/>
  <c r="IZ306" i="46"/>
  <c r="JJ352" i="46"/>
  <c r="JG305" i="46"/>
  <c r="IS531" i="46"/>
  <c r="JK523" i="46"/>
  <c r="JK525" i="46"/>
  <c r="JH518" i="46"/>
  <c r="IS532" i="46"/>
  <c r="JC390" i="46"/>
  <c r="JH681" i="46"/>
  <c r="IS672" i="46"/>
  <c r="IS666" i="46"/>
  <c r="IR389" i="46"/>
  <c r="IZ394" i="46"/>
  <c r="IT398" i="46"/>
  <c r="JB390" i="46"/>
  <c r="JD406" i="46"/>
  <c r="IY389" i="46"/>
  <c r="IZ289" i="46"/>
  <c r="IZ295" i="46"/>
  <c r="IR292" i="46"/>
  <c r="JK305" i="46"/>
  <c r="JE300" i="46"/>
  <c r="JK303" i="46"/>
  <c r="IX296" i="46"/>
  <c r="JE297" i="46"/>
  <c r="JK300" i="46"/>
  <c r="IX300" i="46"/>
  <c r="JI416" i="46"/>
  <c r="IW401" i="46"/>
  <c r="IW392" i="46"/>
  <c r="JH405" i="46"/>
  <c r="JA392" i="46"/>
  <c r="JH398" i="46"/>
  <c r="IU399" i="46"/>
  <c r="IU416" i="46"/>
  <c r="JJ423" i="46"/>
  <c r="JH428" i="46"/>
  <c r="JA416" i="46"/>
  <c r="JJ349" i="46"/>
  <c r="IW357" i="46"/>
  <c r="JI425" i="46"/>
  <c r="JJ295" i="46"/>
  <c r="JI353" i="46"/>
  <c r="JJ357" i="46"/>
  <c r="JC295" i="46"/>
  <c r="IX351" i="46"/>
  <c r="IY302" i="46"/>
  <c r="IR346" i="46"/>
  <c r="IW307" i="46"/>
  <c r="JA292" i="46"/>
  <c r="JC289" i="46"/>
  <c r="JE681" i="46"/>
  <c r="JH516" i="46"/>
  <c r="IX518" i="46"/>
  <c r="JC516" i="46"/>
  <c r="IZ531" i="46"/>
  <c r="JI514" i="46"/>
  <c r="JG522" i="46"/>
  <c r="JC666" i="46"/>
  <c r="JI678" i="46"/>
  <c r="JE671" i="46"/>
  <c r="JA605" i="46"/>
  <c r="IY596" i="46"/>
  <c r="IY296" i="46"/>
  <c r="IS303" i="46"/>
  <c r="JG595" i="46"/>
  <c r="JJ302" i="46"/>
  <c r="IR297" i="46"/>
  <c r="IY290" i="46"/>
  <c r="JJ594" i="46"/>
  <c r="JI293" i="46"/>
  <c r="JG293" i="46"/>
  <c r="JG296" i="46"/>
  <c r="JK291" i="46"/>
  <c r="JK309" i="46" s="1"/>
  <c r="KI77" i="46" s="1"/>
  <c r="JC290" i="46"/>
  <c r="JI295" i="46"/>
  <c r="IR306" i="46"/>
  <c r="JK297" i="46"/>
  <c r="IR300" i="46"/>
  <c r="JF291" i="46"/>
  <c r="JF309" i="46" s="1"/>
  <c r="KD77" i="46" s="1"/>
  <c r="JA298" i="46"/>
  <c r="JB427" i="46"/>
  <c r="IT423" i="46"/>
  <c r="IU407" i="46"/>
  <c r="IR399" i="46"/>
  <c r="IZ395" i="46"/>
  <c r="JA389" i="46"/>
  <c r="IW397" i="46"/>
  <c r="JH390" i="46"/>
  <c r="JK395" i="46"/>
  <c r="JD420" i="46"/>
  <c r="JB425" i="46"/>
  <c r="IW347" i="46"/>
  <c r="JH431" i="46"/>
  <c r="IX417" i="46"/>
  <c r="IZ423" i="46"/>
  <c r="JG417" i="46"/>
  <c r="IR341" i="46"/>
  <c r="IY415" i="46"/>
  <c r="JC424" i="46"/>
  <c r="JA306" i="46"/>
  <c r="IU342" i="46"/>
  <c r="JC420" i="46"/>
  <c r="IY307" i="46"/>
  <c r="JA342" i="46"/>
  <c r="IZ303" i="46"/>
  <c r="IZ344" i="46"/>
  <c r="JA307" i="46"/>
  <c r="JH351" i="46"/>
  <c r="JD415" i="46"/>
  <c r="IY424" i="46"/>
  <c r="IZ342" i="46"/>
  <c r="JA676" i="46"/>
  <c r="JE516" i="46"/>
  <c r="JF529" i="46"/>
  <c r="JF526" i="46"/>
  <c r="JF534" i="46" s="1"/>
  <c r="KD86" i="46" s="1"/>
  <c r="IY517" i="46"/>
  <c r="IS523" i="46"/>
  <c r="JE618" i="46"/>
  <c r="IY595" i="46"/>
  <c r="JB676" i="46"/>
  <c r="JE672" i="46"/>
  <c r="JD676" i="46"/>
  <c r="JD296" i="46"/>
  <c r="IR307" i="46"/>
  <c r="IX589" i="46"/>
  <c r="JE599" i="46"/>
  <c r="IT589" i="46"/>
  <c r="JI296" i="46"/>
  <c r="JD306" i="46"/>
  <c r="IZ301" i="46"/>
  <c r="JD590" i="46"/>
  <c r="IS292" i="46"/>
  <c r="IW427" i="46"/>
  <c r="JH416" i="46"/>
  <c r="JB397" i="46"/>
  <c r="IW390" i="46"/>
  <c r="IS391" i="46"/>
  <c r="JJ404" i="46"/>
  <c r="JC393" i="46"/>
  <c r="IT629" i="46"/>
  <c r="JD624" i="46"/>
  <c r="IV397" i="46"/>
  <c r="IV415" i="46"/>
  <c r="IR423" i="46"/>
  <c r="IU352" i="46"/>
  <c r="IT429" i="46"/>
  <c r="JC415" i="46"/>
  <c r="IT424" i="46"/>
  <c r="IV346" i="46"/>
  <c r="IW416" i="46"/>
  <c r="JI432" i="46"/>
  <c r="JF357" i="46"/>
  <c r="JJ305" i="46"/>
  <c r="JA339" i="46"/>
  <c r="IR425" i="46"/>
  <c r="IW346" i="46"/>
  <c r="JD301" i="46"/>
  <c r="JE349" i="46"/>
  <c r="IU300" i="46"/>
  <c r="IX432" i="46"/>
  <c r="JJ300" i="46"/>
  <c r="JC351" i="46"/>
  <c r="IY341" i="46"/>
  <c r="JH306" i="46"/>
  <c r="JC307" i="46"/>
  <c r="IS294" i="46"/>
  <c r="JH300" i="46"/>
  <c r="IT664" i="46"/>
  <c r="JD514" i="46"/>
  <c r="JJ526" i="46"/>
  <c r="JJ534" i="46" s="1"/>
  <c r="KH86" i="46" s="1"/>
  <c r="JI532" i="46"/>
  <c r="JA526" i="46"/>
  <c r="JA534" i="46" s="1"/>
  <c r="JY86" i="46" s="1"/>
  <c r="IS527" i="46"/>
  <c r="JI528" i="46"/>
  <c r="JG525" i="46"/>
  <c r="IV677" i="46"/>
  <c r="JB680" i="46"/>
  <c r="JB684" i="46" s="1"/>
  <c r="JZ92" i="46" s="1"/>
  <c r="JG300" i="46"/>
  <c r="IW300" i="46"/>
  <c r="JB303" i="46"/>
  <c r="IY597" i="46"/>
  <c r="JB306" i="46"/>
  <c r="JJ303" i="46"/>
  <c r="IT293" i="46"/>
  <c r="JJ307" i="46"/>
  <c r="IZ302" i="46"/>
  <c r="JB295" i="46"/>
  <c r="IT302" i="46"/>
  <c r="JF303" i="46"/>
  <c r="IT291" i="46"/>
  <c r="IT309" i="46" s="1"/>
  <c r="JR77" i="46" s="1"/>
  <c r="IV300" i="46"/>
  <c r="IR301" i="46"/>
  <c r="IT295" i="46"/>
  <c r="JD401" i="46"/>
  <c r="IR396" i="46"/>
  <c r="IR409" i="46" s="1"/>
  <c r="JP81" i="46" s="1"/>
  <c r="IW395" i="46"/>
  <c r="IY405" i="46"/>
  <c r="JE398" i="46"/>
  <c r="JA396" i="46"/>
  <c r="JA409" i="46" s="1"/>
  <c r="JY81" i="46" s="1"/>
  <c r="IT407" i="46"/>
  <c r="JI406" i="46"/>
  <c r="IY429" i="46"/>
  <c r="IU421" i="46"/>
  <c r="IS356" i="46"/>
  <c r="JI427" i="46"/>
  <c r="JF424" i="46"/>
  <c r="IZ428" i="46"/>
  <c r="JE420" i="46"/>
  <c r="JB355" i="46"/>
  <c r="JI354" i="46"/>
  <c r="JH414" i="46"/>
  <c r="IX419" i="46"/>
  <c r="JH353" i="46"/>
  <c r="IR305" i="46"/>
  <c r="IS355" i="46"/>
  <c r="JE304" i="46"/>
  <c r="JA350" i="46"/>
  <c r="JD305" i="46"/>
  <c r="IZ415" i="46"/>
  <c r="IX348" i="46"/>
  <c r="JI290" i="46"/>
  <c r="IR349" i="46"/>
  <c r="IS299" i="46"/>
  <c r="IX345" i="46"/>
  <c r="IX359" i="46" s="1"/>
  <c r="JV79" i="46" s="1"/>
  <c r="IU290" i="46"/>
  <c r="JC291" i="46"/>
  <c r="JC309" i="46" s="1"/>
  <c r="KA77" i="46" s="1"/>
  <c r="JH289" i="46"/>
  <c r="IV291" i="46"/>
  <c r="IV309" i="46" s="1"/>
  <c r="JT77" i="46" s="1"/>
  <c r="JI676" i="46"/>
  <c r="JD528" i="46"/>
  <c r="JJ519" i="46"/>
  <c r="JI522" i="46"/>
  <c r="IU520" i="46"/>
  <c r="JJ520" i="46"/>
  <c r="JF602" i="46"/>
  <c r="IX599" i="46"/>
  <c r="IU591" i="46"/>
  <c r="IT675" i="46"/>
  <c r="IW669" i="46"/>
  <c r="JB665" i="46"/>
  <c r="JD298" i="46"/>
  <c r="JI292" i="46"/>
  <c r="JH296" i="46"/>
  <c r="JJ294" i="46"/>
  <c r="IT292" i="46"/>
  <c r="IV301" i="46"/>
  <c r="JD300" i="46"/>
  <c r="JD293" i="46"/>
  <c r="JA290" i="46"/>
  <c r="JF304" i="46"/>
  <c r="JE296" i="46"/>
  <c r="JI430" i="46"/>
  <c r="IT396" i="46"/>
  <c r="IT409" i="46" s="1"/>
  <c r="JR81" i="46" s="1"/>
  <c r="JF400" i="46"/>
  <c r="IR404" i="46"/>
  <c r="IW396" i="46"/>
  <c r="IW409" i="46" s="1"/>
  <c r="JU81" i="46" s="1"/>
  <c r="IS399" i="46"/>
  <c r="IZ400" i="46"/>
  <c r="JI629" i="46"/>
  <c r="JA395" i="46"/>
  <c r="IS395" i="46"/>
  <c r="IW403" i="46"/>
  <c r="IZ418" i="46"/>
  <c r="IU348" i="46"/>
  <c r="IX420" i="46"/>
  <c r="IY432" i="46"/>
  <c r="IT428" i="46"/>
  <c r="JH420" i="46"/>
  <c r="JB431" i="46"/>
  <c r="JI343" i="46"/>
  <c r="IW423" i="46"/>
  <c r="JC430" i="46"/>
  <c r="JF355" i="46"/>
  <c r="JG292" i="46"/>
  <c r="IV427" i="46"/>
  <c r="JE339" i="46"/>
  <c r="JJ428" i="46"/>
  <c r="JI345" i="46"/>
  <c r="JI359" i="46" s="1"/>
  <c r="KG79" i="46" s="1"/>
  <c r="IX340" i="46"/>
  <c r="IS302" i="46"/>
  <c r="IV353" i="46"/>
  <c r="JD292" i="46"/>
  <c r="JK347" i="46"/>
  <c r="JJ431" i="46"/>
  <c r="JC343" i="46"/>
  <c r="IU295" i="46"/>
  <c r="JC301" i="46"/>
  <c r="IR302" i="46"/>
  <c r="IY667" i="46"/>
  <c r="IU529" i="46"/>
  <c r="IZ525" i="46"/>
  <c r="JE514" i="46"/>
  <c r="JG531" i="46"/>
  <c r="IW529" i="46"/>
  <c r="JK529" i="46"/>
  <c r="JD531" i="46"/>
  <c r="IU602" i="46"/>
  <c r="JE517" i="46"/>
  <c r="IZ527" i="46"/>
  <c r="JH680" i="46"/>
  <c r="JH684" i="46" s="1"/>
  <c r="KF92" i="46" s="1"/>
  <c r="JK669" i="46"/>
  <c r="IS679" i="46"/>
  <c r="IS630" i="46"/>
  <c r="JK621" i="46"/>
  <c r="JA615" i="46"/>
  <c r="JC618" i="46"/>
  <c r="IY616" i="46"/>
  <c r="JA630" i="46"/>
  <c r="JK594" i="46"/>
  <c r="IV675" i="46"/>
  <c r="IS669" i="46"/>
  <c r="IY401" i="46"/>
  <c r="IX392" i="46"/>
  <c r="JK401" i="46"/>
  <c r="JH396" i="46"/>
  <c r="JH409" i="46" s="1"/>
  <c r="KF81" i="46" s="1"/>
  <c r="JF397" i="46"/>
  <c r="JA406" i="46"/>
  <c r="IV403" i="46"/>
  <c r="IS398" i="46"/>
  <c r="JK407" i="46"/>
  <c r="JK402" i="46"/>
  <c r="JE422" i="46"/>
  <c r="JE434" i="46" s="1"/>
  <c r="KC82" i="46" s="1"/>
  <c r="IW348" i="46"/>
  <c r="JE417" i="46"/>
  <c r="JA426" i="46"/>
  <c r="IS428" i="46"/>
  <c r="JI420" i="46"/>
  <c r="IZ339" i="46"/>
  <c r="IU415" i="46"/>
  <c r="IU414" i="46"/>
  <c r="JC431" i="46"/>
  <c r="JI341" i="46"/>
  <c r="IU289" i="46"/>
  <c r="JB419" i="46"/>
  <c r="IX347" i="46"/>
  <c r="IY357" i="46"/>
  <c r="JK294" i="46"/>
  <c r="JI414" i="46"/>
  <c r="JH430" i="46"/>
  <c r="IV290" i="46"/>
  <c r="JK431" i="46"/>
  <c r="JJ429" i="46"/>
  <c r="JB345" i="46"/>
  <c r="JB359" i="46" s="1"/>
  <c r="JZ79" i="46" s="1"/>
  <c r="JC414" i="46"/>
  <c r="JA295" i="46"/>
  <c r="JF349" i="46"/>
  <c r="IU356" i="46"/>
  <c r="IT530" i="46"/>
  <c r="IZ529" i="46"/>
  <c r="JJ529" i="46"/>
  <c r="JK520" i="46"/>
  <c r="JC517" i="46"/>
  <c r="IV519" i="46"/>
  <c r="IY527" i="46"/>
  <c r="JE341" i="46"/>
  <c r="JA525" i="46"/>
  <c r="IZ523" i="46"/>
  <c r="JB599" i="46"/>
  <c r="IT666" i="46"/>
  <c r="IV666" i="46"/>
  <c r="JC676" i="46"/>
  <c r="JB682" i="46"/>
  <c r="IY396" i="46"/>
  <c r="IY409" i="46" s="1"/>
  <c r="JW81" i="46" s="1"/>
  <c r="JC391" i="46"/>
  <c r="JE394" i="46"/>
  <c r="IV394" i="46"/>
  <c r="JH394" i="46"/>
  <c r="JE401" i="46"/>
  <c r="IR391" i="46"/>
  <c r="IV399" i="46"/>
  <c r="JC392" i="46"/>
  <c r="IY427" i="46"/>
  <c r="JF348" i="46"/>
  <c r="IW343" i="46"/>
  <c r="IR414" i="46"/>
  <c r="IV419" i="46"/>
  <c r="JA425" i="46"/>
  <c r="IX428" i="46"/>
  <c r="JJ348" i="46"/>
  <c r="JH356" i="46"/>
  <c r="IW421" i="46"/>
  <c r="JG347" i="46"/>
  <c r="IY350" i="46"/>
  <c r="JJ291" i="46"/>
  <c r="JJ309" i="46" s="1"/>
  <c r="KH77" i="46" s="1"/>
  <c r="IS343" i="46"/>
  <c r="IY345" i="46"/>
  <c r="IY359" i="46" s="1"/>
  <c r="JW79" i="46" s="1"/>
  <c r="JA347" i="46"/>
  <c r="JD341" i="46"/>
  <c r="IV420" i="46"/>
  <c r="JH427" i="46"/>
  <c r="JE293" i="46"/>
  <c r="IY430" i="46"/>
  <c r="IR421" i="46"/>
  <c r="IU294" i="46"/>
  <c r="JK349" i="46"/>
  <c r="JJ296" i="46"/>
  <c r="JD351" i="46"/>
  <c r="JA305" i="46"/>
  <c r="IW353" i="46"/>
  <c r="IX341" i="46"/>
  <c r="IT290" i="46"/>
  <c r="IZ341" i="46"/>
  <c r="JF670" i="46"/>
  <c r="JK532" i="46"/>
  <c r="JA529" i="46"/>
  <c r="JE526" i="46"/>
  <c r="JE534" i="46" s="1"/>
  <c r="KC86" i="46" s="1"/>
  <c r="JJ532" i="46"/>
  <c r="JD519" i="46"/>
  <c r="JB520" i="46"/>
  <c r="JJ528" i="46"/>
  <c r="JH619" i="46"/>
  <c r="JK519" i="46"/>
  <c r="IW519" i="46"/>
  <c r="IX520" i="46"/>
  <c r="IR670" i="46"/>
  <c r="JJ665" i="46"/>
  <c r="IX669" i="46"/>
  <c r="JG679" i="46"/>
  <c r="IZ680" i="46"/>
  <c r="IZ684" i="46" s="1"/>
  <c r="JX92" i="46" s="1"/>
  <c r="JB394" i="46"/>
  <c r="JG392" i="46"/>
  <c r="JB393" i="46"/>
  <c r="JE390" i="46"/>
  <c r="IZ398" i="46"/>
  <c r="IU396" i="46"/>
  <c r="IU409" i="46" s="1"/>
  <c r="JS81" i="46" s="1"/>
  <c r="JF394" i="46"/>
  <c r="JJ394" i="46"/>
  <c r="JI392" i="46"/>
  <c r="JF418" i="46"/>
  <c r="JI415" i="46"/>
  <c r="IZ414" i="46"/>
  <c r="IR432" i="46"/>
  <c r="IU428" i="46"/>
  <c r="JJ356" i="46"/>
  <c r="IY347" i="46"/>
  <c r="IT431" i="46"/>
  <c r="IS429" i="46"/>
  <c r="JH347" i="46"/>
  <c r="IV296" i="46"/>
  <c r="IS423" i="46"/>
  <c r="IT341" i="46"/>
  <c r="JJ342" i="46"/>
  <c r="IS347" i="46"/>
  <c r="JB342" i="46"/>
  <c r="JK351" i="46"/>
  <c r="IR298" i="46"/>
  <c r="JG345" i="46"/>
  <c r="JG359" i="46" s="1"/>
  <c r="KE79" i="46" s="1"/>
  <c r="JB340" i="46"/>
  <c r="IW350" i="46"/>
  <c r="JI340" i="46"/>
  <c r="JI306" i="46"/>
  <c r="IX356" i="46"/>
  <c r="IY628" i="46"/>
  <c r="IT357" i="46"/>
  <c r="JE351" i="46"/>
  <c r="IX626" i="46"/>
  <c r="IV298" i="46"/>
  <c r="JJ629" i="46"/>
  <c r="IT297" i="46"/>
  <c r="IS298" i="46"/>
  <c r="JF531" i="46"/>
  <c r="JJ521" i="46"/>
  <c r="JF514" i="46"/>
  <c r="IT519" i="46"/>
  <c r="JE528" i="46"/>
  <c r="IZ514" i="46"/>
  <c r="IS514" i="46"/>
  <c r="IY516" i="46"/>
  <c r="JA516" i="46"/>
  <c r="JF594" i="46"/>
  <c r="IT669" i="46"/>
  <c r="JE666" i="46"/>
  <c r="JB668" i="46"/>
  <c r="IV678" i="46"/>
  <c r="JE678" i="46"/>
  <c r="JA289" i="46"/>
  <c r="IX290" i="46"/>
  <c r="JF590" i="46"/>
  <c r="JB296" i="46"/>
  <c r="IZ399" i="46"/>
  <c r="IY305" i="46"/>
  <c r="IW407" i="46"/>
  <c r="JK289" i="46"/>
  <c r="IV603" i="46"/>
  <c r="JJ599" i="46"/>
  <c r="IZ596" i="46"/>
  <c r="JG389" i="46"/>
  <c r="JD407" i="46"/>
  <c r="JJ398" i="46"/>
  <c r="JI398" i="46"/>
  <c r="JC394" i="46"/>
  <c r="IZ403" i="46"/>
  <c r="IV400" i="46"/>
  <c r="IV390" i="46"/>
  <c r="IT389" i="46"/>
  <c r="JG426" i="46"/>
  <c r="JE432" i="46"/>
  <c r="JF344" i="46"/>
  <c r="JH357" i="46"/>
  <c r="IT418" i="46"/>
  <c r="JA420" i="46"/>
  <c r="IT419" i="46"/>
  <c r="JE416" i="46"/>
  <c r="JD430" i="46"/>
  <c r="JH348" i="46"/>
  <c r="IT354" i="46"/>
  <c r="IW422" i="46"/>
  <c r="IW434" i="46" s="1"/>
  <c r="JU82" i="46" s="1"/>
  <c r="JD417" i="46"/>
  <c r="JE348" i="46"/>
  <c r="IR348" i="46"/>
  <c r="JG306" i="46"/>
  <c r="JC339" i="46"/>
  <c r="JE425" i="46"/>
  <c r="IT351" i="46"/>
  <c r="JC428" i="46"/>
  <c r="IZ353" i="46"/>
  <c r="IS426" i="46"/>
  <c r="JB305" i="46"/>
  <c r="JE292" i="46"/>
  <c r="JB354" i="46"/>
  <c r="IW293" i="46"/>
  <c r="IY343" i="46"/>
  <c r="IR299" i="46"/>
  <c r="JA344" i="46"/>
  <c r="IV292" i="46"/>
  <c r="IV305" i="46"/>
  <c r="JB294" i="46"/>
  <c r="JF620" i="46"/>
  <c r="IR622" i="46"/>
  <c r="IS668" i="46"/>
  <c r="JG524" i="46"/>
  <c r="IW532" i="46"/>
  <c r="JK515" i="46"/>
  <c r="JB521" i="46"/>
  <c r="JG528" i="46"/>
  <c r="JI521" i="46"/>
  <c r="IR522" i="46"/>
  <c r="JD517" i="46"/>
  <c r="JJ517" i="46"/>
  <c r="JH530" i="46"/>
  <c r="IW522" i="46"/>
  <c r="IT670" i="46"/>
  <c r="IR680" i="46"/>
  <c r="IR684" i="46" s="1"/>
  <c r="JP92" i="46" s="1"/>
  <c r="IZ666" i="46"/>
  <c r="IW671" i="46"/>
  <c r="IT678" i="46"/>
  <c r="IX603" i="46"/>
  <c r="IS392" i="46"/>
  <c r="JK273" i="46"/>
  <c r="JK396" i="46"/>
  <c r="JK409" i="46" s="1"/>
  <c r="KI81" i="46" s="1"/>
  <c r="IW406" i="46"/>
  <c r="JG398" i="46"/>
  <c r="JC401" i="46"/>
  <c r="IS407" i="46"/>
  <c r="JD404" i="46"/>
  <c r="JG406" i="46"/>
  <c r="JE393" i="46"/>
  <c r="JG403" i="46"/>
  <c r="IU402" i="46"/>
  <c r="JC404" i="46"/>
  <c r="JF421" i="46"/>
  <c r="IU420" i="46"/>
  <c r="JH423" i="46"/>
  <c r="JJ415" i="46"/>
  <c r="IZ421" i="46"/>
  <c r="IU346" i="46"/>
  <c r="JJ432" i="46"/>
  <c r="JJ425" i="46"/>
  <c r="IT430" i="46"/>
  <c r="JC354" i="46"/>
  <c r="JA355" i="46"/>
  <c r="IY306" i="46"/>
  <c r="IY420" i="46"/>
  <c r="JJ417" i="46"/>
  <c r="IV349" i="46"/>
  <c r="JA429" i="46"/>
  <c r="JJ339" i="46"/>
  <c r="JK343" i="46"/>
  <c r="IT296" i="46"/>
  <c r="IX355" i="46"/>
  <c r="JJ350" i="46"/>
  <c r="JF292" i="46"/>
  <c r="JD429" i="46"/>
  <c r="IT421" i="46"/>
  <c r="JH294" i="46"/>
  <c r="IY414" i="46"/>
  <c r="JE302" i="46"/>
  <c r="JJ299" i="46"/>
  <c r="IZ300" i="46"/>
  <c r="IX306" i="46"/>
  <c r="JC303" i="46"/>
  <c r="IS296" i="46"/>
  <c r="IY627" i="46"/>
  <c r="IX297" i="46"/>
  <c r="JF419" i="46"/>
  <c r="JD675" i="46"/>
  <c r="IU525" i="46"/>
  <c r="IV521" i="46"/>
  <c r="IT531" i="46"/>
  <c r="JC528" i="46"/>
  <c r="IY515" i="46"/>
  <c r="IR517" i="46"/>
  <c r="JC527" i="46"/>
  <c r="JG520" i="46"/>
  <c r="JD596" i="46"/>
  <c r="IR528" i="46"/>
  <c r="IZ592" i="46"/>
  <c r="JF665" i="46"/>
  <c r="IT668" i="46"/>
  <c r="IZ682" i="46"/>
  <c r="IY664" i="46"/>
  <c r="IY668" i="46"/>
  <c r="IV306" i="46"/>
  <c r="IV404" i="46"/>
  <c r="JA407" i="46"/>
  <c r="JC429" i="46"/>
  <c r="JC423" i="46"/>
  <c r="JF426" i="46"/>
  <c r="JE423" i="46"/>
  <c r="JA423" i="46"/>
  <c r="JG425" i="46"/>
  <c r="JB416" i="46"/>
  <c r="IY340" i="46"/>
  <c r="JE414" i="46"/>
  <c r="JF429" i="46"/>
  <c r="JK355" i="46"/>
  <c r="JI301" i="46"/>
  <c r="IW305" i="46"/>
  <c r="IR352" i="46"/>
  <c r="IZ424" i="46"/>
  <c r="IV357" i="46"/>
  <c r="JB352" i="46"/>
  <c r="IS346" i="46"/>
  <c r="IX339" i="46"/>
  <c r="IU306" i="46"/>
  <c r="JB348" i="46"/>
  <c r="IV424" i="46"/>
  <c r="JD291" i="46"/>
  <c r="JD309" i="46" s="1"/>
  <c r="KB77" i="46" s="1"/>
  <c r="JI305" i="46"/>
  <c r="JH342" i="46"/>
  <c r="JG349" i="46"/>
  <c r="JD303" i="46"/>
  <c r="JC353" i="46"/>
  <c r="JI344" i="46"/>
  <c r="JK296" i="46"/>
  <c r="JC306" i="46"/>
  <c r="IX292" i="46"/>
  <c r="JH291" i="46"/>
  <c r="JH309" i="46" s="1"/>
  <c r="KF77" i="46" s="1"/>
  <c r="JI418" i="46"/>
  <c r="JH295" i="46"/>
  <c r="IT304" i="46"/>
  <c r="IV673" i="46"/>
  <c r="JG519" i="46"/>
  <c r="JH521" i="46"/>
  <c r="JA527" i="46"/>
  <c r="IV530" i="46"/>
  <c r="JI519" i="46"/>
  <c r="IW520" i="46"/>
  <c r="JE518" i="46"/>
  <c r="IX525" i="46"/>
  <c r="JG591" i="46"/>
  <c r="IX529" i="46"/>
  <c r="JA530" i="46"/>
  <c r="JJ607" i="46"/>
  <c r="JJ609" i="46" s="1"/>
  <c r="KH89" i="46" s="1"/>
  <c r="JB679" i="46"/>
  <c r="JD666" i="46"/>
  <c r="JE679" i="46"/>
  <c r="IZ672" i="46"/>
  <c r="IV679" i="46"/>
  <c r="JE670" i="46"/>
  <c r="JK492" i="46"/>
  <c r="JA424" i="46"/>
  <c r="JH352" i="46"/>
  <c r="IT339" i="46"/>
  <c r="JK422" i="46"/>
  <c r="JK434" i="46" s="1"/>
  <c r="KI82" i="46" s="1"/>
  <c r="JE419" i="46"/>
  <c r="IV426" i="46"/>
  <c r="IZ432" i="46"/>
  <c r="IZ419" i="46"/>
  <c r="JH354" i="46"/>
  <c r="IV344" i="46"/>
  <c r="JI428" i="46"/>
  <c r="IU427" i="46"/>
  <c r="JE430" i="46"/>
  <c r="JD357" i="46"/>
  <c r="IU353" i="46"/>
  <c r="JA301" i="46"/>
  <c r="IW417" i="46"/>
  <c r="JC347" i="46"/>
  <c r="IT340" i="46"/>
  <c r="IU340" i="46"/>
  <c r="JB430" i="46"/>
  <c r="IR345" i="46"/>
  <c r="IR359" i="46" s="1"/>
  <c r="JP79" i="46" s="1"/>
  <c r="IY339" i="46"/>
  <c r="IW345" i="46"/>
  <c r="IW359" i="46" s="1"/>
  <c r="JU79" i="46" s="1"/>
  <c r="JJ301" i="46"/>
  <c r="JG302" i="46"/>
  <c r="IW356" i="46"/>
  <c r="JF301" i="46"/>
  <c r="JK292" i="46"/>
  <c r="JG346" i="46"/>
  <c r="IU303" i="46"/>
  <c r="JB350" i="46"/>
  <c r="JH292" i="46"/>
  <c r="JA427" i="46"/>
  <c r="IZ298" i="46"/>
  <c r="IT294" i="46"/>
  <c r="IS626" i="46"/>
  <c r="JE290" i="46"/>
  <c r="IV302" i="46"/>
  <c r="IZ673" i="46"/>
  <c r="IT518" i="46"/>
  <c r="IU526" i="46"/>
  <c r="IU534" i="46" s="1"/>
  <c r="JS86" i="46" s="1"/>
  <c r="JI526" i="46"/>
  <c r="JI534" i="46" s="1"/>
  <c r="KG86" i="46" s="1"/>
  <c r="IR527" i="46"/>
  <c r="IT521" i="46"/>
  <c r="JB517" i="46"/>
  <c r="IU517" i="46"/>
  <c r="IV526" i="46"/>
  <c r="IV534" i="46" s="1"/>
  <c r="JT86" i="46" s="1"/>
  <c r="IS591" i="46"/>
  <c r="JG530" i="46"/>
  <c r="IR605" i="46"/>
  <c r="IT524" i="46"/>
  <c r="IZ495" i="46"/>
  <c r="IZ519" i="46"/>
  <c r="JJ673" i="46"/>
  <c r="IV669" i="46"/>
  <c r="IT682" i="46"/>
  <c r="IW673" i="46"/>
  <c r="IV304" i="46"/>
  <c r="IX647" i="46"/>
  <c r="IT289" i="46"/>
  <c r="IX645" i="46"/>
  <c r="JJ290" i="46"/>
  <c r="JD400" i="46"/>
  <c r="IS264" i="46"/>
  <c r="IU643" i="46"/>
  <c r="JA657" i="46"/>
  <c r="JI393" i="46"/>
  <c r="IV391" i="46"/>
  <c r="JI289" i="46"/>
  <c r="IW420" i="46"/>
  <c r="IU301" i="46"/>
  <c r="IR293" i="46"/>
  <c r="JF289" i="46"/>
  <c r="JB414" i="46"/>
  <c r="IU292" i="46"/>
  <c r="JG298" i="46"/>
  <c r="IR422" i="46"/>
  <c r="IR434" i="46" s="1"/>
  <c r="JP82" i="46" s="1"/>
  <c r="IR290" i="46"/>
  <c r="IV289" i="46"/>
  <c r="IR291" i="46"/>
  <c r="IR309" i="46" s="1"/>
  <c r="JP77" i="46" s="1"/>
  <c r="JJ289" i="46"/>
  <c r="JH616" i="46"/>
  <c r="JK290" i="46"/>
  <c r="IZ630" i="46"/>
  <c r="JB297" i="46"/>
  <c r="JH299" i="46"/>
  <c r="JD615" i="46"/>
  <c r="IT619" i="46"/>
  <c r="JB675" i="46"/>
  <c r="IZ517" i="46"/>
  <c r="IR518" i="46"/>
  <c r="JE647" i="46"/>
  <c r="JH523" i="46"/>
  <c r="JI520" i="46"/>
  <c r="IX530" i="46"/>
  <c r="IU523" i="46"/>
  <c r="IV522" i="46"/>
  <c r="JB523" i="46"/>
  <c r="JE530" i="46"/>
  <c r="JC518" i="46"/>
  <c r="JG598" i="46"/>
  <c r="JG606" i="46"/>
  <c r="IY529" i="46"/>
  <c r="JI602" i="46"/>
  <c r="JA519" i="46"/>
  <c r="IR594" i="46"/>
  <c r="IW670" i="46"/>
  <c r="JF676" i="46"/>
  <c r="IZ676" i="46"/>
  <c r="IT674" i="46"/>
  <c r="IW649" i="46"/>
  <c r="JK650" i="46"/>
  <c r="IR652" i="46"/>
  <c r="IX639" i="46"/>
  <c r="JB648" i="46"/>
  <c r="JC655" i="46"/>
  <c r="JF407" i="46"/>
  <c r="JC642" i="46"/>
  <c r="JK657" i="46"/>
  <c r="IZ654" i="46"/>
  <c r="IZ659" i="46" s="1"/>
  <c r="JX91" i="46" s="1"/>
  <c r="JJ640" i="46"/>
  <c r="JA645" i="46"/>
  <c r="JG600" i="46"/>
  <c r="IY593" i="46"/>
  <c r="IU651" i="46"/>
  <c r="JJ646" i="46"/>
  <c r="JE593" i="46"/>
  <c r="IR592" i="46"/>
  <c r="IV303" i="46"/>
  <c r="IZ290" i="46"/>
  <c r="IX289" i="46"/>
  <c r="JG291" i="46"/>
  <c r="JG309" i="46" s="1"/>
  <c r="KE77" i="46" s="1"/>
  <c r="IX656" i="46"/>
  <c r="IU642" i="46"/>
  <c r="IV595" i="46"/>
  <c r="IR598" i="46"/>
  <c r="JI657" i="46"/>
  <c r="JG646" i="46"/>
  <c r="IT651" i="46"/>
  <c r="JH650" i="46"/>
  <c r="JG648" i="46"/>
  <c r="JD650" i="46"/>
  <c r="IS643" i="46"/>
  <c r="JE298" i="46"/>
  <c r="JE305" i="46"/>
  <c r="IY304" i="46"/>
  <c r="JD294" i="46"/>
  <c r="JF300" i="46"/>
  <c r="IW304" i="46"/>
  <c r="IV644" i="46"/>
  <c r="JC645" i="46"/>
  <c r="IS305" i="46"/>
  <c r="JC607" i="46"/>
  <c r="JC609" i="46" s="1"/>
  <c r="KA89" i="46" s="1"/>
  <c r="IR603" i="46"/>
  <c r="IV657" i="46"/>
  <c r="IR649" i="46"/>
  <c r="IY642" i="46"/>
  <c r="JD289" i="46"/>
  <c r="JF306" i="46"/>
  <c r="JA418" i="46"/>
  <c r="IW425" i="46"/>
  <c r="IW431" i="46"/>
  <c r="IU345" i="46"/>
  <c r="IU359" i="46" s="1"/>
  <c r="JS79" i="46" s="1"/>
  <c r="JF351" i="46"/>
  <c r="JG341" i="46"/>
  <c r="JA294" i="46"/>
  <c r="JB421" i="46"/>
  <c r="IU355" i="46"/>
  <c r="IR344" i="46"/>
  <c r="JH293" i="46"/>
  <c r="IU304" i="46"/>
  <c r="JF428" i="46"/>
  <c r="IT348" i="46"/>
  <c r="IX301" i="46"/>
  <c r="JE354" i="46"/>
  <c r="IY421" i="46"/>
  <c r="IW289" i="46"/>
  <c r="IZ292" i="46"/>
  <c r="IV616" i="46"/>
  <c r="JC346" i="46"/>
  <c r="IW294" i="46"/>
  <c r="JH424" i="46"/>
  <c r="JI297" i="46"/>
  <c r="IU299" i="46"/>
  <c r="IT301" i="46"/>
  <c r="JA346" i="46"/>
  <c r="IY671" i="46"/>
  <c r="JG523" i="46"/>
  <c r="IX652" i="46"/>
  <c r="JB525" i="46"/>
  <c r="IV653" i="46"/>
  <c r="JC531" i="46"/>
  <c r="JK518" i="46"/>
  <c r="JJ530" i="46"/>
  <c r="IS521" i="46"/>
  <c r="JA528" i="46"/>
  <c r="IS515" i="46"/>
  <c r="IU524" i="46"/>
  <c r="JC529" i="46"/>
  <c r="JG280" i="46"/>
  <c r="IS623" i="46"/>
  <c r="IY631" i="46"/>
  <c r="IY634" i="46" s="1"/>
  <c r="JW90" i="46" s="1"/>
  <c r="IX606" i="46"/>
  <c r="IT617" i="46"/>
  <c r="JH515" i="46"/>
  <c r="JH528" i="46"/>
  <c r="IZ603" i="46"/>
  <c r="JE676" i="46"/>
  <c r="IR668" i="46"/>
  <c r="IW678" i="46"/>
  <c r="JA679" i="46"/>
  <c r="JI668" i="46"/>
  <c r="IU675" i="46"/>
  <c r="JC402" i="46"/>
  <c r="JB681" i="46"/>
  <c r="JD503" i="46"/>
  <c r="JC494" i="46"/>
  <c r="IR491" i="46"/>
  <c r="JG494" i="46"/>
  <c r="JH500" i="46"/>
  <c r="IZ304" i="46"/>
  <c r="JC395" i="46"/>
  <c r="JC503" i="46"/>
  <c r="IR271" i="46"/>
  <c r="JD272" i="46"/>
  <c r="IT273" i="46"/>
  <c r="JC641" i="46"/>
  <c r="IW298" i="46"/>
  <c r="IX298" i="46"/>
  <c r="IW297" i="46"/>
  <c r="IZ307" i="46"/>
  <c r="JH301" i="46"/>
  <c r="JE356" i="46"/>
  <c r="IX294" i="46"/>
  <c r="IS290" i="46"/>
  <c r="JC345" i="46"/>
  <c r="JC359" i="46" s="1"/>
  <c r="KA79" i="46" s="1"/>
  <c r="JC350" i="46"/>
  <c r="JI302" i="46"/>
  <c r="JK298" i="46"/>
  <c r="JJ292" i="46"/>
  <c r="JA357" i="46"/>
  <c r="JD299" i="46"/>
  <c r="IW295" i="46"/>
  <c r="IZ622" i="46"/>
  <c r="IW623" i="46"/>
  <c r="IX671" i="46"/>
  <c r="JG678" i="46"/>
  <c r="JJ514" i="46"/>
  <c r="IR656" i="46"/>
  <c r="IS644" i="46"/>
  <c r="JJ523" i="46"/>
  <c r="IX532" i="46"/>
  <c r="IX519" i="46"/>
  <c r="IU528" i="46"/>
  <c r="IY532" i="46"/>
  <c r="JD525" i="46"/>
  <c r="IR515" i="46"/>
  <c r="JA518" i="46"/>
  <c r="JF298" i="46"/>
  <c r="JI531" i="46"/>
  <c r="IW526" i="46"/>
  <c r="IW534" i="46" s="1"/>
  <c r="JU86" i="46" s="1"/>
  <c r="JJ592" i="46"/>
  <c r="JD526" i="46"/>
  <c r="JD534" i="46" s="1"/>
  <c r="KB86" i="46" s="1"/>
  <c r="JE529" i="46"/>
  <c r="JI515" i="46"/>
  <c r="JB524" i="46"/>
  <c r="IU391" i="46"/>
  <c r="IU678" i="46"/>
  <c r="JI666" i="46"/>
  <c r="JG664" i="46"/>
  <c r="IT667" i="46"/>
  <c r="IR667" i="46"/>
  <c r="JH399" i="46"/>
  <c r="JA677" i="46"/>
  <c r="IZ505" i="46"/>
  <c r="IX490" i="46"/>
  <c r="IR289" i="46"/>
  <c r="IS289" i="46"/>
  <c r="IV507" i="46"/>
  <c r="IT656" i="46"/>
  <c r="IY291" i="46"/>
  <c r="IY309" i="46" s="1"/>
  <c r="JW77" i="46" s="1"/>
  <c r="IS497" i="46"/>
  <c r="JB289" i="46"/>
  <c r="IY496" i="46"/>
  <c r="IV639" i="46"/>
  <c r="IV495" i="46"/>
  <c r="IS652" i="46"/>
  <c r="JI505" i="46"/>
  <c r="JG281" i="46"/>
  <c r="JG273" i="46"/>
  <c r="JE303" i="46"/>
  <c r="IV297" i="46"/>
  <c r="JG339" i="46"/>
  <c r="JG344" i="46"/>
  <c r="JK353" i="46"/>
  <c r="JI299" i="46"/>
  <c r="IS349" i="46"/>
  <c r="JE346" i="46"/>
  <c r="JH290" i="46"/>
  <c r="JB291" i="46"/>
  <c r="JB309" i="46" s="1"/>
  <c r="JZ77" i="46" s="1"/>
  <c r="JH340" i="46"/>
  <c r="IV341" i="46"/>
  <c r="JA291" i="46"/>
  <c r="JA309" i="46" s="1"/>
  <c r="JY77" i="46" s="1"/>
  <c r="JH298" i="46"/>
  <c r="IT344" i="46"/>
  <c r="IS304" i="46"/>
  <c r="JK307" i="46"/>
  <c r="JA340" i="46"/>
  <c r="JG290" i="46"/>
  <c r="JC293" i="46"/>
  <c r="IT298" i="46"/>
  <c r="JG303" i="46"/>
  <c r="IU629" i="46"/>
  <c r="IR295" i="46"/>
  <c r="JJ293" i="46"/>
  <c r="JA351" i="46"/>
  <c r="IT345" i="46"/>
  <c r="IT359" i="46" s="1"/>
  <c r="JR79" i="46" s="1"/>
  <c r="IS300" i="46"/>
  <c r="JJ677" i="46"/>
  <c r="JH664" i="46"/>
  <c r="IT523" i="46"/>
  <c r="JE641" i="46"/>
  <c r="JF517" i="46"/>
  <c r="JJ645" i="46"/>
  <c r="IW514" i="46"/>
  <c r="JH657" i="46"/>
  <c r="JF515" i="46"/>
  <c r="JG517" i="46"/>
  <c r="JH531" i="46"/>
  <c r="IT520" i="46"/>
  <c r="JC524" i="46"/>
  <c r="IX514" i="46"/>
  <c r="IX597" i="46"/>
  <c r="JG527" i="46"/>
  <c r="IV524" i="46"/>
  <c r="JA597" i="46"/>
  <c r="JH532" i="46"/>
  <c r="IV514" i="46"/>
  <c r="IR589" i="46"/>
  <c r="JA490" i="46"/>
  <c r="IR524" i="46"/>
  <c r="IZ642" i="46"/>
  <c r="JA667" i="46"/>
  <c r="IR678" i="46"/>
  <c r="JA675" i="46"/>
  <c r="JF680" i="46"/>
  <c r="JF684" i="46" s="1"/>
  <c r="KD92" i="46" s="1"/>
  <c r="IY673" i="46"/>
  <c r="JD668" i="46"/>
  <c r="JD677" i="46"/>
  <c r="JC406" i="46"/>
  <c r="IX681" i="46"/>
  <c r="JF294" i="46"/>
  <c r="IS293" i="46"/>
  <c r="IS272" i="46"/>
  <c r="IR268" i="46"/>
  <c r="JG278" i="46"/>
  <c r="IR274" i="46"/>
  <c r="IY268" i="46"/>
  <c r="IT277" i="46"/>
  <c r="IZ268" i="46"/>
  <c r="IY289" i="46"/>
  <c r="JD307" i="46"/>
  <c r="JE645" i="46"/>
  <c r="IW302" i="46"/>
  <c r="JA297" i="46"/>
  <c r="IR651" i="46"/>
  <c r="JI298" i="46"/>
  <c r="IW648" i="46"/>
  <c r="IY278" i="46"/>
  <c r="IW290" i="46"/>
  <c r="IX299" i="46"/>
  <c r="IY602" i="46"/>
  <c r="JA601" i="46"/>
  <c r="JF597" i="46"/>
  <c r="IZ205" i="46"/>
  <c r="JA600" i="46"/>
  <c r="JJ205" i="46"/>
  <c r="JF600" i="46"/>
  <c r="IX590" i="46"/>
  <c r="IV191" i="46"/>
  <c r="IZ602" i="46"/>
  <c r="IW596" i="46"/>
  <c r="JH601" i="46"/>
  <c r="IT349" i="46"/>
  <c r="JH606" i="46"/>
  <c r="IY600" i="46"/>
  <c r="IV590" i="46"/>
  <c r="JB589" i="46"/>
  <c r="JD591" i="46"/>
  <c r="JI599" i="46"/>
  <c r="JC601" i="46"/>
  <c r="JI603" i="46"/>
  <c r="JA590" i="46"/>
  <c r="IU598" i="46"/>
  <c r="JJ589" i="46"/>
  <c r="IU592" i="46"/>
  <c r="IU606" i="46"/>
  <c r="IT599" i="46"/>
  <c r="IV602" i="46"/>
  <c r="JD607" i="46"/>
  <c r="JD609" i="46" s="1"/>
  <c r="KB89" i="46" s="1"/>
  <c r="IS603" i="46"/>
  <c r="JF603" i="46"/>
  <c r="GK74" i="46"/>
  <c r="JD593" i="46"/>
  <c r="IX594" i="46"/>
  <c r="JC603" i="46"/>
  <c r="JH595" i="46"/>
  <c r="IX607" i="46"/>
  <c r="IX609" i="46" s="1"/>
  <c r="JV89" i="46" s="1"/>
  <c r="IX601" i="46"/>
  <c r="JH199" i="46"/>
  <c r="JG402" i="46"/>
  <c r="JJ392" i="46"/>
  <c r="IV294" i="46"/>
  <c r="JF297" i="46"/>
  <c r="IX304" i="46"/>
  <c r="JC298" i="46"/>
  <c r="JE291" i="46"/>
  <c r="JE309" i="46" s="1"/>
  <c r="KC77" i="46" s="1"/>
  <c r="JH302" i="46"/>
  <c r="JG297" i="46"/>
  <c r="IU298" i="46"/>
  <c r="JB299" i="46"/>
  <c r="JH307" i="46"/>
  <c r="IT307" i="46"/>
  <c r="JI304" i="46"/>
  <c r="IW296" i="46"/>
  <c r="JK306" i="46"/>
  <c r="IX415" i="46"/>
  <c r="JI680" i="46"/>
  <c r="JI684" i="46" s="1"/>
  <c r="KG92" i="46" s="1"/>
  <c r="JD664" i="46"/>
  <c r="JA520" i="46"/>
  <c r="IT657" i="46"/>
  <c r="JH525" i="46"/>
  <c r="JH514" i="46"/>
  <c r="IR519" i="46"/>
  <c r="JK530" i="46"/>
  <c r="IS526" i="46"/>
  <c r="IS534" i="46" s="1"/>
  <c r="JQ86" i="46" s="1"/>
  <c r="IV518" i="46"/>
  <c r="JE522" i="46"/>
  <c r="IW517" i="46"/>
  <c r="IV529" i="46"/>
  <c r="JD515" i="46"/>
  <c r="IT525" i="46"/>
  <c r="IS269" i="46"/>
  <c r="IU281" i="46"/>
  <c r="IU293" i="46"/>
  <c r="JB292" i="46"/>
  <c r="IR596" i="46"/>
  <c r="IY590" i="46"/>
  <c r="IV600" i="46"/>
  <c r="JB514" i="46"/>
  <c r="JG514" i="46"/>
  <c r="JD606" i="46"/>
  <c r="JH492" i="46"/>
  <c r="IS520" i="46"/>
  <c r="JE652" i="46"/>
  <c r="JD595" i="46"/>
  <c r="JC669" i="46"/>
  <c r="IX667" i="46"/>
  <c r="JC679" i="46"/>
  <c r="IX665" i="46"/>
  <c r="JJ668" i="46"/>
  <c r="JC677" i="46"/>
  <c r="IW679" i="46"/>
  <c r="JG393" i="46"/>
  <c r="JB678" i="46"/>
  <c r="JE682" i="46"/>
  <c r="JB395" i="46"/>
  <c r="IS405" i="46"/>
  <c r="IS394" i="46"/>
  <c r="JC397" i="46"/>
  <c r="JD394" i="46"/>
  <c r="JI400" i="46"/>
  <c r="IZ405" i="46"/>
  <c r="IY395" i="46"/>
  <c r="JB492" i="46"/>
  <c r="JG649" i="46"/>
  <c r="IV643" i="46"/>
  <c r="IW402" i="46"/>
  <c r="JK392" i="46"/>
  <c r="JI493" i="46"/>
  <c r="JD202" i="46"/>
  <c r="JH395" i="46"/>
  <c r="JD389" i="46"/>
  <c r="IY394" i="46"/>
  <c r="IU489" i="46"/>
  <c r="JH404" i="46"/>
  <c r="JF406" i="46"/>
  <c r="IU644" i="46"/>
  <c r="JE400" i="46"/>
  <c r="JC407" i="46"/>
  <c r="JH504" i="46"/>
  <c r="JH402" i="46"/>
  <c r="JG405" i="46"/>
  <c r="IU394" i="46"/>
  <c r="IY250" i="46"/>
  <c r="IU243" i="46"/>
  <c r="IU259" i="46" s="1"/>
  <c r="JS75" i="46" s="1"/>
  <c r="IR247" i="46"/>
  <c r="IW244" i="46"/>
  <c r="IX250" i="46"/>
  <c r="JG257" i="46"/>
  <c r="JC239" i="46"/>
  <c r="JH246" i="46"/>
  <c r="JA256" i="46"/>
  <c r="JH253" i="46"/>
  <c r="JD252" i="46"/>
  <c r="IR256" i="46"/>
  <c r="IW250" i="46"/>
  <c r="JJ243" i="46"/>
  <c r="JJ259" i="46" s="1"/>
  <c r="KH75" i="46" s="1"/>
  <c r="IT240" i="46"/>
  <c r="JG253" i="46"/>
  <c r="IX253" i="46"/>
  <c r="IT248" i="46"/>
  <c r="IZ253" i="46"/>
  <c r="JJ246" i="46"/>
  <c r="JE250" i="46"/>
  <c r="JH243" i="46"/>
  <c r="JH259" i="46" s="1"/>
  <c r="KF75" i="46" s="1"/>
  <c r="IT243" i="46"/>
  <c r="IT259" i="46" s="1"/>
  <c r="JR75" i="46" s="1"/>
  <c r="JE254" i="46"/>
  <c r="JI240" i="46"/>
  <c r="IW256" i="46"/>
  <c r="JH242" i="46"/>
  <c r="JH250" i="46"/>
  <c r="IU244" i="46"/>
  <c r="IV248" i="46"/>
  <c r="JI255" i="46"/>
  <c r="IU240" i="46"/>
  <c r="JB244" i="46"/>
  <c r="IV242" i="46"/>
  <c r="IX254" i="46"/>
  <c r="IX249" i="46"/>
  <c r="IX248" i="46"/>
  <c r="IS242" i="46"/>
  <c r="JG242" i="46"/>
  <c r="IZ243" i="46"/>
  <c r="IZ259" i="46" s="1"/>
  <c r="JX75" i="46" s="1"/>
  <c r="IU239" i="46"/>
  <c r="IW253" i="46"/>
  <c r="IT239" i="46"/>
  <c r="IY299" i="46"/>
  <c r="IW292" i="46"/>
  <c r="JC305" i="46"/>
  <c r="IZ291" i="46"/>
  <c r="IZ309" i="46" s="1"/>
  <c r="JX77" i="46" s="1"/>
  <c r="IX307" i="46"/>
  <c r="JH297" i="46"/>
  <c r="JF307" i="46"/>
  <c r="JH517" i="46"/>
  <c r="JC532" i="46"/>
  <c r="JE527" i="46"/>
  <c r="IX516" i="46"/>
  <c r="IY518" i="46"/>
  <c r="IS519" i="46"/>
  <c r="JI530" i="46"/>
  <c r="JB532" i="46"/>
  <c r="JA531" i="46"/>
  <c r="IV528" i="46"/>
  <c r="JF519" i="46"/>
  <c r="IT516" i="46"/>
  <c r="JB522" i="46"/>
  <c r="JJ515" i="46"/>
  <c r="JC299" i="46"/>
  <c r="JC271" i="46"/>
  <c r="JJ242" i="46"/>
  <c r="JI245" i="46"/>
  <c r="IU242" i="46"/>
  <c r="IW249" i="46"/>
  <c r="IY254" i="46"/>
  <c r="JH257" i="46"/>
  <c r="JC256" i="46"/>
  <c r="JF253" i="46"/>
  <c r="JC253" i="46"/>
  <c r="JB241" i="46"/>
  <c r="IR254" i="46"/>
  <c r="IT255" i="46"/>
  <c r="IR253" i="46"/>
  <c r="JG249" i="46"/>
  <c r="IU307" i="46"/>
  <c r="JF302" i="46"/>
  <c r="JI590" i="46"/>
  <c r="JA604" i="46"/>
  <c r="JA607" i="46"/>
  <c r="JA609" i="46" s="1"/>
  <c r="JY89" i="46" s="1"/>
  <c r="JA522" i="46"/>
  <c r="IR516" i="46"/>
  <c r="JF601" i="46"/>
  <c r="JI192" i="46"/>
  <c r="IW503" i="46"/>
  <c r="JG590" i="46"/>
  <c r="IR648" i="46"/>
  <c r="IY640" i="46"/>
  <c r="IY607" i="46"/>
  <c r="IY609" i="46" s="1"/>
  <c r="JW89" i="46" s="1"/>
  <c r="JG672" i="46"/>
  <c r="IY665" i="46"/>
  <c r="IX675" i="46"/>
  <c r="JD669" i="46"/>
  <c r="JK665" i="46"/>
  <c r="IY682" i="46"/>
  <c r="IS390" i="46"/>
  <c r="JC670" i="46"/>
  <c r="IU666" i="46"/>
  <c r="JF241" i="46"/>
  <c r="JB240" i="46"/>
  <c r="IR252" i="46"/>
  <c r="IW248" i="46"/>
  <c r="IW240" i="46"/>
  <c r="IT256" i="46"/>
  <c r="IU241" i="46"/>
  <c r="JJ250" i="46"/>
  <c r="IT247" i="46"/>
  <c r="JG252" i="46"/>
  <c r="JK249" i="46"/>
  <c r="JD257" i="46"/>
  <c r="IZ249" i="46"/>
  <c r="IS247" i="46"/>
  <c r="JG247" i="46"/>
  <c r="JI251" i="46"/>
  <c r="JD249" i="46"/>
  <c r="JI249" i="46"/>
  <c r="JD250" i="46"/>
  <c r="IT252" i="46"/>
  <c r="IX255" i="46"/>
  <c r="IW245" i="46"/>
  <c r="IS248" i="46"/>
  <c r="JK256" i="46"/>
  <c r="JI241" i="46"/>
  <c r="JJ253" i="46"/>
  <c r="JC245" i="46"/>
  <c r="IY252" i="46"/>
  <c r="IY246" i="46"/>
  <c r="IX251" i="46"/>
  <c r="IW241" i="46"/>
  <c r="JC254" i="46"/>
  <c r="IU248" i="46"/>
  <c r="IW251" i="46"/>
  <c r="JD243" i="46"/>
  <c r="JD259" i="46" s="1"/>
  <c r="KB75" i="46" s="1"/>
  <c r="JC249" i="46"/>
  <c r="IS257" i="46"/>
  <c r="IY256" i="46"/>
  <c r="IW243" i="46"/>
  <c r="IW259" i="46" s="1"/>
  <c r="JU75" i="46" s="1"/>
  <c r="JG251" i="46"/>
  <c r="IU254" i="46"/>
  <c r="IW242" i="46"/>
  <c r="IY248" i="46"/>
  <c r="JA250" i="46"/>
  <c r="JF239" i="46"/>
  <c r="IX256" i="46"/>
  <c r="JK243" i="46"/>
  <c r="JK259" i="46" s="1"/>
  <c r="KI75" i="46" s="1"/>
  <c r="IS241" i="46"/>
  <c r="JF249" i="46"/>
  <c r="JA254" i="46"/>
  <c r="JF255" i="46"/>
  <c r="IR243" i="46"/>
  <c r="IR259" i="46" s="1"/>
  <c r="JP75" i="46" s="1"/>
  <c r="JB257" i="46"/>
  <c r="IS252" i="46"/>
  <c r="IZ246" i="46"/>
  <c r="JD256" i="46"/>
  <c r="IV246" i="46"/>
  <c r="IR249" i="46"/>
  <c r="JJ248" i="46"/>
  <c r="JK257" i="46"/>
  <c r="JH248" i="46"/>
  <c r="JA244" i="46"/>
  <c r="JC255" i="46"/>
  <c r="JA241" i="46"/>
  <c r="JF250" i="46"/>
  <c r="IS250" i="46"/>
  <c r="JA239" i="46"/>
  <c r="JB256" i="46"/>
  <c r="IW246" i="46"/>
  <c r="JC246" i="46"/>
  <c r="JG245" i="46"/>
  <c r="JD239" i="46"/>
  <c r="JA253" i="46"/>
  <c r="JK241" i="46"/>
  <c r="JB253" i="46"/>
  <c r="IS243" i="46"/>
  <c r="IS259" i="46" s="1"/>
  <c r="JQ75" i="46" s="1"/>
  <c r="JK245" i="46"/>
  <c r="JF245" i="46"/>
  <c r="JF242" i="46"/>
  <c r="JJ245" i="46"/>
  <c r="JF254" i="46"/>
  <c r="JF246" i="46"/>
  <c r="IU252" i="46"/>
  <c r="JI252" i="46"/>
  <c r="IR251" i="46"/>
  <c r="IY253" i="46"/>
  <c r="IS239" i="46"/>
  <c r="JB252" i="46"/>
  <c r="JI246" i="46"/>
  <c r="JC240" i="46"/>
  <c r="JA242" i="46"/>
  <c r="IT245" i="46"/>
  <c r="JH244" i="46"/>
  <c r="JI491" i="46"/>
  <c r="IS640" i="46"/>
  <c r="JH255" i="46"/>
  <c r="JE245" i="46"/>
  <c r="JH245" i="46"/>
  <c r="IU247" i="46"/>
  <c r="JI256" i="46"/>
  <c r="JG244" i="46"/>
  <c r="IX241" i="46"/>
  <c r="IU245" i="46"/>
  <c r="IZ257" i="46"/>
  <c r="IX252" i="46"/>
  <c r="IR246" i="46"/>
  <c r="JD246" i="46"/>
  <c r="JI248" i="46"/>
  <c r="JA255" i="46"/>
  <c r="JE257" i="46"/>
  <c r="IS244" i="46"/>
  <c r="JI254" i="46"/>
  <c r="JJ239" i="46"/>
  <c r="IX243" i="46"/>
  <c r="IX259" i="46" s="1"/>
  <c r="JV75" i="46" s="1"/>
  <c r="IV249" i="46"/>
  <c r="JE249" i="46"/>
  <c r="JJ255" i="46"/>
  <c r="JH247" i="46"/>
  <c r="JK246" i="46"/>
  <c r="JG246" i="46"/>
  <c r="JJ251" i="46"/>
  <c r="IZ241" i="46"/>
  <c r="IW239" i="46"/>
  <c r="JI247" i="46"/>
  <c r="JB254" i="46"/>
  <c r="JJ257" i="46"/>
  <c r="JA247" i="46"/>
  <c r="IR492" i="46"/>
  <c r="IW655" i="46"/>
  <c r="IT244" i="46"/>
  <c r="JE256" i="46"/>
  <c r="JF248" i="46"/>
  <c r="JI250" i="46"/>
  <c r="IS255" i="46"/>
  <c r="IV239" i="46"/>
  <c r="JD251" i="46"/>
  <c r="IU256" i="46"/>
  <c r="IY244" i="46"/>
  <c r="IT254" i="46"/>
  <c r="JD248" i="46"/>
  <c r="IV252" i="46"/>
  <c r="JK248" i="46"/>
  <c r="JH252" i="46"/>
  <c r="JC252" i="46"/>
  <c r="JB246" i="46"/>
  <c r="JB505" i="46"/>
  <c r="IV605" i="46"/>
  <c r="JF589" i="46"/>
  <c r="JC602" i="46"/>
  <c r="JA398" i="46"/>
  <c r="JB248" i="46"/>
  <c r="IX247" i="46"/>
  <c r="JF251" i="46"/>
  <c r="IS240" i="46"/>
  <c r="IW252" i="46"/>
  <c r="JE242" i="46"/>
  <c r="JB249" i="46"/>
  <c r="IR248" i="46"/>
  <c r="IX240" i="46"/>
  <c r="IY247" i="46"/>
  <c r="JD240" i="46"/>
  <c r="JE241" i="46"/>
  <c r="IR250" i="46"/>
  <c r="IS256" i="46"/>
  <c r="IZ244" i="46"/>
  <c r="IV240" i="46"/>
  <c r="IX242" i="46"/>
  <c r="JE244" i="46"/>
  <c r="JE247" i="46"/>
  <c r="JG248" i="46"/>
  <c r="IW255" i="46"/>
  <c r="JA252" i="46"/>
  <c r="JF247" i="46"/>
  <c r="IT249" i="46"/>
  <c r="IV241" i="46"/>
  <c r="JF240" i="46"/>
  <c r="JD247" i="46"/>
  <c r="JG239" i="46"/>
  <c r="IS253" i="46"/>
  <c r="IX244" i="46"/>
  <c r="IV243" i="46"/>
  <c r="IV259" i="46" s="1"/>
  <c r="JT75" i="46" s="1"/>
  <c r="JA248" i="46"/>
  <c r="JH254" i="46"/>
  <c r="JA246" i="46"/>
  <c r="IY239" i="46"/>
  <c r="JC242" i="46"/>
  <c r="IV256" i="46"/>
  <c r="JE253" i="46"/>
  <c r="IY257" i="46"/>
  <c r="JI243" i="46"/>
  <c r="JI259" i="46" s="1"/>
  <c r="KG75" i="46" s="1"/>
  <c r="JB245" i="46"/>
  <c r="JI239" i="46"/>
  <c r="JE252" i="46"/>
  <c r="JE243" i="46"/>
  <c r="JE259" i="46" s="1"/>
  <c r="KC75" i="46" s="1"/>
  <c r="JE240" i="46"/>
  <c r="JD255" i="46"/>
  <c r="IY242" i="46"/>
  <c r="IT253" i="46"/>
  <c r="IX257" i="46"/>
  <c r="JK242" i="46"/>
  <c r="IZ242" i="46"/>
  <c r="JJ249" i="46"/>
  <c r="IR242" i="46"/>
  <c r="JE239" i="46"/>
  <c r="JG256" i="46"/>
  <c r="JD245" i="46"/>
  <c r="IZ252" i="46"/>
  <c r="IZ255" i="46"/>
  <c r="JG250" i="46"/>
  <c r="IT246" i="46"/>
  <c r="JH240" i="46"/>
  <c r="JJ240" i="46"/>
  <c r="JK247" i="46"/>
  <c r="IV253" i="46"/>
  <c r="JH305" i="46"/>
  <c r="IZ299" i="46"/>
  <c r="JK503" i="46"/>
  <c r="JH594" i="46"/>
  <c r="IY406" i="46"/>
  <c r="IT400" i="46"/>
  <c r="IW404" i="46"/>
  <c r="JE389" i="46"/>
  <c r="IY241" i="46"/>
  <c r="JE248" i="46"/>
  <c r="IZ248" i="46"/>
  <c r="JB243" i="46"/>
  <c r="JB259" i="46" s="1"/>
  <c r="JZ75" i="46" s="1"/>
  <c r="JC251" i="46"/>
  <c r="JI257" i="46"/>
  <c r="JF256" i="46"/>
  <c r="IS245" i="46"/>
  <c r="JK244" i="46"/>
  <c r="JF243" i="46"/>
  <c r="JF259" i="46" s="1"/>
  <c r="KD75" i="46" s="1"/>
  <c r="JC244" i="46"/>
  <c r="JI253" i="46"/>
  <c r="JJ244" i="46"/>
  <c r="JK250" i="46"/>
  <c r="JK254" i="46"/>
  <c r="JJ247" i="46"/>
  <c r="IY255" i="46"/>
  <c r="IU255" i="46"/>
  <c r="IT242" i="46"/>
  <c r="IR239" i="46"/>
  <c r="JA249" i="46"/>
  <c r="IY249" i="46"/>
  <c r="IX239" i="46"/>
  <c r="IZ256" i="46"/>
  <c r="JB250" i="46"/>
  <c r="IS251" i="46"/>
  <c r="JG241" i="46"/>
  <c r="JF257" i="46"/>
  <c r="IW247" i="46"/>
  <c r="IR241" i="46"/>
  <c r="IU251" i="46"/>
  <c r="JD242" i="46"/>
  <c r="JD244" i="46"/>
  <c r="IT257" i="46"/>
  <c r="JB251" i="46"/>
  <c r="IV251" i="46"/>
  <c r="JE255" i="46"/>
  <c r="JK251" i="46"/>
  <c r="IU249" i="46"/>
  <c r="IR257" i="46"/>
  <c r="JJ241" i="46"/>
  <c r="JH249" i="46"/>
  <c r="JI242" i="46"/>
  <c r="IW257" i="46"/>
  <c r="JA299" i="46"/>
  <c r="JG294" i="46"/>
  <c r="JC302" i="46"/>
  <c r="IX295" i="46"/>
  <c r="JE299" i="46"/>
  <c r="JK304" i="46"/>
  <c r="JJ298" i="46"/>
  <c r="IY293" i="46"/>
  <c r="JB301" i="46"/>
  <c r="JC294" i="46"/>
  <c r="IW656" i="46"/>
  <c r="JF528" i="46"/>
  <c r="IW518" i="46"/>
  <c r="JB519" i="46"/>
  <c r="JA523" i="46"/>
  <c r="JK516" i="46"/>
  <c r="JE524" i="46"/>
  <c r="JJ524" i="46"/>
  <c r="JD527" i="46"/>
  <c r="IU530" i="46"/>
  <c r="JB526" i="46"/>
  <c r="JB534" i="46" s="1"/>
  <c r="JZ86" i="46" s="1"/>
  <c r="IR255" i="46"/>
  <c r="IU253" i="46"/>
  <c r="IR244" i="46"/>
  <c r="IT251" i="46"/>
  <c r="IZ239" i="46"/>
  <c r="JJ256" i="46"/>
  <c r="IZ254" i="46"/>
  <c r="IY245" i="46"/>
  <c r="JK255" i="46"/>
  <c r="JI244" i="46"/>
  <c r="IX245" i="46"/>
  <c r="IV255" i="46"/>
  <c r="JC243" i="46"/>
  <c r="JC259" i="46" s="1"/>
  <c r="KA75" i="46" s="1"/>
  <c r="IU257" i="46"/>
  <c r="JG243" i="46"/>
  <c r="JG259" i="46" s="1"/>
  <c r="KE75" i="46" s="1"/>
  <c r="IY251" i="46"/>
  <c r="JC241" i="46"/>
  <c r="JB529" i="46"/>
  <c r="JF532" i="46"/>
  <c r="IY601" i="46"/>
  <c r="JC593" i="46"/>
  <c r="JH592" i="46"/>
  <c r="IY522" i="46"/>
  <c r="IZ532" i="46"/>
  <c r="JJ527" i="46"/>
  <c r="IS205" i="46"/>
  <c r="JJ499" i="46"/>
  <c r="JK526" i="46"/>
  <c r="JK534" i="46" s="1"/>
  <c r="KI86" i="46" s="1"/>
  <c r="JJ590" i="46"/>
  <c r="IT641" i="46"/>
  <c r="IS654" i="46"/>
  <c r="IS659" i="46" s="1"/>
  <c r="JQ91" i="46" s="1"/>
  <c r="JB605" i="46"/>
  <c r="JJ393" i="46"/>
  <c r="JK673" i="46"/>
  <c r="JD673" i="46"/>
  <c r="JJ678" i="46"/>
  <c r="IV667" i="46"/>
  <c r="IX670" i="46"/>
  <c r="IX674" i="46"/>
  <c r="IU680" i="46"/>
  <c r="IU684" i="46" s="1"/>
  <c r="JS92" i="46" s="1"/>
  <c r="JJ405" i="46"/>
  <c r="JC681" i="46"/>
  <c r="JC648" i="46"/>
  <c r="IU502" i="46"/>
  <c r="IU509" i="46" s="1"/>
  <c r="JS85" i="46" s="1"/>
  <c r="IW494" i="46"/>
  <c r="IT499" i="46"/>
  <c r="IT500" i="46"/>
  <c r="IX497" i="46"/>
  <c r="JE407" i="46"/>
  <c r="JF395" i="46"/>
  <c r="JE502" i="46"/>
  <c r="JE509" i="46" s="1"/>
  <c r="KC85" i="46" s="1"/>
  <c r="IZ491" i="46"/>
  <c r="JD403" i="46"/>
  <c r="JD393" i="46"/>
  <c r="JD402" i="46"/>
  <c r="JB507" i="46"/>
  <c r="JJ497" i="46"/>
  <c r="JK641" i="46"/>
  <c r="JI404" i="46"/>
  <c r="IX401" i="46"/>
  <c r="JA639" i="46"/>
  <c r="JB642" i="46"/>
  <c r="IW646" i="46"/>
  <c r="JF644" i="46"/>
  <c r="IT305" i="46"/>
  <c r="JC499" i="46"/>
  <c r="IW501" i="46"/>
  <c r="JH494" i="46"/>
  <c r="JK604" i="46"/>
  <c r="IW650" i="46"/>
  <c r="JH602" i="46"/>
  <c r="IY639" i="46"/>
  <c r="IS389" i="46"/>
  <c r="JB391" i="46"/>
  <c r="IU664" i="46"/>
  <c r="JK664" i="46"/>
  <c r="JH678" i="46"/>
  <c r="JC680" i="46"/>
  <c r="JC684" i="46" s="1"/>
  <c r="KA92" i="46" s="1"/>
  <c r="JB664" i="46"/>
  <c r="JG665" i="46"/>
  <c r="JA681" i="46"/>
  <c r="IW668" i="46"/>
  <c r="IU665" i="46"/>
  <c r="JF390" i="46"/>
  <c r="JB399" i="46"/>
  <c r="IR677" i="46"/>
  <c r="IS397" i="46"/>
  <c r="JB640" i="46"/>
  <c r="JF655" i="46"/>
  <c r="IW652" i="46"/>
  <c r="JD491" i="46"/>
  <c r="JG507" i="46"/>
  <c r="JC502" i="46"/>
  <c r="JC509" i="46" s="1"/>
  <c r="KA85" i="46" s="1"/>
  <c r="IT655" i="46"/>
  <c r="IZ646" i="46"/>
  <c r="JA653" i="46"/>
  <c r="JG643" i="46"/>
  <c r="IR640" i="46"/>
  <c r="JA498" i="46"/>
  <c r="IS492" i="46"/>
  <c r="IR500" i="46"/>
  <c r="IT643" i="46"/>
  <c r="JE646" i="46"/>
  <c r="IW643" i="46"/>
  <c r="JC653" i="46"/>
  <c r="IR654" i="46"/>
  <c r="IR659" i="46" s="1"/>
  <c r="JP91" i="46" s="1"/>
  <c r="JA196" i="46"/>
  <c r="IW498" i="46"/>
  <c r="JG500" i="46"/>
  <c r="JG656" i="46"/>
  <c r="IY657" i="46"/>
  <c r="IY643" i="46"/>
  <c r="JG654" i="46"/>
  <c r="JG659" i="46" s="1"/>
  <c r="KE91" i="46" s="1"/>
  <c r="JI639" i="46"/>
  <c r="IY654" i="46"/>
  <c r="IY659" i="46" s="1"/>
  <c r="JW91" i="46" s="1"/>
  <c r="JE189" i="46"/>
  <c r="JE209" i="46" s="1"/>
  <c r="KC73" i="46" s="1"/>
  <c r="IV494" i="46"/>
  <c r="IV504" i="46"/>
  <c r="IW502" i="46"/>
  <c r="IW509" i="46" s="1"/>
  <c r="JU85" i="46" s="1"/>
  <c r="JB653" i="46"/>
  <c r="IW647" i="46"/>
  <c r="JB650" i="46"/>
  <c r="JK645" i="46"/>
  <c r="IS639" i="46"/>
  <c r="JH489" i="46"/>
  <c r="IS489" i="46"/>
  <c r="JA494" i="46"/>
  <c r="IY641" i="46"/>
  <c r="JJ657" i="46"/>
  <c r="IT406" i="46"/>
  <c r="JC398" i="46"/>
  <c r="JA405" i="46"/>
  <c r="JB639" i="46"/>
  <c r="JI645" i="46"/>
  <c r="JF650" i="46"/>
  <c r="IT496" i="46"/>
  <c r="IX503" i="46"/>
  <c r="JK505" i="46"/>
  <c r="JE601" i="46"/>
  <c r="JE653" i="46"/>
  <c r="JA646" i="46"/>
  <c r="IU603" i="46"/>
  <c r="JH599" i="46"/>
  <c r="JI675" i="46"/>
  <c r="IV682" i="46"/>
  <c r="IY675" i="46"/>
  <c r="IZ675" i="46"/>
  <c r="JF666" i="46"/>
  <c r="IW674" i="46"/>
  <c r="JF682" i="46"/>
  <c r="JG671" i="46"/>
  <c r="JA680" i="46"/>
  <c r="JA684" i="46" s="1"/>
  <c r="JY92" i="46" s="1"/>
  <c r="JH403" i="46"/>
  <c r="IZ389" i="46"/>
  <c r="IW680" i="46"/>
  <c r="IW684" i="46" s="1"/>
  <c r="JU92" i="46" s="1"/>
  <c r="JH401" i="46"/>
  <c r="IY644" i="46"/>
  <c r="JC640" i="46"/>
  <c r="JF641" i="46"/>
  <c r="JH493" i="46"/>
  <c r="JC500" i="46"/>
  <c r="IT495" i="46"/>
  <c r="JF653" i="46"/>
  <c r="JA654" i="46"/>
  <c r="JA659" i="46" s="1"/>
  <c r="JY91" i="46" s="1"/>
  <c r="IW639" i="46"/>
  <c r="JB641" i="46"/>
  <c r="IV641" i="46"/>
  <c r="JB198" i="46"/>
  <c r="JC204" i="46"/>
  <c r="JK490" i="46"/>
  <c r="IS495" i="46"/>
  <c r="JE507" i="46"/>
  <c r="JI644" i="46"/>
  <c r="JI641" i="46"/>
  <c r="JC405" i="46"/>
  <c r="IV396" i="46"/>
  <c r="IV409" i="46" s="1"/>
  <c r="JT81" i="46" s="1"/>
  <c r="JC396" i="46"/>
  <c r="JC409" i="46" s="1"/>
  <c r="KA81" i="46" s="1"/>
  <c r="IU653" i="46"/>
  <c r="IY645" i="46"/>
  <c r="JE494" i="46"/>
  <c r="IY292" i="46"/>
  <c r="JD273" i="46"/>
  <c r="IS278" i="46"/>
  <c r="JJ603" i="46"/>
  <c r="IZ247" i="46"/>
  <c r="JB247" i="46"/>
  <c r="JK240" i="46"/>
  <c r="JJ252" i="46"/>
  <c r="IS254" i="46"/>
  <c r="IV247" i="46"/>
  <c r="JC247" i="46"/>
  <c r="JK239" i="46"/>
  <c r="IV245" i="46"/>
  <c r="JA257" i="46"/>
  <c r="IY240" i="46"/>
  <c r="IV254" i="46"/>
  <c r="JA245" i="46"/>
  <c r="IZ245" i="46"/>
  <c r="JA251" i="46"/>
  <c r="JC257" i="46"/>
  <c r="JD295" i="46"/>
  <c r="IU627" i="46"/>
  <c r="JC514" i="46"/>
  <c r="IZ522" i="46"/>
  <c r="JE597" i="46"/>
  <c r="JH604" i="46"/>
  <c r="IT604" i="46"/>
  <c r="JB518" i="46"/>
  <c r="IV527" i="46"/>
  <c r="IY605" i="46"/>
  <c r="IV499" i="46"/>
  <c r="IT504" i="46"/>
  <c r="JG491" i="46"/>
  <c r="JF496" i="46"/>
  <c r="JG503" i="46"/>
  <c r="JK605" i="46"/>
  <c r="IZ530" i="46"/>
  <c r="IW654" i="46"/>
  <c r="IW659" i="46" s="1"/>
  <c r="JU91" i="46" s="1"/>
  <c r="IU649" i="46"/>
  <c r="IV593" i="46"/>
  <c r="IY606" i="46"/>
  <c r="JB392" i="46"/>
  <c r="IS664" i="46"/>
  <c r="JC674" i="46"/>
  <c r="JE665" i="46"/>
  <c r="JE680" i="46"/>
  <c r="JE684" i="46" s="1"/>
  <c r="KC92" i="46" s="1"/>
  <c r="IT671" i="46"/>
  <c r="JJ664" i="46"/>
  <c r="IV665" i="46"/>
  <c r="JI667" i="46"/>
  <c r="IX673" i="46"/>
  <c r="JH397" i="46"/>
  <c r="JJ400" i="46"/>
  <c r="IT404" i="46"/>
  <c r="JI669" i="46"/>
  <c r="JC664" i="46"/>
  <c r="JH189" i="46"/>
  <c r="JH209" i="46" s="1"/>
  <c r="KF73" i="46" s="1"/>
  <c r="IV490" i="46"/>
  <c r="IT502" i="46"/>
  <c r="IT509" i="46" s="1"/>
  <c r="JR85" i="46" s="1"/>
  <c r="JF498" i="46"/>
  <c r="IS200" i="46"/>
  <c r="IZ490" i="46"/>
  <c r="IW499" i="46"/>
  <c r="IV498" i="46"/>
  <c r="IW505" i="46"/>
  <c r="JI201" i="46"/>
  <c r="JA492" i="46"/>
  <c r="JF506" i="46"/>
  <c r="JI501" i="46"/>
  <c r="JD653" i="46"/>
  <c r="JE642" i="46"/>
  <c r="JJ390" i="46"/>
  <c r="IZ392" i="46"/>
  <c r="IZ407" i="46"/>
  <c r="JA193" i="46"/>
  <c r="IV493" i="46"/>
  <c r="IR505" i="46"/>
  <c r="JJ492" i="46"/>
  <c r="IU491" i="46"/>
  <c r="IU657" i="46"/>
  <c r="IV651" i="46"/>
  <c r="JD392" i="46"/>
  <c r="JK399" i="46"/>
  <c r="IR406" i="46"/>
  <c r="IY495" i="46"/>
  <c r="JI492" i="46"/>
  <c r="IV506" i="46"/>
  <c r="JG505" i="46"/>
  <c r="IS500" i="46"/>
  <c r="IT645" i="46"/>
  <c r="IS650" i="46"/>
  <c r="IT646" i="46"/>
  <c r="IY403" i="46"/>
  <c r="IS403" i="46"/>
  <c r="GK82" i="46"/>
  <c r="JF202" i="46"/>
  <c r="IX192" i="46"/>
  <c r="IZ192" i="46"/>
  <c r="IW201" i="46"/>
  <c r="JD201" i="46"/>
  <c r="GL79" i="46"/>
  <c r="GL76" i="46"/>
  <c r="GL78" i="46"/>
  <c r="JJ193" i="46"/>
  <c r="GK88" i="46"/>
  <c r="IX202" i="46"/>
  <c r="IS207" i="46"/>
  <c r="IR201" i="46"/>
  <c r="JJ200" i="46"/>
  <c r="JK191" i="46"/>
  <c r="IR192" i="46"/>
  <c r="GK79" i="46"/>
  <c r="GK91" i="46"/>
  <c r="GK77" i="46"/>
  <c r="JK194" i="46"/>
  <c r="IR189" i="46"/>
  <c r="IR209" i="46" s="1"/>
  <c r="JP73" i="46" s="1"/>
  <c r="JH192" i="46"/>
  <c r="JC192" i="46"/>
  <c r="JE196" i="46"/>
  <c r="IZ196" i="46"/>
  <c r="GL87" i="46"/>
  <c r="GL85" i="46"/>
  <c r="JC190" i="46"/>
  <c r="IX207" i="46"/>
  <c r="IU196" i="46"/>
  <c r="JB207" i="46"/>
  <c r="IT198" i="46"/>
  <c r="IT202" i="46"/>
  <c r="JC206" i="46"/>
  <c r="GL74" i="46"/>
  <c r="GL91" i="46"/>
  <c r="JK204" i="46"/>
  <c r="JK201" i="46"/>
  <c r="JC195" i="46"/>
  <c r="JD195" i="46"/>
  <c r="JD205" i="46"/>
  <c r="IR199" i="46"/>
  <c r="JG191" i="46"/>
  <c r="IT193" i="46"/>
  <c r="JJ189" i="46"/>
  <c r="JJ209" i="46" s="1"/>
  <c r="KH73" i="46" s="1"/>
  <c r="IS190" i="46"/>
  <c r="JH201" i="46"/>
  <c r="GL86" i="46"/>
  <c r="GL88" i="46"/>
  <c r="IU206" i="46"/>
  <c r="IS194" i="46"/>
  <c r="JC196" i="46"/>
  <c r="IX199" i="46"/>
  <c r="JB197" i="46"/>
  <c r="IW205" i="46"/>
  <c r="JE202" i="46"/>
  <c r="JB196" i="46"/>
  <c r="JD203" i="46"/>
  <c r="JB189" i="46"/>
  <c r="JB209" i="46" s="1"/>
  <c r="JZ73" i="46" s="1"/>
  <c r="JI204" i="46"/>
  <c r="IS202" i="46"/>
  <c r="IX203" i="46"/>
  <c r="IR204" i="46"/>
  <c r="IT204" i="46"/>
  <c r="IY205" i="46"/>
  <c r="JE190" i="46"/>
  <c r="JD204" i="46"/>
  <c r="IY199" i="46"/>
  <c r="JH203" i="46"/>
  <c r="IT190" i="46"/>
  <c r="JG206" i="46"/>
  <c r="IW189" i="46"/>
  <c r="IW209" i="46" s="1"/>
  <c r="JU73" i="46" s="1"/>
  <c r="JI197" i="46"/>
  <c r="JG204" i="46"/>
  <c r="IV190" i="46"/>
  <c r="IY189" i="46"/>
  <c r="IY209" i="46" s="1"/>
  <c r="JW73" i="46" s="1"/>
  <c r="JA199" i="46"/>
  <c r="JD190" i="46"/>
  <c r="JH195" i="46"/>
  <c r="JD191" i="46"/>
  <c r="JE204" i="46"/>
  <c r="IU192" i="46"/>
  <c r="JI196" i="46"/>
  <c r="IY206" i="46"/>
  <c r="IR196" i="46"/>
  <c r="JD194" i="46"/>
  <c r="IV204" i="46"/>
  <c r="JK205" i="46"/>
  <c r="IT199" i="46"/>
  <c r="IV200" i="46"/>
  <c r="JC193" i="46"/>
  <c r="JE199" i="46"/>
  <c r="JD192" i="46"/>
  <c r="IY201" i="46"/>
  <c r="IZ190" i="46"/>
  <c r="JC189" i="46"/>
  <c r="JC209" i="46" s="1"/>
  <c r="KA73" i="46" s="1"/>
  <c r="IW200" i="46"/>
  <c r="IX191" i="46"/>
  <c r="JF199" i="46"/>
  <c r="JG189" i="46"/>
  <c r="JG209" i="46" s="1"/>
  <c r="KE73" i="46" s="1"/>
  <c r="JG196" i="46"/>
  <c r="JJ199" i="46"/>
  <c r="IT195" i="46"/>
  <c r="IR193" i="46"/>
  <c r="JA203" i="46"/>
  <c r="IV198" i="46"/>
  <c r="IW197" i="46"/>
  <c r="JE191" i="46"/>
  <c r="JH193" i="46"/>
  <c r="JA206" i="46"/>
  <c r="JE203" i="46"/>
  <c r="JF191" i="46"/>
  <c r="JH200" i="46"/>
  <c r="JH191" i="46"/>
  <c r="IV203" i="46"/>
  <c r="IW198" i="46"/>
  <c r="JF189" i="46"/>
  <c r="JF209" i="46" s="1"/>
  <c r="KD73" i="46" s="1"/>
  <c r="IT207" i="46"/>
  <c r="JC205" i="46"/>
  <c r="JF196" i="46"/>
  <c r="IT203" i="46"/>
  <c r="IU194" i="46"/>
  <c r="IV194" i="46"/>
  <c r="JE205" i="46"/>
  <c r="JB205" i="46"/>
  <c r="JG203" i="46"/>
  <c r="JI203" i="46"/>
  <c r="IZ200" i="46"/>
  <c r="JC194" i="46"/>
  <c r="JI195" i="46"/>
  <c r="IY203" i="46"/>
  <c r="JE207" i="46"/>
  <c r="IR198" i="46"/>
  <c r="IT197" i="46"/>
  <c r="IW207" i="46"/>
  <c r="JC202" i="46"/>
  <c r="JB200" i="46"/>
  <c r="JK200" i="46"/>
  <c r="JJ191" i="46"/>
  <c r="JA195" i="46"/>
  <c r="JJ206" i="46"/>
  <c r="JA198" i="46"/>
  <c r="JK189" i="46"/>
  <c r="JK209" i="46" s="1"/>
  <c r="KI73" i="46" s="1"/>
  <c r="IU201" i="46"/>
  <c r="IU204" i="46"/>
  <c r="IX195" i="46"/>
  <c r="JI206" i="46"/>
  <c r="IS189" i="46"/>
  <c r="IS209" i="46" s="1"/>
  <c r="JQ73" i="46" s="1"/>
  <c r="IR203" i="46"/>
  <c r="JF190" i="46"/>
  <c r="IU197" i="46"/>
  <c r="IR194" i="46"/>
  <c r="JE195" i="46"/>
  <c r="JG207" i="46"/>
  <c r="IT206" i="46"/>
  <c r="IW190" i="46"/>
  <c r="JE200" i="46"/>
  <c r="JK196" i="46"/>
  <c r="JJ197" i="46"/>
  <c r="JG192" i="46"/>
  <c r="IY207" i="46"/>
  <c r="JK198" i="46"/>
  <c r="IW195" i="46"/>
  <c r="JA202" i="46"/>
  <c r="JE194" i="46"/>
  <c r="IZ207" i="46"/>
  <c r="IS203" i="46"/>
  <c r="JK206" i="46"/>
  <c r="JE192" i="46"/>
  <c r="IU205" i="46"/>
  <c r="IY197" i="46"/>
  <c r="JB202" i="46"/>
  <c r="JD196" i="46"/>
  <c r="JD199" i="46"/>
  <c r="IX198" i="46"/>
  <c r="JB190" i="46"/>
  <c r="JG201" i="46"/>
  <c r="JI200" i="46"/>
  <c r="IS195" i="46"/>
  <c r="IU193" i="46"/>
  <c r="JF198" i="46"/>
  <c r="JH197" i="46"/>
  <c r="IZ203" i="46"/>
  <c r="IY191" i="46"/>
  <c r="JJ196" i="46"/>
  <c r="JD189" i="46"/>
  <c r="JD209" i="46" s="1"/>
  <c r="KB73" i="46" s="1"/>
  <c r="IR191" i="46"/>
  <c r="JJ201" i="46"/>
  <c r="IY196" i="46"/>
  <c r="IX205" i="46"/>
  <c r="JB199" i="46"/>
  <c r="JJ207" i="46"/>
  <c r="IX194" i="46"/>
  <c r="JJ192" i="46"/>
  <c r="IS193" i="46"/>
  <c r="IY195" i="46"/>
  <c r="JB201" i="46"/>
  <c r="JA190" i="46"/>
  <c r="JK193" i="46"/>
  <c r="IZ193" i="46"/>
  <c r="JA201" i="46"/>
  <c r="IX206" i="46"/>
  <c r="JH204" i="46"/>
  <c r="JG193" i="46"/>
  <c r="JK202" i="46"/>
  <c r="GK76" i="46"/>
  <c r="JI194" i="46"/>
  <c r="JB195" i="46"/>
  <c r="IW196" i="46"/>
  <c r="JF204" i="46"/>
  <c r="IY202" i="46"/>
  <c r="JI190" i="46"/>
  <c r="JC198" i="46"/>
  <c r="JG195" i="46"/>
  <c r="IS192" i="46"/>
  <c r="IR202" i="46"/>
  <c r="IZ195" i="46"/>
  <c r="IW203" i="46"/>
  <c r="JI193" i="46"/>
  <c r="IV201" i="46"/>
  <c r="JB192" i="46"/>
  <c r="IS191" i="46"/>
  <c r="IR205" i="46"/>
  <c r="IT200" i="46"/>
  <c r="IV195" i="46"/>
  <c r="JK195" i="46"/>
  <c r="IZ204" i="46"/>
  <c r="IX189" i="46"/>
  <c r="IX209" i="46" s="1"/>
  <c r="JV73" i="46" s="1"/>
  <c r="JI207" i="46"/>
  <c r="JK207" i="46"/>
  <c r="JE193" i="46"/>
  <c r="GK78" i="46"/>
  <c r="GK75" i="46"/>
  <c r="GK87" i="46"/>
  <c r="GK84" i="46"/>
  <c r="GL75" i="46"/>
  <c r="GL73" i="46"/>
  <c r="GK86" i="46"/>
  <c r="GK90" i="46"/>
  <c r="GK85" i="46"/>
  <c r="GK73" i="46"/>
  <c r="GK83" i="46"/>
  <c r="GN83" i="46" s="1"/>
  <c r="GL82" i="46"/>
  <c r="GL81" i="46"/>
  <c r="GL80" i="46"/>
  <c r="GL90" i="46"/>
  <c r="GK92" i="46"/>
  <c r="GK81" i="46"/>
  <c r="GK89" i="46"/>
  <c r="GL92" i="46"/>
  <c r="GL77" i="46"/>
  <c r="GL84" i="46"/>
  <c r="GK80" i="46"/>
  <c r="JC203" i="46"/>
  <c r="IU198" i="46"/>
  <c r="JA197" i="46"/>
  <c r="JJ204" i="46"/>
  <c r="IV192" i="46"/>
  <c r="IU202" i="46"/>
  <c r="JK199" i="46"/>
  <c r="JE206" i="46"/>
  <c r="JH205" i="46"/>
  <c r="IU548" i="46"/>
  <c r="JJ550" i="46"/>
  <c r="JJ559" i="46" s="1"/>
  <c r="KH87" i="46" s="1"/>
  <c r="JC200" i="46"/>
  <c r="JD206" i="46"/>
  <c r="JF203" i="46"/>
  <c r="IY194" i="46"/>
  <c r="JD193" i="46"/>
  <c r="JB206" i="46"/>
  <c r="IU195" i="46"/>
  <c r="GL89" i="46"/>
  <c r="JI504" i="46"/>
  <c r="IS649" i="46"/>
  <c r="IW641" i="46"/>
  <c r="JH639" i="46"/>
  <c r="JF640" i="46"/>
  <c r="JI642" i="46"/>
  <c r="JF645" i="46"/>
  <c r="IU605" i="46"/>
  <c r="JD600" i="46"/>
  <c r="IY591" i="46"/>
  <c r="IU593" i="46"/>
  <c r="JD603" i="46"/>
  <c r="JA593" i="46"/>
  <c r="IZ606" i="46"/>
  <c r="IS600" i="46"/>
  <c r="JI503" i="46"/>
  <c r="IY504" i="46"/>
  <c r="JA506" i="46"/>
  <c r="JJ505" i="46"/>
  <c r="JD500" i="46"/>
  <c r="JG504" i="46"/>
  <c r="IZ498" i="46"/>
  <c r="JK507" i="46"/>
  <c r="JG501" i="46"/>
  <c r="JK600" i="46"/>
  <c r="JC589" i="46"/>
  <c r="JE648" i="46"/>
  <c r="JF654" i="46"/>
  <c r="JF659" i="46" s="1"/>
  <c r="KD91" i="46" s="1"/>
  <c r="JA647" i="46"/>
  <c r="JC599" i="46"/>
  <c r="JJ651" i="46"/>
  <c r="IU654" i="46"/>
  <c r="IU659" i="46" s="1"/>
  <c r="JS91" i="46" s="1"/>
  <c r="JJ647" i="46"/>
  <c r="JG596" i="46"/>
  <c r="IU596" i="46"/>
  <c r="JB644" i="46"/>
  <c r="IX641" i="46"/>
  <c r="IV640" i="46"/>
  <c r="JK642" i="46"/>
  <c r="JK648" i="46"/>
  <c r="JK592" i="46"/>
  <c r="JJ596" i="46"/>
  <c r="JD601" i="46"/>
  <c r="IV599" i="46"/>
  <c r="JE607" i="46"/>
  <c r="JE609" i="46" s="1"/>
  <c r="KC89" i="46" s="1"/>
  <c r="JD599" i="46"/>
  <c r="IR595" i="46"/>
  <c r="JC597" i="46"/>
  <c r="IU503" i="46"/>
  <c r="IW507" i="46"/>
  <c r="JB496" i="46"/>
  <c r="IZ492" i="46"/>
  <c r="IW496" i="46"/>
  <c r="IZ503" i="46"/>
  <c r="IT494" i="46"/>
  <c r="JH498" i="46"/>
  <c r="JD501" i="46"/>
  <c r="IZ496" i="46"/>
  <c r="JE490" i="46"/>
  <c r="IS503" i="46"/>
  <c r="IX591" i="46"/>
  <c r="JF595" i="46"/>
  <c r="IS590" i="46"/>
  <c r="JK653" i="46"/>
  <c r="JH655" i="46"/>
  <c r="JK654" i="46"/>
  <c r="JK659" i="46" s="1"/>
  <c r="KI91" i="46" s="1"/>
  <c r="JK602" i="46"/>
  <c r="IT647" i="46"/>
  <c r="IW640" i="46"/>
  <c r="IY598" i="46"/>
  <c r="JA602" i="46"/>
  <c r="JD655" i="46"/>
  <c r="JA648" i="46"/>
  <c r="JC647" i="46"/>
  <c r="JG652" i="46"/>
  <c r="IV501" i="46"/>
  <c r="JE643" i="46"/>
  <c r="IT653" i="46"/>
  <c r="JG651" i="46"/>
  <c r="IR655" i="46"/>
  <c r="JG647" i="46"/>
  <c r="IX642" i="46"/>
  <c r="JB602" i="46"/>
  <c r="IT602" i="46"/>
  <c r="IY589" i="46"/>
  <c r="JB604" i="46"/>
  <c r="IU590" i="46"/>
  <c r="JF592" i="46"/>
  <c r="IU500" i="46"/>
  <c r="IS501" i="46"/>
  <c r="JH499" i="46"/>
  <c r="JC490" i="46"/>
  <c r="IW491" i="46"/>
  <c r="JK500" i="46"/>
  <c r="IU496" i="46"/>
  <c r="JG495" i="46"/>
  <c r="IU504" i="46"/>
  <c r="JC495" i="46"/>
  <c r="JI496" i="46"/>
  <c r="IS592" i="46"/>
  <c r="IU594" i="46"/>
  <c r="JG645" i="46"/>
  <c r="IW594" i="46"/>
  <c r="JC656" i="46"/>
  <c r="JC596" i="46"/>
  <c r="IX655" i="46"/>
  <c r="JD589" i="46"/>
  <c r="IZ639" i="46"/>
  <c r="JG607" i="46"/>
  <c r="JG609" i="46" s="1"/>
  <c r="KE89" i="46" s="1"/>
  <c r="JG593" i="46"/>
  <c r="IT652" i="46"/>
  <c r="IT639" i="46"/>
  <c r="IZ643" i="46"/>
  <c r="JA642" i="46"/>
  <c r="IT649" i="46"/>
  <c r="JA499" i="46"/>
  <c r="IT650" i="46"/>
  <c r="JK652" i="46"/>
  <c r="IY503" i="46"/>
  <c r="IV649" i="46"/>
  <c r="JG655" i="46"/>
  <c r="JG601" i="46"/>
  <c r="IR590" i="46"/>
  <c r="IW599" i="46"/>
  <c r="JH590" i="46"/>
  <c r="IW597" i="46"/>
  <c r="JC604" i="46"/>
  <c r="JH503" i="46"/>
  <c r="JA496" i="46"/>
  <c r="JD490" i="46"/>
  <c r="IW490" i="46"/>
  <c r="JF501" i="46"/>
  <c r="IZ497" i="46"/>
  <c r="JG492" i="46"/>
  <c r="IS494" i="46"/>
  <c r="JJ493" i="46"/>
  <c r="JI507" i="46"/>
  <c r="JF505" i="46"/>
  <c r="JC498" i="46"/>
  <c r="JA505" i="46"/>
  <c r="JE498" i="46"/>
  <c r="JB592" i="46"/>
  <c r="IW589" i="46"/>
  <c r="JE654" i="46"/>
  <c r="JE659" i="46" s="1"/>
  <c r="KC91" i="46" s="1"/>
  <c r="IR607" i="46"/>
  <c r="IR609" i="46" s="1"/>
  <c r="JP89" i="46" s="1"/>
  <c r="IR653" i="46"/>
  <c r="JD594" i="46"/>
  <c r="IR647" i="46"/>
  <c r="JJ601" i="46"/>
  <c r="IX643" i="46"/>
  <c r="JE600" i="46"/>
  <c r="JC644" i="46"/>
  <c r="IV652" i="46"/>
  <c r="IR641" i="46"/>
  <c r="IX653" i="46"/>
  <c r="IS646" i="46"/>
  <c r="IU506" i="46"/>
  <c r="IS656" i="46"/>
  <c r="JK655" i="46"/>
  <c r="JC504" i="46"/>
  <c r="JD639" i="46"/>
  <c r="JF639" i="46"/>
  <c r="IU494" i="46"/>
  <c r="IX593" i="46"/>
  <c r="JI596" i="46"/>
  <c r="JG592" i="46"/>
  <c r="JC600" i="46"/>
  <c r="IR601" i="46"/>
  <c r="JK607" i="46"/>
  <c r="JK609" i="46" s="1"/>
  <c r="KI89" i="46" s="1"/>
  <c r="JF606" i="46"/>
  <c r="JF493" i="46"/>
  <c r="JF494" i="46"/>
  <c r="JK502" i="46"/>
  <c r="JK509" i="46" s="1"/>
  <c r="KI85" i="46" s="1"/>
  <c r="JD492" i="46"/>
  <c r="JK493" i="46"/>
  <c r="IT501" i="46"/>
  <c r="IU501" i="46"/>
  <c r="IU507" i="46"/>
  <c r="IZ499" i="46"/>
  <c r="JE491" i="46"/>
  <c r="IV491" i="46"/>
  <c r="IZ494" i="46"/>
  <c r="IY604" i="46"/>
  <c r="IT592" i="46"/>
  <c r="JK651" i="46"/>
  <c r="IX654" i="46"/>
  <c r="IX659" i="46" s="1"/>
  <c r="JV91" i="46" s="1"/>
  <c r="IW593" i="46"/>
  <c r="IY647" i="46"/>
  <c r="IS605" i="46"/>
  <c r="IS651" i="46"/>
  <c r="IT597" i="46"/>
  <c r="IZ591" i="46"/>
  <c r="JG599" i="46"/>
  <c r="JA641" i="46"/>
  <c r="JA649" i="46"/>
  <c r="JD656" i="46"/>
  <c r="IU505" i="46"/>
  <c r="JK649" i="46"/>
  <c r="JC652" i="46"/>
  <c r="JI653" i="46"/>
  <c r="IX657" i="46"/>
  <c r="IZ656" i="46"/>
  <c r="JH502" i="46"/>
  <c r="JH509" i="46" s="1"/>
  <c r="KF85" i="46" s="1"/>
  <c r="JD647" i="46"/>
  <c r="JA644" i="46"/>
  <c r="JK489" i="46"/>
  <c r="IX646" i="46"/>
  <c r="IR643" i="46"/>
  <c r="JK506" i="46"/>
  <c r="IZ589" i="46"/>
  <c r="JG605" i="46"/>
  <c r="IZ598" i="46"/>
  <c r="IT591" i="46"/>
  <c r="IZ590" i="46"/>
  <c r="IT593" i="46"/>
  <c r="IV592" i="46"/>
  <c r="JE595" i="46"/>
  <c r="JA502" i="46"/>
  <c r="JA509" i="46" s="1"/>
  <c r="JY85" i="46" s="1"/>
  <c r="JD499" i="46"/>
  <c r="IR495" i="46"/>
  <c r="IY506" i="46"/>
  <c r="JF499" i="46"/>
  <c r="IY500" i="46"/>
  <c r="JB497" i="46"/>
  <c r="JJ504" i="46"/>
  <c r="IR504" i="46"/>
  <c r="JK504" i="46"/>
  <c r="IV497" i="46"/>
  <c r="JG502" i="46"/>
  <c r="JG509" i="46" s="1"/>
  <c r="KE85" i="46" s="1"/>
  <c r="IS595" i="46"/>
  <c r="IY646" i="46"/>
  <c r="IZ644" i="46"/>
  <c r="JA596" i="46"/>
  <c r="JG657" i="46"/>
  <c r="IW591" i="46"/>
  <c r="JC651" i="46"/>
  <c r="JJ605" i="46"/>
  <c r="IW607" i="46"/>
  <c r="IW609" i="46" s="1"/>
  <c r="JU89" i="46" s="1"/>
  <c r="IZ594" i="46"/>
  <c r="JA652" i="46"/>
  <c r="JJ655" i="46"/>
  <c r="JK656" i="46"/>
  <c r="IU648" i="46"/>
  <c r="JK646" i="46"/>
  <c r="JI654" i="46"/>
  <c r="JI659" i="46" s="1"/>
  <c r="KG91" i="46" s="1"/>
  <c r="IX644" i="46"/>
  <c r="JF656" i="46"/>
  <c r="JB502" i="46"/>
  <c r="JB509" i="46" s="1"/>
  <c r="JZ85" i="46" s="1"/>
  <c r="JG589" i="46"/>
  <c r="JA603" i="46"/>
  <c r="IV591" i="46"/>
  <c r="JK598" i="46"/>
  <c r="JB597" i="46"/>
  <c r="IU597" i="46"/>
  <c r="JH605" i="46"/>
  <c r="JI593" i="46"/>
  <c r="IR499" i="46"/>
  <c r="JB504" i="46"/>
  <c r="JK495" i="46"/>
  <c r="JE492" i="46"/>
  <c r="IY505" i="46"/>
  <c r="JB493" i="46"/>
  <c r="IV502" i="46"/>
  <c r="IV509" i="46" s="1"/>
  <c r="JT85" i="46" s="1"/>
  <c r="IR497" i="46"/>
  <c r="JC507" i="46"/>
  <c r="JC506" i="46"/>
  <c r="IX496" i="46"/>
  <c r="JE602" i="46"/>
  <c r="JE590" i="46"/>
  <c r="JH600" i="46"/>
  <c r="JJ642" i="46"/>
  <c r="IR650" i="46"/>
  <c r="JI598" i="46"/>
  <c r="JB657" i="46"/>
  <c r="JC649" i="46"/>
  <c r="JI647" i="46"/>
  <c r="JD597" i="46"/>
  <c r="IX595" i="46"/>
  <c r="JI605" i="46"/>
  <c r="JA643" i="46"/>
  <c r="JI643" i="46"/>
  <c r="JI498" i="46"/>
  <c r="JE651" i="46"/>
  <c r="JK640" i="46"/>
  <c r="IT642" i="46"/>
  <c r="JI640" i="46"/>
  <c r="IX649" i="46"/>
  <c r="IV654" i="46"/>
  <c r="IV659" i="46" s="1"/>
  <c r="JT91" i="46" s="1"/>
  <c r="JK491" i="46"/>
  <c r="JB591" i="46"/>
  <c r="IW595" i="46"/>
  <c r="JC591" i="46"/>
  <c r="JB607" i="46"/>
  <c r="JB609" i="46" s="1"/>
  <c r="JZ89" i="46" s="1"/>
  <c r="IW592" i="46"/>
  <c r="JE591" i="46"/>
  <c r="IZ605" i="46"/>
  <c r="JB595" i="46"/>
  <c r="JH497" i="46"/>
  <c r="JF495" i="46"/>
  <c r="IS491" i="46"/>
  <c r="IY507" i="46"/>
  <c r="JD505" i="46"/>
  <c r="JH496" i="46"/>
  <c r="JJ502" i="46"/>
  <c r="JJ509" i="46" s="1"/>
  <c r="KH85" i="46" s="1"/>
  <c r="JD502" i="46"/>
  <c r="JD509" i="46" s="1"/>
  <c r="KB85" i="46" s="1"/>
  <c r="IT492" i="46"/>
  <c r="IY493" i="46"/>
  <c r="JA507" i="46"/>
  <c r="IR593" i="46"/>
  <c r="JG603" i="46"/>
  <c r="IV601" i="46"/>
  <c r="JI650" i="46"/>
  <c r="IZ648" i="46"/>
  <c r="JB590" i="46"/>
  <c r="JD643" i="46"/>
  <c r="JD642" i="46"/>
  <c r="JH643" i="46"/>
  <c r="IZ593" i="46"/>
  <c r="JF607" i="46"/>
  <c r="JF609" i="46" s="1"/>
  <c r="KD89" i="46" s="1"/>
  <c r="JE594" i="46"/>
  <c r="IS648" i="46"/>
  <c r="IZ651" i="46"/>
  <c r="IR392" i="46"/>
  <c r="IR394" i="46"/>
  <c r="IW393" i="46"/>
  <c r="IV655" i="46"/>
  <c r="IR604" i="46"/>
  <c r="JB652" i="46"/>
  <c r="IU652" i="46"/>
  <c r="IS641" i="46"/>
  <c r="JB600" i="46"/>
  <c r="IR597" i="46"/>
  <c r="IR602" i="46"/>
  <c r="JH644" i="46"/>
  <c r="JA656" i="46"/>
  <c r="JJ654" i="46"/>
  <c r="JJ659" i="46" s="1"/>
  <c r="KH91" i="46" s="1"/>
  <c r="IX651" i="46"/>
  <c r="JJ639" i="46"/>
  <c r="JH642" i="46"/>
  <c r="JE657" i="46"/>
  <c r="JD489" i="46"/>
  <c r="IZ275" i="46"/>
  <c r="IU280" i="46"/>
  <c r="IW281" i="46"/>
  <c r="JB277" i="46"/>
  <c r="JI273" i="46"/>
  <c r="JJ278" i="46"/>
  <c r="JK596" i="46"/>
  <c r="IW598" i="46"/>
  <c r="JB603" i="46"/>
  <c r="JH597" i="46"/>
  <c r="IT600" i="46"/>
  <c r="JF596" i="46"/>
  <c r="IS606" i="46"/>
  <c r="IX602" i="46"/>
  <c r="IR498" i="46"/>
  <c r="JF489" i="46"/>
  <c r="IX494" i="46"/>
  <c r="JD493" i="46"/>
  <c r="JB490" i="46"/>
  <c r="IY494" i="46"/>
  <c r="IS496" i="46"/>
  <c r="JB494" i="46"/>
  <c r="JE506" i="46"/>
  <c r="JA501" i="46"/>
  <c r="IV500" i="46"/>
  <c r="JE496" i="46"/>
  <c r="IX600" i="46"/>
  <c r="IT594" i="46"/>
  <c r="JA592" i="46"/>
  <c r="IR657" i="46"/>
  <c r="JG639" i="46"/>
  <c r="IT607" i="46"/>
  <c r="IT609" i="46" s="1"/>
  <c r="JR89" i="46" s="1"/>
  <c r="JG640" i="46"/>
  <c r="IZ657" i="46"/>
  <c r="IR646" i="46"/>
  <c r="JF604" i="46"/>
  <c r="JB598" i="46"/>
  <c r="JD602" i="46"/>
  <c r="JJ656" i="46"/>
  <c r="IR645" i="46"/>
  <c r="JC646" i="46"/>
  <c r="JK647" i="46"/>
  <c r="IZ652" i="46"/>
  <c r="IW644" i="46"/>
  <c r="JF651" i="46"/>
  <c r="JD646" i="46"/>
  <c r="IV496" i="46"/>
  <c r="JD281" i="46"/>
  <c r="IW272" i="46"/>
  <c r="JI270" i="46"/>
  <c r="JK589" i="46"/>
  <c r="IY592" i="46"/>
  <c r="JK591" i="46"/>
  <c r="JC606" i="46"/>
  <c r="JA591" i="46"/>
  <c r="IX592" i="46"/>
  <c r="JK603" i="46"/>
  <c r="JG602" i="46"/>
  <c r="IT497" i="46"/>
  <c r="JJ507" i="46"/>
  <c r="JD507" i="46"/>
  <c r="JD497" i="46"/>
  <c r="JF492" i="46"/>
  <c r="IT503" i="46"/>
  <c r="JJ506" i="46"/>
  <c r="JF491" i="46"/>
  <c r="JH505" i="46"/>
  <c r="IY491" i="46"/>
  <c r="JG506" i="46"/>
  <c r="IZ599" i="46"/>
  <c r="JA606" i="46"/>
  <c r="IS589" i="46"/>
  <c r="JJ650" i="46"/>
  <c r="JH641" i="46"/>
  <c r="IZ597" i="46"/>
  <c r="IY655" i="46"/>
  <c r="JJ641" i="46"/>
  <c r="IS642" i="46"/>
  <c r="JI594" i="46"/>
  <c r="JJ600" i="46"/>
  <c r="IR600" i="46"/>
  <c r="IU599" i="46"/>
  <c r="JB647" i="46"/>
  <c r="JI655" i="46"/>
  <c r="JI656" i="46"/>
  <c r="JB646" i="46"/>
  <c r="IT640" i="46"/>
  <c r="JE640" i="46"/>
  <c r="JH656" i="46"/>
  <c r="IW504" i="46"/>
  <c r="IW271" i="46"/>
  <c r="IX265" i="46"/>
  <c r="IX284" i="46" s="1"/>
  <c r="JV76" i="46" s="1"/>
  <c r="JE273" i="46"/>
  <c r="JC598" i="46"/>
  <c r="JB593" i="46"/>
  <c r="IW601" i="46"/>
  <c r="IV604" i="46"/>
  <c r="JJ593" i="46"/>
  <c r="JC605" i="46"/>
  <c r="JF593" i="46"/>
  <c r="IY594" i="46"/>
  <c r="IT507" i="46"/>
  <c r="JC491" i="46"/>
  <c r="IY497" i="46"/>
  <c r="JB501" i="46"/>
  <c r="JB503" i="46"/>
  <c r="JI489" i="46"/>
  <c r="JJ494" i="46"/>
  <c r="JH501" i="46"/>
  <c r="JF504" i="46"/>
  <c r="JA500" i="46"/>
  <c r="JB489" i="46"/>
  <c r="IT605" i="46"/>
  <c r="JE605" i="46"/>
  <c r="JI589" i="46"/>
  <c r="JE644" i="46"/>
  <c r="JE656" i="46"/>
  <c r="JH603" i="46"/>
  <c r="IZ641" i="46"/>
  <c r="JH645" i="46"/>
  <c r="JK639" i="46"/>
  <c r="JD592" i="46"/>
  <c r="IS594" i="46"/>
  <c r="IV589" i="46"/>
  <c r="JI591" i="46"/>
  <c r="JD640" i="46"/>
  <c r="JK406" i="46"/>
  <c r="IU400" i="46"/>
  <c r="JA401" i="46"/>
  <c r="IY653" i="46"/>
  <c r="JA240" i="46"/>
  <c r="JB255" i="46"/>
  <c r="IY243" i="46"/>
  <c r="IY259" i="46" s="1"/>
  <c r="JW75" i="46" s="1"/>
  <c r="JC250" i="46"/>
  <c r="JH241" i="46"/>
  <c r="IV244" i="46"/>
  <c r="IR240" i="46"/>
  <c r="JF252" i="46"/>
  <c r="JE246" i="46"/>
  <c r="JH239" i="46"/>
  <c r="JG240" i="46"/>
  <c r="JD241" i="46"/>
  <c r="IT250" i="46"/>
  <c r="JB242" i="46"/>
  <c r="IZ250" i="46"/>
  <c r="IY303" i="46"/>
  <c r="IZ526" i="46"/>
  <c r="IZ534" i="46" s="1"/>
  <c r="JX86" i="46" s="1"/>
  <c r="IS599" i="46"/>
  <c r="IS596" i="46"/>
  <c r="JG594" i="46"/>
  <c r="JI601" i="46"/>
  <c r="IU589" i="46"/>
  <c r="JA589" i="46"/>
  <c r="IW202" i="46"/>
  <c r="JK197" i="46"/>
  <c r="IU191" i="46"/>
  <c r="JK190" i="46"/>
  <c r="IS517" i="46"/>
  <c r="IY200" i="46"/>
  <c r="JB528" i="46"/>
  <c r="IS528" i="46"/>
  <c r="IV607" i="46"/>
  <c r="IV609" i="46" s="1"/>
  <c r="JT89" i="46" s="1"/>
  <c r="JE501" i="46"/>
  <c r="JC201" i="46"/>
  <c r="IV196" i="46"/>
  <c r="IU199" i="46"/>
  <c r="JH207" i="46"/>
  <c r="JD198" i="46"/>
  <c r="JI502" i="46"/>
  <c r="JI509" i="46" s="1"/>
  <c r="KG85" i="46" s="1"/>
  <c r="JH202" i="46"/>
  <c r="JH190" i="46"/>
  <c r="IS196" i="46"/>
  <c r="JB491" i="46"/>
  <c r="JJ496" i="46"/>
  <c r="JH495" i="46"/>
  <c r="JC496" i="46"/>
  <c r="JK498" i="46"/>
  <c r="IW489" i="46"/>
  <c r="JI500" i="46"/>
  <c r="JJ490" i="46"/>
  <c r="IZ500" i="46"/>
  <c r="JJ495" i="46"/>
  <c r="JH598" i="46"/>
  <c r="IV597" i="46"/>
  <c r="JH589" i="46"/>
  <c r="JI651" i="46"/>
  <c r="IS655" i="46"/>
  <c r="JI597" i="46"/>
  <c r="IU656" i="46"/>
  <c r="IT595" i="46"/>
  <c r="IU640" i="46"/>
  <c r="IW657" i="46"/>
  <c r="IZ653" i="46"/>
  <c r="JK597" i="46"/>
  <c r="JF392" i="46"/>
  <c r="JA594" i="46"/>
  <c r="IS593" i="46"/>
  <c r="IZ650" i="46"/>
  <c r="JC678" i="46"/>
  <c r="JK682" i="46"/>
  <c r="IS674" i="46"/>
  <c r="JA664" i="46"/>
  <c r="IT673" i="46"/>
  <c r="IS647" i="46"/>
  <c r="IR681" i="46"/>
  <c r="IR666" i="46"/>
  <c r="JG677" i="46"/>
  <c r="IY672" i="46"/>
  <c r="JK403" i="46"/>
  <c r="IT405" i="46"/>
  <c r="JI390" i="46"/>
  <c r="JA673" i="46"/>
  <c r="JJ674" i="46"/>
  <c r="JK666" i="46"/>
  <c r="IV257" i="46"/>
  <c r="IZ251" i="46"/>
  <c r="JA243" i="46"/>
  <c r="JA259" i="46" s="1"/>
  <c r="JY75" i="46" s="1"/>
  <c r="IS246" i="46"/>
  <c r="JG254" i="46"/>
  <c r="JD254" i="46"/>
  <c r="JH251" i="46"/>
  <c r="JD253" i="46"/>
  <c r="JE251" i="46"/>
  <c r="IR245" i="46"/>
  <c r="IT241" i="46"/>
  <c r="JB239" i="46"/>
  <c r="JE301" i="46"/>
  <c r="IX528" i="46"/>
  <c r="IT603" i="46"/>
  <c r="JK601" i="46"/>
  <c r="JG597" i="46"/>
  <c r="JE589" i="46"/>
  <c r="JA598" i="46"/>
  <c r="JF591" i="46"/>
  <c r="IY603" i="46"/>
  <c r="IT194" i="46"/>
  <c r="JC207" i="46"/>
  <c r="IW193" i="46"/>
  <c r="JI191" i="46"/>
  <c r="JK517" i="46"/>
  <c r="JE201" i="46"/>
  <c r="IV515" i="46"/>
  <c r="JI595" i="46"/>
  <c r="JJ602" i="46"/>
  <c r="IX197" i="46"/>
  <c r="JB203" i="46"/>
  <c r="JH194" i="46"/>
  <c r="JD207" i="46"/>
  <c r="IZ191" i="46"/>
  <c r="JF197" i="46"/>
  <c r="JB194" i="46"/>
  <c r="IU200" i="46"/>
  <c r="IX506" i="46"/>
  <c r="IX505" i="46"/>
  <c r="IW497" i="46"/>
  <c r="IU493" i="46"/>
  <c r="IZ489" i="46"/>
  <c r="IY492" i="46"/>
  <c r="IS506" i="46"/>
  <c r="JA497" i="46"/>
  <c r="JJ501" i="46"/>
  <c r="JB495" i="46"/>
  <c r="IY498" i="46"/>
  <c r="JC191" i="46"/>
  <c r="JB516" i="46"/>
  <c r="IV596" i="46"/>
  <c r="JE603" i="46"/>
  <c r="IU600" i="46"/>
  <c r="IZ640" i="46"/>
  <c r="IT654" i="46"/>
  <c r="IT659" i="46" s="1"/>
  <c r="JR91" i="46" s="1"/>
  <c r="JJ595" i="46"/>
  <c r="IZ645" i="46"/>
  <c r="JJ597" i="46"/>
  <c r="JA651" i="46"/>
  <c r="IX648" i="46"/>
  <c r="IU639" i="46"/>
  <c r="IS604" i="46"/>
  <c r="IV389" i="46"/>
  <c r="IW590" i="46"/>
  <c r="JK593" i="46"/>
  <c r="IU645" i="46"/>
  <c r="IU681" i="46"/>
  <c r="JD679" i="46"/>
  <c r="JG682" i="46"/>
  <c r="JJ672" i="46"/>
  <c r="IU679" i="46"/>
  <c r="IY677" i="46"/>
  <c r="JB667" i="46"/>
  <c r="IU682" i="46"/>
  <c r="IW665" i="46"/>
  <c r="IT676" i="46"/>
  <c r="JE664" i="46"/>
  <c r="IV680" i="46"/>
  <c r="IV684" i="46" s="1"/>
  <c r="JT92" i="46" s="1"/>
  <c r="IT395" i="46"/>
  <c r="IZ406" i="46"/>
  <c r="IT680" i="46"/>
  <c r="IT684" i="46" s="1"/>
  <c r="JR92" i="46" s="1"/>
  <c r="JJ679" i="46"/>
  <c r="IV250" i="46"/>
  <c r="IU246" i="46"/>
  <c r="JC248" i="46"/>
  <c r="IX246" i="46"/>
  <c r="JH256" i="46"/>
  <c r="JF244" i="46"/>
  <c r="JJ254" i="46"/>
  <c r="IW254" i="46"/>
  <c r="JA303" i="46"/>
  <c r="IX517" i="46"/>
  <c r="IX521" i="46"/>
  <c r="IW604" i="46"/>
  <c r="JE606" i="46"/>
  <c r="JJ606" i="46"/>
  <c r="IT596" i="46"/>
  <c r="IS597" i="46"/>
  <c r="IT590" i="46"/>
  <c r="JI527" i="46"/>
  <c r="IV205" i="46"/>
  <c r="JI199" i="46"/>
  <c r="IT191" i="46"/>
  <c r="IU190" i="46"/>
  <c r="IS198" i="46"/>
  <c r="IR190" i="46"/>
  <c r="JG515" i="46"/>
  <c r="JD522" i="46"/>
  <c r="IZ520" i="46"/>
  <c r="IT601" i="46"/>
  <c r="JJ190" i="46"/>
  <c r="JA191" i="46"/>
  <c r="IR195" i="46"/>
  <c r="IR197" i="46"/>
  <c r="IV189" i="46"/>
  <c r="IV209" i="46" s="1"/>
  <c r="JT73" i="46" s="1"/>
  <c r="JF205" i="46"/>
  <c r="IX498" i="46"/>
  <c r="JG499" i="46"/>
  <c r="JJ491" i="46"/>
  <c r="JA205" i="46"/>
  <c r="IW493" i="46"/>
  <c r="IT489" i="46"/>
  <c r="IY499" i="46"/>
  <c r="IV503" i="46"/>
  <c r="JA493" i="46"/>
  <c r="IT506" i="46"/>
  <c r="JI495" i="46"/>
  <c r="JD498" i="46"/>
  <c r="IV505" i="46"/>
  <c r="JB498" i="46"/>
  <c r="IY190" i="46"/>
  <c r="JF524" i="46"/>
  <c r="JJ591" i="46"/>
  <c r="IY599" i="46"/>
  <c r="JI600" i="46"/>
  <c r="IR639" i="46"/>
  <c r="JJ643" i="46"/>
  <c r="JF646" i="46"/>
  <c r="IY650" i="46"/>
  <c r="IX596" i="46"/>
  <c r="IT648" i="46"/>
  <c r="IV645" i="46"/>
  <c r="IW606" i="46"/>
  <c r="JB651" i="46"/>
  <c r="JK595" i="46"/>
  <c r="JK393" i="46"/>
  <c r="IU595" i="46"/>
  <c r="JF599" i="46"/>
  <c r="IS645" i="46"/>
  <c r="JI677" i="46"/>
  <c r="IS681" i="46"/>
  <c r="IU674" i="46"/>
  <c r="JD645" i="46"/>
  <c r="IR675" i="46"/>
  <c r="JH522" i="46"/>
  <c r="JE675" i="46"/>
  <c r="IS676" i="46"/>
  <c r="IX666" i="46"/>
  <c r="IS675" i="46"/>
  <c r="JE668" i="46"/>
  <c r="JH672" i="46"/>
  <c r="JA400" i="46"/>
  <c r="IS404" i="46"/>
  <c r="JE399" i="46"/>
  <c r="JB669" i="46"/>
  <c r="IY676" i="46"/>
  <c r="JJ675" i="46"/>
  <c r="JJ304" i="46"/>
  <c r="JK301" i="46"/>
  <c r="IY301" i="46"/>
  <c r="IZ199" i="46"/>
  <c r="IY204" i="46"/>
  <c r="IX201" i="46"/>
  <c r="IT205" i="46"/>
  <c r="IS204" i="46"/>
  <c r="JA200" i="46"/>
  <c r="IU604" i="46"/>
  <c r="JG498" i="46"/>
  <c r="IV202" i="46"/>
  <c r="IU207" i="46"/>
  <c r="JE198" i="46"/>
  <c r="JG202" i="46"/>
  <c r="IT201" i="46"/>
  <c r="JF201" i="46"/>
  <c r="JG497" i="46"/>
  <c r="IR206" i="46"/>
  <c r="IX489" i="46"/>
  <c r="JF500" i="46"/>
  <c r="JE500" i="46"/>
  <c r="IS502" i="46"/>
  <c r="IS509" i="46" s="1"/>
  <c r="JQ85" i="46" s="1"/>
  <c r="JC489" i="46"/>
  <c r="IT491" i="46"/>
  <c r="JI497" i="46"/>
  <c r="JD506" i="46"/>
  <c r="JC492" i="46"/>
  <c r="IX501" i="46"/>
  <c r="IR494" i="46"/>
  <c r="JC497" i="46"/>
  <c r="IR507" i="46"/>
  <c r="JE505" i="46"/>
  <c r="JE523" i="46"/>
  <c r="IZ607" i="46"/>
  <c r="IZ609" i="46" s="1"/>
  <c r="JX89" i="46" s="1"/>
  <c r="IR591" i="46"/>
  <c r="IW600" i="46"/>
  <c r="JF642" i="46"/>
  <c r="JH640" i="46"/>
  <c r="JJ649" i="46"/>
  <c r="JD648" i="46"/>
  <c r="JE639" i="46"/>
  <c r="IW605" i="46"/>
  <c r="JH652" i="46"/>
  <c r="IU650" i="46"/>
  <c r="JG641" i="46"/>
  <c r="JB606" i="46"/>
  <c r="JB549" i="46"/>
  <c r="JD539" i="46"/>
  <c r="IV594" i="46"/>
  <c r="JK606" i="46"/>
  <c r="JD649" i="46"/>
  <c r="IX678" i="46"/>
  <c r="IY666" i="46"/>
  <c r="IX672" i="46"/>
  <c r="IX668" i="46"/>
  <c r="IX664" i="46"/>
  <c r="JK679" i="46"/>
  <c r="JJ681" i="46"/>
  <c r="IV668" i="46"/>
  <c r="JD680" i="46"/>
  <c r="JD684" i="46" s="1"/>
  <c r="KB92" i="46" s="1"/>
  <c r="JF673" i="46"/>
  <c r="JG676" i="46"/>
  <c r="IR679" i="46"/>
  <c r="JA682" i="46"/>
  <c r="JJ391" i="46"/>
  <c r="JE406" i="46"/>
  <c r="JG391" i="46"/>
  <c r="JA393" i="46"/>
  <c r="JG674" i="46"/>
  <c r="JI671" i="46"/>
  <c r="JB404" i="46"/>
  <c r="JK670" i="46"/>
  <c r="JJ644" i="46"/>
  <c r="IY651" i="46"/>
  <c r="JB655" i="46"/>
  <c r="IY656" i="46"/>
  <c r="JH647" i="46"/>
  <c r="IV406" i="46"/>
  <c r="JB400" i="46"/>
  <c r="JC399" i="46"/>
  <c r="JJ648" i="46"/>
  <c r="JH654" i="46"/>
  <c r="JH659" i="46" s="1"/>
  <c r="KF91" i="46" s="1"/>
  <c r="JJ541" i="46"/>
  <c r="JE539" i="46"/>
  <c r="JC643" i="46"/>
  <c r="IX406" i="46"/>
  <c r="JJ401" i="46"/>
  <c r="IV407" i="46"/>
  <c r="IT401" i="46"/>
  <c r="JA650" i="46"/>
  <c r="IS281" i="46"/>
  <c r="JE307" i="46"/>
  <c r="IU189" i="46"/>
  <c r="IU209" i="46" s="1"/>
  <c r="JS73" i="46" s="1"/>
  <c r="IY198" i="46"/>
  <c r="JG194" i="46"/>
  <c r="IY193" i="46"/>
  <c r="JH196" i="46"/>
  <c r="IS197" i="46"/>
  <c r="JH607" i="46"/>
  <c r="JH609" i="46" s="1"/>
  <c r="KF89" i="46" s="1"/>
  <c r="JH593" i="46"/>
  <c r="IS201" i="46"/>
  <c r="IW199" i="46"/>
  <c r="IW206" i="46"/>
  <c r="JC197" i="46"/>
  <c r="IR207" i="46"/>
  <c r="JH198" i="46"/>
  <c r="JG200" i="46"/>
  <c r="IZ197" i="46"/>
  <c r="JD200" i="46"/>
  <c r="IW194" i="46"/>
  <c r="JF195" i="46"/>
  <c r="IU492" i="46"/>
  <c r="JG489" i="46"/>
  <c r="IR503" i="46"/>
  <c r="IT505" i="46"/>
  <c r="IR489" i="46"/>
  <c r="JH507" i="46"/>
  <c r="JE503" i="46"/>
  <c r="JJ500" i="46"/>
  <c r="IR502" i="46"/>
  <c r="IR509" i="46" s="1"/>
  <c r="JP85" i="46" s="1"/>
  <c r="JC493" i="46"/>
  <c r="JI490" i="46"/>
  <c r="IT189" i="46"/>
  <c r="IT209" i="46" s="1"/>
  <c r="JR73" i="46" s="1"/>
  <c r="IV193" i="46"/>
  <c r="IV598" i="46"/>
  <c r="JD604" i="46"/>
  <c r="IW602" i="46"/>
  <c r="IT606" i="46"/>
  <c r="IT644" i="46"/>
  <c r="JC654" i="46"/>
  <c r="JC659" i="46" s="1"/>
  <c r="KA91" i="46" s="1"/>
  <c r="JK643" i="46"/>
  <c r="JI646" i="46"/>
  <c r="JI592" i="46"/>
  <c r="IW653" i="46"/>
  <c r="IY649" i="46"/>
  <c r="JF649" i="46"/>
  <c r="IS657" i="46"/>
  <c r="JK599" i="46"/>
  <c r="IY391" i="46"/>
  <c r="IV606" i="46"/>
  <c r="JD657" i="46"/>
  <c r="IV650" i="46"/>
  <c r="JA397" i="46"/>
  <c r="IZ679" i="46"/>
  <c r="JH673" i="46"/>
  <c r="JD678" i="46"/>
  <c r="JA668" i="46"/>
  <c r="JF674" i="46"/>
  <c r="IR665" i="46"/>
  <c r="IV672" i="46"/>
  <c r="JH668" i="46"/>
  <c r="IY670" i="46"/>
  <c r="IW672" i="46"/>
  <c r="JJ669" i="46"/>
  <c r="IZ671" i="46"/>
  <c r="IX677" i="46"/>
  <c r="JI403" i="46"/>
  <c r="JJ397" i="46"/>
  <c r="JJ396" i="46"/>
  <c r="JJ409" i="46" s="1"/>
  <c r="KH81" i="46" s="1"/>
  <c r="JB405" i="46"/>
  <c r="IU676" i="46"/>
  <c r="IX396" i="46"/>
  <c r="IX409" i="46" s="1"/>
  <c r="JV81" i="46" s="1"/>
  <c r="JD672" i="46"/>
  <c r="JF548" i="46"/>
  <c r="IT551" i="46"/>
  <c r="IX542" i="46"/>
  <c r="IR540" i="46"/>
  <c r="IV544" i="46"/>
  <c r="JF541" i="46"/>
  <c r="JA545" i="46"/>
  <c r="JF657" i="46"/>
  <c r="IX640" i="46"/>
  <c r="IV648" i="46"/>
  <c r="IU655" i="46"/>
  <c r="JB656" i="46"/>
  <c r="JG642" i="46"/>
  <c r="JC639" i="46"/>
  <c r="IR644" i="46"/>
  <c r="JG650" i="46"/>
  <c r="JC657" i="46"/>
  <c r="JG552" i="46"/>
  <c r="IW555" i="46"/>
  <c r="JA192" i="46"/>
  <c r="IX204" i="46"/>
  <c r="JI202" i="46"/>
  <c r="JG198" i="46"/>
  <c r="JE197" i="46"/>
  <c r="JJ203" i="46"/>
  <c r="JJ202" i="46"/>
  <c r="JA194" i="46"/>
  <c r="JA189" i="46"/>
  <c r="JA209" i="46" s="1"/>
  <c r="JY73" i="46" s="1"/>
  <c r="JB204" i="46"/>
  <c r="JF193" i="46"/>
  <c r="JF194" i="46"/>
  <c r="IX190" i="46"/>
  <c r="IS206" i="46"/>
  <c r="IV207" i="46"/>
  <c r="JK203" i="46"/>
  <c r="JF207" i="46"/>
  <c r="JD197" i="46"/>
  <c r="JG490" i="46"/>
  <c r="IW204" i="46"/>
  <c r="JD495" i="46"/>
  <c r="JE489" i="46"/>
  <c r="JE495" i="46"/>
  <c r="JA503" i="46"/>
  <c r="JH506" i="46"/>
  <c r="IX502" i="46"/>
  <c r="IX509" i="46" s="1"/>
  <c r="JV85" i="46" s="1"/>
  <c r="IX499" i="46"/>
  <c r="JK496" i="46"/>
  <c r="IZ493" i="46"/>
  <c r="JG496" i="46"/>
  <c r="IU490" i="46"/>
  <c r="JJ489" i="46"/>
  <c r="IW506" i="46"/>
  <c r="IX193" i="46"/>
  <c r="JI198" i="46"/>
  <c r="JC525" i="46"/>
  <c r="IS602" i="46"/>
  <c r="JD605" i="46"/>
  <c r="JF605" i="46"/>
  <c r="IX604" i="46"/>
  <c r="IR642" i="46"/>
  <c r="JE650" i="46"/>
  <c r="JC594" i="46"/>
  <c r="IZ655" i="46"/>
  <c r="JC595" i="46"/>
  <c r="JH651" i="46"/>
  <c r="JH649" i="46"/>
  <c r="IV642" i="46"/>
  <c r="IY648" i="46"/>
  <c r="IZ604" i="46"/>
  <c r="JC540" i="46"/>
  <c r="JH393" i="46"/>
  <c r="IX549" i="46"/>
  <c r="IW554" i="46"/>
  <c r="JH591" i="46"/>
  <c r="JJ653" i="46"/>
  <c r="JA655" i="46"/>
  <c r="IZ393" i="46"/>
  <c r="JB677" i="46"/>
  <c r="JD654" i="46"/>
  <c r="JD659" i="46" s="1"/>
  <c r="KB91" i="46" s="1"/>
  <c r="JK680" i="46"/>
  <c r="JK684" i="46" s="1"/>
  <c r="KI92" i="46" s="1"/>
  <c r="JA640" i="46"/>
  <c r="JD682" i="46"/>
  <c r="IU667" i="46"/>
  <c r="JE669" i="46"/>
  <c r="IY679" i="46"/>
  <c r="JE673" i="46"/>
  <c r="JC682" i="46"/>
  <c r="IS673" i="46"/>
  <c r="IX676" i="46"/>
  <c r="JF669" i="46"/>
  <c r="IY678" i="46"/>
  <c r="JB401" i="46"/>
  <c r="JD397" i="46"/>
  <c r="JD396" i="46"/>
  <c r="JD409" i="46" s="1"/>
  <c r="KB81" i="46" s="1"/>
  <c r="IR397" i="46"/>
  <c r="IU395" i="46"/>
  <c r="JJ539" i="46"/>
  <c r="JC673" i="46"/>
  <c r="JE667" i="46"/>
  <c r="JA373" i="46"/>
  <c r="JA384" i="46" s="1"/>
  <c r="JY80" i="46" s="1"/>
  <c r="IS505" i="46"/>
  <c r="IR490" i="46"/>
  <c r="JA491" i="46"/>
  <c r="IR539" i="46"/>
  <c r="JI546" i="46"/>
  <c r="IT553" i="46"/>
  <c r="IT539" i="46"/>
  <c r="JF543" i="46"/>
  <c r="IZ544" i="46"/>
  <c r="JJ503" i="46"/>
  <c r="JE504" i="46"/>
  <c r="IW651" i="46"/>
  <c r="JG493" i="46"/>
  <c r="IS493" i="46"/>
  <c r="JK494" i="46"/>
  <c r="IZ502" i="46"/>
  <c r="IZ509" i="46" s="1"/>
  <c r="JX85" i="46" s="1"/>
  <c r="IU495" i="46"/>
  <c r="JK501" i="46"/>
  <c r="IV492" i="46"/>
  <c r="IV489" i="46"/>
  <c r="JC551" i="46"/>
  <c r="JE546" i="46"/>
  <c r="JF652" i="46"/>
  <c r="IS653" i="46"/>
  <c r="IS402" i="46"/>
  <c r="IX393" i="46"/>
  <c r="JA390" i="46"/>
  <c r="JI405" i="46"/>
  <c r="JB406" i="46"/>
  <c r="IT498" i="46"/>
  <c r="JK497" i="46"/>
  <c r="JB499" i="46"/>
  <c r="IX507" i="46"/>
  <c r="JE499" i="46"/>
  <c r="JF497" i="46"/>
  <c r="IZ504" i="46"/>
  <c r="IS498" i="46"/>
  <c r="JF490" i="46"/>
  <c r="JH539" i="46"/>
  <c r="IY547" i="46"/>
  <c r="JB649" i="46"/>
  <c r="IU551" i="46"/>
  <c r="JI395" i="46"/>
  <c r="JH490" i="46"/>
  <c r="IU498" i="46"/>
  <c r="IS507" i="46"/>
  <c r="JA495" i="46"/>
  <c r="IY502" i="46"/>
  <c r="IY509" i="46" s="1"/>
  <c r="JW85" i="46" s="1"/>
  <c r="JC505" i="46"/>
  <c r="IY490" i="46"/>
  <c r="JG644" i="46"/>
  <c r="JF647" i="46"/>
  <c r="JB643" i="46"/>
  <c r="JD398" i="46"/>
  <c r="IY390" i="46"/>
  <c r="JK404" i="46"/>
  <c r="IV398" i="46"/>
  <c r="IT550" i="46"/>
  <c r="IT559" i="46" s="1"/>
  <c r="JR87" i="46" s="1"/>
  <c r="JB547" i="46"/>
  <c r="JJ554" i="46"/>
  <c r="JE379" i="46"/>
  <c r="IZ198" i="46"/>
  <c r="JG190" i="46"/>
  <c r="IZ206" i="46"/>
  <c r="JH304" i="46"/>
  <c r="IR514" i="46"/>
  <c r="JC592" i="46"/>
  <c r="JF598" i="46"/>
  <c r="IU499" i="46"/>
  <c r="JI189" i="46"/>
  <c r="JI209" i="46" s="1"/>
  <c r="KG73" i="46" s="1"/>
  <c r="JJ198" i="46"/>
  <c r="IZ194" i="46"/>
  <c r="IZ202" i="46"/>
  <c r="IW192" i="46"/>
  <c r="IR200" i="46"/>
  <c r="JF192" i="46"/>
  <c r="IS490" i="46"/>
  <c r="IV197" i="46"/>
  <c r="JF200" i="46"/>
  <c r="JF206" i="46"/>
  <c r="JF503" i="46"/>
  <c r="IW500" i="46"/>
  <c r="JE497" i="46"/>
  <c r="JH491" i="46"/>
  <c r="IU497" i="46"/>
  <c r="JD494" i="46"/>
  <c r="JB506" i="46"/>
  <c r="IX492" i="46"/>
  <c r="IR506" i="46"/>
  <c r="IT490" i="46"/>
  <c r="JC501" i="46"/>
  <c r="IS504" i="46"/>
  <c r="IX491" i="46"/>
  <c r="IX504" i="46"/>
  <c r="IW495" i="46"/>
  <c r="JE493" i="46"/>
  <c r="IU203" i="46"/>
  <c r="IS598" i="46"/>
  <c r="JC590" i="46"/>
  <c r="JI606" i="46"/>
  <c r="JI607" i="46"/>
  <c r="JI609" i="46" s="1"/>
  <c r="KG89" i="46" s="1"/>
  <c r="IU647" i="46"/>
  <c r="JD651" i="46"/>
  <c r="IU641" i="46"/>
  <c r="JG604" i="46"/>
  <c r="JB645" i="46"/>
  <c r="JE592" i="46"/>
  <c r="JD644" i="46"/>
  <c r="JD652" i="46"/>
  <c r="JD641" i="46"/>
  <c r="IW603" i="46"/>
  <c r="JH596" i="46"/>
  <c r="JE604" i="46"/>
  <c r="IX402" i="46"/>
  <c r="IR599" i="46"/>
  <c r="JB596" i="46"/>
  <c r="JI649" i="46"/>
  <c r="JB654" i="46"/>
  <c r="JB659" i="46" s="1"/>
  <c r="JZ91" i="46" s="1"/>
  <c r="JH392" i="46"/>
  <c r="JD665" i="46"/>
  <c r="JA672" i="46"/>
  <c r="IV647" i="46"/>
  <c r="IU669" i="46"/>
  <c r="JC671" i="46"/>
  <c r="IW667" i="46"/>
  <c r="JJ682" i="46"/>
  <c r="IR674" i="46"/>
  <c r="IR671" i="46"/>
  <c r="IR673" i="46"/>
  <c r="JH665" i="46"/>
  <c r="IT681" i="46"/>
  <c r="IR682" i="46"/>
  <c r="JG653" i="46"/>
  <c r="IU393" i="46"/>
  <c r="IW398" i="46"/>
  <c r="IZ404" i="46"/>
  <c r="IV405" i="46"/>
  <c r="JA671" i="46"/>
  <c r="JA678" i="46"/>
  <c r="JH670" i="46"/>
  <c r="IR664" i="46"/>
  <c r="IW677" i="46"/>
  <c r="IV454" i="46"/>
  <c r="JC452" i="46"/>
  <c r="IY447" i="46"/>
  <c r="IT528" i="46"/>
  <c r="JH526" i="46"/>
  <c r="JH534" i="46" s="1"/>
  <c r="KF86" i="46" s="1"/>
  <c r="JA595" i="46"/>
  <c r="IV199" i="46"/>
  <c r="JI205" i="46"/>
  <c r="IT196" i="46"/>
  <c r="IX196" i="46"/>
  <c r="IV206" i="46"/>
  <c r="JC199" i="46"/>
  <c r="IX200" i="46"/>
  <c r="IZ201" i="46"/>
  <c r="JA204" i="46"/>
  <c r="JB191" i="46"/>
  <c r="JI494" i="46"/>
  <c r="JJ194" i="46"/>
  <c r="JA504" i="46"/>
  <c r="IR496" i="46"/>
  <c r="JB500" i="46"/>
  <c r="IS499" i="46"/>
  <c r="IW492" i="46"/>
  <c r="JD504" i="46"/>
  <c r="JA489" i="46"/>
  <c r="JJ498" i="46"/>
  <c r="IZ507" i="46"/>
  <c r="IX495" i="46"/>
  <c r="IX493" i="46"/>
  <c r="IT493" i="46"/>
  <c r="JD496" i="46"/>
  <c r="IR493" i="46"/>
  <c r="JI506" i="46"/>
  <c r="IY501" i="46"/>
  <c r="IY489" i="46"/>
  <c r="JK192" i="46"/>
  <c r="IT515" i="46"/>
  <c r="JA599" i="46"/>
  <c r="JE598" i="46"/>
  <c r="IX598" i="46"/>
  <c r="IX524" i="46"/>
  <c r="IX650" i="46"/>
  <c r="JF648" i="46"/>
  <c r="IW645" i="46"/>
  <c r="JF643" i="46"/>
  <c r="JH653" i="46"/>
  <c r="IR606" i="46"/>
  <c r="IZ647" i="46"/>
  <c r="JH648" i="46"/>
  <c r="IU646" i="46"/>
  <c r="IZ649" i="46"/>
  <c r="IX605" i="46"/>
  <c r="IZ595" i="46"/>
  <c r="JD542" i="46"/>
  <c r="IS401" i="46"/>
  <c r="IV546" i="46"/>
  <c r="JE596" i="46"/>
  <c r="JD598" i="46"/>
  <c r="IW642" i="46"/>
  <c r="JH646" i="46"/>
  <c r="IX390" i="46"/>
  <c r="JG669" i="46"/>
  <c r="JI670" i="46"/>
  <c r="JE674" i="46"/>
  <c r="IX682" i="46"/>
  <c r="IS667" i="46"/>
  <c r="JK675" i="46"/>
  <c r="IS665" i="46"/>
  <c r="JH677" i="46"/>
  <c r="IX680" i="46"/>
  <c r="IX684" i="46" s="1"/>
  <c r="JV92" i="46" s="1"/>
  <c r="JF681" i="46"/>
  <c r="JJ666" i="46"/>
  <c r="JF677" i="46"/>
  <c r="IW676" i="46"/>
  <c r="JD667" i="46"/>
  <c r="JH676" i="46"/>
  <c r="IY393" i="46"/>
  <c r="IY392" i="46"/>
  <c r="IW400" i="46"/>
  <c r="JF403" i="46"/>
  <c r="IX398" i="46"/>
  <c r="JB550" i="46"/>
  <c r="JB559" i="46" s="1"/>
  <c r="JZ87" i="46" s="1"/>
  <c r="JK671" i="46"/>
  <c r="JH679" i="46"/>
  <c r="JD670" i="46"/>
  <c r="IU404" i="46"/>
  <c r="JC549" i="46"/>
  <c r="JB544" i="46"/>
  <c r="IW445" i="46"/>
  <c r="IW459" i="46" s="1"/>
  <c r="JU83" i="46" s="1"/>
  <c r="JB557" i="46"/>
  <c r="IX543" i="46"/>
  <c r="IS544" i="46"/>
  <c r="IT445" i="46"/>
  <c r="IT459" i="46" s="1"/>
  <c r="JR83" i="46" s="1"/>
  <c r="JB540" i="46"/>
  <c r="IR542" i="46"/>
  <c r="IR550" i="46"/>
  <c r="IR559" i="46" s="1"/>
  <c r="JP87" i="46" s="1"/>
  <c r="JA544" i="46"/>
  <c r="JA543" i="46"/>
  <c r="JH545" i="46"/>
  <c r="IW539" i="46"/>
  <c r="JA555" i="46"/>
  <c r="JE545" i="46"/>
  <c r="IZ551" i="46"/>
  <c r="JB551" i="46"/>
  <c r="IV543" i="46"/>
  <c r="IV452" i="46"/>
  <c r="IX457" i="46"/>
  <c r="IT549" i="46"/>
  <c r="JG445" i="46"/>
  <c r="JG459" i="46" s="1"/>
  <c r="KE83" i="46" s="1"/>
  <c r="IX375" i="46"/>
  <c r="IR543" i="46"/>
  <c r="IU552" i="46"/>
  <c r="IR544" i="46"/>
  <c r="JC544" i="46"/>
  <c r="JI541" i="46"/>
  <c r="IX544" i="46"/>
  <c r="JK546" i="46"/>
  <c r="JF456" i="46"/>
  <c r="JI555" i="46"/>
  <c r="IW557" i="46"/>
  <c r="JF544" i="46"/>
  <c r="IZ555" i="46"/>
  <c r="IV555" i="46"/>
  <c r="IY545" i="46"/>
  <c r="JA444" i="46"/>
  <c r="JC445" i="46"/>
  <c r="JC459" i="46" s="1"/>
  <c r="KA83" i="46" s="1"/>
  <c r="IX557" i="46"/>
  <c r="JA546" i="46"/>
  <c r="IY540" i="46"/>
  <c r="JH550" i="46"/>
  <c r="JH559" i="46" s="1"/>
  <c r="KF87" i="46" s="1"/>
  <c r="IW545" i="46"/>
  <c r="JA547" i="46"/>
  <c r="IR556" i="46"/>
  <c r="JE540" i="46"/>
  <c r="JD543" i="46"/>
  <c r="JE549" i="46"/>
  <c r="IV548" i="46"/>
  <c r="JE544" i="46"/>
  <c r="IT543" i="46"/>
  <c r="JI539" i="46"/>
  <c r="JE541" i="46"/>
  <c r="IY556" i="46"/>
  <c r="JE446" i="46"/>
  <c r="IV456" i="46"/>
  <c r="IV441" i="46"/>
  <c r="JG382" i="46"/>
  <c r="IV547" i="46"/>
  <c r="JH377" i="46"/>
  <c r="JH546" i="46"/>
  <c r="IZ457" i="46"/>
  <c r="JE440" i="46"/>
  <c r="IV443" i="46"/>
  <c r="JK455" i="46"/>
  <c r="JH446" i="46"/>
  <c r="JF442" i="46"/>
  <c r="JG444" i="46"/>
  <c r="JC444" i="46"/>
  <c r="IW444" i="46"/>
  <c r="IR369" i="46"/>
  <c r="JF555" i="46"/>
  <c r="IR552" i="46"/>
  <c r="IR547" i="46"/>
  <c r="JB543" i="46"/>
  <c r="JB542" i="46"/>
  <c r="JC545" i="46"/>
  <c r="JG546" i="46"/>
  <c r="IW551" i="46"/>
  <c r="IV539" i="46"/>
  <c r="JK553" i="46"/>
  <c r="JI550" i="46"/>
  <c r="JI559" i="46" s="1"/>
  <c r="KG87" i="46" s="1"/>
  <c r="JH547" i="46"/>
  <c r="IY542" i="46"/>
  <c r="IW548" i="46"/>
  <c r="IZ547" i="46"/>
  <c r="IW556" i="46"/>
  <c r="JK447" i="46"/>
  <c r="IV445" i="46"/>
  <c r="IV459" i="46" s="1"/>
  <c r="JT83" i="46" s="1"/>
  <c r="IT451" i="46"/>
  <c r="IT450" i="46"/>
  <c r="JC364" i="46"/>
  <c r="IS553" i="46"/>
  <c r="JD549" i="46"/>
  <c r="IT556" i="46"/>
  <c r="IR541" i="46"/>
  <c r="JK442" i="46"/>
  <c r="IY443" i="46"/>
  <c r="IT441" i="46"/>
  <c r="IY457" i="46"/>
  <c r="JI456" i="46"/>
  <c r="IV446" i="46"/>
  <c r="IX452" i="46"/>
  <c r="IW454" i="46"/>
  <c r="IU332" i="46"/>
  <c r="IV317" i="46"/>
  <c r="JG330" i="46"/>
  <c r="JH326" i="46"/>
  <c r="IR327" i="46"/>
  <c r="JE326" i="46"/>
  <c r="IS330" i="46"/>
  <c r="IS327" i="46"/>
  <c r="IS332" i="46"/>
  <c r="IX315" i="46"/>
  <c r="JE330" i="46"/>
  <c r="IW329" i="46"/>
  <c r="IY332" i="46"/>
  <c r="IY321" i="46"/>
  <c r="IX314" i="46"/>
  <c r="JG320" i="46"/>
  <c r="IY329" i="46"/>
  <c r="JG317" i="46"/>
  <c r="IU327" i="46"/>
  <c r="IV327" i="46"/>
  <c r="JK318" i="46"/>
  <c r="JJ319" i="46"/>
  <c r="JJ334" i="46" s="1"/>
  <c r="KH78" i="46" s="1"/>
  <c r="IV320" i="46"/>
  <c r="IY328" i="46"/>
  <c r="IX323" i="46"/>
  <c r="JJ321" i="46"/>
  <c r="JJ318" i="46"/>
  <c r="IR320" i="46"/>
  <c r="IU323" i="46"/>
  <c r="IT317" i="46"/>
  <c r="JD321" i="46"/>
  <c r="IT315" i="46"/>
  <c r="IR316" i="46"/>
  <c r="JG331" i="46"/>
  <c r="JJ314" i="46"/>
  <c r="JJ332" i="46"/>
  <c r="JK316" i="46"/>
  <c r="JJ331" i="46"/>
  <c r="IX322" i="46"/>
  <c r="IV328" i="46"/>
  <c r="JB321" i="46"/>
  <c r="JJ325" i="46"/>
  <c r="JG316" i="46"/>
  <c r="IU318" i="46"/>
  <c r="JF331" i="46"/>
  <c r="IR323" i="46"/>
  <c r="IV315" i="46"/>
  <c r="JD314" i="46"/>
  <c r="JH314" i="46"/>
  <c r="JK314" i="46"/>
  <c r="JC318" i="46"/>
  <c r="JD319" i="46"/>
  <c r="JD334" i="46" s="1"/>
  <c r="KB78" i="46" s="1"/>
  <c r="JH320" i="46"/>
  <c r="IX328" i="46"/>
  <c r="JE322" i="46"/>
  <c r="IZ321" i="46"/>
  <c r="IT330" i="46"/>
  <c r="IX329" i="46"/>
  <c r="JC314" i="46"/>
  <c r="JH325" i="46"/>
  <c r="JE332" i="46"/>
  <c r="IR317" i="46"/>
  <c r="IZ319" i="46"/>
  <c r="IZ334" i="46" s="1"/>
  <c r="JX78" i="46" s="1"/>
  <c r="IT332" i="46"/>
  <c r="IV332" i="46"/>
  <c r="JH321" i="46"/>
  <c r="JG328" i="46"/>
  <c r="JJ315" i="46"/>
  <c r="JG319" i="46"/>
  <c r="JG334" i="46" s="1"/>
  <c r="KE78" i="46" s="1"/>
  <c r="JE314" i="46"/>
  <c r="JB327" i="46"/>
  <c r="JK319" i="46"/>
  <c r="JK334" i="46" s="1"/>
  <c r="KI78" i="46" s="1"/>
  <c r="IS318" i="46"/>
  <c r="IW314" i="46"/>
  <c r="JB315" i="46"/>
  <c r="IR330" i="46"/>
  <c r="JJ320" i="46"/>
  <c r="JE317" i="46"/>
  <c r="JB319" i="46"/>
  <c r="JB334" i="46" s="1"/>
  <c r="JZ78" i="46" s="1"/>
  <c r="IV316" i="46"/>
  <c r="JF324" i="46"/>
  <c r="IX319" i="46"/>
  <c r="IX334" i="46" s="1"/>
  <c r="JV78" i="46" s="1"/>
  <c r="JD327" i="46"/>
  <c r="IT324" i="46"/>
  <c r="JF321" i="46"/>
  <c r="JJ317" i="46"/>
  <c r="JK320" i="46"/>
  <c r="JA320" i="46"/>
  <c r="IR319" i="46"/>
  <c r="IR334" i="46" s="1"/>
  <c r="JP78" i="46" s="1"/>
  <c r="JK317" i="46"/>
  <c r="JF323" i="46"/>
  <c r="IS329" i="46"/>
  <c r="IT321" i="46"/>
  <c r="IZ327" i="46"/>
  <c r="IX325" i="46"/>
  <c r="IV331" i="46"/>
  <c r="JA314" i="46"/>
  <c r="JC315" i="46"/>
  <c r="JA326" i="46"/>
  <c r="IX324" i="46"/>
  <c r="IU315" i="46"/>
  <c r="JA323" i="46"/>
  <c r="IS331" i="46"/>
  <c r="IR326" i="46"/>
  <c r="JI327" i="46"/>
  <c r="IT319" i="46"/>
  <c r="IT334" i="46" s="1"/>
  <c r="JR78" i="46" s="1"/>
  <c r="JK322" i="46"/>
  <c r="JC326" i="46"/>
  <c r="IT331" i="46"/>
  <c r="JK330" i="46"/>
  <c r="IY319" i="46"/>
  <c r="IY334" i="46" s="1"/>
  <c r="JW78" i="46" s="1"/>
  <c r="JF314" i="46"/>
  <c r="JJ322" i="46"/>
  <c r="IY317" i="46"/>
  <c r="IS314" i="46"/>
  <c r="JD322" i="46"/>
  <c r="IZ318" i="46"/>
  <c r="IZ331" i="46"/>
  <c r="JF316" i="46"/>
  <c r="JH323" i="46"/>
  <c r="JH328" i="46"/>
  <c r="IR321" i="46"/>
  <c r="JD315" i="46"/>
  <c r="JC328" i="46"/>
  <c r="JB323" i="46"/>
  <c r="IW324" i="46"/>
  <c r="JD325" i="46"/>
  <c r="JB317" i="46"/>
  <c r="JJ316" i="46"/>
  <c r="JG326" i="46"/>
  <c r="JD329" i="46"/>
  <c r="JH331" i="46"/>
  <c r="JE316" i="46"/>
  <c r="JA327" i="46"/>
  <c r="IW325" i="46"/>
  <c r="JI332" i="46"/>
  <c r="IW323" i="46"/>
  <c r="IX330" i="46"/>
  <c r="JF320" i="46"/>
  <c r="JD328" i="46"/>
  <c r="JB322" i="46"/>
  <c r="IT325" i="46"/>
  <c r="IY327" i="46"/>
  <c r="JH318" i="46"/>
  <c r="IV324" i="46"/>
  <c r="IS323" i="46"/>
  <c r="JF329" i="46"/>
  <c r="IW321" i="46"/>
  <c r="IU330" i="46"/>
  <c r="JA321" i="46"/>
  <c r="IY324" i="46"/>
  <c r="JE321" i="46"/>
  <c r="IU325" i="46"/>
  <c r="JD326" i="46"/>
  <c r="IV329" i="46"/>
  <c r="JG324" i="46"/>
  <c r="JK326" i="46"/>
  <c r="JH332" i="46"/>
  <c r="JE318" i="46"/>
  <c r="IU319" i="46"/>
  <c r="IU334" i="46" s="1"/>
  <c r="JS78" i="46" s="1"/>
  <c r="IT322" i="46"/>
  <c r="IU328" i="46"/>
  <c r="JF325" i="46"/>
  <c r="IU314" i="46"/>
  <c r="JF319" i="46"/>
  <c r="JF334" i="46" s="1"/>
  <c r="KD78" i="46" s="1"/>
  <c r="JB320" i="46"/>
  <c r="JH330" i="46"/>
  <c r="JG325" i="46"/>
  <c r="IZ324" i="46"/>
  <c r="IR315" i="46"/>
  <c r="JF318" i="46"/>
  <c r="JA324" i="46"/>
  <c r="IW316" i="46"/>
  <c r="JB332" i="46"/>
  <c r="IS315" i="46"/>
  <c r="JF327" i="46"/>
  <c r="JE315" i="46"/>
  <c r="JE324" i="46"/>
  <c r="IW332" i="46"/>
  <c r="JC316" i="46"/>
  <c r="JE325" i="46"/>
  <c r="JD324" i="46"/>
  <c r="IV322" i="46"/>
  <c r="IZ325" i="46"/>
  <c r="IT327" i="46"/>
  <c r="JF317" i="46"/>
  <c r="IZ315" i="46"/>
  <c r="JH315" i="46"/>
  <c r="IR324" i="46"/>
  <c r="IZ320" i="46"/>
  <c r="JB316" i="46"/>
  <c r="JF332" i="46"/>
  <c r="IS321" i="46"/>
  <c r="JC323" i="46"/>
  <c r="JH319" i="46"/>
  <c r="JH334" i="46" s="1"/>
  <c r="KF78" i="46" s="1"/>
  <c r="IU320" i="46"/>
  <c r="JI323" i="46"/>
  <c r="JK315" i="46"/>
  <c r="IW322" i="46"/>
  <c r="IY318" i="46"/>
  <c r="IX331" i="46"/>
  <c r="JB325" i="46"/>
  <c r="JC324" i="46"/>
  <c r="IT329" i="46"/>
  <c r="IZ317" i="46"/>
  <c r="JG321" i="46"/>
  <c r="JH324" i="46"/>
  <c r="IR314" i="46"/>
  <c r="IX327" i="46"/>
  <c r="JE323" i="46"/>
  <c r="JA330" i="46"/>
  <c r="JI320" i="46"/>
  <c r="IS319" i="46"/>
  <c r="IS334" i="46" s="1"/>
  <c r="JQ78" i="46" s="1"/>
  <c r="JF330" i="46"/>
  <c r="IS317" i="46"/>
  <c r="JJ328" i="46"/>
  <c r="JD318" i="46"/>
  <c r="JK324" i="46"/>
  <c r="IZ322" i="46"/>
  <c r="JF328" i="46"/>
  <c r="JD323" i="46"/>
  <c r="JJ323" i="46"/>
  <c r="IX317" i="46"/>
  <c r="JC332" i="46"/>
  <c r="JA315" i="46"/>
  <c r="JK331" i="46"/>
  <c r="IR332" i="46"/>
  <c r="IZ329" i="46"/>
  <c r="IX320" i="46"/>
  <c r="IS328" i="46"/>
  <c r="JI319" i="46"/>
  <c r="JI334" i="46" s="1"/>
  <c r="KG78" i="46" s="1"/>
  <c r="IR331" i="46"/>
  <c r="JB326" i="46"/>
  <c r="JA316" i="46"/>
  <c r="IX321" i="46"/>
  <c r="IV330" i="46"/>
  <c r="IY330" i="46"/>
  <c r="IX316" i="46"/>
  <c r="JA331" i="46"/>
  <c r="IZ332" i="46"/>
  <c r="IY331" i="46"/>
  <c r="IZ330" i="46"/>
  <c r="JK332" i="46"/>
  <c r="JG322" i="46"/>
  <c r="JI324" i="46"/>
  <c r="JG315" i="46"/>
  <c r="JC331" i="46"/>
  <c r="JC330" i="46"/>
  <c r="JB329" i="46"/>
  <c r="IV326" i="46"/>
  <c r="JE328" i="46"/>
  <c r="IX318" i="46"/>
  <c r="JA317" i="46"/>
  <c r="JK328" i="46"/>
  <c r="IY322" i="46"/>
  <c r="IT320" i="46"/>
  <c r="IU331" i="46"/>
  <c r="IX220" i="46"/>
  <c r="JB218" i="46"/>
  <c r="JA228" i="46"/>
  <c r="JK231" i="46"/>
  <c r="JD217" i="46"/>
  <c r="JD234" i="46" s="1"/>
  <c r="KB74" i="46" s="1"/>
  <c r="IZ214" i="46"/>
  <c r="JB215" i="46"/>
  <c r="JF216" i="46"/>
  <c r="JF225" i="46"/>
  <c r="JK227" i="46"/>
  <c r="IT214" i="46"/>
  <c r="JA218" i="46"/>
  <c r="JB229" i="46"/>
  <c r="JE224" i="46"/>
  <c r="JA214" i="46"/>
  <c r="IU218" i="46"/>
  <c r="IV214" i="46"/>
  <c r="IR226" i="46"/>
  <c r="JG215" i="46"/>
  <c r="IS214" i="46"/>
  <c r="JA219" i="46"/>
  <c r="IR232" i="46"/>
  <c r="JD216" i="46"/>
  <c r="IX229" i="46"/>
  <c r="JF232" i="46"/>
  <c r="IR215" i="46"/>
  <c r="JI217" i="46"/>
  <c r="JI234" i="46" s="1"/>
  <c r="KG74" i="46" s="1"/>
  <c r="IX217" i="46"/>
  <c r="IX234" i="46" s="1"/>
  <c r="JV74" i="46" s="1"/>
  <c r="JD230" i="46"/>
  <c r="IS225" i="46"/>
  <c r="JB330" i="46"/>
  <c r="IW320" i="46"/>
  <c r="JB318" i="46"/>
  <c r="IY316" i="46"/>
  <c r="IZ326" i="46"/>
  <c r="IU329" i="46"/>
  <c r="JJ326" i="46"/>
  <c r="IR329" i="46"/>
  <c r="IY323" i="46"/>
  <c r="JG327" i="46"/>
  <c r="JK329" i="46"/>
  <c r="IY325" i="46"/>
  <c r="IZ221" i="46"/>
  <c r="IZ218" i="46"/>
  <c r="IR216" i="46"/>
  <c r="JD218" i="46"/>
  <c r="JJ220" i="46"/>
  <c r="IT222" i="46"/>
  <c r="JG220" i="46"/>
  <c r="JE216" i="46"/>
  <c r="IZ232" i="46"/>
  <c r="IW217" i="46"/>
  <c r="IW234" i="46" s="1"/>
  <c r="JU74" i="46" s="1"/>
  <c r="IY219" i="46"/>
  <c r="JI224" i="46"/>
  <c r="JG216" i="46"/>
  <c r="IT219" i="46"/>
  <c r="IU224" i="46"/>
  <c r="IY230" i="46"/>
  <c r="JH216" i="46"/>
  <c r="JG231" i="46"/>
  <c r="JF222" i="46"/>
  <c r="IW230" i="46"/>
  <c r="JF231" i="46"/>
  <c r="JB214" i="46"/>
  <c r="JG228" i="46"/>
  <c r="JF219" i="46"/>
  <c r="IV219" i="46"/>
  <c r="IR225" i="46"/>
  <c r="JJ214" i="46"/>
  <c r="IZ215" i="46"/>
  <c r="IV230" i="46"/>
  <c r="IV228" i="46"/>
  <c r="IW221" i="46"/>
  <c r="JJ330" i="46"/>
  <c r="JH322" i="46"/>
  <c r="IW328" i="46"/>
  <c r="IY320" i="46"/>
  <c r="JF326" i="46"/>
  <c r="IV321" i="46"/>
  <c r="IT326" i="46"/>
  <c r="JF322" i="46"/>
  <c r="IZ323" i="46"/>
  <c r="JK325" i="46"/>
  <c r="JF215" i="46"/>
  <c r="IX216" i="46"/>
  <c r="IS222" i="46"/>
  <c r="JI330" i="46"/>
  <c r="IV216" i="46"/>
  <c r="IW330" i="46"/>
  <c r="JI318" i="46"/>
  <c r="JA325" i="46"/>
  <c r="JD221" i="46"/>
  <c r="JJ216" i="46"/>
  <c r="IU221" i="46"/>
  <c r="JJ218" i="46"/>
  <c r="JH228" i="46"/>
  <c r="JK218" i="46"/>
  <c r="JF226" i="46"/>
  <c r="IR228" i="46"/>
  <c r="JE230" i="46"/>
  <c r="IV223" i="46"/>
  <c r="IX232" i="46"/>
  <c r="IV229" i="46"/>
  <c r="JH232" i="46"/>
  <c r="JC227" i="46"/>
  <c r="IX226" i="46"/>
  <c r="IT215" i="46"/>
  <c r="JB219" i="46"/>
  <c r="JD224" i="46"/>
  <c r="IV231" i="46"/>
  <c r="JA225" i="46"/>
  <c r="JK221" i="46"/>
  <c r="JK232" i="46"/>
  <c r="JE218" i="46"/>
  <c r="JH230" i="46"/>
  <c r="IS217" i="46"/>
  <c r="IS234" i="46" s="1"/>
  <c r="JQ74" i="46" s="1"/>
  <c r="IV215" i="46"/>
  <c r="IS218" i="46"/>
  <c r="JI231" i="46"/>
  <c r="IT227" i="46"/>
  <c r="IU317" i="46"/>
  <c r="IX326" i="46"/>
  <c r="JJ329" i="46"/>
  <c r="JK323" i="46"/>
  <c r="JI326" i="46"/>
  <c r="IX332" i="46"/>
  <c r="JD332" i="46"/>
  <c r="IT314" i="46"/>
  <c r="JA319" i="46"/>
  <c r="JA334" i="46" s="1"/>
  <c r="JY78" i="46" s="1"/>
  <c r="JC222" i="46"/>
  <c r="IZ219" i="46"/>
  <c r="IU215" i="46"/>
  <c r="JI316" i="46"/>
  <c r="JB225" i="46"/>
  <c r="JI222" i="46"/>
  <c r="IR217" i="46"/>
  <c r="IR234" i="46" s="1"/>
  <c r="JP74" i="46" s="1"/>
  <c r="JJ224" i="46"/>
  <c r="IY217" i="46"/>
  <c r="IY234" i="46" s="1"/>
  <c r="JW74" i="46" s="1"/>
  <c r="JK228" i="46"/>
  <c r="JD227" i="46"/>
  <c r="IU223" i="46"/>
  <c r="JG214" i="46"/>
  <c r="JJ228" i="46"/>
  <c r="IW232" i="46"/>
  <c r="JA230" i="46"/>
  <c r="JC225" i="46"/>
  <c r="JF230" i="46"/>
  <c r="JF220" i="46"/>
  <c r="IY225" i="46"/>
  <c r="JF229" i="46"/>
  <c r="IT220" i="46"/>
  <c r="JA229" i="46"/>
  <c r="IR227" i="46"/>
  <c r="IS232" i="46"/>
  <c r="JB228" i="46"/>
  <c r="JK230" i="46"/>
  <c r="IW215" i="46"/>
  <c r="IU220" i="46"/>
  <c r="JD223" i="46"/>
  <c r="IV232" i="46"/>
  <c r="JA226" i="46"/>
  <c r="IZ227" i="46"/>
  <c r="JE329" i="46"/>
  <c r="JG318" i="46"/>
  <c r="IW318" i="46"/>
  <c r="IS326" i="46"/>
  <c r="JI328" i="46"/>
  <c r="IS320" i="46"/>
  <c r="IT328" i="46"/>
  <c r="JK327" i="46"/>
  <c r="IU219" i="46"/>
  <c r="IX231" i="46"/>
  <c r="JB331" i="46"/>
  <c r="IU321" i="46"/>
  <c r="JB328" i="46"/>
  <c r="IS215" i="46"/>
  <c r="JD225" i="46"/>
  <c r="JA231" i="46"/>
  <c r="IZ222" i="46"/>
  <c r="IZ225" i="46"/>
  <c r="JB216" i="46"/>
  <c r="JE232" i="46"/>
  <c r="IR224" i="46"/>
  <c r="JC216" i="46"/>
  <c r="JI223" i="46"/>
  <c r="IV221" i="46"/>
  <c r="JF218" i="46"/>
  <c r="IT229" i="46"/>
  <c r="JC230" i="46"/>
  <c r="JE228" i="46"/>
  <c r="JC325" i="46"/>
  <c r="JI321" i="46"/>
  <c r="IU324" i="46"/>
  <c r="IW315" i="46"/>
  <c r="IW223" i="46"/>
  <c r="JC319" i="46"/>
  <c r="JC334" i="46" s="1"/>
  <c r="KA78" i="46" s="1"/>
  <c r="JG314" i="46"/>
  <c r="JD316" i="46"/>
  <c r="IY314" i="46"/>
  <c r="IR318" i="46"/>
  <c r="JA318" i="46"/>
  <c r="JB324" i="46"/>
  <c r="IT316" i="46"/>
  <c r="IW317" i="46"/>
  <c r="JJ324" i="46"/>
  <c r="JC320" i="46"/>
  <c r="JG332" i="46"/>
  <c r="JH316" i="46"/>
  <c r="JB224" i="46"/>
  <c r="JG221" i="46"/>
  <c r="IU230" i="46"/>
  <c r="IY224" i="46"/>
  <c r="IS231" i="46"/>
  <c r="IT224" i="46"/>
  <c r="IY222" i="46"/>
  <c r="JE231" i="46"/>
  <c r="IU217" i="46"/>
  <c r="IU234" i="46" s="1"/>
  <c r="JS74" i="46" s="1"/>
  <c r="IX215" i="46"/>
  <c r="IZ217" i="46"/>
  <c r="IZ234" i="46" s="1"/>
  <c r="JX74" i="46" s="1"/>
  <c r="JK220" i="46"/>
  <c r="JE229" i="46"/>
  <c r="JH221" i="46"/>
  <c r="IS223" i="46"/>
  <c r="JH222" i="46"/>
  <c r="IS224" i="46"/>
  <c r="JI229" i="46"/>
  <c r="JJ217" i="46"/>
  <c r="JJ234" i="46" s="1"/>
  <c r="KH74" i="46" s="1"/>
  <c r="JD219" i="46"/>
  <c r="IZ230" i="46"/>
  <c r="IV224" i="46"/>
  <c r="JB231" i="46"/>
  <c r="JI226" i="46"/>
  <c r="JA227" i="46"/>
  <c r="JD222" i="46"/>
  <c r="JB232" i="46"/>
  <c r="JH226" i="46"/>
  <c r="JE217" i="46"/>
  <c r="JE234" i="46" s="1"/>
  <c r="KC74" i="46" s="1"/>
  <c r="IR214" i="46"/>
  <c r="IV318" i="46"/>
  <c r="JJ327" i="46"/>
  <c r="JH329" i="46"/>
  <c r="IR328" i="46"/>
  <c r="JC329" i="46"/>
  <c r="IR325" i="46"/>
  <c r="JA322" i="46"/>
  <c r="JI329" i="46"/>
  <c r="JF315" i="46"/>
  <c r="JG323" i="46"/>
  <c r="JC214" i="46"/>
  <c r="JC223" i="46"/>
  <c r="IW327" i="46"/>
  <c r="IZ316" i="46"/>
  <c r="IS324" i="46"/>
  <c r="JE220" i="46"/>
  <c r="IU214" i="46"/>
  <c r="IY232" i="46"/>
  <c r="JJ225" i="46"/>
  <c r="IR219" i="46"/>
  <c r="JG224" i="46"/>
  <c r="IR220" i="46"/>
  <c r="JH227" i="46"/>
  <c r="IS219" i="46"/>
  <c r="IX219" i="46"/>
  <c r="IZ223" i="46"/>
  <c r="IS229" i="46"/>
  <c r="JE219" i="46"/>
  <c r="JB226" i="46"/>
  <c r="IT318" i="46"/>
  <c r="JI317" i="46"/>
  <c r="IZ314" i="46"/>
  <c r="IV314" i="46"/>
  <c r="IV319" i="46"/>
  <c r="IV334" i="46" s="1"/>
  <c r="JT78" i="46" s="1"/>
  <c r="JB217" i="46"/>
  <c r="JB234" i="46" s="1"/>
  <c r="JZ74" i="46" s="1"/>
  <c r="JD320" i="46"/>
  <c r="IV323" i="46"/>
  <c r="JD331" i="46"/>
  <c r="JE331" i="46"/>
  <c r="JG329" i="46"/>
  <c r="IT323" i="46"/>
  <c r="IZ328" i="46"/>
  <c r="JH317" i="46"/>
  <c r="JC321" i="46"/>
  <c r="JI314" i="46"/>
  <c r="IS316" i="46"/>
  <c r="IT231" i="46"/>
  <c r="IV220" i="46"/>
  <c r="IT228" i="46"/>
  <c r="JG230" i="46"/>
  <c r="JJ223" i="46"/>
  <c r="JF223" i="46"/>
  <c r="JJ222" i="46"/>
  <c r="JG217" i="46"/>
  <c r="JG234" i="46" s="1"/>
  <c r="KE74" i="46" s="1"/>
  <c r="JF214" i="46"/>
  <c r="JK224" i="46"/>
  <c r="IX222" i="46"/>
  <c r="JC228" i="46"/>
  <c r="IW214" i="46"/>
  <c r="JB222" i="46"/>
  <c r="IY215" i="46"/>
  <c r="JK217" i="46"/>
  <c r="JK234" i="46" s="1"/>
  <c r="KI74" i="46" s="1"/>
  <c r="JH215" i="46"/>
  <c r="JK216" i="46"/>
  <c r="JF217" i="46"/>
  <c r="JF234" i="46" s="1"/>
  <c r="KD74" i="46" s="1"/>
  <c r="IT226" i="46"/>
  <c r="JJ232" i="46"/>
  <c r="IV222" i="46"/>
  <c r="IW219" i="46"/>
  <c r="IY229" i="46"/>
  <c r="JD229" i="46"/>
  <c r="JE221" i="46"/>
  <c r="IU226" i="46"/>
  <c r="JG232" i="46"/>
  <c r="IY220" i="46"/>
  <c r="JC220" i="46"/>
  <c r="JE319" i="46"/>
  <c r="JE334" i="46" s="1"/>
  <c r="KC78" i="46" s="1"/>
  <c r="JI315" i="46"/>
  <c r="IS325" i="46"/>
  <c r="JC327" i="46"/>
  <c r="IR322" i="46"/>
  <c r="JI325" i="46"/>
  <c r="JI322" i="46"/>
  <c r="JC317" i="46"/>
  <c r="JA332" i="46"/>
  <c r="IW326" i="46"/>
  <c r="IW331" i="46"/>
  <c r="IU326" i="46"/>
  <c r="JH219" i="46"/>
  <c r="JJ227" i="46"/>
  <c r="IW231" i="46"/>
  <c r="JC219" i="46"/>
  <c r="IT223" i="46"/>
  <c r="IW222" i="46"/>
  <c r="IR229" i="46"/>
  <c r="JF224" i="46"/>
  <c r="JI221" i="46"/>
  <c r="JH224" i="46"/>
  <c r="JA223" i="46"/>
  <c r="IZ229" i="46"/>
  <c r="IX227" i="46"/>
  <c r="JB221" i="46"/>
  <c r="JI218" i="46"/>
  <c r="IS226" i="46"/>
  <c r="JH223" i="46"/>
  <c r="IR222" i="46"/>
  <c r="IZ231" i="46"/>
  <c r="JH214" i="46"/>
  <c r="JG218" i="46"/>
  <c r="JB223" i="46"/>
  <c r="IS227" i="46"/>
  <c r="JI232" i="46"/>
  <c r="JA216" i="46"/>
  <c r="JJ219" i="46"/>
  <c r="JG219" i="46"/>
  <c r="JG222" i="46"/>
  <c r="IV225" i="46"/>
  <c r="JC217" i="46"/>
  <c r="JC234" i="46" s="1"/>
  <c r="KA74" i="46" s="1"/>
  <c r="IX224" i="46"/>
  <c r="IT225" i="46"/>
  <c r="IT221" i="46"/>
  <c r="IY231" i="46"/>
  <c r="JC215" i="46"/>
  <c r="IU229" i="46"/>
  <c r="IY227" i="46"/>
  <c r="JK215" i="46"/>
  <c r="JD231" i="46"/>
  <c r="JC218" i="46"/>
  <c r="JH229" i="46"/>
  <c r="JA221" i="46"/>
  <c r="JD220" i="46"/>
  <c r="JA222" i="46"/>
  <c r="JC232" i="46"/>
  <c r="IX228" i="46"/>
  <c r="JC226" i="46"/>
  <c r="JH225" i="46"/>
  <c r="IV218" i="46"/>
  <c r="JI219" i="46"/>
  <c r="IW226" i="46"/>
  <c r="IX225" i="46"/>
  <c r="IW224" i="46"/>
  <c r="IZ228" i="46"/>
  <c r="JC229" i="46"/>
  <c r="JD214" i="46"/>
  <c r="JE223" i="46"/>
  <c r="IZ216" i="46"/>
  <c r="IT217" i="46"/>
  <c r="IT234" i="46" s="1"/>
  <c r="JR74" i="46" s="1"/>
  <c r="JJ230" i="46"/>
  <c r="IU228" i="46"/>
  <c r="JK219" i="46"/>
  <c r="JG226" i="46"/>
  <c r="IX218" i="46"/>
  <c r="IV226" i="46"/>
  <c r="JE227" i="46"/>
  <c r="IX230" i="46"/>
  <c r="JG229" i="46"/>
  <c r="IS230" i="46"/>
  <c r="IY226" i="46"/>
  <c r="JK214" i="46"/>
  <c r="JE225" i="46"/>
  <c r="JC224" i="46"/>
  <c r="JK222" i="46"/>
  <c r="JH217" i="46"/>
  <c r="JH234" i="46" s="1"/>
  <c r="KF74" i="46" s="1"/>
  <c r="IR230" i="46"/>
  <c r="JD232" i="46"/>
  <c r="IW218" i="46"/>
  <c r="IR231" i="46"/>
  <c r="JJ229" i="46"/>
  <c r="JG225" i="46"/>
  <c r="JH218" i="46"/>
  <c r="JJ231" i="46"/>
  <c r="IW220" i="46"/>
  <c r="IU222" i="46"/>
  <c r="JE222" i="46"/>
  <c r="IY216" i="46"/>
  <c r="IY214" i="46"/>
  <c r="JD228" i="46"/>
  <c r="JI215" i="46"/>
  <c r="JA220" i="46"/>
  <c r="JA217" i="46"/>
  <c r="JA234" i="46" s="1"/>
  <c r="JY74" i="46" s="1"/>
  <c r="IU225" i="46"/>
  <c r="JK223" i="46"/>
  <c r="IU232" i="46"/>
  <c r="JK229" i="46"/>
  <c r="IS228" i="46"/>
  <c r="IR223" i="46"/>
  <c r="JI220" i="46"/>
  <c r="IW216" i="46"/>
  <c r="JI225" i="46"/>
  <c r="IZ224" i="46"/>
  <c r="JF228" i="46"/>
  <c r="JH231" i="46"/>
  <c r="JG223" i="46"/>
  <c r="IX214" i="46"/>
  <c r="JF221" i="46"/>
  <c r="JI228" i="46"/>
  <c r="IV217" i="46"/>
  <c r="IV234" i="46" s="1"/>
  <c r="JT74" i="46" s="1"/>
  <c r="JE214" i="46"/>
  <c r="IY223" i="46"/>
  <c r="IT218" i="46"/>
  <c r="JA215" i="46"/>
  <c r="IW228" i="46"/>
  <c r="JJ221" i="46"/>
  <c r="JB230" i="46"/>
  <c r="JD226" i="46"/>
  <c r="IS216" i="46"/>
  <c r="JJ226" i="46"/>
  <c r="IR221" i="46"/>
  <c r="JI214" i="46"/>
  <c r="JC221" i="46"/>
  <c r="JI230" i="46"/>
  <c r="IZ226" i="46"/>
  <c r="JH220" i="46"/>
  <c r="JB220" i="46"/>
  <c r="JJ215" i="46"/>
  <c r="IU216" i="46"/>
  <c r="JB314" i="46"/>
  <c r="IV325" i="46"/>
  <c r="IY315" i="46"/>
  <c r="JA328" i="46"/>
  <c r="JK321" i="46"/>
  <c r="JH327" i="46"/>
  <c r="JI331" i="46"/>
  <c r="JA224" i="46"/>
  <c r="IY228" i="46"/>
  <c r="IW225" i="46"/>
  <c r="IX223" i="46"/>
  <c r="IZ220" i="46"/>
  <c r="IU227" i="46"/>
  <c r="JI227" i="46"/>
  <c r="JB227" i="46"/>
  <c r="IS221" i="46"/>
  <c r="IT232" i="46"/>
  <c r="JE215" i="46"/>
  <c r="IW229" i="46"/>
  <c r="JF227" i="46"/>
  <c r="IV227" i="46"/>
  <c r="IT216" i="46"/>
  <c r="JK225" i="46"/>
  <c r="IU231" i="46"/>
  <c r="IW227" i="46"/>
  <c r="JC231" i="46"/>
  <c r="JE226" i="46"/>
  <c r="IT230" i="46"/>
  <c r="IX221" i="46"/>
  <c r="IS220" i="46"/>
  <c r="JI216" i="46"/>
  <c r="JA232" i="46"/>
  <c r="IY221" i="46"/>
  <c r="IY218" i="46"/>
  <c r="JG227" i="46"/>
  <c r="IU316" i="46"/>
  <c r="IU322" i="46"/>
  <c r="IS322" i="46"/>
  <c r="JE327" i="46"/>
  <c r="IY326" i="46"/>
  <c r="JE320" i="46"/>
  <c r="JA329" i="46"/>
  <c r="JC322" i="46"/>
  <c r="IW319" i="46"/>
  <c r="IW334" i="46" s="1"/>
  <c r="JU78" i="46" s="1"/>
  <c r="JD330" i="46"/>
  <c r="JD317" i="46"/>
  <c r="JK226" i="46"/>
  <c r="IR218" i="46"/>
  <c r="IS543" i="46"/>
  <c r="JF551" i="46"/>
  <c r="IY550" i="46"/>
  <c r="IY559" i="46" s="1"/>
  <c r="JW87" i="46" s="1"/>
  <c r="JK542" i="46"/>
  <c r="JD546" i="46"/>
  <c r="IU541" i="46"/>
  <c r="IY544" i="46"/>
  <c r="JK552" i="46"/>
  <c r="JI557" i="46"/>
  <c r="IS548" i="46"/>
  <c r="JI549" i="46"/>
  <c r="JG556" i="46"/>
  <c r="JJ441" i="46"/>
  <c r="JF451" i="46"/>
  <c r="JA446" i="46"/>
  <c r="JJ453" i="46"/>
  <c r="JI453" i="46"/>
  <c r="JK370" i="46"/>
  <c r="IZ456" i="46"/>
  <c r="IV447" i="46"/>
  <c r="JB444" i="46"/>
  <c r="JH441" i="46"/>
  <c r="JA455" i="46"/>
  <c r="IX455" i="46"/>
  <c r="IY379" i="46"/>
  <c r="JB378" i="46"/>
  <c r="JB382" i="46"/>
  <c r="IS376" i="46"/>
  <c r="JC548" i="46"/>
  <c r="JF553" i="46"/>
  <c r="IT548" i="46"/>
  <c r="IS541" i="46"/>
  <c r="IV554" i="46"/>
  <c r="JJ555" i="46"/>
  <c r="IZ546" i="46"/>
  <c r="IS540" i="46"/>
  <c r="JH544" i="46"/>
  <c r="IX555" i="46"/>
  <c r="JF540" i="46"/>
  <c r="IR549" i="46"/>
  <c r="JH554" i="46"/>
  <c r="JF542" i="46"/>
  <c r="IU550" i="46"/>
  <c r="IU559" i="46" s="1"/>
  <c r="JS87" i="46" s="1"/>
  <c r="IW549" i="46"/>
  <c r="IV542" i="46"/>
  <c r="IT555" i="46"/>
  <c r="JG541" i="46"/>
  <c r="IY551" i="46"/>
  <c r="JI545" i="46"/>
  <c r="JG545" i="46"/>
  <c r="JC553" i="46"/>
  <c r="IT541" i="46"/>
  <c r="JE439" i="46"/>
  <c r="JG440" i="46"/>
  <c r="IZ446" i="46"/>
  <c r="IR442" i="46"/>
  <c r="JH456" i="46"/>
  <c r="IX448" i="46"/>
  <c r="JE445" i="46"/>
  <c r="JE459" i="46" s="1"/>
  <c r="KC83" i="46" s="1"/>
  <c r="JB456" i="46"/>
  <c r="JJ382" i="46"/>
  <c r="IW546" i="46"/>
  <c r="IZ545" i="46"/>
  <c r="JA367" i="46"/>
  <c r="IR371" i="46"/>
  <c r="JE552" i="46"/>
  <c r="IU544" i="46"/>
  <c r="IY552" i="46"/>
  <c r="JG539" i="46"/>
  <c r="JB553" i="46"/>
  <c r="JJ549" i="46"/>
  <c r="IU539" i="46"/>
  <c r="IZ539" i="46"/>
  <c r="JD556" i="46"/>
  <c r="JA554" i="46"/>
  <c r="IW543" i="46"/>
  <c r="IY548" i="46"/>
  <c r="IS549" i="46"/>
  <c r="IS546" i="46"/>
  <c r="JI540" i="46"/>
  <c r="IT544" i="46"/>
  <c r="JF550" i="46"/>
  <c r="JF559" i="46" s="1"/>
  <c r="KD87" i="46" s="1"/>
  <c r="JC539" i="46"/>
  <c r="JK555" i="46"/>
  <c r="JG557" i="46"/>
  <c r="JJ556" i="46"/>
  <c r="IX553" i="46"/>
  <c r="JI547" i="46"/>
  <c r="JD540" i="46"/>
  <c r="JK550" i="46"/>
  <c r="JK559" i="46" s="1"/>
  <c r="KI87" i="46" s="1"/>
  <c r="IU540" i="46"/>
  <c r="IV541" i="46"/>
  <c r="IZ543" i="46"/>
  <c r="IS451" i="46"/>
  <c r="IT440" i="46"/>
  <c r="JJ451" i="46"/>
  <c r="IW441" i="46"/>
  <c r="IU441" i="46"/>
  <c r="JB455" i="46"/>
  <c r="IZ452" i="46"/>
  <c r="IR445" i="46"/>
  <c r="IR459" i="46" s="1"/>
  <c r="JP83" i="46" s="1"/>
  <c r="JF370" i="46"/>
  <c r="JH556" i="46"/>
  <c r="JG549" i="46"/>
  <c r="JG374" i="46"/>
  <c r="JB449" i="46"/>
  <c r="JC454" i="46"/>
  <c r="JB451" i="46"/>
  <c r="JG448" i="46"/>
  <c r="IY449" i="46"/>
  <c r="JG443" i="46"/>
  <c r="IS443" i="46"/>
  <c r="JA453" i="46"/>
  <c r="JJ456" i="46"/>
  <c r="JC450" i="46"/>
  <c r="IW450" i="46"/>
  <c r="IS439" i="46"/>
  <c r="JB443" i="46"/>
  <c r="IS442" i="46"/>
  <c r="IZ449" i="46"/>
  <c r="JB442" i="46"/>
  <c r="JK373" i="46"/>
  <c r="JK384" i="46" s="1"/>
  <c r="KI80" i="46" s="1"/>
  <c r="JD367" i="46"/>
  <c r="IV366" i="46"/>
  <c r="JH368" i="46"/>
  <c r="JK367" i="46"/>
  <c r="JE380" i="46"/>
  <c r="JF445" i="46"/>
  <c r="JF459" i="46" s="1"/>
  <c r="KD83" i="46" s="1"/>
  <c r="IW440" i="46"/>
  <c r="IZ443" i="46"/>
  <c r="IU450" i="46"/>
  <c r="JC457" i="46"/>
  <c r="JK445" i="46"/>
  <c r="JK459" i="46" s="1"/>
  <c r="KI83" i="46" s="1"/>
  <c r="IS440" i="46"/>
  <c r="JE444" i="46"/>
  <c r="JH450" i="46"/>
  <c r="IS454" i="46"/>
  <c r="IV450" i="46"/>
  <c r="JA456" i="46"/>
  <c r="JI439" i="46"/>
  <c r="JK446" i="46"/>
  <c r="JB445" i="46"/>
  <c r="JB459" i="46" s="1"/>
  <c r="JZ83" i="46" s="1"/>
  <c r="JJ376" i="46"/>
  <c r="IT369" i="46"/>
  <c r="IZ379" i="46"/>
  <c r="JC367" i="46"/>
  <c r="JA378" i="46"/>
  <c r="IV378" i="46"/>
  <c r="IR455" i="46"/>
  <c r="JI454" i="46"/>
  <c r="JJ445" i="46"/>
  <c r="JJ459" i="46" s="1"/>
  <c r="KH83" i="46" s="1"/>
  <c r="JA452" i="46"/>
  <c r="IW448" i="46"/>
  <c r="JG449" i="46"/>
  <c r="JH457" i="46"/>
  <c r="IZ453" i="46"/>
  <c r="IY441" i="46"/>
  <c r="IW442" i="46"/>
  <c r="IX449" i="46"/>
  <c r="IV439" i="46"/>
  <c r="IT448" i="46"/>
  <c r="IX443" i="46"/>
  <c r="JI452" i="46"/>
  <c r="JD366" i="46"/>
  <c r="IR375" i="46"/>
  <c r="JK371" i="46"/>
  <c r="IY364" i="46"/>
  <c r="JK377" i="46"/>
  <c r="JF379" i="46"/>
  <c r="JH370" i="46"/>
  <c r="IR378" i="46"/>
  <c r="JI440" i="46"/>
  <c r="JF457" i="46"/>
  <c r="JI447" i="46"/>
  <c r="JJ443" i="46"/>
  <c r="JH449" i="46"/>
  <c r="JD440" i="46"/>
  <c r="JH448" i="46"/>
  <c r="JB450" i="46"/>
  <c r="IU452" i="46"/>
  <c r="JA454" i="46"/>
  <c r="JH452" i="46"/>
  <c r="JG451" i="46"/>
  <c r="IU457" i="46"/>
  <c r="IT455" i="46"/>
  <c r="JG455" i="46"/>
  <c r="IZ370" i="46"/>
  <c r="JC381" i="46"/>
  <c r="JB369" i="46"/>
  <c r="JH380" i="46"/>
  <c r="IX373" i="46"/>
  <c r="IX384" i="46" s="1"/>
  <c r="JV80" i="46" s="1"/>
  <c r="JB452" i="46"/>
  <c r="JJ450" i="46"/>
  <c r="JB440" i="46"/>
  <c r="IW451" i="46"/>
  <c r="JK453" i="46"/>
  <c r="JC441" i="46"/>
  <c r="JA447" i="46"/>
  <c r="JH455" i="46"/>
  <c r="IW446" i="46"/>
  <c r="JD441" i="46"/>
  <c r="JI446" i="46"/>
  <c r="JA449" i="46"/>
  <c r="JC439" i="46"/>
  <c r="IT452" i="46"/>
  <c r="JH439" i="46"/>
  <c r="JF446" i="46"/>
  <c r="JI451" i="46"/>
  <c r="IU443" i="46"/>
  <c r="JA440" i="46"/>
  <c r="IX453" i="46"/>
  <c r="JI445" i="46"/>
  <c r="JI459" i="46" s="1"/>
  <c r="KG83" i="46" s="1"/>
  <c r="IR439" i="46"/>
  <c r="IU442" i="46"/>
  <c r="JD444" i="46"/>
  <c r="IW452" i="46"/>
  <c r="JB439" i="46"/>
  <c r="JE455" i="46"/>
  <c r="IT446" i="46"/>
  <c r="IT449" i="46"/>
  <c r="IX456" i="46"/>
  <c r="IX454" i="46"/>
  <c r="JA380" i="46"/>
  <c r="JD381" i="46"/>
  <c r="IY373" i="46"/>
  <c r="IY384" i="46" s="1"/>
  <c r="JW80" i="46" s="1"/>
  <c r="JD368" i="46"/>
  <c r="JI381" i="46"/>
  <c r="IR381" i="46"/>
  <c r="IX379" i="46"/>
  <c r="JB368" i="46"/>
  <c r="JH378" i="46"/>
  <c r="JF371" i="46"/>
  <c r="IU369" i="46"/>
  <c r="JC382" i="46"/>
  <c r="IV370" i="46"/>
  <c r="IX366" i="46"/>
  <c r="JJ380" i="46"/>
  <c r="IR372" i="46"/>
  <c r="IU379" i="46"/>
  <c r="JG370" i="46"/>
  <c r="IZ378" i="46"/>
  <c r="JB377" i="46"/>
  <c r="JG380" i="46"/>
  <c r="JA549" i="46"/>
  <c r="JD445" i="46"/>
  <c r="JD459" i="46" s="1"/>
  <c r="KB83" i="46" s="1"/>
  <c r="IY445" i="46"/>
  <c r="IY459" i="46" s="1"/>
  <c r="JW83" i="46" s="1"/>
  <c r="IT456" i="46"/>
  <c r="JC456" i="46"/>
  <c r="IT454" i="46"/>
  <c r="JD455" i="46"/>
  <c r="JJ444" i="46"/>
  <c r="JJ454" i="46"/>
  <c r="JE447" i="46"/>
  <c r="JB457" i="46"/>
  <c r="JE449" i="46"/>
  <c r="IU451" i="46"/>
  <c r="JJ457" i="46"/>
  <c r="IX442" i="46"/>
  <c r="JH440" i="46"/>
  <c r="IV457" i="46"/>
  <c r="IR454" i="46"/>
  <c r="IZ447" i="46"/>
  <c r="JD443" i="46"/>
  <c r="JE453" i="46"/>
  <c r="IR443" i="46"/>
  <c r="JK439" i="46"/>
  <c r="JC453" i="46"/>
  <c r="IW439" i="46"/>
  <c r="JK454" i="46"/>
  <c r="JB453" i="46"/>
  <c r="IW449" i="46"/>
  <c r="JG457" i="46"/>
  <c r="JI455" i="46"/>
  <c r="IY440" i="46"/>
  <c r="IY375" i="46"/>
  <c r="IS371" i="46"/>
  <c r="JI375" i="46"/>
  <c r="JF372" i="46"/>
  <c r="JD365" i="46"/>
  <c r="JC371" i="46"/>
  <c r="JC369" i="46"/>
  <c r="IZ369" i="46"/>
  <c r="JF376" i="46"/>
  <c r="JJ378" i="46"/>
  <c r="IV364" i="46"/>
  <c r="IW379" i="46"/>
  <c r="IW380" i="46"/>
  <c r="JH376" i="46"/>
  <c r="IW373" i="46"/>
  <c r="IW384" i="46" s="1"/>
  <c r="JU80" i="46" s="1"/>
  <c r="IZ365" i="46"/>
  <c r="IV376" i="46"/>
  <c r="JJ368" i="46"/>
  <c r="JH372" i="46"/>
  <c r="JI382" i="46"/>
  <c r="IY380" i="46"/>
  <c r="JJ455" i="46"/>
  <c r="JF452" i="46"/>
  <c r="JK441" i="46"/>
  <c r="IR451" i="46"/>
  <c r="IT457" i="46"/>
  <c r="JD439" i="46"/>
  <c r="JI448" i="46"/>
  <c r="IZ454" i="46"/>
  <c r="IU445" i="46"/>
  <c r="IU459" i="46" s="1"/>
  <c r="JS83" i="46" s="1"/>
  <c r="JJ449" i="46"/>
  <c r="IS446" i="46"/>
  <c r="JJ447" i="46"/>
  <c r="JB447" i="46"/>
  <c r="IW453" i="46"/>
  <c r="IZ442" i="46"/>
  <c r="JF447" i="46"/>
  <c r="JF450" i="46"/>
  <c r="JH445" i="46"/>
  <c r="JH459" i="46" s="1"/>
  <c r="KF83" i="46" s="1"/>
  <c r="IY450" i="46"/>
  <c r="JF449" i="46"/>
  <c r="JB454" i="46"/>
  <c r="IZ440" i="46"/>
  <c r="JK443" i="46"/>
  <c r="JG456" i="46"/>
  <c r="JI442" i="46"/>
  <c r="IU449" i="46"/>
  <c r="IZ455" i="46"/>
  <c r="IX439" i="46"/>
  <c r="IV449" i="46"/>
  <c r="JC440" i="46"/>
  <c r="JG379" i="46"/>
  <c r="JH367" i="46"/>
  <c r="IY376" i="46"/>
  <c r="IS366" i="46"/>
  <c r="JA368" i="46"/>
  <c r="JG372" i="46"/>
  <c r="IS379" i="46"/>
  <c r="JA364" i="46"/>
  <c r="IX376" i="46"/>
  <c r="JI368" i="46"/>
  <c r="JB365" i="46"/>
  <c r="JJ381" i="46"/>
  <c r="IY382" i="46"/>
  <c r="IZ371" i="46"/>
  <c r="JA379" i="46"/>
  <c r="JA365" i="46"/>
  <c r="JH374" i="46"/>
  <c r="IR367" i="46"/>
  <c r="IU368" i="46"/>
  <c r="IR368" i="46"/>
  <c r="IY456" i="46"/>
  <c r="IZ441" i="46"/>
  <c r="JK457" i="46"/>
  <c r="JC449" i="46"/>
  <c r="JK440" i="46"/>
  <c r="IZ445" i="46"/>
  <c r="IZ459" i="46" s="1"/>
  <c r="JX83" i="46" s="1"/>
  <c r="JE442" i="46"/>
  <c r="IR457" i="46"/>
  <c r="JG454" i="46"/>
  <c r="JG441" i="46"/>
  <c r="JA445" i="46"/>
  <c r="JA459" i="46" s="1"/>
  <c r="JY83" i="46" s="1"/>
  <c r="IS448" i="46"/>
  <c r="IR446" i="46"/>
  <c r="IS455" i="46"/>
  <c r="JG453" i="46"/>
  <c r="IX440" i="46"/>
  <c r="IS450" i="46"/>
  <c r="JC448" i="46"/>
  <c r="IR452" i="46"/>
  <c r="IR441" i="46"/>
  <c r="JI444" i="46"/>
  <c r="IW455" i="46"/>
  <c r="IT442" i="46"/>
  <c r="JA441" i="46"/>
  <c r="JA442" i="46"/>
  <c r="JA439" i="46"/>
  <c r="IW443" i="46"/>
  <c r="IV451" i="46"/>
  <c r="IU453" i="46"/>
  <c r="JA451" i="46"/>
  <c r="JH381" i="46"/>
  <c r="IR374" i="46"/>
  <c r="IV374" i="46"/>
  <c r="JF375" i="46"/>
  <c r="IT364" i="46"/>
  <c r="IW369" i="46"/>
  <c r="IS381" i="46"/>
  <c r="IZ382" i="46"/>
  <c r="IZ364" i="46"/>
  <c r="IW375" i="46"/>
  <c r="JB373" i="46"/>
  <c r="JB384" i="46" s="1"/>
  <c r="JZ80" i="46" s="1"/>
  <c r="IV368" i="46"/>
  <c r="IX364" i="46"/>
  <c r="JI377" i="46"/>
  <c r="JH373" i="46"/>
  <c r="JH384" i="46" s="1"/>
  <c r="KF80" i="46" s="1"/>
  <c r="JJ367" i="46"/>
  <c r="IX371" i="46"/>
  <c r="JG368" i="46"/>
  <c r="JH369" i="46"/>
  <c r="IT371" i="46"/>
  <c r="IZ377" i="46"/>
  <c r="JH375" i="46"/>
  <c r="JA375" i="46"/>
  <c r="JA370" i="46"/>
  <c r="IY367" i="46"/>
  <c r="IT382" i="46"/>
  <c r="IZ381" i="46"/>
  <c r="JF368" i="46"/>
  <c r="IU366" i="46"/>
  <c r="JC376" i="46"/>
  <c r="JB366" i="46"/>
  <c r="JG381" i="46"/>
  <c r="JD372" i="46"/>
  <c r="JJ373" i="46"/>
  <c r="JJ384" i="46" s="1"/>
  <c r="KH80" i="46" s="1"/>
  <c r="JK374" i="46"/>
  <c r="JD369" i="46"/>
  <c r="IX381" i="46"/>
  <c r="IX382" i="46"/>
  <c r="JD373" i="46"/>
  <c r="JD384" i="46" s="1"/>
  <c r="KB80" i="46" s="1"/>
  <c r="JG365" i="46"/>
  <c r="IT367" i="46"/>
  <c r="JH364" i="46"/>
  <c r="IU371" i="46"/>
  <c r="JG377" i="46"/>
  <c r="IV380" i="46"/>
  <c r="IW371" i="46"/>
  <c r="IY374" i="46"/>
  <c r="IR365" i="46"/>
  <c r="IS374" i="46"/>
  <c r="IZ373" i="46"/>
  <c r="IZ384" i="46" s="1"/>
  <c r="JX80" i="46" s="1"/>
  <c r="JE368" i="46"/>
  <c r="JB381" i="46"/>
  <c r="IR366" i="46"/>
  <c r="IT373" i="46"/>
  <c r="IT384" i="46" s="1"/>
  <c r="JR80" i="46" s="1"/>
  <c r="IW378" i="46"/>
  <c r="IX365" i="46"/>
  <c r="JF377" i="46"/>
  <c r="IZ372" i="46"/>
  <c r="IV375" i="46"/>
  <c r="IT366" i="46"/>
  <c r="JE367" i="46"/>
  <c r="JG376" i="46"/>
  <c r="JK369" i="46"/>
  <c r="IV372" i="46"/>
  <c r="IY478" i="46"/>
  <c r="JJ470" i="46"/>
  <c r="JB472" i="46"/>
  <c r="JJ471" i="46"/>
  <c r="IW474" i="46"/>
  <c r="IW484" i="46" s="1"/>
  <c r="JU84" i="46" s="1"/>
  <c r="JB474" i="46"/>
  <c r="JB484" i="46" s="1"/>
  <c r="JZ84" i="46" s="1"/>
  <c r="IT474" i="46"/>
  <c r="IT484" i="46" s="1"/>
  <c r="JR84" i="46" s="1"/>
  <c r="JJ464" i="46"/>
  <c r="IS475" i="46"/>
  <c r="IV480" i="46"/>
  <c r="JI467" i="46"/>
  <c r="IR477" i="46"/>
  <c r="JK469" i="46"/>
  <c r="IZ472" i="46"/>
  <c r="JB475" i="46"/>
  <c r="IR471" i="46"/>
  <c r="JC482" i="46"/>
  <c r="IU470" i="46"/>
  <c r="JE466" i="46"/>
  <c r="IT464" i="46"/>
  <c r="JK464" i="46"/>
  <c r="JD481" i="46"/>
  <c r="IR476" i="46"/>
  <c r="JA480" i="46"/>
  <c r="IS482" i="46"/>
  <c r="JA479" i="46"/>
  <c r="IY480" i="46"/>
  <c r="IT469" i="46"/>
  <c r="JD482" i="46"/>
  <c r="IY475" i="46"/>
  <c r="IW464" i="46"/>
  <c r="IV477" i="46"/>
  <c r="IY465" i="46"/>
  <c r="JA474" i="46"/>
  <c r="JA484" i="46" s="1"/>
  <c r="JY84" i="46" s="1"/>
  <c r="IZ468" i="46"/>
  <c r="JD465" i="46"/>
  <c r="JE474" i="46"/>
  <c r="JE484" i="46" s="1"/>
  <c r="KC84" i="46" s="1"/>
  <c r="JG482" i="46"/>
  <c r="JJ475" i="46"/>
  <c r="JE473" i="46"/>
  <c r="JE467" i="46"/>
  <c r="IX466" i="46"/>
  <c r="IS476" i="46"/>
  <c r="IY464" i="46"/>
  <c r="JC465" i="46"/>
  <c r="JG473" i="46"/>
  <c r="JF468" i="46"/>
  <c r="JD470" i="46"/>
  <c r="JH466" i="46"/>
  <c r="JE470" i="46"/>
  <c r="JF475" i="46"/>
  <c r="IR464" i="46"/>
  <c r="JC480" i="46"/>
  <c r="JI482" i="46"/>
  <c r="JG469" i="46"/>
  <c r="JG478" i="46"/>
  <c r="IR482" i="46"/>
  <c r="JF464" i="46"/>
  <c r="IZ479" i="46"/>
  <c r="JG465" i="46"/>
  <c r="IX480" i="46"/>
  <c r="JA473" i="46"/>
  <c r="JD475" i="46"/>
  <c r="JE482" i="46"/>
  <c r="IU472" i="46"/>
  <c r="JK468" i="46"/>
  <c r="IS472" i="46"/>
  <c r="IV464" i="46"/>
  <c r="JH482" i="46"/>
  <c r="IT470" i="46"/>
  <c r="IZ469" i="46"/>
  <c r="IT481" i="46"/>
  <c r="JH478" i="46"/>
  <c r="IZ475" i="46"/>
  <c r="IY468" i="46"/>
  <c r="JJ467" i="46"/>
  <c r="JA471" i="46"/>
  <c r="JI476" i="46"/>
  <c r="JI469" i="46"/>
  <c r="IW472" i="46"/>
  <c r="IU467" i="46"/>
  <c r="JJ481" i="46"/>
  <c r="IU469" i="46"/>
  <c r="IS469" i="46"/>
  <c r="JE481" i="46"/>
  <c r="IR473" i="46"/>
  <c r="JJ474" i="46"/>
  <c r="JJ484" i="46" s="1"/>
  <c r="KH84" i="46" s="1"/>
  <c r="IT478" i="46"/>
  <c r="JE476" i="46"/>
  <c r="JF478" i="46"/>
  <c r="JF472" i="46"/>
  <c r="JJ477" i="46"/>
  <c r="IY474" i="46"/>
  <c r="IY484" i="46" s="1"/>
  <c r="JW84" i="46" s="1"/>
  <c r="IZ467" i="46"/>
  <c r="IY481" i="46"/>
  <c r="IY473" i="46"/>
  <c r="IT476" i="46"/>
  <c r="JE472" i="46"/>
  <c r="IZ470" i="46"/>
  <c r="IU477" i="46"/>
  <c r="IU473" i="46"/>
  <c r="JG476" i="46"/>
  <c r="IT465" i="46"/>
  <c r="JC470" i="46"/>
  <c r="IW479" i="46"/>
  <c r="JB464" i="46"/>
  <c r="JE468" i="46"/>
  <c r="IT479" i="46"/>
  <c r="JB479" i="46"/>
  <c r="IS474" i="46"/>
  <c r="IS484" i="46" s="1"/>
  <c r="JQ84" i="46" s="1"/>
  <c r="JE471" i="46"/>
  <c r="JF482" i="46"/>
  <c r="IZ474" i="46"/>
  <c r="IZ484" i="46" s="1"/>
  <c r="JX84" i="46" s="1"/>
  <c r="IU465" i="46"/>
  <c r="JK477" i="46"/>
  <c r="JH472" i="46"/>
  <c r="IZ464" i="46"/>
  <c r="JF474" i="46"/>
  <c r="JF484" i="46" s="1"/>
  <c r="KD84" i="46" s="1"/>
  <c r="IR466" i="46"/>
  <c r="IZ476" i="46"/>
  <c r="IV479" i="46"/>
  <c r="JH464" i="46"/>
  <c r="JA470" i="46"/>
  <c r="IU475" i="46"/>
  <c r="JE479" i="46"/>
  <c r="IR467" i="46"/>
  <c r="JB473" i="46"/>
  <c r="JC473" i="46"/>
  <c r="IY471" i="46"/>
  <c r="IW478" i="46"/>
  <c r="IZ482" i="46"/>
  <c r="JC481" i="46"/>
  <c r="IT467" i="46"/>
  <c r="IY482" i="46"/>
  <c r="IW482" i="46"/>
  <c r="JI478" i="46"/>
  <c r="IW465" i="46"/>
  <c r="IU471" i="46"/>
  <c r="IT482" i="46"/>
  <c r="IX469" i="46"/>
  <c r="JA476" i="46"/>
  <c r="JG470" i="46"/>
  <c r="IS478" i="46"/>
  <c r="JJ480" i="46"/>
  <c r="JC472" i="46"/>
  <c r="IV474" i="46"/>
  <c r="IV484" i="46" s="1"/>
  <c r="JT84" i="46" s="1"/>
  <c r="IV472" i="46"/>
  <c r="IZ579" i="46"/>
  <c r="IR570" i="46"/>
  <c r="JI577" i="46"/>
  <c r="JI572" i="46"/>
  <c r="IZ566" i="46"/>
  <c r="IU464" i="46"/>
  <c r="IZ573" i="46"/>
  <c r="IY573" i="46"/>
  <c r="IU567" i="46"/>
  <c r="JD571" i="46"/>
  <c r="IX477" i="46"/>
  <c r="JH579" i="46"/>
  <c r="IS465" i="46"/>
  <c r="IY477" i="46"/>
  <c r="JH568" i="46"/>
  <c r="JJ577" i="46"/>
  <c r="IW468" i="46"/>
  <c r="JF480" i="46"/>
  <c r="JI470" i="46"/>
  <c r="JE477" i="46"/>
  <c r="JJ476" i="46"/>
  <c r="IS480" i="46"/>
  <c r="IR478" i="46"/>
  <c r="IS481" i="46"/>
  <c r="IZ473" i="46"/>
  <c r="JJ473" i="46"/>
  <c r="JE573" i="46"/>
  <c r="JI567" i="46"/>
  <c r="JG580" i="46"/>
  <c r="JF572" i="46"/>
  <c r="JF564" i="46"/>
  <c r="JG569" i="46"/>
  <c r="JG468" i="46"/>
  <c r="IS466" i="46"/>
  <c r="IR567" i="46"/>
  <c r="IZ565" i="46"/>
  <c r="JC477" i="46"/>
  <c r="JD467" i="46"/>
  <c r="JB573" i="46"/>
  <c r="JD565" i="46"/>
  <c r="IY564" i="46"/>
  <c r="IX476" i="46"/>
  <c r="JJ580" i="46"/>
  <c r="IX464" i="46"/>
  <c r="JD479" i="46"/>
  <c r="IX474" i="46"/>
  <c r="IX484" i="46" s="1"/>
  <c r="JV84" i="46" s="1"/>
  <c r="JJ478" i="46"/>
  <c r="JB564" i="46"/>
  <c r="IR568" i="46"/>
  <c r="JI582" i="46"/>
  <c r="IU466" i="46"/>
  <c r="IU572" i="46"/>
  <c r="IR582" i="46"/>
  <c r="JF567" i="46"/>
  <c r="JC573" i="46"/>
  <c r="JF473" i="46"/>
  <c r="JK480" i="46"/>
  <c r="JF477" i="46"/>
  <c r="IV467" i="46"/>
  <c r="IY570" i="46"/>
  <c r="JF582" i="46"/>
  <c r="IR573" i="46"/>
  <c r="IY567" i="46"/>
  <c r="JB470" i="46"/>
  <c r="IU479" i="46"/>
  <c r="IT576" i="46"/>
  <c r="IU478" i="46"/>
  <c r="JC576" i="46"/>
  <c r="IS567" i="46"/>
  <c r="JA468" i="46"/>
  <c r="JB478" i="46"/>
  <c r="IX479" i="46"/>
  <c r="JK466" i="46"/>
  <c r="JB465" i="46"/>
  <c r="JB582" i="46"/>
  <c r="JJ572" i="46"/>
  <c r="IT565" i="46"/>
  <c r="JC581" i="46"/>
  <c r="JD582" i="46"/>
  <c r="JK473" i="46"/>
  <c r="JF579" i="46"/>
  <c r="IX468" i="46"/>
  <c r="JH474" i="46"/>
  <c r="JH484" i="46" s="1"/>
  <c r="KF84" i="46" s="1"/>
  <c r="JD473" i="46"/>
  <c r="JI575" i="46"/>
  <c r="IR575" i="46"/>
  <c r="JE566" i="46"/>
  <c r="JD578" i="46"/>
  <c r="JD584" i="46" s="1"/>
  <c r="KB88" i="46" s="1"/>
  <c r="IV567" i="46"/>
  <c r="JE569" i="46"/>
  <c r="JJ479" i="46"/>
  <c r="JI477" i="46"/>
  <c r="JF476" i="46"/>
  <c r="JI475" i="46"/>
  <c r="IS579" i="46"/>
  <c r="IS574" i="46"/>
  <c r="JH470" i="46"/>
  <c r="IT577" i="46"/>
  <c r="IR474" i="46"/>
  <c r="IR484" i="46" s="1"/>
  <c r="JP84" i="46" s="1"/>
  <c r="JH473" i="46"/>
  <c r="JK475" i="46"/>
  <c r="JF466" i="46"/>
  <c r="IX471" i="46"/>
  <c r="IV478" i="46"/>
  <c r="IV564" i="46"/>
  <c r="JC574" i="46"/>
  <c r="JJ575" i="46"/>
  <c r="IW582" i="46"/>
  <c r="JJ468" i="46"/>
  <c r="IU570" i="46"/>
  <c r="IY578" i="46"/>
  <c r="IY584" i="46" s="1"/>
  <c r="JW88" i="46" s="1"/>
  <c r="IY566" i="46"/>
  <c r="IV568" i="46"/>
  <c r="JG566" i="46"/>
  <c r="JH465" i="46"/>
  <c r="JI466" i="46"/>
  <c r="IS581" i="46"/>
  <c r="IW473" i="46"/>
  <c r="IU578" i="46"/>
  <c r="IU584" i="46" s="1"/>
  <c r="JS88" i="46" s="1"/>
  <c r="IU575" i="46"/>
  <c r="IS565" i="46"/>
  <c r="IS464" i="46"/>
  <c r="JF479" i="46"/>
  <c r="JD469" i="46"/>
  <c r="JI471" i="46"/>
  <c r="JA477" i="46"/>
  <c r="JB477" i="46"/>
  <c r="JC475" i="46"/>
  <c r="JG475" i="46"/>
  <c r="IT578" i="46"/>
  <c r="IT584" i="46" s="1"/>
  <c r="JR88" i="46" s="1"/>
  <c r="IW571" i="46"/>
  <c r="JE580" i="46"/>
  <c r="JG572" i="46"/>
  <c r="JD572" i="46"/>
  <c r="IR576" i="46"/>
  <c r="JE574" i="46"/>
  <c r="IZ568" i="46"/>
  <c r="IW577" i="46"/>
  <c r="IY571" i="46"/>
  <c r="JB576" i="46"/>
  <c r="JI576" i="46"/>
  <c r="JA573" i="46"/>
  <c r="IS573" i="46"/>
  <c r="IV570" i="46"/>
  <c r="IZ567" i="46"/>
  <c r="JE568" i="46"/>
  <c r="IX579" i="46"/>
  <c r="IS578" i="46"/>
  <c r="IS584" i="46" s="1"/>
  <c r="JQ88" i="46" s="1"/>
  <c r="JK579" i="46"/>
  <c r="JH580" i="46"/>
  <c r="JF575" i="46"/>
  <c r="IW565" i="46"/>
  <c r="IX577" i="46"/>
  <c r="IY568" i="46"/>
  <c r="JH572" i="46"/>
  <c r="JA565" i="46"/>
  <c r="JJ567" i="46"/>
  <c r="JD567" i="46"/>
  <c r="JB575" i="46"/>
  <c r="JK569" i="46"/>
  <c r="IR572" i="46"/>
  <c r="JD579" i="46"/>
  <c r="IU579" i="46"/>
  <c r="JB579" i="46"/>
  <c r="IY569" i="46"/>
  <c r="IX581" i="46"/>
  <c r="IY582" i="46"/>
  <c r="JG568" i="46"/>
  <c r="JF578" i="46"/>
  <c r="JF584" i="46" s="1"/>
  <c r="KD88" i="46" s="1"/>
  <c r="IV571" i="46"/>
  <c r="JI571" i="46"/>
  <c r="IT580" i="46"/>
  <c r="IS582" i="46"/>
  <c r="JC569" i="46"/>
  <c r="JH569" i="46"/>
  <c r="IX582" i="46"/>
  <c r="JJ569" i="46"/>
  <c r="IY581" i="46"/>
  <c r="IW579" i="46"/>
  <c r="IZ574" i="46"/>
  <c r="JA578" i="46"/>
  <c r="JA584" i="46" s="1"/>
  <c r="JY88" i="46" s="1"/>
  <c r="JH567" i="46"/>
  <c r="JE576" i="46"/>
  <c r="JA579" i="46"/>
  <c r="IT582" i="46"/>
  <c r="IZ577" i="46"/>
  <c r="JD568" i="46"/>
  <c r="IR577" i="46"/>
  <c r="IT570" i="46"/>
  <c r="IY580" i="46"/>
  <c r="JA570" i="46"/>
  <c r="JC578" i="46"/>
  <c r="JC584" i="46" s="1"/>
  <c r="KA88" i="46" s="1"/>
  <c r="IT569" i="46"/>
  <c r="IZ571" i="46"/>
  <c r="JK580" i="46"/>
  <c r="JA568" i="46"/>
  <c r="JE571" i="46"/>
  <c r="JB571" i="46"/>
  <c r="IR581" i="46"/>
  <c r="JH578" i="46"/>
  <c r="JH584" i="46" s="1"/>
  <c r="KF88" i="46" s="1"/>
  <c r="JB577" i="46"/>
  <c r="JJ579" i="46"/>
  <c r="JH566" i="46"/>
  <c r="IU566" i="46"/>
  <c r="IW566" i="46"/>
  <c r="IW569" i="46"/>
  <c r="JG564" i="46"/>
  <c r="JC572" i="46"/>
  <c r="JJ566" i="46"/>
  <c r="IR569" i="46"/>
  <c r="JI569" i="46"/>
  <c r="IV579" i="46"/>
  <c r="IZ569" i="46"/>
  <c r="JI581" i="46"/>
  <c r="JH571" i="46"/>
  <c r="JD575" i="46"/>
  <c r="JK572" i="46"/>
  <c r="JH582" i="46"/>
  <c r="JG571" i="46"/>
  <c r="IV565" i="46"/>
  <c r="JG570" i="46"/>
  <c r="IZ582" i="46"/>
  <c r="JG577" i="46"/>
  <c r="JG567" i="46"/>
  <c r="JF569" i="46"/>
  <c r="IS569" i="46"/>
  <c r="IR580" i="46"/>
  <c r="IV575" i="46"/>
  <c r="IU577" i="46"/>
  <c r="JG579" i="46"/>
  <c r="JC570" i="46"/>
  <c r="JD570" i="46"/>
  <c r="IZ564" i="46"/>
  <c r="JK565" i="46"/>
  <c r="IZ578" i="46"/>
  <c r="IZ584" i="46" s="1"/>
  <c r="JX88" i="46" s="1"/>
  <c r="IW576" i="46"/>
  <c r="JD581" i="46"/>
  <c r="JG582" i="46"/>
  <c r="JJ581" i="46"/>
  <c r="JH570" i="46"/>
  <c r="JK571" i="46"/>
  <c r="JH576" i="46"/>
  <c r="IS576" i="46"/>
  <c r="IX565" i="46"/>
  <c r="JH577" i="46"/>
  <c r="IX566" i="46"/>
  <c r="JK566" i="46"/>
  <c r="JE565" i="46"/>
  <c r="JB570" i="46"/>
  <c r="JE572" i="46"/>
  <c r="JD580" i="46"/>
  <c r="IX571" i="46"/>
  <c r="IV576" i="46"/>
  <c r="JI566" i="46"/>
  <c r="JI578" i="46"/>
  <c r="JI584" i="46" s="1"/>
  <c r="KG88" i="46" s="1"/>
  <c r="JD574" i="46"/>
  <c r="IW574" i="46"/>
  <c r="IS580" i="46"/>
  <c r="JH565" i="46"/>
  <c r="JJ570" i="46"/>
  <c r="JF577" i="46"/>
  <c r="JB574" i="46"/>
  <c r="JH581" i="46"/>
  <c r="IW564" i="46"/>
  <c r="JK575" i="46"/>
  <c r="JE579" i="46"/>
  <c r="JK582" i="46"/>
  <c r="JG575" i="46"/>
  <c r="JA564" i="46"/>
  <c r="JF571" i="46"/>
  <c r="JF565" i="46"/>
  <c r="JF574" i="46"/>
  <c r="JA576" i="46"/>
  <c r="IU574" i="46"/>
  <c r="JC566" i="46"/>
  <c r="IX574" i="46"/>
  <c r="IY565" i="46"/>
  <c r="JK574" i="46"/>
  <c r="JF580" i="46"/>
  <c r="IY576" i="46"/>
  <c r="JI573" i="46"/>
  <c r="JG573" i="46"/>
  <c r="JI568" i="46"/>
  <c r="IS570" i="46"/>
  <c r="IR566" i="46"/>
  <c r="IW575" i="46"/>
  <c r="IS572" i="46"/>
  <c r="JC582" i="46"/>
  <c r="IT579" i="46"/>
  <c r="IW581" i="46"/>
  <c r="IS575" i="46"/>
  <c r="IX573" i="46"/>
  <c r="IT572" i="46"/>
  <c r="JB565" i="46"/>
  <c r="JJ576" i="46"/>
  <c r="JB566" i="46"/>
  <c r="IR571" i="46"/>
  <c r="IV577" i="46"/>
  <c r="JF566" i="46"/>
  <c r="JI579" i="46"/>
  <c r="IS577" i="46"/>
  <c r="JK564" i="46"/>
  <c r="IV581" i="46"/>
  <c r="JG576" i="46"/>
  <c r="JB567" i="46"/>
  <c r="JB569" i="46"/>
  <c r="IU576" i="46"/>
  <c r="IZ570" i="46"/>
  <c r="IU568" i="46"/>
  <c r="JK577" i="46"/>
  <c r="JI580" i="46"/>
  <c r="JF576" i="46"/>
  <c r="IR578" i="46"/>
  <c r="IR584" i="46" s="1"/>
  <c r="JP88" i="46" s="1"/>
  <c r="IW570" i="46"/>
  <c r="IU581" i="46"/>
  <c r="IV582" i="46"/>
  <c r="JF568" i="46"/>
  <c r="JJ571" i="46"/>
  <c r="IS564" i="46"/>
  <c r="JE582" i="46"/>
  <c r="IW572" i="46"/>
  <c r="IU564" i="46"/>
  <c r="JB572" i="46"/>
  <c r="JA569" i="46"/>
  <c r="IU571" i="46"/>
  <c r="JD566" i="46"/>
  <c r="JE570" i="46"/>
  <c r="IZ581" i="46"/>
  <c r="JD576" i="46"/>
  <c r="JE578" i="46"/>
  <c r="JE584" i="46" s="1"/>
  <c r="KC88" i="46" s="1"/>
  <c r="IY572" i="46"/>
  <c r="JC575" i="46"/>
  <c r="JD573" i="46"/>
  <c r="JB568" i="46"/>
  <c r="JA567" i="46"/>
  <c r="JI570" i="46"/>
  <c r="JC568" i="46"/>
  <c r="JG578" i="46"/>
  <c r="JG584" i="46" s="1"/>
  <c r="KE88" i="46" s="1"/>
  <c r="IV578" i="46"/>
  <c r="IV584" i="46" s="1"/>
  <c r="JT88" i="46" s="1"/>
  <c r="JI565" i="46"/>
  <c r="JE469" i="46"/>
  <c r="IX465" i="46"/>
  <c r="IS470" i="46"/>
  <c r="JE464" i="46"/>
  <c r="JE577" i="46"/>
  <c r="IX569" i="46"/>
  <c r="JA571" i="46"/>
  <c r="JJ578" i="46"/>
  <c r="JJ584" i="46" s="1"/>
  <c r="KH88" i="46" s="1"/>
  <c r="JA580" i="46"/>
  <c r="JA465" i="46"/>
  <c r="JJ482" i="46"/>
  <c r="JK467" i="46"/>
  <c r="IT567" i="46"/>
  <c r="JJ565" i="46"/>
  <c r="IW573" i="46"/>
  <c r="IT564" i="46"/>
  <c r="JJ573" i="46"/>
  <c r="JA464" i="46"/>
  <c r="JI480" i="46"/>
  <c r="JA575" i="46"/>
  <c r="IW568" i="46"/>
  <c r="JE465" i="46"/>
  <c r="IX578" i="46"/>
  <c r="IX584" i="46" s="1"/>
  <c r="JV88" i="46" s="1"/>
  <c r="JJ568" i="46"/>
  <c r="IX568" i="46"/>
  <c r="JH477" i="46"/>
  <c r="JB468" i="46"/>
  <c r="IY467" i="46"/>
  <c r="JI465" i="46"/>
  <c r="JG481" i="46"/>
  <c r="JC580" i="46"/>
  <c r="JF467" i="46"/>
  <c r="IS568" i="46"/>
  <c r="IV573" i="46"/>
  <c r="IX472" i="46"/>
  <c r="JG480" i="46"/>
  <c r="JK573" i="46"/>
  <c r="JB476" i="46"/>
  <c r="JJ466" i="46"/>
  <c r="IV475" i="46"/>
  <c r="JI479" i="46"/>
  <c r="IT471" i="46"/>
  <c r="JD472" i="46"/>
  <c r="IT574" i="46"/>
  <c r="JG574" i="46"/>
  <c r="IX564" i="46"/>
  <c r="IS566" i="46"/>
  <c r="JK570" i="46"/>
  <c r="JA574" i="46"/>
  <c r="JD569" i="46"/>
  <c r="JE575" i="46"/>
  <c r="IW567" i="46"/>
  <c r="JG581" i="46"/>
  <c r="JA472" i="46"/>
  <c r="JE478" i="46"/>
  <c r="JK578" i="46"/>
  <c r="JK584" i="46" s="1"/>
  <c r="KI88" i="46" s="1"/>
  <c r="IX567" i="46"/>
  <c r="IR481" i="46"/>
  <c r="IR565" i="46"/>
  <c r="JI574" i="46"/>
  <c r="JC564" i="46"/>
  <c r="IY469" i="46"/>
  <c r="IW467" i="46"/>
  <c r="IX481" i="46"/>
  <c r="JH480" i="46"/>
  <c r="JI464" i="46"/>
  <c r="JI474" i="46"/>
  <c r="JI484" i="46" s="1"/>
  <c r="KG84" i="46" s="1"/>
  <c r="IZ471" i="46"/>
  <c r="JB482" i="46"/>
  <c r="JI564" i="46"/>
  <c r="IV574" i="46"/>
  <c r="IR479" i="46"/>
  <c r="IU573" i="46"/>
  <c r="JK581" i="46"/>
  <c r="IT575" i="46"/>
  <c r="IX575" i="46"/>
  <c r="JC469" i="46"/>
  <c r="IT475" i="46"/>
  <c r="IV482" i="46"/>
  <c r="IV465" i="46"/>
  <c r="IY466" i="46"/>
  <c r="IU476" i="46"/>
  <c r="JB580" i="46"/>
  <c r="IR579" i="46"/>
  <c r="IU565" i="46"/>
  <c r="IV580" i="46"/>
  <c r="JD577" i="46"/>
  <c r="IV471" i="46"/>
  <c r="IT466" i="46"/>
  <c r="IW471" i="46"/>
  <c r="JC571" i="46"/>
  <c r="IT566" i="46"/>
  <c r="IR564" i="46"/>
  <c r="JB581" i="46"/>
  <c r="JA577" i="46"/>
  <c r="JA475" i="46"/>
  <c r="IS479" i="46"/>
  <c r="IU582" i="46"/>
  <c r="JE581" i="46"/>
  <c r="JA469" i="46"/>
  <c r="JA572" i="46"/>
  <c r="IX570" i="46"/>
  <c r="JJ574" i="46"/>
  <c r="JB469" i="46"/>
  <c r="JH476" i="46"/>
  <c r="JB467" i="46"/>
  <c r="JD466" i="46"/>
  <c r="JG474" i="46"/>
  <c r="JG484" i="46" s="1"/>
  <c r="KE84" i="46" s="1"/>
  <c r="JA467" i="46"/>
  <c r="JH481" i="46"/>
  <c r="IY577" i="46"/>
  <c r="JA582" i="46"/>
  <c r="IU580" i="46"/>
  <c r="IU482" i="46"/>
  <c r="IY575" i="46"/>
  <c r="IX580" i="46"/>
  <c r="JF570" i="46"/>
  <c r="JK481" i="46"/>
  <c r="JK479" i="46"/>
  <c r="JC464" i="46"/>
  <c r="JD476" i="46"/>
  <c r="JB480" i="46"/>
  <c r="JB481" i="46"/>
  <c r="JG477" i="46"/>
  <c r="IX576" i="46"/>
  <c r="IZ575" i="46"/>
  <c r="IR574" i="46"/>
  <c r="JJ582" i="46"/>
  <c r="JC577" i="46"/>
  <c r="JJ469" i="46"/>
  <c r="IS477" i="46"/>
  <c r="IU480" i="46"/>
  <c r="JH574" i="46"/>
  <c r="IZ572" i="46"/>
  <c r="JK568" i="46"/>
  <c r="JC579" i="46"/>
  <c r="JF573" i="46"/>
  <c r="IX470" i="46"/>
  <c r="JH573" i="46"/>
  <c r="JB578" i="46"/>
  <c r="JB584" i="46" s="1"/>
  <c r="JZ88" i="46" s="1"/>
  <c r="JD564" i="46"/>
  <c r="JC478" i="46"/>
  <c r="IV470" i="46"/>
  <c r="JA482" i="46"/>
  <c r="JG464" i="46"/>
  <c r="JG467" i="46"/>
  <c r="JA481" i="46"/>
  <c r="IW466" i="46"/>
  <c r="JA466" i="46"/>
  <c r="IW580" i="46"/>
  <c r="JK576" i="46"/>
  <c r="IY574" i="46"/>
  <c r="JG565" i="46"/>
  <c r="IU481" i="46"/>
  <c r="IY579" i="46"/>
  <c r="IT581" i="46"/>
  <c r="IU444" i="46"/>
  <c r="JK450" i="46"/>
  <c r="IS456" i="46"/>
  <c r="JF441" i="46"/>
  <c r="JI450" i="46"/>
  <c r="IT443" i="46"/>
  <c r="JJ452" i="46"/>
  <c r="JF448" i="46"/>
  <c r="JE452" i="46"/>
  <c r="JH444" i="46"/>
  <c r="JK449" i="46"/>
  <c r="IY451" i="46"/>
  <c r="JG442" i="46"/>
  <c r="JE450" i="46"/>
  <c r="IV444" i="46"/>
  <c r="JG439" i="46"/>
  <c r="IT439" i="46"/>
  <c r="JI449" i="46"/>
  <c r="JH453" i="46"/>
  <c r="IU448" i="46"/>
  <c r="JC451" i="46"/>
  <c r="IU454" i="46"/>
  <c r="JG450" i="46"/>
  <c r="IU456" i="46"/>
  <c r="JH443" i="46"/>
  <c r="JF454" i="46"/>
  <c r="JI443" i="46"/>
  <c r="JA457" i="46"/>
  <c r="JD454" i="46"/>
  <c r="JE454" i="46"/>
  <c r="JE448" i="46"/>
  <c r="IZ448" i="46"/>
  <c r="IU455" i="46"/>
  <c r="IY444" i="46"/>
  <c r="IT453" i="46"/>
  <c r="JK456" i="46"/>
  <c r="IT376" i="46"/>
  <c r="IT365" i="46"/>
  <c r="JF366" i="46"/>
  <c r="IX368" i="46"/>
  <c r="IY369" i="46"/>
  <c r="JJ366" i="46"/>
  <c r="IT370" i="46"/>
  <c r="JF365" i="46"/>
  <c r="JG375" i="46"/>
  <c r="JB372" i="46"/>
  <c r="JK539" i="46"/>
  <c r="IZ553" i="46"/>
  <c r="JI364" i="46"/>
  <c r="IU382" i="46"/>
  <c r="IS368" i="46"/>
  <c r="JF380" i="46"/>
  <c r="IW377" i="46"/>
  <c r="JI369" i="46"/>
  <c r="JH382" i="46"/>
  <c r="IY378" i="46"/>
  <c r="IT374" i="46"/>
  <c r="JB367" i="46"/>
  <c r="JK376" i="46"/>
  <c r="IZ367" i="46"/>
  <c r="IS364" i="46"/>
  <c r="JG364" i="46"/>
  <c r="IR379" i="46"/>
  <c r="IV369" i="46"/>
  <c r="JC378" i="46"/>
  <c r="JG548" i="46"/>
  <c r="IX545" i="46"/>
  <c r="JI552" i="46"/>
  <c r="IS550" i="46"/>
  <c r="IS559" i="46" s="1"/>
  <c r="JQ87" i="46" s="1"/>
  <c r="JG540" i="46"/>
  <c r="JD544" i="46"/>
  <c r="JA542" i="46"/>
  <c r="JK444" i="46"/>
  <c r="IY452" i="46"/>
  <c r="JF439" i="46"/>
  <c r="JC446" i="46"/>
  <c r="IU446" i="46"/>
  <c r="IY446" i="46"/>
  <c r="IU373" i="46"/>
  <c r="IU384" i="46" s="1"/>
  <c r="JS80" i="46" s="1"/>
  <c r="IT372" i="46"/>
  <c r="JC380" i="46"/>
  <c r="JD376" i="46"/>
  <c r="JC368" i="46"/>
  <c r="IW366" i="46"/>
  <c r="JA377" i="46"/>
  <c r="JE371" i="46"/>
  <c r="JJ375" i="46"/>
  <c r="IT379" i="46"/>
  <c r="JE378" i="46"/>
  <c r="IZ366" i="46"/>
  <c r="JF374" i="46"/>
  <c r="IZ374" i="46"/>
  <c r="JG373" i="46"/>
  <c r="JG384" i="46" s="1"/>
  <c r="KE80" i="46" s="1"/>
  <c r="JC379" i="46"/>
  <c r="JI374" i="46"/>
  <c r="JE374" i="46"/>
  <c r="JF373" i="46"/>
  <c r="JF384" i="46" s="1"/>
  <c r="KD80" i="46" s="1"/>
  <c r="IR364" i="46"/>
  <c r="JB370" i="46"/>
  <c r="IS365" i="46"/>
  <c r="JI376" i="46"/>
  <c r="IV365" i="46"/>
  <c r="IW370" i="46"/>
  <c r="JF378" i="46"/>
  <c r="IX367" i="46"/>
  <c r="IW364" i="46"/>
  <c r="JD379" i="46"/>
  <c r="IU377" i="46"/>
  <c r="IU380" i="46"/>
  <c r="IS377" i="46"/>
  <c r="JI378" i="46"/>
  <c r="IV379" i="46"/>
  <c r="JD371" i="46"/>
  <c r="IX369" i="46"/>
  <c r="IY372" i="46"/>
  <c r="JJ372" i="46"/>
  <c r="JK368" i="46"/>
  <c r="JK366" i="46"/>
  <c r="JG371" i="46"/>
  <c r="IV381" i="46"/>
  <c r="JF369" i="46"/>
  <c r="IX380" i="46"/>
  <c r="JK375" i="46"/>
  <c r="JC366" i="46"/>
  <c r="JI367" i="46"/>
  <c r="IW381" i="46"/>
  <c r="JC373" i="46"/>
  <c r="JC384" i="46" s="1"/>
  <c r="KA80" i="46" s="1"/>
  <c r="JD377" i="46"/>
  <c r="JE364" i="46"/>
  <c r="IS380" i="46"/>
  <c r="IR373" i="46"/>
  <c r="IR384" i="46" s="1"/>
  <c r="JP80" i="46" s="1"/>
  <c r="IW447" i="46"/>
  <c r="JJ440" i="46"/>
  <c r="IZ439" i="46"/>
  <c r="IX450" i="46"/>
  <c r="JF455" i="46"/>
  <c r="IS453" i="46"/>
  <c r="IV442" i="46"/>
  <c r="JK452" i="46"/>
  <c r="JB446" i="46"/>
  <c r="IU447" i="46"/>
  <c r="JE443" i="46"/>
  <c r="IV453" i="46"/>
  <c r="IS444" i="46"/>
  <c r="IZ450" i="46"/>
  <c r="JA448" i="46"/>
  <c r="JD456" i="46"/>
  <c r="JF453" i="46"/>
  <c r="JD452" i="46"/>
  <c r="IT444" i="46"/>
  <c r="JA450" i="46"/>
  <c r="JI441" i="46"/>
  <c r="IY453" i="46"/>
  <c r="IX444" i="46"/>
  <c r="IW456" i="46"/>
  <c r="JC455" i="46"/>
  <c r="JH442" i="46"/>
  <c r="IY439" i="46"/>
  <c r="JD446" i="46"/>
  <c r="IS452" i="46"/>
  <c r="IS457" i="46"/>
  <c r="JJ448" i="46"/>
  <c r="JD447" i="46"/>
  <c r="JB441" i="46"/>
  <c r="JE451" i="46"/>
  <c r="JJ446" i="46"/>
  <c r="JH451" i="46"/>
  <c r="JI365" i="46"/>
  <c r="IZ375" i="46"/>
  <c r="IX372" i="46"/>
  <c r="JA366" i="46"/>
  <c r="JH365" i="46"/>
  <c r="JK372" i="46"/>
  <c r="IT380" i="46"/>
  <c r="JC377" i="46"/>
  <c r="IS367" i="46"/>
  <c r="IY368" i="46"/>
  <c r="IW376" i="46"/>
  <c r="JF364" i="46"/>
  <c r="IU378" i="46"/>
  <c r="JK365" i="46"/>
  <c r="JI373" i="46"/>
  <c r="JI384" i="46" s="1"/>
  <c r="KG80" i="46" s="1"/>
  <c r="IT381" i="46"/>
  <c r="JG367" i="46"/>
  <c r="JK379" i="46"/>
  <c r="JI371" i="46"/>
  <c r="JE365" i="46"/>
  <c r="IR380" i="46"/>
  <c r="IY365" i="46"/>
  <c r="JK382" i="46"/>
  <c r="JE366" i="46"/>
  <c r="JC370" i="46"/>
  <c r="JC374" i="46"/>
  <c r="JE381" i="46"/>
  <c r="JI379" i="46"/>
  <c r="JF382" i="46"/>
  <c r="IS375" i="46"/>
  <c r="IU367" i="46"/>
  <c r="IU375" i="46"/>
  <c r="JE373" i="46"/>
  <c r="JE384" i="46" s="1"/>
  <c r="KC80" i="46" s="1"/>
  <c r="JA376" i="46"/>
  <c r="IZ376" i="46"/>
  <c r="JB375" i="46"/>
  <c r="IR370" i="46"/>
  <c r="IT377" i="46"/>
  <c r="JA374" i="46"/>
  <c r="JG366" i="46"/>
  <c r="IS369" i="46"/>
  <c r="IV373" i="46"/>
  <c r="IV384" i="46" s="1"/>
  <c r="JT80" i="46" s="1"/>
  <c r="IT571" i="46"/>
  <c r="JJ564" i="46"/>
  <c r="IV566" i="46"/>
  <c r="IT568" i="46"/>
  <c r="IS571" i="46"/>
  <c r="JF581" i="46"/>
  <c r="JA581" i="46"/>
  <c r="JD453" i="46"/>
  <c r="IX445" i="46"/>
  <c r="IX459" i="46" s="1"/>
  <c r="JV83" i="46" s="1"/>
  <c r="JD450" i="46"/>
  <c r="JG452" i="46"/>
  <c r="IV440" i="46"/>
  <c r="IR448" i="46"/>
  <c r="IY454" i="46"/>
  <c r="IY442" i="46"/>
  <c r="JD451" i="46"/>
  <c r="JK448" i="46"/>
  <c r="JK451" i="46"/>
  <c r="JB448" i="46"/>
  <c r="IR440" i="46"/>
  <c r="JF444" i="46"/>
  <c r="JF443" i="46"/>
  <c r="IS445" i="46"/>
  <c r="IS459" i="46" s="1"/>
  <c r="JQ83" i="46" s="1"/>
  <c r="JJ442" i="46"/>
  <c r="IW457" i="46"/>
  <c r="IR449" i="46"/>
  <c r="JE456" i="46"/>
  <c r="IX447" i="46"/>
  <c r="JC443" i="46"/>
  <c r="JD449" i="46"/>
  <c r="JD442" i="46"/>
  <c r="IU440" i="46"/>
  <c r="IS447" i="46"/>
  <c r="JE441" i="46"/>
  <c r="IV448" i="46"/>
  <c r="IS441" i="46"/>
  <c r="JH447" i="46"/>
  <c r="IR447" i="46"/>
  <c r="IR456" i="46"/>
  <c r="JH454" i="46"/>
  <c r="JC447" i="46"/>
  <c r="JF440" i="46"/>
  <c r="JD457" i="46"/>
  <c r="IY448" i="46"/>
  <c r="IW374" i="46"/>
  <c r="IV377" i="46"/>
  <c r="IS378" i="46"/>
  <c r="JD378" i="46"/>
  <c r="IU372" i="46"/>
  <c r="JG369" i="46"/>
  <c r="JJ377" i="46"/>
  <c r="JI372" i="46"/>
  <c r="IY366" i="46"/>
  <c r="IY371" i="46"/>
  <c r="JB374" i="46"/>
  <c r="JJ374" i="46"/>
  <c r="JA372" i="46"/>
  <c r="JB371" i="46"/>
  <c r="IU370" i="46"/>
  <c r="JE376" i="46"/>
  <c r="JK381" i="46"/>
  <c r="IS372" i="46"/>
  <c r="IY381" i="46"/>
  <c r="JD382" i="46"/>
  <c r="JF367" i="46"/>
  <c r="JA369" i="46"/>
  <c r="JH366" i="46"/>
  <c r="IX370" i="46"/>
  <c r="IZ368" i="46"/>
  <c r="IU381" i="46"/>
  <c r="JJ379" i="46"/>
  <c r="JE372" i="46"/>
  <c r="IU365" i="46"/>
  <c r="JE369" i="46"/>
  <c r="JA371" i="46"/>
  <c r="JJ365" i="46"/>
  <c r="IU376" i="46"/>
  <c r="JH371" i="46"/>
  <c r="JA381" i="46"/>
  <c r="IS370" i="46"/>
  <c r="JB364" i="46"/>
  <c r="JC365" i="46"/>
  <c r="JE375" i="46"/>
  <c r="JD364" i="46"/>
  <c r="IW365" i="46"/>
  <c r="IV569" i="46"/>
  <c r="JH575" i="46"/>
  <c r="JK567" i="46"/>
  <c r="JE564" i="46"/>
  <c r="JH564" i="46"/>
  <c r="IZ580" i="46"/>
  <c r="JC567" i="46"/>
  <c r="IX446" i="46"/>
  <c r="IS449" i="46"/>
  <c r="IX441" i="46"/>
  <c r="IR453" i="46"/>
  <c r="JI457" i="46"/>
  <c r="JG446" i="46"/>
  <c r="JC442" i="46"/>
  <c r="JE457" i="46"/>
  <c r="JA443" i="46"/>
  <c r="JG447" i="46"/>
  <c r="IX451" i="46"/>
  <c r="IZ451" i="46"/>
  <c r="IZ444" i="46"/>
  <c r="JJ439" i="46"/>
  <c r="IV455" i="46"/>
  <c r="IR450" i="46"/>
  <c r="IR444" i="46"/>
  <c r="JD448" i="46"/>
  <c r="IU439" i="46"/>
  <c r="IT447" i="46"/>
  <c r="JC375" i="46"/>
  <c r="JJ364" i="46"/>
  <c r="JD380" i="46"/>
  <c r="IY370" i="46"/>
  <c r="JK364" i="46"/>
  <c r="IT368" i="46"/>
  <c r="IZ380" i="46"/>
  <c r="IR377" i="46"/>
  <c r="JI380" i="46"/>
  <c r="JB379" i="46"/>
  <c r="IX374" i="46"/>
  <c r="JK380" i="46"/>
  <c r="IX377" i="46"/>
  <c r="JH379" i="46"/>
  <c r="IV367" i="46"/>
  <c r="IU364" i="46"/>
  <c r="JJ547" i="46"/>
  <c r="JB546" i="46"/>
  <c r="JJ371" i="46"/>
  <c r="JJ369" i="46"/>
  <c r="IW372" i="46"/>
  <c r="IT375" i="46"/>
  <c r="JI370" i="46"/>
  <c r="IX378" i="46"/>
  <c r="JE382" i="46"/>
  <c r="JK378" i="46"/>
  <c r="IS373" i="46"/>
  <c r="IS384" i="46" s="1"/>
  <c r="JQ80" i="46" s="1"/>
  <c r="JI366" i="46"/>
  <c r="JJ370" i="46"/>
  <c r="JB376" i="46"/>
  <c r="JG378" i="46"/>
  <c r="IV371" i="46"/>
  <c r="IW382" i="46"/>
  <c r="IR382" i="46"/>
  <c r="IW367" i="46"/>
  <c r="IS382" i="46"/>
  <c r="JC372" i="46"/>
  <c r="JB380" i="46"/>
  <c r="IV382" i="46"/>
  <c r="JE370" i="46"/>
  <c r="IW368" i="46"/>
  <c r="JD374" i="46"/>
  <c r="IY377" i="46"/>
  <c r="JD375" i="46"/>
  <c r="IU374" i="46"/>
  <c r="JF381" i="46"/>
  <c r="IR376" i="46"/>
  <c r="JD370" i="46"/>
  <c r="JA382" i="46"/>
  <c r="IT378" i="46"/>
  <c r="JB552" i="46"/>
  <c r="IY557" i="46"/>
  <c r="IX540" i="46"/>
  <c r="IU547" i="46"/>
  <c r="JC557" i="46"/>
  <c r="JJ553" i="46"/>
  <c r="IT547" i="46"/>
  <c r="JE567" i="46"/>
  <c r="IX572" i="46"/>
  <c r="IV572" i="46"/>
  <c r="IT573" i="46"/>
  <c r="IW578" i="46"/>
  <c r="IW584" i="46" s="1"/>
  <c r="JU88" i="46" s="1"/>
  <c r="JA566" i="46"/>
  <c r="IU569" i="46"/>
  <c r="JC565" i="46"/>
  <c r="JH145" i="26"/>
  <c r="IX139" i="26"/>
  <c r="JI131" i="26"/>
  <c r="IV141" i="26"/>
  <c r="IZ138" i="26"/>
  <c r="JI137" i="26"/>
  <c r="JI135" i="26"/>
  <c r="JB143" i="26"/>
  <c r="IY137" i="26"/>
  <c r="IU130" i="26"/>
  <c r="JK128" i="26"/>
  <c r="JA139" i="26"/>
  <c r="IT131" i="26"/>
  <c r="IX141" i="26"/>
  <c r="JJ128" i="26"/>
  <c r="JL136" i="26"/>
  <c r="IZ136" i="26"/>
  <c r="IU144" i="26"/>
  <c r="IU143" i="26"/>
  <c r="IY139" i="26"/>
  <c r="JB130" i="26"/>
  <c r="JE132" i="26"/>
  <c r="JA144" i="26"/>
  <c r="IT134" i="26"/>
  <c r="JD128" i="26"/>
  <c r="JA146" i="26"/>
  <c r="JI129" i="26"/>
  <c r="JL137" i="26"/>
  <c r="IX132" i="26"/>
  <c r="JH135" i="26"/>
  <c r="JE131" i="26"/>
  <c r="JH136" i="26"/>
  <c r="JJ130" i="26"/>
  <c r="JC146" i="26"/>
  <c r="IV140" i="26"/>
  <c r="IY140" i="26"/>
  <c r="JJ135" i="26"/>
  <c r="JB142" i="26"/>
  <c r="IU128" i="26"/>
  <c r="IW133" i="26"/>
  <c r="JK142" i="26"/>
  <c r="IW129" i="26"/>
  <c r="JA136" i="26"/>
  <c r="JA132" i="26"/>
  <c r="JM145" i="26"/>
  <c r="JL142" i="26"/>
  <c r="JH128" i="26"/>
  <c r="JG140" i="26"/>
  <c r="JD139" i="26"/>
  <c r="IW138" i="26"/>
  <c r="IU139" i="26"/>
  <c r="JK133" i="26"/>
  <c r="JB136" i="26"/>
  <c r="JE145" i="26"/>
  <c r="JH146" i="26"/>
  <c r="JF133" i="26"/>
  <c r="JL140" i="26"/>
  <c r="JJ131" i="26"/>
  <c r="JC132" i="26"/>
  <c r="JC130" i="26"/>
  <c r="JL134" i="26"/>
  <c r="JC134" i="26"/>
  <c r="JH133" i="26"/>
  <c r="JH137" i="26"/>
  <c r="JG137" i="26"/>
  <c r="IZ142" i="26"/>
  <c r="JG129" i="26"/>
  <c r="JM133" i="26"/>
  <c r="IY136" i="26"/>
  <c r="JK136" i="26"/>
  <c r="JJ145" i="26"/>
  <c r="IV132" i="26"/>
  <c r="IX135" i="26"/>
  <c r="JG143" i="26"/>
  <c r="JD133" i="26"/>
  <c r="JF139" i="26"/>
  <c r="JC140" i="26"/>
  <c r="IX129" i="26"/>
  <c r="IT133" i="26"/>
  <c r="JK144" i="26"/>
  <c r="IY145" i="26"/>
  <c r="JL138" i="26"/>
  <c r="JK138" i="26"/>
  <c r="JA142" i="26"/>
  <c r="JA135" i="26"/>
  <c r="JG135" i="26"/>
  <c r="IZ143" i="26"/>
  <c r="JH141" i="26"/>
  <c r="JI128" i="26"/>
  <c r="JI133" i="26"/>
  <c r="JI139" i="26"/>
  <c r="JC139" i="26"/>
  <c r="JM138" i="26"/>
  <c r="IZ145" i="26"/>
  <c r="JJ144" i="26"/>
  <c r="JM131" i="26"/>
  <c r="JF141" i="26"/>
  <c r="JK143" i="26"/>
  <c r="JK130" i="26"/>
  <c r="JD135" i="26"/>
  <c r="JK140" i="26"/>
  <c r="IW140" i="26"/>
  <c r="JI134" i="26"/>
  <c r="JC137" i="26"/>
  <c r="JB145" i="26"/>
  <c r="IY142" i="26"/>
  <c r="JA138" i="26"/>
  <c r="JG136" i="26"/>
  <c r="JJ146" i="26"/>
  <c r="JA137" i="26"/>
  <c r="IY134" i="26"/>
  <c r="IT143" i="26"/>
  <c r="JI141" i="26"/>
  <c r="JF136" i="26"/>
  <c r="JM139" i="26"/>
  <c r="JM135" i="26"/>
  <c r="JD142" i="26"/>
  <c r="JC142" i="26"/>
  <c r="IW132" i="26"/>
  <c r="JH143" i="26"/>
  <c r="JL132" i="26"/>
  <c r="IV145" i="26"/>
  <c r="JF131" i="26"/>
  <c r="IT141" i="26"/>
  <c r="JA128" i="26"/>
  <c r="IW141" i="26"/>
  <c r="IV130" i="26"/>
  <c r="JI142" i="26"/>
  <c r="JG139" i="26"/>
  <c r="JD144" i="26"/>
  <c r="IX138" i="26"/>
  <c r="JF132" i="26"/>
  <c r="JM142" i="26"/>
  <c r="JC133" i="26"/>
  <c r="JM144" i="26"/>
  <c r="JA140" i="26"/>
  <c r="JF130" i="26"/>
  <c r="JE136" i="26"/>
  <c r="IY141" i="26"/>
  <c r="JJ142" i="26"/>
  <c r="JF137" i="26"/>
  <c r="JF144" i="26"/>
  <c r="JD140" i="26"/>
  <c r="JG130" i="26"/>
  <c r="JD143" i="26"/>
  <c r="JB133" i="26"/>
  <c r="JM129" i="26"/>
  <c r="JG132" i="26"/>
  <c r="JH134" i="26"/>
  <c r="JD134" i="26"/>
  <c r="JD137" i="26"/>
  <c r="JK134" i="26"/>
  <c r="IU129" i="26"/>
  <c r="JB134" i="26"/>
  <c r="JL139" i="26"/>
  <c r="IY132" i="26"/>
  <c r="JL135" i="26"/>
  <c r="JL145" i="26"/>
  <c r="IT138" i="26"/>
  <c r="JE133" i="26"/>
  <c r="JB132" i="26"/>
  <c r="JF129" i="26"/>
  <c r="JJ138" i="26"/>
  <c r="IU135" i="26"/>
  <c r="JM140" i="26"/>
  <c r="JL144" i="26"/>
  <c r="IV146" i="26"/>
  <c r="IY144" i="26"/>
  <c r="JI136" i="26"/>
  <c r="JL143" i="26"/>
  <c r="JB135" i="26"/>
  <c r="IZ130" i="26"/>
  <c r="IZ131" i="26"/>
  <c r="IZ139" i="26"/>
  <c r="IV143" i="26"/>
  <c r="JF143" i="26"/>
  <c r="JG141" i="26"/>
  <c r="JL131" i="26"/>
  <c r="JJ136" i="26"/>
  <c r="JF140" i="26"/>
  <c r="IT142" i="26"/>
  <c r="IX143" i="26"/>
  <c r="JM128" i="26"/>
  <c r="IX131" i="26"/>
  <c r="JH142" i="26"/>
  <c r="JB129" i="26"/>
  <c r="IT145" i="26"/>
  <c r="JE141" i="26"/>
  <c r="IU137" i="26"/>
  <c r="IZ144" i="26"/>
  <c r="IX137" i="26"/>
  <c r="JL146" i="26"/>
  <c r="JE143" i="26"/>
  <c r="JE140" i="26"/>
  <c r="JB139" i="26"/>
  <c r="JD136" i="26"/>
  <c r="JA133" i="26"/>
  <c r="JA134" i="26"/>
  <c r="JC135" i="26"/>
  <c r="JF146" i="26"/>
  <c r="JE128" i="26"/>
  <c r="IT128" i="26"/>
  <c r="JI144" i="26"/>
  <c r="IZ135" i="26"/>
  <c r="JH129" i="26"/>
  <c r="JE139" i="26"/>
  <c r="IW142" i="26"/>
  <c r="IX128" i="26"/>
  <c r="IW134" i="26"/>
  <c r="IX142" i="26"/>
  <c r="JE129" i="26"/>
  <c r="JA130" i="26"/>
  <c r="JL141" i="26"/>
  <c r="JE138" i="26"/>
  <c r="JH130" i="26"/>
  <c r="JB128" i="26"/>
  <c r="JI132" i="26"/>
  <c r="JJ143" i="26"/>
  <c r="IZ128" i="26"/>
  <c r="JD130" i="26"/>
  <c r="JF135" i="26"/>
  <c r="JI130" i="26"/>
  <c r="JD138" i="26"/>
  <c r="IV134" i="26"/>
  <c r="JJ137" i="26"/>
  <c r="IW130" i="26"/>
  <c r="JK146" i="26"/>
  <c r="JE144" i="26"/>
  <c r="JA143" i="26"/>
  <c r="IU131" i="26"/>
  <c r="IY129" i="26"/>
  <c r="JK137" i="26"/>
  <c r="IU136" i="26"/>
  <c r="JM143" i="26"/>
  <c r="IU134" i="26"/>
  <c r="IZ141" i="26"/>
  <c r="JI138" i="26"/>
  <c r="IT132" i="26"/>
  <c r="JB141" i="26"/>
  <c r="IY135" i="26"/>
  <c r="JB144" i="26"/>
  <c r="IW136" i="26"/>
  <c r="JE142" i="26"/>
  <c r="IW131" i="26"/>
  <c r="IW143" i="26"/>
  <c r="JE146" i="26"/>
  <c r="JH139" i="26"/>
  <c r="JG131" i="26"/>
  <c r="JK129" i="26"/>
  <c r="JM136" i="26"/>
  <c r="JK139" i="26"/>
  <c r="IV131" i="26"/>
  <c r="IY128" i="26"/>
  <c r="JJ139" i="26"/>
  <c r="JJ129" i="26"/>
  <c r="IX130" i="26"/>
  <c r="JG146" i="26"/>
  <c r="IU141" i="26"/>
  <c r="IZ133" i="26"/>
  <c r="JC138" i="26"/>
  <c r="IZ134" i="26"/>
  <c r="IV142" i="26"/>
  <c r="IY146" i="26"/>
  <c r="IY143" i="26"/>
  <c r="JC128" i="26"/>
  <c r="IT130" i="26"/>
  <c r="IW144" i="26"/>
  <c r="IX136" i="26"/>
  <c r="JM141" i="26"/>
  <c r="JE135" i="26"/>
  <c r="IV135" i="26"/>
  <c r="JG142" i="26"/>
  <c r="JI140" i="26"/>
  <c r="JC136" i="26"/>
  <c r="IX134" i="26"/>
  <c r="JC131" i="26"/>
  <c r="IW145" i="26"/>
  <c r="IX144" i="26"/>
  <c r="IV138" i="26"/>
  <c r="IX133" i="26"/>
  <c r="IU133" i="26"/>
  <c r="JC141" i="26"/>
  <c r="JL129" i="26"/>
  <c r="JD145" i="26"/>
  <c r="JH140" i="26"/>
  <c r="JK131" i="26"/>
  <c r="JF128" i="26"/>
  <c r="IV137" i="26"/>
  <c r="JB146" i="26"/>
  <c r="IW146" i="26"/>
  <c r="JH132" i="26"/>
  <c r="IV129" i="26"/>
  <c r="JB140" i="26"/>
  <c r="JA129" i="26"/>
  <c r="IT140" i="26"/>
  <c r="IV139" i="26"/>
  <c r="JF138" i="26"/>
  <c r="JJ133" i="26"/>
  <c r="IU146" i="26"/>
  <c r="JM134" i="26"/>
  <c r="JC129" i="26"/>
  <c r="JA131" i="26"/>
  <c r="IZ140" i="26"/>
  <c r="IZ132" i="26"/>
  <c r="IT139" i="26"/>
  <c r="JF145" i="26"/>
  <c r="JK132" i="26"/>
  <c r="IW135" i="26"/>
  <c r="IT144" i="26"/>
  <c r="JK145" i="26"/>
  <c r="JC143" i="26"/>
  <c r="JJ140" i="26"/>
  <c r="JJ134" i="26"/>
  <c r="IW128" i="26"/>
  <c r="IZ146" i="26"/>
  <c r="JE130" i="26"/>
  <c r="JB131" i="26"/>
  <c r="IY138" i="26"/>
  <c r="JE137" i="26"/>
  <c r="JG134" i="26"/>
  <c r="JK135" i="26"/>
  <c r="JB137" i="26"/>
  <c r="JM137" i="26"/>
  <c r="JD129" i="26"/>
  <c r="JH144" i="26"/>
  <c r="JB138" i="26"/>
  <c r="IT135" i="26"/>
  <c r="JH138" i="26"/>
  <c r="JD146" i="26"/>
  <c r="JD131" i="26"/>
  <c r="IX140" i="26"/>
  <c r="JG133" i="26"/>
  <c r="IU138" i="26"/>
  <c r="IV144" i="26"/>
  <c r="JC145" i="26"/>
  <c r="JM132" i="26"/>
  <c r="IT137" i="26"/>
  <c r="IY133" i="26"/>
  <c r="IV128" i="26"/>
  <c r="JD132" i="26"/>
  <c r="JI145" i="26"/>
  <c r="IT129" i="26"/>
  <c r="IV133" i="26"/>
  <c r="JF134" i="26"/>
  <c r="JG144" i="26"/>
  <c r="JG128" i="26"/>
  <c r="JD141" i="26"/>
  <c r="IU145" i="26"/>
  <c r="JK141" i="26"/>
  <c r="IW139" i="26"/>
  <c r="JG138" i="26"/>
  <c r="JJ141" i="26"/>
  <c r="IU132" i="26"/>
  <c r="JM146" i="26"/>
  <c r="JA141" i="26"/>
  <c r="JE134" i="26"/>
  <c r="JL133" i="26"/>
  <c r="JG145" i="26"/>
  <c r="JC144" i="26"/>
  <c r="JL128" i="26"/>
  <c r="JH131" i="26"/>
  <c r="IT146" i="26"/>
  <c r="IU142" i="26"/>
  <c r="JI143" i="26"/>
  <c r="IY131" i="26"/>
  <c r="JF142" i="26"/>
  <c r="IX146" i="26"/>
  <c r="IW137" i="26"/>
  <c r="IZ137" i="26"/>
  <c r="IX145" i="26"/>
  <c r="IU140" i="26"/>
  <c r="JA145" i="26"/>
  <c r="JJ132" i="26"/>
  <c r="IY130" i="26"/>
  <c r="JM130" i="26"/>
  <c r="IV136" i="26"/>
  <c r="JI146" i="26"/>
  <c r="IT136" i="26"/>
  <c r="JL130" i="26"/>
  <c r="IZ129" i="26"/>
  <c r="GM89" i="26"/>
  <c r="GM85" i="26"/>
  <c r="GM86" i="26"/>
  <c r="GN78" i="26"/>
  <c r="GN91" i="26"/>
  <c r="GN90" i="26"/>
  <c r="GN84" i="26"/>
  <c r="GN81" i="26"/>
  <c r="GN83" i="26"/>
  <c r="GM79" i="26"/>
  <c r="GM73" i="26"/>
  <c r="GN74" i="26"/>
  <c r="GM77" i="26"/>
  <c r="GM83" i="26"/>
  <c r="GM92" i="26"/>
  <c r="GN88" i="26"/>
  <c r="GM78" i="26"/>
  <c r="GM76" i="26"/>
  <c r="GN87" i="26"/>
  <c r="GM91" i="26"/>
  <c r="GM75" i="26"/>
  <c r="GN86" i="26"/>
  <c r="GN73" i="26"/>
  <c r="GM90" i="26"/>
  <c r="GM88" i="26"/>
  <c r="GN75" i="26"/>
  <c r="GN85" i="26"/>
  <c r="GN77" i="26"/>
  <c r="GN92" i="26"/>
  <c r="GM84" i="26"/>
  <c r="GM81" i="26"/>
  <c r="GN80" i="26"/>
  <c r="GM80" i="26"/>
  <c r="GN79" i="26"/>
  <c r="GM82" i="26"/>
  <c r="GN76" i="26"/>
  <c r="GM87" i="26"/>
  <c r="GN82" i="26"/>
  <c r="GN89" i="26"/>
  <c r="GM74" i="26"/>
  <c r="IU153" i="26"/>
  <c r="IU164" i="26"/>
  <c r="IZ158" i="26"/>
  <c r="IY156" i="26"/>
  <c r="IV154" i="26"/>
  <c r="IZ153" i="26"/>
  <c r="JC168" i="26"/>
  <c r="IY159" i="26"/>
  <c r="JD166" i="26"/>
  <c r="JD155" i="26"/>
  <c r="JK168" i="26"/>
  <c r="JM160" i="26"/>
  <c r="IT152" i="26"/>
  <c r="JE158" i="26"/>
  <c r="JG154" i="26"/>
  <c r="IW161" i="26"/>
  <c r="JI158" i="26"/>
  <c r="IV151" i="26"/>
  <c r="JI154" i="26"/>
  <c r="JL166" i="26"/>
  <c r="JK169" i="26"/>
  <c r="JG162" i="26"/>
  <c r="JK152" i="26"/>
  <c r="JF164" i="26"/>
  <c r="JE168" i="26"/>
  <c r="JE169" i="26"/>
  <c r="IW155" i="26"/>
  <c r="JF153" i="26"/>
  <c r="JD169" i="26"/>
  <c r="JD163" i="26"/>
  <c r="JH163" i="26"/>
  <c r="JG166" i="26"/>
  <c r="IZ163" i="26"/>
  <c r="JB169" i="26"/>
  <c r="JA163" i="26"/>
  <c r="IT167" i="26"/>
  <c r="JJ162" i="26"/>
  <c r="IZ156" i="26"/>
  <c r="IU163" i="26"/>
  <c r="JJ160" i="26"/>
  <c r="JF169" i="26"/>
  <c r="IV152" i="26"/>
  <c r="JD156" i="26"/>
  <c r="IT156" i="26"/>
  <c r="JA153" i="26"/>
  <c r="JC164" i="26"/>
  <c r="JJ166" i="26"/>
  <c r="JI157" i="26"/>
  <c r="JD157" i="26"/>
  <c r="JB164" i="26"/>
  <c r="JG151" i="26"/>
  <c r="JB158" i="26"/>
  <c r="JG167" i="26"/>
  <c r="JJ157" i="26"/>
  <c r="JB154" i="26"/>
  <c r="JG160" i="26"/>
  <c r="JA167" i="26"/>
  <c r="IY167" i="26"/>
  <c r="JB153" i="26"/>
  <c r="IU166" i="26"/>
  <c r="IV169" i="26"/>
  <c r="JB156" i="26"/>
  <c r="JC157" i="26"/>
  <c r="IV153" i="26"/>
  <c r="JI153" i="26"/>
  <c r="JK163" i="26"/>
  <c r="JH153" i="26"/>
  <c r="JC158" i="26"/>
  <c r="IU169" i="26"/>
  <c r="IW167" i="26"/>
  <c r="IW168" i="26"/>
  <c r="IY163" i="26"/>
  <c r="JE161" i="26"/>
  <c r="IW157" i="26"/>
  <c r="IZ166" i="26"/>
  <c r="IY162" i="26"/>
  <c r="JJ164" i="26"/>
  <c r="IX159" i="26"/>
  <c r="IT153" i="26"/>
  <c r="JE160" i="26"/>
  <c r="JC161" i="26"/>
  <c r="JB161" i="26"/>
  <c r="JK165" i="26"/>
  <c r="IY152" i="26"/>
  <c r="IZ151" i="26"/>
  <c r="IW164" i="26"/>
  <c r="JF151" i="26"/>
  <c r="JL154" i="26"/>
  <c r="JL156" i="26"/>
  <c r="IY160" i="26"/>
  <c r="JM157" i="26"/>
  <c r="JK151" i="26"/>
  <c r="JL152" i="26"/>
  <c r="IY161" i="26"/>
  <c r="JF167" i="26"/>
  <c r="IX153" i="26"/>
  <c r="JM152" i="26"/>
  <c r="JE167" i="26"/>
  <c r="IZ161" i="26"/>
  <c r="JI152" i="26"/>
  <c r="IX161" i="26"/>
  <c r="IU157" i="26"/>
  <c r="JI168" i="26"/>
  <c r="JD162" i="26"/>
  <c r="IT158" i="26"/>
  <c r="IT157" i="26"/>
  <c r="JG165" i="26"/>
  <c r="JF168" i="26"/>
  <c r="JH167" i="26"/>
  <c r="JL159" i="26"/>
  <c r="JD152" i="26"/>
  <c r="JL162" i="26"/>
  <c r="IZ168" i="26"/>
  <c r="IZ152" i="26"/>
  <c r="JH164" i="26"/>
  <c r="JG161" i="26"/>
  <c r="JA169" i="26"/>
  <c r="JH162" i="26"/>
  <c r="JH155" i="26"/>
  <c r="JA157" i="26"/>
  <c r="JL158" i="26"/>
  <c r="JI160" i="26"/>
  <c r="JK162" i="26"/>
  <c r="IV167" i="26"/>
  <c r="JC169" i="26"/>
  <c r="JI161" i="26"/>
  <c r="JA156" i="26"/>
  <c r="JH151" i="26"/>
  <c r="IX162" i="26"/>
  <c r="JJ151" i="26"/>
  <c r="JF165" i="26"/>
  <c r="JE165" i="26"/>
  <c r="IT163" i="26"/>
  <c r="IW153" i="26"/>
  <c r="JA152" i="26"/>
  <c r="IV166" i="26"/>
  <c r="JD164" i="26"/>
  <c r="JF161" i="26"/>
  <c r="JB159" i="26"/>
  <c r="IT159" i="26"/>
  <c r="JJ158" i="26"/>
  <c r="JM159" i="26"/>
  <c r="IZ169" i="26"/>
  <c r="IX160" i="26"/>
  <c r="JE163" i="26"/>
  <c r="JJ156" i="26"/>
  <c r="IV164" i="26"/>
  <c r="JA159" i="26"/>
  <c r="IU165" i="26"/>
  <c r="JJ169" i="26"/>
  <c r="JM168" i="26"/>
  <c r="IY151" i="26"/>
  <c r="IW169" i="26"/>
  <c r="IY164" i="26"/>
  <c r="IZ167" i="26"/>
  <c r="IW165" i="26"/>
  <c r="JC154" i="26"/>
  <c r="JE154" i="26"/>
  <c r="IU160" i="26"/>
  <c r="JM163" i="26"/>
  <c r="JB157" i="26"/>
  <c r="JI165" i="26"/>
  <c r="JC166" i="26"/>
  <c r="IX151" i="26"/>
  <c r="IX157" i="26"/>
  <c r="JD167" i="26"/>
  <c r="JJ159" i="26"/>
  <c r="JE156" i="26"/>
  <c r="JM153" i="26"/>
  <c r="JG153" i="26"/>
  <c r="JI156" i="26"/>
  <c r="IZ165" i="26"/>
  <c r="JL165" i="26"/>
  <c r="JL169" i="26"/>
  <c r="JF155" i="26"/>
  <c r="IT165" i="26"/>
  <c r="IX156" i="26"/>
  <c r="IV160" i="26"/>
  <c r="IV168" i="26"/>
  <c r="IX152" i="26"/>
  <c r="JF152" i="26"/>
  <c r="IY153" i="26"/>
  <c r="JF166" i="26"/>
  <c r="JD158" i="26"/>
  <c r="IW156" i="26"/>
  <c r="JC159" i="26"/>
  <c r="JI155" i="26"/>
  <c r="IT155" i="26"/>
  <c r="JE152" i="26"/>
  <c r="IT160" i="26"/>
  <c r="JG156" i="26"/>
  <c r="IX164" i="26"/>
  <c r="JM167" i="26"/>
  <c r="JH154" i="26"/>
  <c r="JB165" i="26"/>
  <c r="IV157" i="26"/>
  <c r="JH152" i="26"/>
  <c r="JA162" i="26"/>
  <c r="IY168" i="26"/>
  <c r="JB167" i="26"/>
  <c r="JG169" i="26"/>
  <c r="IT162" i="26"/>
  <c r="IY166" i="26"/>
  <c r="JC151" i="26"/>
  <c r="IU168" i="26"/>
  <c r="JK155" i="26"/>
  <c r="JB160" i="26"/>
  <c r="JL163" i="26"/>
  <c r="JB163" i="26"/>
  <c r="IT166" i="26"/>
  <c r="JM164" i="26"/>
  <c r="IU156" i="26"/>
  <c r="JL168" i="26"/>
  <c r="JM166" i="26"/>
  <c r="JD160" i="26"/>
  <c r="JF154" i="26"/>
  <c r="JM154" i="26"/>
  <c r="JK159" i="26"/>
  <c r="IU161" i="26"/>
  <c r="IU154" i="26"/>
  <c r="IY169" i="26"/>
  <c r="JD153" i="26"/>
  <c r="JH166" i="26"/>
  <c r="IY155" i="26"/>
  <c r="JH156" i="26"/>
  <c r="JE151" i="26"/>
  <c r="JJ168" i="26"/>
  <c r="IZ157" i="26"/>
  <c r="JM169" i="26"/>
  <c r="JJ167" i="26"/>
  <c r="IT168" i="26"/>
  <c r="IY165" i="26"/>
  <c r="IZ164" i="26"/>
  <c r="JE155" i="26"/>
  <c r="IV162" i="26"/>
  <c r="IV165" i="26"/>
  <c r="JA154" i="26"/>
  <c r="JM162" i="26"/>
  <c r="JI166" i="26"/>
  <c r="IU155" i="26"/>
  <c r="JL153" i="26"/>
  <c r="JK156" i="26"/>
  <c r="IW151" i="26"/>
  <c r="IT164" i="26"/>
  <c r="JJ153" i="26"/>
  <c r="JK158" i="26"/>
  <c r="IV158" i="26"/>
  <c r="JA155" i="26"/>
  <c r="IU162" i="26"/>
  <c r="JJ163" i="26"/>
  <c r="JI159" i="26"/>
  <c r="JG168" i="26"/>
  <c r="JI151" i="26"/>
  <c r="JC163" i="26"/>
  <c r="JI169" i="26"/>
  <c r="JA164" i="26"/>
  <c r="JB162" i="26"/>
  <c r="JE164" i="26"/>
  <c r="JE159" i="26"/>
  <c r="IU167" i="26"/>
  <c r="IW158" i="26"/>
  <c r="JI163" i="26"/>
  <c r="IV161" i="26"/>
  <c r="JK166" i="26"/>
  <c r="JC160" i="26"/>
  <c r="JE162" i="26"/>
  <c r="JL155" i="26"/>
  <c r="IX166" i="26"/>
  <c r="IU151" i="26"/>
  <c r="JG159" i="26"/>
  <c r="JB168" i="26"/>
  <c r="IY157" i="26"/>
  <c r="JI167" i="26"/>
  <c r="JH159" i="26"/>
  <c r="JH157" i="26"/>
  <c r="IT161" i="26"/>
  <c r="JG155" i="26"/>
  <c r="IT151" i="26"/>
  <c r="JC165" i="26"/>
  <c r="JG164" i="26"/>
  <c r="JD165" i="26"/>
  <c r="JE166" i="26"/>
  <c r="IX158" i="26"/>
  <c r="JD168" i="26"/>
  <c r="IW166" i="26"/>
  <c r="JE157" i="26"/>
  <c r="IX163" i="26"/>
  <c r="JD161" i="26"/>
  <c r="JJ152" i="26"/>
  <c r="JJ154" i="26"/>
  <c r="JK153" i="26"/>
  <c r="IZ162" i="26"/>
  <c r="JG158" i="26"/>
  <c r="JG152" i="26"/>
  <c r="JF157" i="26"/>
  <c r="JF162" i="26"/>
  <c r="JL157" i="26"/>
  <c r="JE153" i="26"/>
  <c r="IW162" i="26"/>
  <c r="JH165" i="26"/>
  <c r="JC155" i="26"/>
  <c r="JJ165" i="26"/>
  <c r="JH161" i="26"/>
  <c r="JF156" i="26"/>
  <c r="JM161" i="26"/>
  <c r="IX165" i="26"/>
  <c r="JC167" i="26"/>
  <c r="IY154" i="26"/>
  <c r="IX169" i="26"/>
  <c r="IY158" i="26"/>
  <c r="JA168" i="26"/>
  <c r="JB151" i="26"/>
  <c r="IX154" i="26"/>
  <c r="JD159" i="26"/>
  <c r="IZ154" i="26"/>
  <c r="IX155" i="26"/>
  <c r="JA165" i="26"/>
  <c r="JG157" i="26"/>
  <c r="JI164" i="26"/>
  <c r="JC152" i="26"/>
  <c r="JB152" i="26"/>
  <c r="IW154" i="26"/>
  <c r="JK161" i="26"/>
  <c r="JJ155" i="26"/>
  <c r="IV159" i="26"/>
  <c r="JM165" i="26"/>
  <c r="JK164" i="26"/>
  <c r="JB166" i="26"/>
  <c r="IU159" i="26"/>
  <c r="JD154" i="26"/>
  <c r="JA166" i="26"/>
  <c r="JG163" i="26"/>
  <c r="JK160" i="26"/>
  <c r="JH169" i="26"/>
  <c r="JF158" i="26"/>
  <c r="JL167" i="26"/>
  <c r="JA158" i="26"/>
  <c r="IZ155" i="26"/>
  <c r="JD151" i="26"/>
  <c r="JA161" i="26"/>
  <c r="JJ161" i="26"/>
  <c r="IT154" i="26"/>
  <c r="IZ160" i="26"/>
  <c r="JL160" i="26"/>
  <c r="IW160" i="26"/>
  <c r="JC162" i="26"/>
  <c r="IV156" i="26"/>
  <c r="IZ159" i="26"/>
  <c r="JH168" i="26"/>
  <c r="JF159" i="26"/>
  <c r="JC153" i="26"/>
  <c r="JL161" i="26"/>
  <c r="JK167" i="26"/>
  <c r="IV163" i="26"/>
  <c r="JF160" i="26"/>
  <c r="IV155" i="26"/>
  <c r="JA160" i="26"/>
  <c r="JH160" i="26"/>
  <c r="JC156" i="26"/>
  <c r="IT169" i="26"/>
  <c r="JM156" i="26"/>
  <c r="JK154" i="26"/>
  <c r="JI162" i="26"/>
  <c r="JK157" i="26"/>
  <c r="JA151" i="26"/>
  <c r="IU152" i="26"/>
  <c r="JM151" i="26"/>
  <c r="IX167" i="26"/>
  <c r="IU158" i="26"/>
  <c r="IW152" i="26"/>
  <c r="JB155" i="26"/>
  <c r="JH158" i="26"/>
  <c r="JM155" i="26"/>
  <c r="JF163" i="26"/>
  <c r="JL164" i="26"/>
  <c r="IW163" i="26"/>
  <c r="IX168" i="26"/>
  <c r="JM158" i="26"/>
  <c r="IW159" i="26"/>
  <c r="JL151" i="26"/>
  <c r="JK120" i="26"/>
  <c r="JD114" i="26"/>
  <c r="JC114" i="26"/>
  <c r="IX121" i="26"/>
  <c r="JH114" i="26"/>
  <c r="IU110" i="26"/>
  <c r="JF115" i="26"/>
  <c r="JI107" i="26"/>
  <c r="IT122" i="26"/>
  <c r="JC118" i="26"/>
  <c r="IX107" i="26"/>
  <c r="JB111" i="26"/>
  <c r="IV111" i="26"/>
  <c r="JA122" i="26"/>
  <c r="IU107" i="26"/>
  <c r="IT116" i="26"/>
  <c r="JM108" i="26"/>
  <c r="JB113" i="26"/>
  <c r="JF110" i="26"/>
  <c r="JB112" i="26"/>
  <c r="JM111" i="26"/>
  <c r="JF120" i="26"/>
  <c r="JC119" i="26"/>
  <c r="JG112" i="26"/>
  <c r="JB107" i="26"/>
  <c r="IU116" i="26"/>
  <c r="JG106" i="26"/>
  <c r="JK117" i="26"/>
  <c r="JG111" i="26"/>
  <c r="JH105" i="26"/>
  <c r="IY120" i="26"/>
  <c r="JE119" i="26"/>
  <c r="JJ114" i="26"/>
  <c r="JG117" i="26"/>
  <c r="JD105" i="26"/>
  <c r="IW120" i="26"/>
  <c r="JE107" i="26"/>
  <c r="JL117" i="26"/>
  <c r="IV123" i="26"/>
  <c r="JF106" i="26"/>
  <c r="IW119" i="26"/>
  <c r="JK119" i="26"/>
  <c r="JD113" i="26"/>
  <c r="IT105" i="26"/>
  <c r="JG121" i="26"/>
  <c r="JL113" i="26"/>
  <c r="JF119" i="26"/>
  <c r="JE109" i="26"/>
  <c r="JE112" i="26"/>
  <c r="JA118" i="26"/>
  <c r="JL121" i="26"/>
  <c r="IZ106" i="26"/>
  <c r="JE117" i="26"/>
  <c r="JJ109" i="26"/>
  <c r="JJ113" i="26"/>
  <c r="IW113" i="26"/>
  <c r="JI122" i="26"/>
  <c r="JC123" i="26"/>
  <c r="IU105" i="26"/>
  <c r="JA105" i="26"/>
  <c r="IY122" i="26"/>
  <c r="JM123" i="26"/>
  <c r="JJ123" i="26"/>
  <c r="JE120" i="26"/>
  <c r="JC116" i="26"/>
  <c r="JC113" i="26"/>
  <c r="IT117" i="26"/>
  <c r="JM116" i="26"/>
  <c r="IZ109" i="26"/>
  <c r="IT112" i="26"/>
  <c r="JL116" i="26"/>
  <c r="IU121" i="26"/>
  <c r="IX116" i="26"/>
  <c r="JD108" i="26"/>
  <c r="JA121" i="26"/>
  <c r="JJ106" i="26"/>
  <c r="JI115" i="26"/>
  <c r="IV113" i="26"/>
  <c r="JF105" i="26"/>
  <c r="JC111" i="26"/>
  <c r="JL105" i="26"/>
  <c r="JM120" i="26"/>
  <c r="IT120" i="26"/>
  <c r="IU123" i="26"/>
  <c r="IV122" i="26"/>
  <c r="IU117" i="26"/>
  <c r="JG119" i="26"/>
  <c r="JI108" i="26"/>
  <c r="JL114" i="26"/>
  <c r="JI110" i="26"/>
  <c r="IX105" i="26"/>
  <c r="IV114" i="26"/>
  <c r="IV119" i="26"/>
  <c r="IX117" i="26"/>
  <c r="JI120" i="26"/>
  <c r="JA109" i="26"/>
  <c r="JE121" i="26"/>
  <c r="JA117" i="26"/>
  <c r="JK106" i="26"/>
  <c r="IT123" i="26"/>
  <c r="JL120" i="26"/>
  <c r="JA108" i="26"/>
  <c r="JD119" i="26"/>
  <c r="JE111" i="26"/>
  <c r="JB120" i="26"/>
  <c r="JH108" i="26"/>
  <c r="IY123" i="26"/>
  <c r="JJ105" i="26"/>
  <c r="IX114" i="26"/>
  <c r="IW114" i="26"/>
  <c r="JL123" i="26"/>
  <c r="IV109" i="26"/>
  <c r="JI105" i="26"/>
  <c r="JH112" i="26"/>
  <c r="JJ117" i="26"/>
  <c r="JF108" i="26"/>
  <c r="IZ116" i="26"/>
  <c r="JL119" i="26"/>
  <c r="IV110" i="26"/>
  <c r="IZ121" i="26"/>
  <c r="JL115" i="26"/>
  <c r="JC121" i="26"/>
  <c r="JG110" i="26"/>
  <c r="IU118" i="26"/>
  <c r="JC122" i="26"/>
  <c r="IZ115" i="26"/>
  <c r="IU114" i="26"/>
  <c r="JM114" i="26"/>
  <c r="IV112" i="26"/>
  <c r="JI114" i="26"/>
  <c r="IV107" i="26"/>
  <c r="JH107" i="26"/>
  <c r="JH113" i="26"/>
  <c r="JH121" i="26"/>
  <c r="IV120" i="26"/>
  <c r="JJ119" i="26"/>
  <c r="IY108" i="26"/>
  <c r="JF112" i="26"/>
  <c r="IZ118" i="26"/>
  <c r="IV115" i="26"/>
  <c r="IZ108" i="26"/>
  <c r="JD123" i="26"/>
  <c r="IW106" i="26"/>
  <c r="JB108" i="26"/>
  <c r="IW117" i="26"/>
  <c r="JG116" i="26"/>
  <c r="JL111" i="26"/>
  <c r="JD115" i="26"/>
  <c r="JK113" i="26"/>
  <c r="JE108" i="26"/>
  <c r="JM105" i="26"/>
  <c r="IY105" i="26"/>
  <c r="JM122" i="26"/>
  <c r="JK116" i="26"/>
  <c r="IW122" i="26"/>
  <c r="JA111" i="26"/>
  <c r="IZ113" i="26"/>
  <c r="IY114" i="26"/>
  <c r="JA120" i="26"/>
  <c r="JH115" i="26"/>
  <c r="IZ117" i="26"/>
  <c r="JC120" i="26"/>
  <c r="IT118" i="26"/>
  <c r="IZ105" i="26"/>
  <c r="IX118" i="26"/>
  <c r="JA106" i="26"/>
  <c r="JC117" i="26"/>
  <c r="IU108" i="26"/>
  <c r="IV108" i="26"/>
  <c r="JF123" i="26"/>
  <c r="JD120" i="26"/>
  <c r="JJ111" i="26"/>
  <c r="IX115" i="26"/>
  <c r="JD121" i="26"/>
  <c r="JF116" i="26"/>
  <c r="IY119" i="26"/>
  <c r="IZ123" i="26"/>
  <c r="JM113" i="26"/>
  <c r="IX111" i="26"/>
  <c r="JC105" i="26"/>
  <c r="IU122" i="26"/>
  <c r="IX110" i="26"/>
  <c r="JK115" i="26"/>
  <c r="JB117" i="26"/>
  <c r="JG123" i="26"/>
  <c r="IW110" i="26"/>
  <c r="JF109" i="26"/>
  <c r="JF117" i="26"/>
  <c r="IW109" i="26"/>
  <c r="JL122" i="26"/>
  <c r="IY121" i="26"/>
  <c r="JL112" i="26"/>
  <c r="JI123" i="26"/>
  <c r="JB116" i="26"/>
  <c r="JA115" i="26"/>
  <c r="IW108" i="26"/>
  <c r="JH123" i="26"/>
  <c r="JK123" i="26"/>
  <c r="IU112" i="26"/>
  <c r="JJ120" i="26"/>
  <c r="IX108" i="26"/>
  <c r="JA112" i="26"/>
  <c r="JC112" i="26"/>
  <c r="IY110" i="26"/>
  <c r="IT115" i="26"/>
  <c r="IU106" i="26"/>
  <c r="JB119" i="26"/>
  <c r="JH110" i="26"/>
  <c r="JM106" i="26"/>
  <c r="JA113" i="26"/>
  <c r="IZ114" i="26"/>
  <c r="JF107" i="26"/>
  <c r="JM118" i="26"/>
  <c r="JD112" i="26"/>
  <c r="JH106" i="26"/>
  <c r="IU115" i="26"/>
  <c r="JD116" i="26"/>
  <c r="JB114" i="26"/>
  <c r="IX120" i="26"/>
  <c r="JB118" i="26"/>
  <c r="JE110" i="26"/>
  <c r="IT111" i="26"/>
  <c r="JI116" i="26"/>
  <c r="IT121" i="26"/>
  <c r="IV121" i="26"/>
  <c r="IY117" i="26"/>
  <c r="JB106" i="26"/>
  <c r="JB115" i="26"/>
  <c r="IT108" i="26"/>
  <c r="JL107" i="26"/>
  <c r="JA107" i="26"/>
  <c r="IY107" i="26"/>
  <c r="IZ111" i="26"/>
  <c r="IX123" i="26"/>
  <c r="JH111" i="26"/>
  <c r="JD106" i="26"/>
  <c r="IX113" i="26"/>
  <c r="JM117" i="26"/>
  <c r="JE115" i="26"/>
  <c r="JD109" i="26"/>
  <c r="IX106" i="26"/>
  <c r="JB122" i="26"/>
  <c r="JD110" i="26"/>
  <c r="JK121" i="26"/>
  <c r="JI113" i="26"/>
  <c r="IW121" i="26"/>
  <c r="JJ118" i="26"/>
  <c r="JH109" i="26"/>
  <c r="JH122" i="26"/>
  <c r="JL110" i="26"/>
  <c r="JA119" i="26"/>
  <c r="IV117" i="26"/>
  <c r="IW116" i="26"/>
  <c r="IW118" i="26"/>
  <c r="JF114" i="26"/>
  <c r="IT119" i="26"/>
  <c r="JL109" i="26"/>
  <c r="JB109" i="26"/>
  <c r="JK114" i="26"/>
  <c r="IZ110" i="26"/>
  <c r="IY106" i="26"/>
  <c r="JG114" i="26"/>
  <c r="IZ107" i="26"/>
  <c r="JK122" i="26"/>
  <c r="IY116" i="26"/>
  <c r="JD107" i="26"/>
  <c r="JJ108" i="26"/>
  <c r="JC110" i="26"/>
  <c r="JG120" i="26"/>
  <c r="IV105" i="26"/>
  <c r="JD117" i="26"/>
  <c r="IY115" i="26"/>
  <c r="JD122" i="26"/>
  <c r="JK109" i="26"/>
  <c r="JC115" i="26"/>
  <c r="IT107" i="26"/>
  <c r="JF122" i="26"/>
  <c r="IT114" i="26"/>
  <c r="JJ112" i="26"/>
  <c r="IX109" i="26"/>
  <c r="JH117" i="26"/>
  <c r="IW107" i="26"/>
  <c r="JM121" i="26"/>
  <c r="JE105" i="26"/>
  <c r="JI121" i="26"/>
  <c r="JK118" i="26"/>
  <c r="IT106" i="26"/>
  <c r="JI118" i="26"/>
  <c r="JI109" i="26"/>
  <c r="JF113" i="26"/>
  <c r="JM109" i="26"/>
  <c r="JF111" i="26"/>
  <c r="JI117" i="26"/>
  <c r="JG115" i="26"/>
  <c r="IY113" i="26"/>
  <c r="JM107" i="26"/>
  <c r="IY112" i="26"/>
  <c r="JE116" i="26"/>
  <c r="JH118" i="26"/>
  <c r="IW115" i="26"/>
  <c r="IV116" i="26"/>
  <c r="JM110" i="26"/>
  <c r="JE118" i="26"/>
  <c r="JJ115" i="26"/>
  <c r="JE114" i="26"/>
  <c r="JJ116" i="26"/>
  <c r="JG108" i="26"/>
  <c r="IW111" i="26"/>
  <c r="IZ120" i="26"/>
  <c r="JK107" i="26"/>
  <c r="JM115" i="26"/>
  <c r="JM119" i="26"/>
  <c r="JE122" i="26"/>
  <c r="JG118" i="26"/>
  <c r="IW105" i="26"/>
  <c r="JB121" i="26"/>
  <c r="JC106" i="26"/>
  <c r="JH119" i="26"/>
  <c r="JL108" i="26"/>
  <c r="JC108" i="26"/>
  <c r="IW123" i="26"/>
  <c r="JJ110" i="26"/>
  <c r="JA116" i="26"/>
  <c r="IT110" i="26"/>
  <c r="IU111" i="26"/>
  <c r="JJ107" i="26"/>
  <c r="JG105" i="26"/>
  <c r="JJ122" i="26"/>
  <c r="JI111" i="26"/>
  <c r="JG113" i="26"/>
  <c r="JK105" i="26"/>
  <c r="JB110" i="26"/>
  <c r="IX119" i="26"/>
  <c r="JB123" i="26"/>
  <c r="IZ119" i="26"/>
  <c r="JK110" i="26"/>
  <c r="JA123" i="26"/>
  <c r="IZ112" i="26"/>
  <c r="IX112" i="26"/>
  <c r="JI119" i="26"/>
  <c r="JJ121" i="26"/>
  <c r="IU109" i="26"/>
  <c r="JI112" i="26"/>
  <c r="IZ122" i="26"/>
  <c r="IU120" i="26"/>
  <c r="IY118" i="26"/>
  <c r="IY111" i="26"/>
  <c r="JF118" i="26"/>
  <c r="JF121" i="26"/>
  <c r="IU119" i="26"/>
  <c r="JK108" i="26"/>
  <c r="IT113" i="26"/>
  <c r="JG107" i="26"/>
  <c r="IV106" i="26"/>
  <c r="JE106" i="26"/>
  <c r="IV118" i="26"/>
  <c r="JD118" i="26"/>
  <c r="JA114" i="26"/>
  <c r="JD111" i="26"/>
  <c r="JE123" i="26"/>
  <c r="JL118" i="26"/>
  <c r="JH120" i="26"/>
  <c r="JC109" i="26"/>
  <c r="IY109" i="26"/>
  <c r="JK111" i="26"/>
  <c r="JI106" i="26"/>
  <c r="IU113" i="26"/>
  <c r="JH116" i="26"/>
  <c r="JM112" i="26"/>
  <c r="JE113" i="26"/>
  <c r="JA110" i="26"/>
  <c r="JB105" i="26"/>
  <c r="IT109" i="26"/>
  <c r="JG122" i="26"/>
  <c r="JC107" i="26"/>
  <c r="IX122" i="26"/>
  <c r="JK112" i="26"/>
  <c r="JL106" i="26"/>
  <c r="JG109" i="26"/>
  <c r="IW112" i="26"/>
  <c r="KZ61" i="52"/>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IR554" i="46" l="1"/>
  <c r="IT540" i="46"/>
  <c r="JB275" i="46"/>
  <c r="IW616" i="46"/>
  <c r="IT614" i="46"/>
  <c r="JB629" i="46"/>
  <c r="JB624" i="46"/>
  <c r="IZ616" i="46"/>
  <c r="IT631" i="46"/>
  <c r="IT634" i="46" s="1"/>
  <c r="JR90" i="46" s="1"/>
  <c r="JJ628" i="46"/>
  <c r="JC630" i="46"/>
  <c r="JJ273" i="46"/>
  <c r="IY272" i="46"/>
  <c r="JA268" i="46"/>
  <c r="IW267" i="46"/>
  <c r="JE271" i="46"/>
  <c r="IU271" i="46"/>
  <c r="IS628" i="46"/>
  <c r="IY614" i="46"/>
  <c r="JG614" i="46"/>
  <c r="JG625" i="46"/>
  <c r="JE547" i="46"/>
  <c r="JA557" i="46"/>
  <c r="JK540" i="46"/>
  <c r="JP544" i="46" s="1"/>
  <c r="JK556" i="46"/>
  <c r="JK544" i="46"/>
  <c r="IY265" i="46"/>
  <c r="IY284" i="46" s="1"/>
  <c r="JW76" i="46" s="1"/>
  <c r="IT279" i="46"/>
  <c r="IY264" i="46"/>
  <c r="JF266" i="46"/>
  <c r="JA274" i="46"/>
  <c r="JE265" i="46"/>
  <c r="JE284" i="46" s="1"/>
  <c r="KC76" i="46" s="1"/>
  <c r="JI279" i="46"/>
  <c r="JJ274" i="46"/>
  <c r="JA617" i="46"/>
  <c r="JD622" i="46"/>
  <c r="IR551" i="46"/>
  <c r="IU546" i="46"/>
  <c r="JE557" i="46"/>
  <c r="JH542" i="46"/>
  <c r="IY539" i="46"/>
  <c r="JD268" i="46"/>
  <c r="IV272" i="46"/>
  <c r="IT265" i="46"/>
  <c r="IT284" i="46" s="1"/>
  <c r="JR76" i="46" s="1"/>
  <c r="JF271" i="46"/>
  <c r="IZ270" i="46"/>
  <c r="JK617" i="46"/>
  <c r="JH273" i="46"/>
  <c r="IX550" i="46"/>
  <c r="IX559" i="46" s="1"/>
  <c r="JV87" i="46" s="1"/>
  <c r="JK551" i="46"/>
  <c r="JH540" i="46"/>
  <c r="IR548" i="46"/>
  <c r="JC543" i="46"/>
  <c r="IT552" i="46"/>
  <c r="IT272" i="46"/>
  <c r="IR279" i="46"/>
  <c r="JI548" i="46"/>
  <c r="IU266" i="46"/>
  <c r="IW273" i="46"/>
  <c r="IX274" i="46"/>
  <c r="JB264" i="46"/>
  <c r="IV628" i="46"/>
  <c r="JJ551" i="46"/>
  <c r="JC550" i="46"/>
  <c r="JC559" i="46" s="1"/>
  <c r="KA87" i="46" s="1"/>
  <c r="JK545" i="46"/>
  <c r="JK547" i="46"/>
  <c r="IR553" i="46"/>
  <c r="JI556" i="46"/>
  <c r="JH553" i="46"/>
  <c r="IT270" i="46"/>
  <c r="IX271" i="46"/>
  <c r="IX282" i="46"/>
  <c r="JD554" i="46"/>
  <c r="IV267" i="46"/>
  <c r="JA272" i="46"/>
  <c r="IW617" i="46"/>
  <c r="JA631" i="46"/>
  <c r="JA634" i="46" s="1"/>
  <c r="JY90" i="46" s="1"/>
  <c r="JC554" i="46"/>
  <c r="JB556" i="46"/>
  <c r="JD545" i="46"/>
  <c r="IZ542" i="46"/>
  <c r="JD548" i="46"/>
  <c r="IX551" i="46"/>
  <c r="JG555" i="46"/>
  <c r="JJ540" i="46"/>
  <c r="IZ541" i="46"/>
  <c r="JA541" i="46"/>
  <c r="JH557" i="46"/>
  <c r="JD282" i="46"/>
  <c r="JE279" i="46"/>
  <c r="IU272" i="46"/>
  <c r="IX268" i="46"/>
  <c r="JA551" i="46"/>
  <c r="JK272" i="46"/>
  <c r="IU282" i="46"/>
  <c r="IS632" i="46"/>
  <c r="IX617" i="46"/>
  <c r="IU618" i="46"/>
  <c r="JF539" i="46"/>
  <c r="JF549" i="46"/>
  <c r="IU557" i="46"/>
  <c r="IY549" i="46"/>
  <c r="JC555" i="46"/>
  <c r="IW541" i="46"/>
  <c r="IT557" i="46"/>
  <c r="IT542" i="46"/>
  <c r="IX272" i="46"/>
  <c r="IT264" i="46"/>
  <c r="JH270" i="46"/>
  <c r="JD552" i="46"/>
  <c r="JB267" i="46"/>
  <c r="JH265" i="46"/>
  <c r="JH284" i="46" s="1"/>
  <c r="KF76" i="46" s="1"/>
  <c r="IV279" i="46"/>
  <c r="JG632" i="46"/>
  <c r="JE619" i="46"/>
  <c r="JB554" i="46"/>
  <c r="JE555" i="46"/>
  <c r="JJ542" i="46"/>
  <c r="IR545" i="46"/>
  <c r="IW552" i="46"/>
  <c r="JD550" i="46"/>
  <c r="JD559" i="46" s="1"/>
  <c r="KB87" i="46" s="1"/>
  <c r="IU545" i="46"/>
  <c r="IW540" i="46"/>
  <c r="JK548" i="46"/>
  <c r="IY543" i="46"/>
  <c r="IW282" i="46"/>
  <c r="JC280" i="46"/>
  <c r="JA277" i="46"/>
  <c r="IS273" i="46"/>
  <c r="JB541" i="46"/>
  <c r="IX278" i="46"/>
  <c r="JB265" i="46"/>
  <c r="JB284" i="46" s="1"/>
  <c r="JZ76" i="46" s="1"/>
  <c r="JJ265" i="46"/>
  <c r="JJ284" i="46" s="1"/>
  <c r="KH76" i="46" s="1"/>
  <c r="JJ272" i="46"/>
  <c r="IS552" i="46"/>
  <c r="JF552" i="46"/>
  <c r="JG547" i="46"/>
  <c r="JE556" i="46"/>
  <c r="IZ557" i="46"/>
  <c r="JD553" i="46"/>
  <c r="IS554" i="46"/>
  <c r="JE554" i="46"/>
  <c r="JJ557" i="46"/>
  <c r="JE550" i="46"/>
  <c r="JE559" i="46" s="1"/>
  <c r="KC87" i="46" s="1"/>
  <c r="JB555" i="46"/>
  <c r="IW268" i="46"/>
  <c r="IZ282" i="46"/>
  <c r="IR264" i="46"/>
  <c r="IS279" i="46"/>
  <c r="IU269" i="46"/>
  <c r="IY553" i="46"/>
  <c r="IR278" i="46"/>
  <c r="IZ269" i="46"/>
  <c r="JA622" i="46"/>
  <c r="JI620" i="46"/>
  <c r="JC626" i="46"/>
  <c r="IR469" i="46"/>
  <c r="IU474" i="46"/>
  <c r="IU484" i="46" s="1"/>
  <c r="JS84" i="46" s="1"/>
  <c r="JF481" i="46"/>
  <c r="IT473" i="46"/>
  <c r="IV476" i="46"/>
  <c r="JG466" i="46"/>
  <c r="IW475" i="46"/>
  <c r="JH479" i="46"/>
  <c r="JI472" i="46"/>
  <c r="JI473" i="46"/>
  <c r="JK474" i="46"/>
  <c r="JK484" i="46" s="1"/>
  <c r="KI84" i="46" s="1"/>
  <c r="IR470" i="46"/>
  <c r="JD480" i="46"/>
  <c r="JA540" i="46"/>
  <c r="JK557" i="46"/>
  <c r="JG550" i="46"/>
  <c r="JG559" i="46" s="1"/>
  <c r="KE87" i="46" s="1"/>
  <c r="JF546" i="46"/>
  <c r="IX556" i="46"/>
  <c r="IV540" i="46"/>
  <c r="JA552" i="46"/>
  <c r="JK554" i="46"/>
  <c r="IU554" i="46"/>
  <c r="JH552" i="46"/>
  <c r="JJ545" i="46"/>
  <c r="IV552" i="46"/>
  <c r="JC541" i="46"/>
  <c r="JG543" i="46"/>
  <c r="IV551" i="46"/>
  <c r="JF545" i="46"/>
  <c r="IX277" i="46"/>
  <c r="JH275" i="46"/>
  <c r="JC281" i="46"/>
  <c r="JC279" i="46"/>
  <c r="JG267" i="46"/>
  <c r="IU264" i="46"/>
  <c r="IY541" i="46"/>
  <c r="IY275" i="46"/>
  <c r="IW265" i="46"/>
  <c r="IW284" i="46" s="1"/>
  <c r="JU76" i="46" s="1"/>
  <c r="IZ631" i="46"/>
  <c r="IZ634" i="46" s="1"/>
  <c r="JX90" i="46" s="1"/>
  <c r="JH625" i="46"/>
  <c r="IV481" i="46"/>
  <c r="JF469" i="46"/>
  <c r="JC467" i="46"/>
  <c r="JF470" i="46"/>
  <c r="JF471" i="46"/>
  <c r="JC468" i="46"/>
  <c r="JC479" i="46"/>
  <c r="JD471" i="46"/>
  <c r="JB471" i="46"/>
  <c r="JD468" i="46"/>
  <c r="IX467" i="46"/>
  <c r="IR475" i="46"/>
  <c r="JH548" i="46"/>
  <c r="JE548" i="46"/>
  <c r="IV556" i="46"/>
  <c r="JG542" i="46"/>
  <c r="IS551" i="46"/>
  <c r="JI542" i="46"/>
  <c r="IV545" i="46"/>
  <c r="IY554" i="46"/>
  <c r="JA553" i="46"/>
  <c r="JD541" i="46"/>
  <c r="IS555" i="46"/>
  <c r="JH543" i="46"/>
  <c r="JG275" i="46"/>
  <c r="IU276" i="46"/>
  <c r="IU278" i="46"/>
  <c r="JI267" i="46"/>
  <c r="JK281" i="46"/>
  <c r="IZ280" i="46"/>
  <c r="IV553" i="46"/>
  <c r="JI272" i="46"/>
  <c r="IU616" i="46"/>
  <c r="IV469" i="46"/>
  <c r="IR480" i="46"/>
  <c r="JI468" i="46"/>
  <c r="IZ481" i="46"/>
  <c r="JH468" i="46"/>
  <c r="IY472" i="46"/>
  <c r="JD474" i="46"/>
  <c r="JD484" i="46" s="1"/>
  <c r="KB84" i="46" s="1"/>
  <c r="IS468" i="46"/>
  <c r="IZ477" i="46"/>
  <c r="IU468" i="46"/>
  <c r="IS471" i="46"/>
  <c r="IT477" i="46"/>
  <c r="IW476" i="46"/>
  <c r="JI551" i="46"/>
  <c r="IZ550" i="46"/>
  <c r="IZ559" i="46" s="1"/>
  <c r="JX87" i="46" s="1"/>
  <c r="JC552" i="46"/>
  <c r="JJ546" i="46"/>
  <c r="IT545" i="46"/>
  <c r="IU556" i="46"/>
  <c r="IR546" i="46"/>
  <c r="IS547" i="46"/>
  <c r="JH551" i="46"/>
  <c r="JB545" i="46"/>
  <c r="IU549" i="46"/>
  <c r="JJ543" i="46"/>
  <c r="IS545" i="46"/>
  <c r="JG554" i="46"/>
  <c r="IS270" i="46"/>
  <c r="JJ548" i="46"/>
  <c r="JE270" i="46"/>
  <c r="JK269" i="46"/>
  <c r="IV277" i="46"/>
  <c r="JF547" i="46"/>
  <c r="JK279" i="46"/>
  <c r="JA621" i="46"/>
  <c r="JG624" i="46"/>
  <c r="IX631" i="46"/>
  <c r="IX634" i="46" s="1"/>
  <c r="JV90" i="46" s="1"/>
  <c r="IT468" i="46"/>
  <c r="JK471" i="46"/>
  <c r="IZ465" i="46"/>
  <c r="JI481" i="46"/>
  <c r="IR468" i="46"/>
  <c r="IY476" i="46"/>
  <c r="IW477" i="46"/>
  <c r="IX548" i="46"/>
  <c r="IX552" i="46"/>
  <c r="JF556" i="46"/>
  <c r="JA548" i="46"/>
  <c r="JA550" i="46"/>
  <c r="JA559" i="46" s="1"/>
  <c r="JY87" i="46" s="1"/>
  <c r="JF557" i="46"/>
  <c r="IX554" i="46"/>
  <c r="JI543" i="46"/>
  <c r="JE543" i="46"/>
  <c r="IZ554" i="46"/>
  <c r="IW544" i="46"/>
  <c r="JC556" i="46"/>
  <c r="JC546" i="46"/>
  <c r="JB548" i="46"/>
  <c r="JG551" i="46"/>
  <c r="IX547" i="46"/>
  <c r="JA267" i="46"/>
  <c r="IV557" i="46"/>
  <c r="IZ279" i="46"/>
  <c r="JK275" i="46"/>
  <c r="IX541" i="46"/>
  <c r="JD627" i="46"/>
  <c r="JD630" i="46"/>
  <c r="JK476" i="46"/>
  <c r="JH475" i="46"/>
  <c r="JH467" i="46"/>
  <c r="IX473" i="46"/>
  <c r="IT480" i="46"/>
  <c r="JD478" i="46"/>
  <c r="JE475" i="46"/>
  <c r="JD464" i="46"/>
  <c r="JC466" i="46"/>
  <c r="IV466" i="46"/>
  <c r="IY470" i="46"/>
  <c r="JE480" i="46"/>
  <c r="JJ465" i="46"/>
  <c r="JP469" i="46" s="1"/>
  <c r="IW481" i="46"/>
  <c r="IZ478" i="46"/>
  <c r="IW470" i="46"/>
  <c r="IU555" i="46"/>
  <c r="IU543" i="46"/>
  <c r="JG553" i="46"/>
  <c r="IT554" i="46"/>
  <c r="JA539" i="46"/>
  <c r="IU553" i="46"/>
  <c r="JK549" i="46"/>
  <c r="JK541" i="46"/>
  <c r="IT546" i="46"/>
  <c r="JC542" i="46"/>
  <c r="JD551" i="46"/>
  <c r="IZ556" i="46"/>
  <c r="IS556" i="46"/>
  <c r="JD557" i="46"/>
  <c r="IZ552" i="46"/>
  <c r="IZ549" i="46"/>
  <c r="JH267" i="46"/>
  <c r="JH623" i="46"/>
  <c r="IR270" i="46"/>
  <c r="JE553" i="46"/>
  <c r="JI614" i="46"/>
  <c r="JC624" i="46"/>
  <c r="JA478" i="46"/>
  <c r="JK482" i="46"/>
  <c r="IZ480" i="46"/>
  <c r="IV468" i="46"/>
  <c r="IX482" i="46"/>
  <c r="JK472" i="46"/>
  <c r="IR472" i="46"/>
  <c r="JH469" i="46"/>
  <c r="JC476" i="46"/>
  <c r="JF465" i="46"/>
  <c r="JK470" i="46"/>
  <c r="IS467" i="46"/>
  <c r="IV473" i="46"/>
  <c r="JK478" i="46"/>
  <c r="JB466" i="46"/>
  <c r="JG471" i="46"/>
  <c r="IR557" i="46"/>
  <c r="JH541" i="46"/>
  <c r="JJ552" i="46"/>
  <c r="IS539" i="46"/>
  <c r="IZ548" i="46"/>
  <c r="JC547" i="46"/>
  <c r="JI553" i="46"/>
  <c r="JI544" i="46"/>
  <c r="JD547" i="46"/>
  <c r="JK543" i="46"/>
  <c r="IX546" i="46"/>
  <c r="JI554" i="46"/>
  <c r="IW542" i="46"/>
  <c r="IV549" i="46"/>
  <c r="IW550" i="46"/>
  <c r="IW559" i="46" s="1"/>
  <c r="JU87" i="46" s="1"/>
  <c r="IX539" i="46"/>
  <c r="IY266" i="46"/>
  <c r="JI280" i="46"/>
  <c r="JD555" i="46"/>
  <c r="IV618" i="46"/>
  <c r="IV615" i="46"/>
  <c r="IZ466" i="46"/>
  <c r="JC471" i="46"/>
  <c r="IS473" i="46"/>
  <c r="IW469" i="46"/>
  <c r="IX475" i="46"/>
  <c r="JK465" i="46"/>
  <c r="IR465" i="46"/>
  <c r="IT472" i="46"/>
  <c r="IX478" i="46"/>
  <c r="JG472" i="46"/>
  <c r="JH471" i="46"/>
  <c r="IY479" i="46"/>
  <c r="JC474" i="46"/>
  <c r="JC484" i="46" s="1"/>
  <c r="KA84" i="46" s="1"/>
  <c r="IW480" i="46"/>
  <c r="JJ472" i="46"/>
  <c r="JD477" i="46"/>
  <c r="IZ540" i="46"/>
  <c r="JF554" i="46"/>
  <c r="IY555" i="46"/>
  <c r="JA556" i="46"/>
  <c r="IW553" i="46"/>
  <c r="IV550" i="46"/>
  <c r="IV559" i="46" s="1"/>
  <c r="JT87" i="46" s="1"/>
  <c r="JE551" i="46"/>
  <c r="IS542" i="46"/>
  <c r="IW547" i="46"/>
  <c r="JE542" i="46"/>
  <c r="IR555" i="46"/>
  <c r="IS557" i="46"/>
  <c r="IY546" i="46"/>
  <c r="JH555" i="46"/>
  <c r="IU542" i="46"/>
  <c r="JC275" i="46"/>
  <c r="JC627" i="46"/>
  <c r="JJ544" i="46"/>
  <c r="JH549" i="46"/>
  <c r="JJ275" i="46"/>
  <c r="JD278" i="46"/>
  <c r="IS619" i="46"/>
  <c r="JI623" i="46"/>
  <c r="JC628" i="46"/>
  <c r="JD419" i="46"/>
  <c r="JG431" i="46"/>
  <c r="IW418" i="46"/>
  <c r="JD428" i="46"/>
  <c r="JI417" i="46"/>
  <c r="IX527" i="46"/>
  <c r="JE306" i="46"/>
  <c r="IY356" i="46"/>
  <c r="IZ355" i="46"/>
  <c r="IX399" i="46"/>
  <c r="IZ401" i="46"/>
  <c r="IR400" i="46"/>
  <c r="IR390" i="46"/>
  <c r="IY351" i="46"/>
  <c r="IW527" i="46"/>
  <c r="JC522" i="46"/>
  <c r="IS354" i="46"/>
  <c r="IR525" i="46"/>
  <c r="IU250" i="46"/>
  <c r="IZ240" i="46"/>
  <c r="IR672" i="46"/>
  <c r="IS249" i="46"/>
  <c r="IT514" i="46"/>
  <c r="JK253" i="46"/>
  <c r="JK252" i="46"/>
  <c r="IS406" i="46"/>
  <c r="JD521" i="46"/>
  <c r="JE532" i="46"/>
  <c r="IS601" i="46"/>
  <c r="IZ601" i="46"/>
  <c r="JI523" i="46"/>
  <c r="IT352" i="46"/>
  <c r="JI648" i="46"/>
  <c r="JG307" i="46"/>
  <c r="JF502" i="46"/>
  <c r="JF509" i="46" s="1"/>
  <c r="KD85" i="46" s="1"/>
  <c r="IT303" i="46"/>
  <c r="IS607" i="46"/>
  <c r="IS609" i="46" s="1"/>
  <c r="JQ89" i="46" s="1"/>
  <c r="IS301" i="46"/>
  <c r="JG681" i="46"/>
  <c r="IX522" i="46"/>
  <c r="IU350" i="46"/>
  <c r="JI389" i="46"/>
  <c r="JJ354" i="46"/>
  <c r="JD518" i="46"/>
  <c r="IZ352" i="46"/>
  <c r="JG421" i="46"/>
  <c r="JJ604" i="46"/>
  <c r="JC300" i="46"/>
  <c r="IT390" i="46"/>
  <c r="JE520" i="46"/>
  <c r="JF296" i="46"/>
  <c r="JI401" i="46"/>
  <c r="JG289" i="46"/>
  <c r="JH425" i="46"/>
  <c r="JH667" i="46"/>
  <c r="IU339" i="46"/>
  <c r="JD390" i="46"/>
  <c r="JJ306" i="46"/>
  <c r="IR401" i="46"/>
  <c r="JK678" i="46"/>
  <c r="JA345" i="46"/>
  <c r="JA359" i="46" s="1"/>
  <c r="JY79" i="46" s="1"/>
  <c r="IU432" i="46"/>
  <c r="IY520" i="46"/>
  <c r="JC421" i="46"/>
  <c r="JB594" i="46"/>
  <c r="JD340" i="46"/>
  <c r="IX293" i="46"/>
  <c r="JI604" i="46"/>
  <c r="JA391" i="46"/>
  <c r="JG404" i="46"/>
  <c r="JG357" i="46"/>
  <c r="JA353" i="46"/>
  <c r="JF305" i="46"/>
  <c r="IY514" i="46"/>
  <c r="JH303" i="46"/>
  <c r="JA431" i="46"/>
  <c r="JJ419" i="46"/>
  <c r="IY422" i="46"/>
  <c r="IY434" i="46" s="1"/>
  <c r="JW82" i="46" s="1"/>
  <c r="IW419" i="46"/>
  <c r="JI307" i="46"/>
  <c r="JH524" i="46"/>
  <c r="JJ418" i="46"/>
  <c r="IU357" i="46"/>
  <c r="JB396" i="46"/>
  <c r="JB409" i="46" s="1"/>
  <c r="JZ81" i="46" s="1"/>
  <c r="JC519" i="46"/>
  <c r="IY407" i="46"/>
  <c r="JC348" i="46"/>
  <c r="IT402" i="46"/>
  <c r="IX391" i="46"/>
  <c r="JB389" i="46"/>
  <c r="JB601" i="46"/>
  <c r="IX303" i="46"/>
  <c r="JA517" i="46"/>
  <c r="JA514" i="46"/>
  <c r="JK522" i="46"/>
  <c r="JG518" i="46"/>
  <c r="IS671" i="46"/>
  <c r="JI524" i="46"/>
  <c r="JF340" i="46"/>
  <c r="JC521" i="46"/>
  <c r="JB530" i="46"/>
  <c r="IZ620" i="46"/>
  <c r="JB672" i="46"/>
  <c r="JD355" i="46"/>
  <c r="IS345" i="46"/>
  <c r="IS359" i="46" s="1"/>
  <c r="JQ79" i="46" s="1"/>
  <c r="IZ669" i="46"/>
  <c r="JA619" i="46"/>
  <c r="JF621" i="46"/>
  <c r="JC632" i="46"/>
  <c r="IR615" i="46"/>
  <c r="JJ616" i="46"/>
  <c r="IU343" i="46"/>
  <c r="IY348" i="46"/>
  <c r="JI618" i="46"/>
  <c r="JK344" i="46"/>
  <c r="IY346" i="46"/>
  <c r="JI622" i="46"/>
  <c r="GN84" i="46"/>
  <c r="IZ501" i="46"/>
  <c r="JK644" i="46"/>
  <c r="JK681" i="46"/>
  <c r="JB272" i="46"/>
  <c r="IW274" i="46"/>
  <c r="JI265" i="46"/>
  <c r="JI284" i="46" s="1"/>
  <c r="KG76" i="46" s="1"/>
  <c r="JF299" i="46"/>
  <c r="JJ266" i="46"/>
  <c r="IZ670" i="46"/>
  <c r="IY526" i="46"/>
  <c r="IY534" i="46" s="1"/>
  <c r="JW86" i="46" s="1"/>
  <c r="IZ294" i="46"/>
  <c r="JC650" i="46"/>
  <c r="JG304" i="46"/>
  <c r="JI303" i="46"/>
  <c r="IV646" i="46"/>
  <c r="IS265" i="46"/>
  <c r="IS284" i="46" s="1"/>
  <c r="JQ76" i="46" s="1"/>
  <c r="IW629" i="46"/>
  <c r="IS341" i="46"/>
  <c r="IV671" i="46"/>
  <c r="JD297" i="46"/>
  <c r="JJ341" i="46"/>
  <c r="JK667" i="46"/>
  <c r="IX621" i="46"/>
  <c r="JA428" i="46"/>
  <c r="JG526" i="46"/>
  <c r="JG534" i="46" s="1"/>
  <c r="KE86" i="46" s="1"/>
  <c r="JE352" i="46"/>
  <c r="JF415" i="46"/>
  <c r="IS525" i="46"/>
  <c r="JF430" i="46"/>
  <c r="JA402" i="46"/>
  <c r="JC668" i="46"/>
  <c r="IU296" i="46"/>
  <c r="JA422" i="46"/>
  <c r="JA434" i="46" s="1"/>
  <c r="JY82" i="46" s="1"/>
  <c r="JJ531" i="46"/>
  <c r="JJ297" i="46"/>
  <c r="IX405" i="46"/>
  <c r="JK302" i="46"/>
  <c r="JK418" i="46"/>
  <c r="IT623" i="46"/>
  <c r="JI674" i="46"/>
  <c r="JF422" i="46"/>
  <c r="JF434" i="46" s="1"/>
  <c r="KD82" i="46" s="1"/>
  <c r="JH622" i="46"/>
  <c r="JE525" i="46"/>
  <c r="IV422" i="46"/>
  <c r="IV434" i="46" s="1"/>
  <c r="JT82" i="46" s="1"/>
  <c r="IZ420" i="46"/>
  <c r="IX515" i="46"/>
  <c r="JF347" i="46"/>
  <c r="JK293" i="46"/>
  <c r="IR357" i="46"/>
  <c r="IU389" i="46"/>
  <c r="IZ600" i="46"/>
  <c r="JB347" i="46"/>
  <c r="JC297" i="46"/>
  <c r="IR430" i="46"/>
  <c r="IV402" i="46"/>
  <c r="IR416" i="46"/>
  <c r="IX352" i="46"/>
  <c r="JK531" i="46"/>
  <c r="JI396" i="46"/>
  <c r="JI409" i="46" s="1"/>
  <c r="KG81" i="46" s="1"/>
  <c r="IW414" i="46"/>
  <c r="IS417" i="46"/>
  <c r="JK432" i="46"/>
  <c r="JG429" i="46"/>
  <c r="JE426" i="46"/>
  <c r="JK425" i="46"/>
  <c r="IY398" i="46"/>
  <c r="JD426" i="46"/>
  <c r="IU392" i="46"/>
  <c r="JJ399" i="46"/>
  <c r="JH666" i="46"/>
  <c r="JK528" i="46"/>
  <c r="IR342" i="46"/>
  <c r="IT392" i="46"/>
  <c r="JJ407" i="46"/>
  <c r="IS530" i="46"/>
  <c r="JE405" i="46"/>
  <c r="JE342" i="46"/>
  <c r="IZ528" i="46"/>
  <c r="JB357" i="46"/>
  <c r="JF624" i="46"/>
  <c r="IV343" i="46"/>
  <c r="JJ351" i="46"/>
  <c r="JG529" i="46"/>
  <c r="IS342" i="46"/>
  <c r="IR347" i="46"/>
  <c r="IZ626" i="46"/>
  <c r="JF342" i="46"/>
  <c r="JC357" i="46"/>
  <c r="JH349" i="46"/>
  <c r="JI352" i="46"/>
  <c r="JG348" i="46"/>
  <c r="JA356" i="46"/>
  <c r="IY353" i="46"/>
  <c r="IY632" i="46"/>
  <c r="JA343" i="46"/>
  <c r="JD345" i="46"/>
  <c r="JD359" i="46" s="1"/>
  <c r="KB79" i="46" s="1"/>
  <c r="IZ346" i="46"/>
  <c r="JI342" i="46"/>
  <c r="JH614" i="46"/>
  <c r="JJ344" i="46"/>
  <c r="JI351" i="46"/>
  <c r="IZ668" i="46"/>
  <c r="JJ614" i="46"/>
  <c r="JB346" i="46"/>
  <c r="IW666" i="46"/>
  <c r="JK676" i="46"/>
  <c r="JH350" i="46"/>
  <c r="IZ351" i="46"/>
  <c r="JJ340" i="46"/>
  <c r="JP344" i="46" s="1"/>
  <c r="JD625" i="46"/>
  <c r="IX344" i="46"/>
  <c r="JK677" i="46"/>
  <c r="IY344" i="46"/>
  <c r="JB341" i="46"/>
  <c r="JE345" i="46"/>
  <c r="JE359" i="46" s="1"/>
  <c r="KC79" i="46" s="1"/>
  <c r="JK348" i="46"/>
  <c r="JG615" i="46"/>
  <c r="JD356" i="46"/>
  <c r="JH341" i="46"/>
  <c r="JK618" i="46"/>
  <c r="JG668" i="46"/>
  <c r="IW355" i="46"/>
  <c r="IY349" i="46"/>
  <c r="JI619" i="46"/>
  <c r="IS339" i="46"/>
  <c r="JG667" i="46"/>
  <c r="JA666" i="46"/>
  <c r="JF623" i="46"/>
  <c r="IV352" i="46"/>
  <c r="IZ627" i="46"/>
  <c r="JB349" i="46"/>
  <c r="IR351" i="46"/>
  <c r="JD339" i="46"/>
  <c r="JE355" i="46"/>
  <c r="IY528" i="46"/>
  <c r="IS340" i="46"/>
  <c r="JG295" i="46"/>
  <c r="IW525" i="46"/>
  <c r="IW528" i="46"/>
  <c r="IY669" i="46"/>
  <c r="IR624" i="46"/>
  <c r="IZ349" i="46"/>
  <c r="JK341" i="46"/>
  <c r="IW681" i="46"/>
  <c r="JA674" i="46"/>
  <c r="JA354" i="46"/>
  <c r="JE353" i="46"/>
  <c r="JE347" i="46"/>
  <c r="IR676" i="46"/>
  <c r="JI356" i="46"/>
  <c r="IZ343" i="46"/>
  <c r="IV681" i="46"/>
  <c r="IV619" i="46"/>
  <c r="IY342" i="46"/>
  <c r="IZ348" i="46"/>
  <c r="JD354" i="46"/>
  <c r="IX357" i="46"/>
  <c r="IU673" i="46"/>
  <c r="JA665" i="46"/>
  <c r="IT342" i="46"/>
  <c r="JF353" i="46"/>
  <c r="IY680" i="46"/>
  <c r="IY684" i="46" s="1"/>
  <c r="JW92" i="46" s="1"/>
  <c r="IR353" i="46"/>
  <c r="JH629" i="46"/>
  <c r="IU516" i="46"/>
  <c r="JE677" i="46"/>
  <c r="IW515" i="46"/>
  <c r="JH671" i="46"/>
  <c r="IR616" i="46"/>
  <c r="JA352" i="46"/>
  <c r="IW339" i="46"/>
  <c r="JK345" i="46"/>
  <c r="JK359" i="46" s="1"/>
  <c r="KI79" i="46" s="1"/>
  <c r="IV340" i="46"/>
  <c r="IU341" i="46"/>
  <c r="IW682" i="46"/>
  <c r="JF339" i="46"/>
  <c r="IR523" i="46"/>
  <c r="JC355" i="46"/>
  <c r="IZ665" i="46"/>
  <c r="IW624" i="46"/>
  <c r="IR623" i="46"/>
  <c r="IX623" i="46"/>
  <c r="IY617" i="46"/>
  <c r="JH617" i="46"/>
  <c r="IU622" i="46"/>
  <c r="JI630" i="46"/>
  <c r="JD619" i="46"/>
  <c r="JG621" i="46"/>
  <c r="IZ629" i="46"/>
  <c r="IW630" i="46"/>
  <c r="IT622" i="46"/>
  <c r="JE625" i="46"/>
  <c r="JA614" i="46"/>
  <c r="IY624" i="46"/>
  <c r="IR631" i="46"/>
  <c r="IR634" i="46" s="1"/>
  <c r="JP90" i="46" s="1"/>
  <c r="IR628" i="46"/>
  <c r="IY273" i="46"/>
  <c r="JF273" i="46"/>
  <c r="IX270" i="46"/>
  <c r="JH278" i="46"/>
  <c r="JE276" i="46"/>
  <c r="JG265" i="46"/>
  <c r="JG284" i="46" s="1"/>
  <c r="KE76" i="46" s="1"/>
  <c r="IR269" i="46"/>
  <c r="JF265" i="46"/>
  <c r="JF284" i="46" s="1"/>
  <c r="KD76" i="46" s="1"/>
  <c r="IT278" i="46"/>
  <c r="JA275" i="46"/>
  <c r="IT266" i="46"/>
  <c r="IY276" i="46"/>
  <c r="JH264" i="46"/>
  <c r="JG271" i="46"/>
  <c r="JG616" i="46"/>
  <c r="IU615" i="46"/>
  <c r="IY618" i="46"/>
  <c r="JH621" i="46"/>
  <c r="JK631" i="46"/>
  <c r="JK634" i="46" s="1"/>
  <c r="KI90" i="46" s="1"/>
  <c r="IT624" i="46"/>
  <c r="JD632" i="46"/>
  <c r="JB632" i="46"/>
  <c r="JJ619" i="46"/>
  <c r="IV631" i="46"/>
  <c r="IV634" i="46" s="1"/>
  <c r="JT90" i="46" s="1"/>
  <c r="JH630" i="46"/>
  <c r="IS622" i="46"/>
  <c r="IV623" i="46"/>
  <c r="JK626" i="46"/>
  <c r="JI621" i="46"/>
  <c r="JA624" i="46"/>
  <c r="IU632" i="46"/>
  <c r="IU630" i="46"/>
  <c r="IY623" i="46"/>
  <c r="JJ618" i="46"/>
  <c r="JH632" i="46"/>
  <c r="IS627" i="46"/>
  <c r="IV617" i="46"/>
  <c r="JE631" i="46"/>
  <c r="JE634" i="46" s="1"/>
  <c r="KC90" i="46" s="1"/>
  <c r="JH627" i="46"/>
  <c r="JA623" i="46"/>
  <c r="JI264" i="46"/>
  <c r="IV271" i="46"/>
  <c r="JF274" i="46"/>
  <c r="IW627" i="46"/>
  <c r="JB271" i="46"/>
  <c r="IS267" i="46"/>
  <c r="JJ270" i="46"/>
  <c r="JE274" i="46"/>
  <c r="IZ281" i="46"/>
  <c r="IX280" i="46"/>
  <c r="JD270" i="46"/>
  <c r="IU270" i="46"/>
  <c r="JG270" i="46"/>
  <c r="JE277" i="46"/>
  <c r="JA278" i="46"/>
  <c r="JJ281" i="46"/>
  <c r="IV264" i="46"/>
  <c r="JB281" i="46"/>
  <c r="IU274" i="46"/>
  <c r="IV281" i="46"/>
  <c r="JJ279" i="46"/>
  <c r="JG276" i="46"/>
  <c r="IS624" i="46"/>
  <c r="JF276" i="46"/>
  <c r="JG623" i="46"/>
  <c r="IW628" i="46"/>
  <c r="IX614" i="46"/>
  <c r="IW632" i="46"/>
  <c r="JJ617" i="46"/>
  <c r="IZ625" i="46"/>
  <c r="JD614" i="46"/>
  <c r="JI282" i="46"/>
  <c r="IR625" i="46"/>
  <c r="JC631" i="46"/>
  <c r="JC634" i="46" s="1"/>
  <c r="KA90" i="46" s="1"/>
  <c r="JD626" i="46"/>
  <c r="JC620" i="46"/>
  <c r="JB628" i="46"/>
  <c r="JK620" i="46"/>
  <c r="JC276" i="46"/>
  <c r="IZ278" i="46"/>
  <c r="IV282" i="46"/>
  <c r="IV265" i="46"/>
  <c r="IV284" i="46" s="1"/>
  <c r="JT76" i="46" s="1"/>
  <c r="IW264" i="46"/>
  <c r="JH281" i="46"/>
  <c r="JC282" i="46"/>
  <c r="IZ266" i="46"/>
  <c r="JB282" i="46"/>
  <c r="JK622" i="46"/>
  <c r="JA279" i="46"/>
  <c r="JJ268" i="46"/>
  <c r="JB278" i="46"/>
  <c r="IR282" i="46"/>
  <c r="JC264" i="46"/>
  <c r="JD279" i="46"/>
  <c r="IW277" i="46"/>
  <c r="IW618" i="46"/>
  <c r="IY269" i="46"/>
  <c r="JF617" i="46"/>
  <c r="JK624" i="46"/>
  <c r="JB616" i="46"/>
  <c r="JH268" i="46"/>
  <c r="IU619" i="46"/>
  <c r="IU625" i="46"/>
  <c r="JB623" i="46"/>
  <c r="JE616" i="46"/>
  <c r="IY629" i="46"/>
  <c r="JC614" i="46"/>
  <c r="JD617" i="46"/>
  <c r="JB631" i="46"/>
  <c r="JB634" i="46" s="1"/>
  <c r="JZ90" i="46" s="1"/>
  <c r="JJ615" i="46"/>
  <c r="IS615" i="46"/>
  <c r="IR614" i="46"/>
  <c r="JE632" i="46"/>
  <c r="JG630" i="46"/>
  <c r="JD631" i="46"/>
  <c r="JD634" i="46" s="1"/>
  <c r="KB90" i="46" s="1"/>
  <c r="JB266" i="46"/>
  <c r="IT274" i="46"/>
  <c r="JD265" i="46"/>
  <c r="JD284" i="46" s="1"/>
  <c r="KB76" i="46" s="1"/>
  <c r="IZ274" i="46"/>
  <c r="JB269" i="46"/>
  <c r="JE268" i="46"/>
  <c r="JE282" i="46"/>
  <c r="IR281" i="46"/>
  <c r="JB273" i="46"/>
  <c r="IZ272" i="46"/>
  <c r="IX279" i="46"/>
  <c r="JB270" i="46"/>
  <c r="IR265" i="46"/>
  <c r="IR284" i="46" s="1"/>
  <c r="JP76" i="46" s="1"/>
  <c r="IR267" i="46"/>
  <c r="JE266" i="46"/>
  <c r="JB618" i="46"/>
  <c r="IT271" i="46"/>
  <c r="IW622" i="46"/>
  <c r="JJ276" i="46"/>
  <c r="IR630" i="46"/>
  <c r="IX615" i="46"/>
  <c r="IX624" i="46"/>
  <c r="IY621" i="46"/>
  <c r="JI627" i="46"/>
  <c r="JK632" i="46"/>
  <c r="JB630" i="46"/>
  <c r="JJ631" i="46"/>
  <c r="JJ634" i="46" s="1"/>
  <c r="KH90" i="46" s="1"/>
  <c r="IW620" i="46"/>
  <c r="IS631" i="46"/>
  <c r="IS634" i="46" s="1"/>
  <c r="JQ90" i="46" s="1"/>
  <c r="JC629" i="46"/>
  <c r="JK627" i="46"/>
  <c r="IZ617" i="46"/>
  <c r="JC269" i="46"/>
  <c r="IT281" i="46"/>
  <c r="IT282" i="46"/>
  <c r="JF278" i="46"/>
  <c r="IV278" i="46"/>
  <c r="JI275" i="46"/>
  <c r="JK268" i="46"/>
  <c r="JG277" i="46"/>
  <c r="JD264" i="46"/>
  <c r="JE280" i="46"/>
  <c r="IR277" i="46"/>
  <c r="JB268" i="46"/>
  <c r="IW280" i="46"/>
  <c r="JB626" i="46"/>
  <c r="JG617" i="46"/>
  <c r="JA618" i="46"/>
  <c r="JF619" i="46"/>
  <c r="IT618" i="46"/>
  <c r="JA627" i="46"/>
  <c r="JK614" i="46"/>
  <c r="IT615" i="46"/>
  <c r="IV630" i="46"/>
  <c r="JA628" i="46"/>
  <c r="JE628" i="46"/>
  <c r="IS618" i="46"/>
  <c r="JI274" i="46"/>
  <c r="JI269" i="46"/>
  <c r="JG272" i="46"/>
  <c r="IX273" i="46"/>
  <c r="JI278" i="46"/>
  <c r="JD267" i="46"/>
  <c r="JF272" i="46"/>
  <c r="JJ282" i="46"/>
  <c r="JK280" i="46"/>
  <c r="JF280" i="46"/>
  <c r="JK271" i="46"/>
  <c r="JD623" i="46"/>
  <c r="JB617" i="46"/>
  <c r="JC278" i="46"/>
  <c r="IR626" i="46"/>
  <c r="JE622" i="46"/>
  <c r="IY620" i="46"/>
  <c r="IS629" i="46"/>
  <c r="JD628" i="46"/>
  <c r="JG626" i="46"/>
  <c r="JA270" i="46"/>
  <c r="IV621" i="46"/>
  <c r="JC625" i="46"/>
  <c r="JE624" i="46"/>
  <c r="IX625" i="46"/>
  <c r="IX616" i="46"/>
  <c r="IV266" i="46"/>
  <c r="JJ277" i="46"/>
  <c r="JJ267" i="46"/>
  <c r="IZ277" i="46"/>
  <c r="JK278" i="46"/>
  <c r="IX275" i="46"/>
  <c r="JH266" i="46"/>
  <c r="IV268" i="46"/>
  <c r="IY270" i="46"/>
  <c r="IT275" i="46"/>
  <c r="IZ621" i="46"/>
  <c r="JB621" i="46"/>
  <c r="JI632" i="46"/>
  <c r="JC619" i="46"/>
  <c r="JA626" i="46"/>
  <c r="IX627" i="46"/>
  <c r="JJ621" i="46"/>
  <c r="IU626" i="46"/>
  <c r="JE627" i="46"/>
  <c r="IR632" i="46"/>
  <c r="JF614" i="46"/>
  <c r="IX632" i="46"/>
  <c r="IZ614" i="46"/>
  <c r="IV620" i="46"/>
  <c r="IW269" i="46"/>
  <c r="JA266" i="46"/>
  <c r="IS280" i="46"/>
  <c r="IY280" i="46"/>
  <c r="IU279" i="46"/>
  <c r="IT625" i="46"/>
  <c r="JD276" i="46"/>
  <c r="JD620" i="46"/>
  <c r="IU268" i="46"/>
  <c r="IS271" i="46"/>
  <c r="JF277" i="46"/>
  <c r="JA273" i="46"/>
  <c r="JE275" i="46"/>
  <c r="IV273" i="46"/>
  <c r="JE267" i="46"/>
  <c r="JF627" i="46"/>
  <c r="IV625" i="46"/>
  <c r="JJ632" i="46"/>
  <c r="JI616" i="46"/>
  <c r="IZ628" i="46"/>
  <c r="JB619" i="46"/>
  <c r="IU628" i="46"/>
  <c r="JE620" i="46"/>
  <c r="JF616" i="46"/>
  <c r="IW614" i="46"/>
  <c r="JE629" i="46"/>
  <c r="JC623" i="46"/>
  <c r="IV627" i="46"/>
  <c r="JB625" i="46"/>
  <c r="JH620" i="46"/>
  <c r="IU631" i="46"/>
  <c r="IU634" i="46" s="1"/>
  <c r="JS90" i="46" s="1"/>
  <c r="IW270" i="46"/>
  <c r="JC274" i="46"/>
  <c r="JH279" i="46"/>
  <c r="JC273" i="46"/>
  <c r="IZ276" i="46"/>
  <c r="JI277" i="46"/>
  <c r="IR276" i="46"/>
  <c r="JI625" i="46"/>
  <c r="IY281" i="46"/>
  <c r="IS276" i="46"/>
  <c r="JK265" i="46"/>
  <c r="JK284" i="46" s="1"/>
  <c r="KI76" i="46" s="1"/>
  <c r="IT268" i="46"/>
  <c r="JA282" i="46"/>
  <c r="IX281" i="46"/>
  <c r="IW266" i="46"/>
  <c r="IR627" i="46"/>
  <c r="JB614" i="46"/>
  <c r="JG619" i="46"/>
  <c r="JG620" i="46"/>
  <c r="IR618" i="46"/>
  <c r="JB620" i="46"/>
  <c r="IY625" i="46"/>
  <c r="JF630" i="46"/>
  <c r="IU620" i="46"/>
  <c r="IY615" i="46"/>
  <c r="JG266" i="46"/>
  <c r="JD275" i="46"/>
  <c r="JD269" i="46"/>
  <c r="JC266" i="46"/>
  <c r="JI281" i="46"/>
  <c r="JG268" i="46"/>
  <c r="IT267" i="46"/>
  <c r="IR266" i="46"/>
  <c r="IX276" i="46"/>
  <c r="JC267" i="46"/>
  <c r="JA265" i="46"/>
  <c r="JA284" i="46" s="1"/>
  <c r="JY76" i="46" s="1"/>
  <c r="IV269" i="46"/>
  <c r="JF615" i="46"/>
  <c r="IS275" i="46"/>
  <c r="JE614" i="46"/>
  <c r="IY267" i="46"/>
  <c r="IZ619" i="46"/>
  <c r="JK628" i="46"/>
  <c r="IW625" i="46"/>
  <c r="JK270" i="46"/>
  <c r="JK616" i="46"/>
  <c r="JJ620" i="46"/>
  <c r="IW621" i="46"/>
  <c r="JK623" i="46"/>
  <c r="JE630" i="46"/>
  <c r="IY626" i="46"/>
  <c r="IV622" i="46"/>
  <c r="JK274" i="46"/>
  <c r="JJ271" i="46"/>
  <c r="JG282" i="46"/>
  <c r="IY279" i="46"/>
  <c r="JD266" i="46"/>
  <c r="IZ273" i="46"/>
  <c r="JE264" i="46"/>
  <c r="IS268" i="46"/>
  <c r="JH271" i="46"/>
  <c r="IV274" i="46"/>
  <c r="JG264" i="46"/>
  <c r="JF282" i="46"/>
  <c r="JI276" i="46"/>
  <c r="JF275" i="46"/>
  <c r="IV276" i="46"/>
  <c r="JJ626" i="46"/>
  <c r="JA616" i="46"/>
  <c r="IR273" i="46"/>
  <c r="JG631" i="46"/>
  <c r="JG634" i="46" s="1"/>
  <c r="KE90" i="46" s="1"/>
  <c r="JF625" i="46"/>
  <c r="IV629" i="46"/>
  <c r="JG628" i="46"/>
  <c r="JI624" i="46"/>
  <c r="JD629" i="46"/>
  <c r="JE626" i="46"/>
  <c r="IZ618" i="46"/>
  <c r="IR621" i="46"/>
  <c r="JC621" i="46"/>
  <c r="JJ622" i="46"/>
  <c r="JF268" i="46"/>
  <c r="IT269" i="46"/>
  <c r="JA280" i="46"/>
  <c r="JD271" i="46"/>
  <c r="JA271" i="46"/>
  <c r="JJ264" i="46"/>
  <c r="IU275" i="46"/>
  <c r="JG269" i="46"/>
  <c r="JF281" i="46"/>
  <c r="JC265" i="46"/>
  <c r="JC284" i="46" s="1"/>
  <c r="KA76" i="46" s="1"/>
  <c r="JA281" i="46"/>
  <c r="JF267" i="46"/>
  <c r="JK276" i="46"/>
  <c r="JH277" i="46"/>
  <c r="JK267" i="46"/>
  <c r="JA264" i="46"/>
  <c r="IX264" i="46"/>
  <c r="JC272" i="46"/>
  <c r="JJ625" i="46"/>
  <c r="JK615" i="46"/>
  <c r="IT621" i="46"/>
  <c r="JB615" i="46"/>
  <c r="JI615" i="46"/>
  <c r="JI631" i="46"/>
  <c r="JI634" i="46" s="1"/>
  <c r="KG90" i="46" s="1"/>
  <c r="JD621" i="46"/>
  <c r="IY622" i="46"/>
  <c r="IR619" i="46"/>
  <c r="JD616" i="46"/>
  <c r="IS621" i="46"/>
  <c r="JK619" i="46"/>
  <c r="JG627" i="46"/>
  <c r="JI628" i="46"/>
  <c r="JJ623" i="46"/>
  <c r="IY274" i="46"/>
  <c r="JI266" i="46"/>
  <c r="JH280" i="46"/>
  <c r="JI268" i="46"/>
  <c r="IW276" i="46"/>
  <c r="IV280" i="46"/>
  <c r="IX266" i="46"/>
  <c r="IU267" i="46"/>
  <c r="IV275" i="46"/>
  <c r="JH274" i="46"/>
  <c r="IR275" i="46"/>
  <c r="IV270" i="46"/>
  <c r="JH276" i="46"/>
  <c r="JI617" i="46"/>
  <c r="IW279" i="46"/>
  <c r="IY277" i="46"/>
  <c r="IU624" i="46"/>
  <c r="IX619" i="46"/>
  <c r="IX622" i="46"/>
  <c r="IZ624" i="46"/>
  <c r="JH624" i="46"/>
  <c r="JH628" i="46"/>
  <c r="IX628" i="46"/>
  <c r="IT628" i="46"/>
  <c r="IV624" i="46"/>
  <c r="JB274" i="46"/>
  <c r="IZ271" i="46"/>
  <c r="JE272" i="46"/>
  <c r="JH272" i="46"/>
  <c r="JF264" i="46"/>
  <c r="JK282" i="46"/>
  <c r="IT276" i="46"/>
  <c r="IW278" i="46"/>
  <c r="IR280" i="46"/>
  <c r="IX269" i="46"/>
  <c r="IT280" i="46"/>
  <c r="JD280" i="46"/>
  <c r="IV614" i="46"/>
  <c r="JJ280" i="46"/>
  <c r="IS625" i="46"/>
  <c r="JF270" i="46"/>
  <c r="JK266" i="46"/>
  <c r="IR620" i="46"/>
  <c r="IZ623" i="46"/>
  <c r="IS616" i="46"/>
  <c r="JE617" i="46"/>
  <c r="JC622" i="46"/>
  <c r="IW619" i="46"/>
  <c r="JH626" i="46"/>
  <c r="JC617" i="46"/>
  <c r="IT620" i="46"/>
  <c r="JI626" i="46"/>
  <c r="JA629" i="46"/>
  <c r="JA269" i="46"/>
  <c r="JD274" i="46"/>
  <c r="IU277" i="46"/>
  <c r="IU273" i="46"/>
  <c r="IZ264" i="46"/>
  <c r="JB276" i="46"/>
  <c r="JD277" i="46"/>
  <c r="IY282" i="46"/>
  <c r="IS274" i="46"/>
  <c r="IS266" i="46"/>
  <c r="JJ269" i="46"/>
  <c r="JG279" i="46"/>
  <c r="JI271" i="46"/>
  <c r="IW275" i="46"/>
  <c r="JF279" i="46"/>
  <c r="JB622" i="46"/>
  <c r="IY271" i="46"/>
  <c r="IU617" i="46"/>
  <c r="JD618" i="46"/>
  <c r="JK625" i="46"/>
  <c r="JH269" i="46"/>
  <c r="JJ624" i="46"/>
  <c r="JF632" i="46"/>
  <c r="JG622" i="46"/>
  <c r="JA620" i="46"/>
  <c r="JH618" i="46"/>
  <c r="IR617" i="46"/>
  <c r="IX620" i="46"/>
  <c r="IZ615" i="46"/>
  <c r="IU614" i="46"/>
  <c r="JE621" i="46"/>
  <c r="IR272" i="46"/>
  <c r="JA276" i="46"/>
  <c r="JC268" i="46"/>
  <c r="JH282" i="46"/>
  <c r="JC270" i="46"/>
  <c r="IX267" i="46"/>
  <c r="IS282" i="46"/>
  <c r="JK264" i="46"/>
  <c r="JE281" i="46"/>
  <c r="JG274" i="46"/>
  <c r="JE269" i="46"/>
  <c r="JG618" i="46"/>
  <c r="JK277" i="46"/>
  <c r="IX630" i="46"/>
  <c r="JJ630" i="46"/>
  <c r="JF626" i="46"/>
  <c r="IT626" i="46"/>
  <c r="IY630" i="46"/>
  <c r="JF631" i="46"/>
  <c r="JF634" i="46" s="1"/>
  <c r="KD90" i="46" s="1"/>
  <c r="JH615" i="46"/>
  <c r="JF618" i="46"/>
  <c r="IT630" i="46"/>
  <c r="JI349" i="46"/>
  <c r="IV307" i="46"/>
  <c r="IT677" i="46"/>
  <c r="JG675" i="46"/>
  <c r="JH422" i="46"/>
  <c r="JH434" i="46" s="1"/>
  <c r="KF82" i="46" s="1"/>
  <c r="JG666" i="46"/>
  <c r="IX305" i="46"/>
  <c r="IY425" i="46"/>
  <c r="JG521" i="46"/>
  <c r="JK295" i="46"/>
  <c r="IX349" i="46"/>
  <c r="IV299" i="46"/>
  <c r="IV347" i="46"/>
  <c r="JG670" i="46"/>
  <c r="JB293" i="46"/>
  <c r="IU351" i="46"/>
  <c r="IY397" i="46"/>
  <c r="JC530" i="46"/>
  <c r="IU347" i="46"/>
  <c r="JG418" i="46"/>
  <c r="JA532" i="46"/>
  <c r="IV430" i="46"/>
  <c r="IW291" i="46"/>
  <c r="IW309" i="46" s="1"/>
  <c r="JU77" i="46" s="1"/>
  <c r="JE421" i="46"/>
  <c r="JI665" i="46"/>
  <c r="IS291" i="46"/>
  <c r="IS309" i="46" s="1"/>
  <c r="JQ77" i="46" s="1"/>
  <c r="JC349" i="46"/>
  <c r="IZ516" i="46"/>
  <c r="JB339" i="46"/>
  <c r="JK389" i="46"/>
  <c r="IY674" i="46"/>
  <c r="IU344" i="46"/>
  <c r="JD405" i="46"/>
  <c r="JB515" i="46"/>
  <c r="IW351" i="46"/>
  <c r="IV429" i="46"/>
  <c r="IT598" i="46"/>
  <c r="IS415" i="46"/>
  <c r="IR417" i="46"/>
  <c r="IU519" i="46"/>
  <c r="IS344" i="46"/>
  <c r="IX531" i="46"/>
  <c r="JF679" i="46"/>
  <c r="JG424" i="46"/>
  <c r="IR521" i="46"/>
  <c r="JF398" i="46"/>
  <c r="IS431" i="46"/>
  <c r="IX424" i="46"/>
  <c r="JC416" i="46"/>
  <c r="JB432" i="46"/>
  <c r="IU424" i="46"/>
  <c r="JJ345" i="46"/>
  <c r="JJ359" i="46" s="1"/>
  <c r="KH79" i="46" s="1"/>
  <c r="JB422" i="46"/>
  <c r="JB434" i="46" s="1"/>
  <c r="JZ82" i="46" s="1"/>
  <c r="JI424" i="46"/>
  <c r="JA524" i="46"/>
  <c r="IR669" i="46"/>
  <c r="JA670" i="46"/>
  <c r="JE402" i="46"/>
  <c r="JI679" i="46"/>
  <c r="JC515" i="46"/>
  <c r="IR402" i="46"/>
  <c r="IY294" i="46"/>
  <c r="JG399" i="46"/>
  <c r="JG680" i="46"/>
  <c r="JG684" i="46" s="1"/>
  <c r="KE92" i="46" s="1"/>
  <c r="JI346" i="46"/>
  <c r="JH389" i="46"/>
  <c r="JF389" i="46"/>
  <c r="JH400" i="46"/>
  <c r="IZ350" i="46"/>
  <c r="JI525" i="46"/>
  <c r="JJ671" i="46"/>
  <c r="JB351" i="46"/>
  <c r="IW342" i="46"/>
  <c r="JH682" i="46"/>
  <c r="IS357" i="46"/>
  <c r="JK672" i="46"/>
  <c r="JK340" i="46"/>
  <c r="JE427" i="46"/>
  <c r="IW415" i="46"/>
  <c r="IZ430" i="46"/>
  <c r="JK423" i="46"/>
  <c r="IV428" i="46"/>
  <c r="JD431" i="46"/>
  <c r="IT679" i="46"/>
  <c r="IU621" i="46"/>
  <c r="IS352" i="46"/>
  <c r="IV355" i="46"/>
  <c r="IT356" i="46"/>
  <c r="IS353" i="46"/>
  <c r="JI355" i="46"/>
  <c r="JE357" i="46"/>
  <c r="IV632" i="46"/>
  <c r="JF350" i="46"/>
  <c r="JF667" i="46"/>
  <c r="IT616" i="46"/>
  <c r="IU671" i="46"/>
  <c r="IT627" i="46"/>
  <c r="JI348" i="46"/>
  <c r="JJ680" i="46"/>
  <c r="JJ684" i="46" s="1"/>
  <c r="KH92" i="46" s="1"/>
  <c r="JG353" i="46"/>
  <c r="JD432" i="46"/>
  <c r="IW432" i="46"/>
  <c r="JA419" i="46"/>
  <c r="JK427" i="46"/>
  <c r="IX423" i="46"/>
  <c r="JB417" i="46"/>
  <c r="IV432" i="46"/>
  <c r="IS614" i="46"/>
  <c r="IW626" i="46"/>
  <c r="IU623" i="46"/>
  <c r="IY619" i="46"/>
  <c r="JD343" i="46"/>
  <c r="IX343" i="46"/>
  <c r="JK352" i="46"/>
  <c r="IX629" i="46"/>
  <c r="JH344" i="46"/>
  <c r="JF678" i="46"/>
  <c r="IW631" i="46"/>
  <c r="IW634" i="46" s="1"/>
  <c r="JU90" i="46" s="1"/>
  <c r="IT632" i="46"/>
  <c r="JB344" i="46"/>
  <c r="IS617" i="46"/>
  <c r="JF672" i="46"/>
  <c r="JB279" i="46"/>
  <c r="JE655" i="46"/>
  <c r="IR501" i="46"/>
  <c r="JC277" i="46"/>
  <c r="JE649" i="46"/>
  <c r="JF507" i="46"/>
  <c r="JG205" i="46"/>
  <c r="JB539" i="46"/>
  <c r="IY192" i="46"/>
  <c r="JA207" i="46"/>
  <c r="JG199" i="46"/>
  <c r="JG197" i="46"/>
  <c r="JH206" i="46"/>
  <c r="JB193" i="46"/>
  <c r="IZ189" i="46"/>
  <c r="IZ209" i="46" s="1"/>
  <c r="JX73" i="46" s="1"/>
  <c r="IW191" i="46"/>
  <c r="IS199" i="46"/>
  <c r="JJ195" i="46"/>
  <c r="IV656" i="46"/>
  <c r="JI499" i="46"/>
  <c r="JI652" i="46"/>
  <c r="IZ681" i="46"/>
  <c r="IZ506" i="46"/>
  <c r="JB673" i="46"/>
  <c r="JF269" i="46"/>
  <c r="IU265" i="46"/>
  <c r="IU284" i="46" s="1"/>
  <c r="JS76" i="46" s="1"/>
  <c r="IZ267" i="46"/>
  <c r="IS277" i="46"/>
  <c r="IV342" i="46"/>
  <c r="JB280" i="46"/>
  <c r="IY652" i="46"/>
  <c r="JK630" i="46"/>
  <c r="JK499" i="46"/>
  <c r="IU419" i="46"/>
  <c r="IS682" i="46"/>
  <c r="JF668" i="46"/>
  <c r="JC667" i="46"/>
  <c r="JG351" i="46"/>
  <c r="JH415" i="46"/>
  <c r="JP419" i="46" s="1"/>
  <c r="JJ667" i="46"/>
  <c r="JF629" i="46"/>
  <c r="JE343" i="46"/>
  <c r="IS350" i="46"/>
  <c r="JC426" i="46"/>
  <c r="JI682" i="46"/>
  <c r="JF356" i="46"/>
  <c r="JK339" i="46"/>
  <c r="IV664" i="46"/>
  <c r="IW341" i="46"/>
  <c r="JE278" i="46"/>
  <c r="JK629" i="46"/>
  <c r="JE615" i="46"/>
  <c r="IX618" i="46"/>
  <c r="JG355" i="46"/>
  <c r="JF622" i="46"/>
  <c r="JH631" i="46"/>
  <c r="JH634" i="46" s="1"/>
  <c r="KF90" i="46" s="1"/>
  <c r="JC340" i="46"/>
  <c r="JG629" i="46"/>
  <c r="IS670" i="46"/>
  <c r="JI357" i="46"/>
  <c r="IU670" i="46"/>
  <c r="JH345" i="46"/>
  <c r="JH359" i="46" s="1"/>
  <c r="KF79" i="46" s="1"/>
  <c r="JB426" i="46"/>
  <c r="JD353" i="46"/>
  <c r="IV351" i="46"/>
  <c r="JB627" i="46"/>
  <c r="JG342" i="46"/>
  <c r="JA421" i="46"/>
  <c r="IT422" i="46"/>
  <c r="IT434" i="46" s="1"/>
  <c r="JR82" i="46" s="1"/>
  <c r="JG419" i="46"/>
  <c r="JC422" i="46"/>
  <c r="JC434" i="46" s="1"/>
  <c r="KA82" i="46" s="1"/>
  <c r="JE429" i="46"/>
  <c r="IZ345" i="46"/>
  <c r="IZ359" i="46" s="1"/>
  <c r="JX79" i="46" s="1"/>
  <c r="JK342" i="46"/>
  <c r="IW340" i="46"/>
  <c r="JA625" i="46"/>
  <c r="JJ676" i="46"/>
  <c r="IV676" i="46"/>
  <c r="JE623" i="46"/>
  <c r="JF675" i="46"/>
  <c r="JC615" i="46"/>
  <c r="JG352" i="46"/>
  <c r="IS620" i="46"/>
  <c r="JH346" i="46"/>
  <c r="IV626" i="46"/>
  <c r="JA632" i="46"/>
  <c r="JC352" i="46"/>
  <c r="IT346" i="46"/>
  <c r="IS678" i="46"/>
  <c r="JI673" i="46"/>
  <c r="IR629" i="46"/>
  <c r="IW615" i="46"/>
  <c r="IZ632" i="46"/>
  <c r="JB356" i="46"/>
  <c r="JK356" i="46"/>
  <c r="JF628" i="46"/>
  <c r="JJ627" i="46"/>
  <c r="JD344" i="46"/>
  <c r="JD352" i="46"/>
  <c r="JB671" i="46"/>
  <c r="IX353" i="46"/>
  <c r="IV350" i="46"/>
  <c r="JD342" i="46"/>
  <c r="JG673" i="46"/>
  <c r="GN85" i="46"/>
  <c r="JP394" i="46"/>
  <c r="JP520" i="46"/>
  <c r="JP294" i="46"/>
  <c r="GN86" i="46"/>
  <c r="JP295" i="46"/>
  <c r="JP395" i="46"/>
  <c r="GN88" i="46"/>
  <c r="JP420" i="46"/>
  <c r="JP495" i="46"/>
  <c r="GN87" i="46"/>
  <c r="GN75" i="46"/>
  <c r="JP519" i="46"/>
  <c r="GN76" i="46"/>
  <c r="GN77" i="46"/>
  <c r="GN74" i="46"/>
  <c r="JP494" i="46"/>
  <c r="GN82" i="46"/>
  <c r="GN78" i="46"/>
  <c r="GN73" i="46"/>
  <c r="KJ73" i="46"/>
  <c r="GN81" i="46"/>
  <c r="GN89" i="46"/>
  <c r="GP89" i="46" s="1"/>
  <c r="GN90" i="46"/>
  <c r="GP90" i="46" s="1"/>
  <c r="GN91" i="46"/>
  <c r="GP91" i="46" s="1"/>
  <c r="GV76" i="46" s="1"/>
  <c r="GW76" i="46" s="1"/>
  <c r="GX76" i="46" s="1"/>
  <c r="GY76" i="46" s="1"/>
  <c r="GZ76" i="46" s="1"/>
  <c r="HB76" i="46" s="1"/>
  <c r="GN92" i="46"/>
  <c r="GP92" i="46" s="1"/>
  <c r="GN79" i="46"/>
  <c r="GN80" i="46"/>
  <c r="JP320" i="46"/>
  <c r="JP319" i="46"/>
  <c r="JP445" i="46"/>
  <c r="JP369" i="46"/>
  <c r="JP444" i="46"/>
  <c r="JP545" i="46"/>
  <c r="JP570" i="46"/>
  <c r="JP569" i="46"/>
  <c r="JP470" i="46"/>
  <c r="JP370" i="46"/>
  <c r="GP73" i="26"/>
  <c r="GP82" i="26"/>
  <c r="GP86" i="26"/>
  <c r="GP89" i="26"/>
  <c r="GR89" i="26" s="1"/>
  <c r="GP80" i="26"/>
  <c r="GP88" i="26"/>
  <c r="GP84" i="26"/>
  <c r="GP85" i="26"/>
  <c r="GP90" i="26"/>
  <c r="GR90" i="26" s="1"/>
  <c r="JJ171" i="26"/>
  <c r="GP91" i="26"/>
  <c r="GR91" i="26" s="1"/>
  <c r="GX76" i="26" s="1"/>
  <c r="GY76" i="26" s="1"/>
  <c r="GZ76" i="26" s="1"/>
  <c r="HA76" i="26" s="1"/>
  <c r="HB76" i="26" s="1"/>
  <c r="HD76" i="26" s="1"/>
  <c r="JM125" i="26"/>
  <c r="JK171" i="26"/>
  <c r="JM148" i="26"/>
  <c r="JL171" i="26"/>
  <c r="GP76" i="26"/>
  <c r="GP79" i="26"/>
  <c r="GP78" i="26"/>
  <c r="JL125" i="26"/>
  <c r="JJ125" i="26"/>
  <c r="JP105" i="26"/>
  <c r="GP74" i="26"/>
  <c r="JK125" i="26"/>
  <c r="JM171" i="26"/>
  <c r="GP81" i="26"/>
  <c r="GP92" i="26"/>
  <c r="GR92" i="26" s="1"/>
  <c r="JP169" i="26"/>
  <c r="GP83" i="26"/>
  <c r="GP87" i="26"/>
  <c r="GP75" i="26"/>
  <c r="GP77" i="26"/>
  <c r="JJ148" i="26"/>
  <c r="JL148" i="26"/>
  <c r="JK148" i="26"/>
  <c r="KY73" i="52"/>
  <c r="KY75" i="52" s="1"/>
  <c r="KT73" i="52"/>
  <c r="KT75" i="52" s="1"/>
  <c r="KU73" i="52"/>
  <c r="KU75" i="52" s="1"/>
  <c r="KZ73" i="52"/>
  <c r="KZ75" i="52" s="1"/>
  <c r="LA73" i="52"/>
  <c r="LA75" i="52" s="1"/>
  <c r="LB73" i="52"/>
  <c r="LB75" i="52" s="1"/>
  <c r="KV73" i="52"/>
  <c r="KV75" i="52" s="1"/>
  <c r="KW73" i="52"/>
  <c r="KW75" i="52" s="1"/>
  <c r="KX73" i="52"/>
  <c r="KX75" i="52" s="1"/>
  <c r="KT81" i="52"/>
  <c r="LB89" i="52"/>
  <c r="KZ87" i="52"/>
  <c r="KU82" i="52"/>
  <c r="LA88" i="52"/>
  <c r="KX85" i="52"/>
  <c r="KY86" i="52"/>
  <c r="KW84" i="52"/>
  <c r="KV83" i="52"/>
  <c r="JP345" i="46" l="1"/>
  <c r="JP270" i="46"/>
  <c r="KJ76" i="46"/>
  <c r="JP269" i="46"/>
  <c r="JP94" i="46" a="1"/>
  <c r="JW95" i="46" s="1"/>
  <c r="LC73" i="46" a="1"/>
  <c r="LG80" i="46" s="1"/>
  <c r="LD81" i="52" a="1"/>
  <c r="LD86" i="52" s="1"/>
  <c r="LM86" i="52"/>
  <c r="KF94" i="46" l="1"/>
  <c r="KF98" i="46"/>
  <c r="KF102" i="46" s="1"/>
  <c r="JR97" i="46"/>
  <c r="JZ95" i="46"/>
  <c r="JV94" i="46"/>
  <c r="JR94" i="46"/>
  <c r="JX96" i="46"/>
  <c r="JY95" i="46"/>
  <c r="JP96" i="46"/>
  <c r="JU97" i="46"/>
  <c r="JT94" i="46"/>
  <c r="KC95" i="46"/>
  <c r="JQ97" i="46"/>
  <c r="KC98" i="46"/>
  <c r="KC102" i="46" s="1"/>
  <c r="JQ96" i="46"/>
  <c r="JR95" i="46"/>
  <c r="KG96" i="46"/>
  <c r="KG97" i="46"/>
  <c r="KB97" i="46"/>
  <c r="JV98" i="46"/>
  <c r="JV102" i="46" s="1"/>
  <c r="JU98" i="46"/>
  <c r="JU102" i="46" s="1"/>
  <c r="KG94" i="46"/>
  <c r="JQ94" i="46"/>
  <c r="JT95" i="46"/>
  <c r="KE98" i="46"/>
  <c r="KE102" i="46" s="1"/>
  <c r="JW98" i="46"/>
  <c r="JW102" i="46" s="1"/>
  <c r="KI96" i="46"/>
  <c r="JU95" i="46"/>
  <c r="KA94" i="46"/>
  <c r="KB94" i="46"/>
  <c r="KH95" i="46"/>
  <c r="JV96" i="46"/>
  <c r="KB96" i="46"/>
  <c r="JU96" i="46"/>
  <c r="JV97" i="46"/>
  <c r="JW97" i="46"/>
  <c r="JR98" i="46"/>
  <c r="JR102" i="46" s="1"/>
  <c r="KC96" i="46"/>
  <c r="KH98" i="46"/>
  <c r="KH102" i="46" s="1"/>
  <c r="JQ95" i="46"/>
  <c r="KH97" i="46"/>
  <c r="KI95" i="46"/>
  <c r="KG95" i="46"/>
  <c r="JS98" i="46"/>
  <c r="JS102" i="46" s="1"/>
  <c r="JZ97" i="46"/>
  <c r="JX95" i="46"/>
  <c r="JT96" i="46"/>
  <c r="KA97" i="46"/>
  <c r="JY96" i="46"/>
  <c r="JY97" i="46"/>
  <c r="JX94" i="46"/>
  <c r="KD98" i="46"/>
  <c r="KD102" i="46" s="1"/>
  <c r="JS96" i="46"/>
  <c r="KF97" i="46"/>
  <c r="KI94" i="46"/>
  <c r="KA98" i="46"/>
  <c r="KA102" i="46" s="1"/>
  <c r="JP98" i="46"/>
  <c r="JP102" i="46" s="1"/>
  <c r="KB98" i="46"/>
  <c r="KB102" i="46" s="1"/>
  <c r="KE97" i="46"/>
  <c r="JZ98" i="46"/>
  <c r="JZ102" i="46" s="1"/>
  <c r="KI97" i="46"/>
  <c r="KH94" i="46"/>
  <c r="JX97" i="46"/>
  <c r="JU94" i="46"/>
  <c r="JZ94" i="46"/>
  <c r="JR96" i="46"/>
  <c r="JP97" i="46"/>
  <c r="JS97" i="46"/>
  <c r="KF95" i="46"/>
  <c r="KD96" i="46"/>
  <c r="KE95" i="46"/>
  <c r="JP95" i="46"/>
  <c r="JS95" i="46"/>
  <c r="JV95" i="46"/>
  <c r="KD95" i="46"/>
  <c r="JS94" i="46"/>
  <c r="KI98" i="46"/>
  <c r="KI102" i="46" s="1"/>
  <c r="JP94" i="46"/>
  <c r="KA96" i="46"/>
  <c r="KH96" i="46"/>
  <c r="KC94" i="46"/>
  <c r="JY94" i="46"/>
  <c r="KB95" i="46"/>
  <c r="KG98" i="46"/>
  <c r="KG102" i="46" s="1"/>
  <c r="KE96" i="46"/>
  <c r="KF96" i="46"/>
  <c r="JT98" i="46"/>
  <c r="JT102" i="46" s="1"/>
  <c r="JQ98" i="46"/>
  <c r="JQ102" i="46" s="1"/>
  <c r="JT97" i="46"/>
  <c r="JY98" i="46"/>
  <c r="JY102" i="46" s="1"/>
  <c r="KE94" i="46"/>
  <c r="KA95" i="46"/>
  <c r="JZ96" i="46"/>
  <c r="JW94" i="46"/>
  <c r="KD94" i="46"/>
  <c r="KC97" i="46"/>
  <c r="JW96" i="46"/>
  <c r="JX98" i="46"/>
  <c r="JX102" i="46" s="1"/>
  <c r="KD97" i="46"/>
  <c r="LE92" i="46"/>
  <c r="LE73" i="46"/>
  <c r="LE78" i="46"/>
  <c r="LF92" i="46"/>
  <c r="LH83" i="46"/>
  <c r="LI77" i="46"/>
  <c r="LH92" i="46"/>
  <c r="LJ82" i="46"/>
  <c r="LG84" i="46"/>
  <c r="LF83" i="46"/>
  <c r="LF74" i="46"/>
  <c r="LF78" i="46"/>
  <c r="LI83" i="46"/>
  <c r="LH76" i="46"/>
  <c r="LI86" i="46"/>
  <c r="LD87" i="46"/>
  <c r="LD90" i="46"/>
  <c r="LH82" i="46"/>
  <c r="LD75" i="46"/>
  <c r="LD76" i="46"/>
  <c r="LG90" i="46"/>
  <c r="LC90" i="46"/>
  <c r="LF82" i="46"/>
  <c r="LE86" i="46"/>
  <c r="LF77" i="46"/>
  <c r="LI82" i="46"/>
  <c r="LG77" i="46"/>
  <c r="LH81" i="46"/>
  <c r="LC86" i="46"/>
  <c r="LH73" i="46"/>
  <c r="LK83" i="46"/>
  <c r="LF84" i="46"/>
  <c r="LI88" i="46"/>
  <c r="LI81" i="46"/>
  <c r="LJ79" i="46"/>
  <c r="LH74" i="46"/>
  <c r="LJ86" i="46"/>
  <c r="LD86" i="46"/>
  <c r="LC76" i="46"/>
  <c r="LK81" i="46"/>
  <c r="LE90" i="46"/>
  <c r="LD73" i="46"/>
  <c r="LF87" i="46"/>
  <c r="LE91" i="46"/>
  <c r="LC89" i="46"/>
  <c r="LJ88" i="46"/>
  <c r="LG89" i="46"/>
  <c r="LK82" i="46"/>
  <c r="LI85" i="46"/>
  <c r="LC79" i="46"/>
  <c r="LI74" i="46"/>
  <c r="LF86" i="46"/>
  <c r="LD84" i="46"/>
  <c r="LK85" i="46"/>
  <c r="LE85" i="46"/>
  <c r="LG78" i="46"/>
  <c r="LD79" i="46"/>
  <c r="LG73" i="46"/>
  <c r="LD89" i="46"/>
  <c r="LG87" i="46"/>
  <c r="LI76" i="46"/>
  <c r="LG75" i="46"/>
  <c r="LC82" i="46"/>
  <c r="LH89" i="46"/>
  <c r="LF91" i="46"/>
  <c r="LD88" i="46"/>
  <c r="LG86" i="46"/>
  <c r="LG88" i="46"/>
  <c r="LG91" i="46"/>
  <c r="LI84" i="46"/>
  <c r="LD83" i="46"/>
  <c r="LF73" i="46"/>
  <c r="LJ91" i="46"/>
  <c r="LD85" i="46"/>
  <c r="LE75" i="46"/>
  <c r="LI89" i="46"/>
  <c r="LJ75" i="46"/>
  <c r="LF76" i="46"/>
  <c r="LJ92" i="46"/>
  <c r="LJ78" i="46"/>
  <c r="LJ83" i="46"/>
  <c r="LK88" i="46"/>
  <c r="LJ80" i="46"/>
  <c r="LI92" i="46"/>
  <c r="LG79" i="46"/>
  <c r="LJ90" i="46"/>
  <c r="LK76" i="46"/>
  <c r="LK87" i="46"/>
  <c r="LK77" i="46"/>
  <c r="LJ73" i="46"/>
  <c r="LD74" i="46"/>
  <c r="LD92" i="46"/>
  <c r="LG85" i="46"/>
  <c r="LK80" i="46"/>
  <c r="LE79" i="46"/>
  <c r="LH77" i="46"/>
  <c r="LK92" i="46"/>
  <c r="LF79" i="46"/>
  <c r="LD91" i="46"/>
  <c r="LF85" i="46"/>
  <c r="LJ87" i="46"/>
  <c r="LH91" i="46"/>
  <c r="LD80" i="46"/>
  <c r="LD82" i="46"/>
  <c r="LF80" i="46"/>
  <c r="LH79" i="46"/>
  <c r="LH86" i="46"/>
  <c r="LG92" i="46"/>
  <c r="LJ76" i="46"/>
  <c r="LK91" i="46"/>
  <c r="LG83" i="46"/>
  <c r="LK79" i="46"/>
  <c r="LC88" i="46"/>
  <c r="LF90" i="46"/>
  <c r="LK78" i="46"/>
  <c r="LE83" i="46"/>
  <c r="LC84" i="46"/>
  <c r="LD77" i="46"/>
  <c r="LH78" i="46"/>
  <c r="LK90" i="46"/>
  <c r="LF75" i="46"/>
  <c r="LE82" i="46"/>
  <c r="LF81" i="46"/>
  <c r="LC92" i="46"/>
  <c r="LK73" i="46"/>
  <c r="LC73" i="46"/>
  <c r="LE80" i="46"/>
  <c r="LE89" i="46"/>
  <c r="LC77" i="46"/>
  <c r="LE77" i="46"/>
  <c r="LG81" i="46"/>
  <c r="LC83" i="46"/>
  <c r="LE74" i="46"/>
  <c r="LJ89" i="46"/>
  <c r="LH80" i="46"/>
  <c r="LJ81" i="46"/>
  <c r="LC81" i="46"/>
  <c r="LD81" i="46"/>
  <c r="LE87" i="46"/>
  <c r="LE88" i="46"/>
  <c r="LJ77" i="46"/>
  <c r="LE76" i="46"/>
  <c r="LH88" i="46"/>
  <c r="LG76" i="46"/>
  <c r="LK89" i="46"/>
  <c r="LC87" i="46"/>
  <c r="LI87" i="46"/>
  <c r="LJ74" i="46"/>
  <c r="LC74" i="46"/>
  <c r="LK75" i="46"/>
  <c r="LH85" i="46"/>
  <c r="LI80" i="46"/>
  <c r="LK84" i="46"/>
  <c r="LJ85" i="46"/>
  <c r="LG82" i="46"/>
  <c r="LI78" i="46"/>
  <c r="LF89" i="46"/>
  <c r="LJ84" i="46"/>
  <c r="LC80" i="46"/>
  <c r="LH84" i="46"/>
  <c r="LK86" i="46"/>
  <c r="LD78" i="46"/>
  <c r="LC75" i="46"/>
  <c r="LC85" i="46"/>
  <c r="LI73" i="46"/>
  <c r="LI90" i="46"/>
  <c r="LH75" i="46"/>
  <c r="LK74" i="46"/>
  <c r="LG74" i="46"/>
  <c r="LH90" i="46"/>
  <c r="LH87" i="46"/>
  <c r="LC91" i="46"/>
  <c r="LI91" i="46"/>
  <c r="LF88" i="46"/>
  <c r="LI79" i="46"/>
  <c r="LE84" i="46"/>
  <c r="LE81" i="46"/>
  <c r="LI75" i="46"/>
  <c r="LC78" i="46"/>
  <c r="LD87" i="52"/>
  <c r="LD85" i="52"/>
  <c r="LD84" i="52"/>
  <c r="LD88" i="52"/>
  <c r="LD83" i="52"/>
  <c r="LD82" i="52"/>
  <c r="LD89" i="52"/>
  <c r="LD81" i="52"/>
  <c r="LN87" i="52"/>
  <c r="LL85" i="52"/>
  <c r="LI82" i="52"/>
  <c r="LK84" i="52"/>
  <c r="LH81" i="52"/>
  <c r="LJ83" i="52"/>
  <c r="LP89" i="52"/>
  <c r="LO88" i="52"/>
  <c r="LL73" i="46" l="1"/>
  <c r="LL76" i="46"/>
  <c r="KE81" i="52"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99" i="52" l="1"/>
  <c r="KO99" i="52"/>
  <c r="KG99" i="52"/>
  <c r="KH99" i="52"/>
  <c r="KP99" i="52"/>
  <c r="KI99" i="52"/>
  <c r="KN99" i="52"/>
  <c r="KM99" i="52"/>
  <c r="KJ99" i="52"/>
  <c r="KL99" i="52"/>
  <c r="KE99" i="52"/>
  <c r="KK99" i="52"/>
  <c r="KK111" i="52"/>
  <c r="KG107" i="52"/>
  <c r="KI109" i="52"/>
  <c r="KF106" i="52"/>
  <c r="KN114" i="52"/>
  <c r="KL112" i="52"/>
  <c r="KP116" i="52"/>
  <c r="KO115" i="52"/>
  <c r="KM113" i="52"/>
  <c r="KJ110" i="52"/>
  <c r="KH108" i="52"/>
  <c r="KE105"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S87" i="52"/>
  <c r="MU89" i="52"/>
  <c r="MO83" i="52"/>
  <c r="MQ85" i="52"/>
  <c r="MP84" i="52"/>
  <c r="MN82" i="52"/>
  <c r="MT88" i="52"/>
  <c r="MR86" i="52"/>
  <c r="MM81" i="52"/>
  <c r="MW81" i="52" l="1" a="1"/>
  <c r="MW86" i="52" s="1"/>
  <c r="NF86" i="52"/>
  <c r="MW88" i="52" l="1"/>
  <c r="MW81" i="52"/>
  <c r="MW87" i="52"/>
  <c r="MW89" i="52"/>
  <c r="MW83" i="52"/>
  <c r="MW84" i="52"/>
  <c r="MW85" i="52"/>
  <c r="MW82" i="52"/>
  <c r="NH88" i="52"/>
  <c r="NB82" i="52"/>
  <c r="NA81" i="52"/>
  <c r="ND84" i="52"/>
  <c r="NE85" i="52"/>
  <c r="NC83" i="52"/>
  <c r="NI89" i="52"/>
  <c r="NG87" i="52"/>
  <c r="LX81" i="52" l="1" a="1"/>
  <c r="MI89" i="52" s="1"/>
  <c r="MB85" i="52" l="1"/>
  <c r="MC83" i="52"/>
  <c r="MG85" i="52"/>
  <c r="MC81" i="52"/>
  <c r="MD89" i="52"/>
  <c r="MD85" i="52"/>
  <c r="MI81" i="52"/>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LZ87" i="52"/>
  <c r="LY83" i="52"/>
  <c r="MA82" i="52"/>
  <c r="MH89" i="52"/>
  <c r="MH87" i="52"/>
  <c r="ME82" i="52"/>
  <c r="MC88" i="52"/>
  <c r="LY85" i="52"/>
  <c r="MF82" i="52"/>
  <c r="LZ88" i="52"/>
  <c r="MF86" i="52"/>
  <c r="LX83" i="52"/>
  <c r="MC85" i="52"/>
  <c r="MI82" i="52"/>
  <c r="MC84" i="52"/>
  <c r="LZ86" i="52"/>
  <c r="ME89" i="52"/>
  <c r="LZ82" i="52"/>
  <c r="LX85" i="52"/>
  <c r="LX86" i="52"/>
  <c r="LZ83" i="52"/>
  <c r="LX82" i="52"/>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Z84" i="52"/>
  <c r="MD88" i="52"/>
  <c r="ME85" i="52"/>
  <c r="MF99" i="52" l="1"/>
  <c r="LX99" i="52"/>
  <c r="LY99" i="52"/>
  <c r="MD99" i="52"/>
  <c r="MI99" i="52"/>
  <c r="MA99" i="52"/>
  <c r="MG99" i="52"/>
  <c r="MH99" i="52"/>
  <c r="MC99" i="52"/>
  <c r="LZ99" i="52"/>
  <c r="ME99" i="52"/>
  <c r="MB99" i="52"/>
  <c r="MF113" i="52"/>
  <c r="MI116" i="52"/>
  <c r="LZ107" i="52"/>
  <c r="ME112" i="52"/>
  <c r="LY106" i="52"/>
  <c r="LX105" i="52"/>
  <c r="MA108" i="52"/>
  <c r="MD111" i="52"/>
  <c r="MH115" i="52"/>
  <c r="MB109" i="52"/>
  <c r="MG114" i="52"/>
  <c r="MC110" i="52"/>
  <c r="OF60" i="52" l="1" a="1"/>
  <c r="OM71" i="52" s="1"/>
  <c r="OL66" i="52" l="1"/>
  <c r="OL68" i="52"/>
  <c r="OH66" i="52"/>
  <c r="OK65" i="52"/>
  <c r="OB13" i="52" s="1"/>
  <c r="OH63" i="52"/>
  <c r="OH65" i="52"/>
  <c r="OI66" i="52"/>
  <c r="OJ68" i="52"/>
  <c r="OJ70" i="52"/>
  <c r="OM60" i="52"/>
  <c r="OI62" i="52"/>
  <c r="OJ71" i="52"/>
  <c r="OJ65" i="52"/>
  <c r="OK67" i="52"/>
  <c r="OK69" i="52"/>
  <c r="OC10" i="52" s="1"/>
  <c r="OH69" i="52"/>
  <c r="NX20" i="52" s="1"/>
  <c r="OI61" i="52"/>
  <c r="OI63" i="52"/>
  <c r="OG60" i="52"/>
  <c r="OI67" i="52"/>
  <c r="NW15" i="52" s="1"/>
  <c r="OI69" i="52"/>
  <c r="NX10" i="52" s="1"/>
  <c r="OH64" i="52"/>
  <c r="OM61" i="52"/>
  <c r="OG61" i="52"/>
  <c r="NU29" i="52" s="1"/>
  <c r="OG63" i="52"/>
  <c r="ON65" i="52"/>
  <c r="ON67" i="52"/>
  <c r="OL25" i="52" s="1"/>
  <c r="ON61" i="52"/>
  <c r="OG69" i="52"/>
  <c r="NS20" i="52" s="1"/>
  <c r="OG71" i="52"/>
  <c r="OL61" i="52"/>
  <c r="OF70" i="52"/>
  <c r="OK66" i="52"/>
  <c r="OK61" i="52"/>
  <c r="OL65" i="52"/>
  <c r="OJ60" i="52"/>
  <c r="OJ62" i="52"/>
  <c r="OB26" i="52" s="1"/>
  <c r="OG67" i="52"/>
  <c r="NT23" i="52" s="1"/>
  <c r="OJ66" i="52"/>
  <c r="OE23" i="52" s="1"/>
  <c r="OH71" i="52"/>
  <c r="ON60" i="52"/>
  <c r="OH67" i="52"/>
  <c r="NY23" i="52" s="1"/>
  <c r="OH62" i="52"/>
  <c r="NZ29" i="52" s="1"/>
  <c r="OI60" i="52"/>
  <c r="OF67" i="52"/>
  <c r="NR15" i="52" s="1"/>
  <c r="OF61" i="52"/>
  <c r="OH68" i="52"/>
  <c r="OH70" i="52"/>
  <c r="OG65" i="52"/>
  <c r="OM69" i="52"/>
  <c r="OF62" i="52"/>
  <c r="OF64" i="52"/>
  <c r="NU16" i="52" s="1"/>
  <c r="OI68" i="52"/>
  <c r="OM68" i="52"/>
  <c r="OL70" i="52"/>
  <c r="OM62" i="52"/>
  <c r="ON62" i="52"/>
  <c r="OG70" i="52"/>
  <c r="ON64" i="52"/>
  <c r="OL67" i="52"/>
  <c r="ON71" i="52"/>
  <c r="OM29" i="52" s="1"/>
  <c r="ON66" i="52"/>
  <c r="OK62" i="52"/>
  <c r="OL69" i="52"/>
  <c r="OJ64" i="52"/>
  <c r="OK71" i="52"/>
  <c r="OL63" i="52"/>
  <c r="OM70" i="52"/>
  <c r="OM63" i="52"/>
  <c r="ON70" i="52"/>
  <c r="OJ69" i="52"/>
  <c r="OC20" i="52" s="1"/>
  <c r="OI64" i="52"/>
  <c r="NW13" i="52" s="1"/>
  <c r="OH61" i="52"/>
  <c r="NW26" i="52" s="1"/>
  <c r="OI70" i="52"/>
  <c r="OF60" i="52"/>
  <c r="OM64" i="52"/>
  <c r="OG64" i="52"/>
  <c r="OG66" i="52"/>
  <c r="OF68" i="52"/>
  <c r="OH60" i="52"/>
  <c r="OF65" i="52"/>
  <c r="OI71" i="52"/>
  <c r="ON68" i="52"/>
  <c r="OG68" i="52"/>
  <c r="OF63" i="52"/>
  <c r="ON63" i="52"/>
  <c r="OL62" i="52"/>
  <c r="OF69" i="52"/>
  <c r="NT10" i="52" s="1"/>
  <c r="OJ67" i="52"/>
  <c r="OM66" i="52"/>
  <c r="OG25" i="52" s="1"/>
  <c r="OF66" i="52"/>
  <c r="OK63" i="52"/>
  <c r="ON69" i="52"/>
  <c r="OK60" i="52"/>
  <c r="OF71" i="52"/>
  <c r="OM65" i="52"/>
  <c r="OJ61" i="52"/>
  <c r="OK68" i="52"/>
  <c r="OL60" i="52"/>
  <c r="OM67" i="52"/>
  <c r="OI23" i="52" s="1"/>
  <c r="OJ63" i="52"/>
  <c r="OK70" i="52"/>
  <c r="OI65" i="52"/>
  <c r="OG62" i="52"/>
  <c r="OK64" i="52"/>
  <c r="OL71" i="52"/>
  <c r="OL64" i="52"/>
  <c r="OH73" i="52" l="1"/>
  <c r="OH75" i="52" s="1"/>
  <c r="OI73" i="52"/>
  <c r="OI75" i="52" s="1"/>
  <c r="OG73" i="52"/>
  <c r="OG75" i="52" s="1"/>
  <c r="OM73" i="52"/>
  <c r="OM75" i="52" s="1"/>
  <c r="OJ73" i="52"/>
  <c r="OJ75" i="52" s="1"/>
  <c r="OK73" i="52"/>
  <c r="OK75" i="52" s="1"/>
  <c r="OL73" i="52"/>
  <c r="OL75" i="52" s="1"/>
  <c r="OF73" i="52"/>
  <c r="OF75" i="52" s="1"/>
  <c r="ON73" i="52"/>
  <c r="ON75" i="52" s="1"/>
  <c r="OF81" i="52"/>
  <c r="OM88" i="52"/>
  <c r="OG82" i="52"/>
  <c r="OK86" i="52"/>
  <c r="ON89" i="52"/>
  <c r="OL87" i="52"/>
  <c r="OJ85" i="52"/>
  <c r="OH83" i="52"/>
  <c r="OI84" i="52"/>
  <c r="OP81" i="52" l="1" a="1"/>
  <c r="OP86" i="52" l="1"/>
  <c r="OP87" i="52"/>
  <c r="OP89" i="52"/>
  <c r="OP81" i="52"/>
  <c r="OP82" i="52"/>
  <c r="OP88" i="52"/>
  <c r="OP83" i="52"/>
  <c r="OP85" i="52"/>
  <c r="OP84" i="52"/>
  <c r="OU82" i="52"/>
  <c r="OZ87" i="52"/>
  <c r="OX85" i="52"/>
  <c r="OV83" i="52"/>
  <c r="OY86" i="52"/>
  <c r="OW84" i="52"/>
  <c r="PB89" i="52"/>
  <c r="PA88" i="52"/>
  <c r="OT81" i="52"/>
  <c r="NQ81" i="52" l="1" a="1"/>
  <c r="OB89" i="52" l="1"/>
  <c r="OM27" i="52" s="1"/>
  <c r="NX84" i="52"/>
  <c r="NU83" i="52"/>
  <c r="OA85" i="52"/>
  <c r="OE27" i="52" s="1"/>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Z26" i="52" s="1"/>
  <c r="NX28" i="52" s="1"/>
  <c r="NV88" i="52"/>
  <c r="NR83" i="52"/>
  <c r="NY87" i="52"/>
  <c r="NU82" i="52"/>
  <c r="OB86" i="52"/>
  <c r="NX81" i="52"/>
  <c r="OA84" i="52"/>
  <c r="NR88" i="52"/>
  <c r="NZ82" i="52"/>
  <c r="NX88" i="52"/>
  <c r="OJ24" i="52" s="1"/>
  <c r="OH28" i="52" s="1"/>
  <c r="NT83" i="52"/>
  <c r="OA89" i="52"/>
  <c r="NW84" i="52"/>
  <c r="NZ89" i="52"/>
  <c r="NV84" i="52"/>
  <c r="NZ13" i="52" s="1"/>
  <c r="NX15" i="52" s="1"/>
  <c r="NQ89" i="52"/>
  <c r="NY83" i="52"/>
  <c r="NT88" i="52"/>
  <c r="OB82" i="52"/>
  <c r="NS86" i="52"/>
  <c r="NV89" i="52"/>
  <c r="NR84" i="52"/>
  <c r="NY82" i="52"/>
  <c r="NX86" i="52"/>
  <c r="OA87" i="52"/>
  <c r="NW82" i="52"/>
  <c r="NZ87" i="52"/>
  <c r="OI13" i="52" s="1"/>
  <c r="NV82" i="52"/>
  <c r="NQ87" i="52"/>
  <c r="NY81" i="52"/>
  <c r="NT86" i="52"/>
  <c r="NW89" i="52"/>
  <c r="NS84" i="52"/>
  <c r="NV87" i="52"/>
  <c r="NR82" i="52"/>
  <c r="NU26" i="52" s="1"/>
  <c r="OB85" i="52"/>
  <c r="NY88" i="52"/>
  <c r="NS87" i="52"/>
  <c r="OA81" i="52"/>
  <c r="NR87" i="52"/>
  <c r="NZ81" i="52"/>
  <c r="NU86" i="52"/>
  <c r="NQ81" i="52"/>
  <c r="OA88" i="52"/>
  <c r="NZ86" i="52"/>
  <c r="NT85" i="52"/>
  <c r="NW86" i="52"/>
  <c r="NV86" i="52"/>
  <c r="NY86" i="52"/>
  <c r="OE13" i="52" s="1"/>
  <c r="NS88" i="52"/>
  <c r="NU89" i="52"/>
  <c r="OB87" i="52"/>
  <c r="NX82" i="52"/>
  <c r="NS89" i="52"/>
  <c r="OA83" i="52"/>
  <c r="NR89" i="52"/>
  <c r="NZ83" i="52"/>
  <c r="NU88" i="52"/>
  <c r="NQ83" i="52"/>
  <c r="NX87" i="52"/>
  <c r="NT82" i="52"/>
  <c r="NW85" i="52"/>
  <c r="OE25" i="52" s="1"/>
  <c r="NZ88" i="52"/>
  <c r="NV83" i="52"/>
  <c r="NU81" i="52"/>
  <c r="NT87" i="52"/>
  <c r="NY85" i="52"/>
  <c r="NR86" i="52"/>
  <c r="NT81" i="52"/>
  <c r="NX85" i="52"/>
  <c r="NW83" i="52"/>
  <c r="NV81" i="52"/>
  <c r="NQ86" i="52"/>
  <c r="NS81" i="52"/>
  <c r="NR81" i="52"/>
  <c r="OB84" i="52"/>
  <c r="OA82" i="52"/>
  <c r="OL24" i="52" l="1"/>
  <c r="OO25" i="52" s="1"/>
  <c r="OC28" i="52"/>
  <c r="OC15" i="52"/>
  <c r="OH15" i="52"/>
  <c r="NS28" i="52"/>
  <c r="NZ99" i="52"/>
  <c r="OO27" i="52"/>
  <c r="NU99" i="52"/>
  <c r="NU13" i="52"/>
  <c r="OB99" i="52"/>
  <c r="NX99" i="52"/>
  <c r="NV99" i="52"/>
  <c r="NT99" i="52"/>
  <c r="NW99" i="52"/>
  <c r="OA99" i="52"/>
  <c r="NY99" i="52"/>
  <c r="NR99" i="52"/>
  <c r="NQ99" i="52"/>
  <c r="NS99" i="52"/>
  <c r="NS107" i="52"/>
  <c r="NR106" i="52"/>
  <c r="NZ114" i="52"/>
  <c r="NT108" i="52"/>
  <c r="NX112" i="52"/>
  <c r="NV110" i="52"/>
  <c r="OB116" i="52"/>
  <c r="NW111" i="52"/>
  <c r="NU109" i="52"/>
  <c r="NY113" i="52"/>
  <c r="NQ105" i="52"/>
  <c r="OA115" i="52"/>
  <c r="OO13" i="52" l="1"/>
  <c r="NS15" i="52"/>
  <c r="OO18" i="52" s="1"/>
  <c r="OK28" i="52"/>
  <c r="OO32" i="5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<sst xmlns="http://schemas.openxmlformats.org/spreadsheetml/2006/main" count="7096" uniqueCount="496">
  <si>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</si>
  <si>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</si>
  <si>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</si>
  <si>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</si>
  <si>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</si>
  <si>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</si>
  <si>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</si>
  <si>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</si>
  <si>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</si>
  <si>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</si>
  <si>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</si>
  <si>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</si>
  <si>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</si>
  <si>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</si>
  <si>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</si>
  <si>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</si>
  <si>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</si>
  <si>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</si>
  <si>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</si>
  <si>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</si>
  <si>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</si>
  <si>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</si>
  <si>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</si>
  <si>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</si>
  <si>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</si>
  <si>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</si>
  <si>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</si>
  <si>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</si>
  <si>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</si>
  <si>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</si>
  <si>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</si>
  <si>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</si>
  <si>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</si>
  <si>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</si>
  <si>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</si>
  <si>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</si>
  <si>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</si>
  <si>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</si>
  <si>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</si>
  <si>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</si>
  <si>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</si>
  <si>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</si>
  <si>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</si>
  <si>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</si>
  <si>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</si>
  <si>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</si>
  <si>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</si>
  <si>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</si>
  <si>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</si>
  <si>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</si>
  <si>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</si>
  <si>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</si>
  <si>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</si>
  <si>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</si>
  <si>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</si>
  <si>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</si>
  <si>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</si>
  <si>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</si>
  <si>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</si>
  <si>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</si>
  <si>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</si>
  <si>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</si>
  <si>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</si>
  <si>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</si>
  <si>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</si>
  <si>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</si>
  <si>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</si>
  <si>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</si>
  <si>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</si>
  <si>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</si>
  <si>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</si>
  <si>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</si>
  <si>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</si>
  <si>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</si>
  <si>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</si>
  <si>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</si>
  <si>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</si>
  <si>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</si>
  <si>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</si>
  <si>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</si>
  <si>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</si>
  <si>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</si>
  <si>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</si>
  <si>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</si>
  <si>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</si>
  <si>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</si>
  <si>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</si>
  <si>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</si>
  <si>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</si>
  <si>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</si>
  <si>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</si>
  <si>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</si>
  <si>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</si>
  <si>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</si>
  <si>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</si>
  <si>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</si>
  <si>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</si>
  <si>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</si>
  <si>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</si>
  <si>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</si>
  <si>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</si>
  <si>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</si>
  <si>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</si>
  <si>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</si>
  <si>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</si>
  <si>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</si>
  <si>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</si>
  <si>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</si>
  <si>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</si>
  <si>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</si>
  <si>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</si>
  <si>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</si>
  <si>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</si>
  <si>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</si>
  <si>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</si>
  <si>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</si>
  <si>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</si>
  <si>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</si>
  <si>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</si>
  <si>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</si>
  <si>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</si>
  <si>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</si>
  <si>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</si>
  <si>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</si>
  <si>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</si>
  <si>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</si>
  <si>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</si>
  <si>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</si>
  <si>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</si>
  <si>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</si>
  <si>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</si>
  <si>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</si>
  <si>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</si>
  <si>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</si>
  <si>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</si>
  <si>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</si>
  <si>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</si>
  <si>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</si>
  <si>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</si>
  <si>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</si>
  <si>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</si>
  <si>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</si>
  <si>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</si>
  <si>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</si>
  <si>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</si>
  <si>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</si>
  <si>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</si>
  <si>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</si>
  <si>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</si>
  <si>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</si>
  <si>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</si>
  <si>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</si>
  <si>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</si>
  <si>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</si>
  <si>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</si>
  <si>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</si>
  <si>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</si>
  <si>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</si>
  <si>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</si>
  <si>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</si>
  <si>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</si>
  <si>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</si>
  <si>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</si>
  <si>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</si>
  <si>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</si>
  <si>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</si>
  <si>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</si>
  <si>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</si>
  <si>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</si>
  <si>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</si>
  <si>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</si>
  <si>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</si>
  <si>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</si>
  <si>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</si>
  <si>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</si>
  <si>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</si>
  <si>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</si>
  <si>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</si>
  <si>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</si>
  <si>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</si>
  <si>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</si>
  <si>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</si>
  <si>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</si>
  <si>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</si>
  <si>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</si>
  <si>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</si>
  <si>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</si>
  <si>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</si>
  <si>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</si>
  <si>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</si>
  <si>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</si>
  <si>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</si>
  <si>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</si>
  <si>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</si>
  <si>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</si>
  <si>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</si>
  <si>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</si>
  <si>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</si>
  <si>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</si>
  <si>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</si>
  <si>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</si>
  <si>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</si>
  <si>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</si>
  <si>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</si>
  <si>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</si>
  <si>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</si>
  <si>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</si>
  <si>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</si>
  <si>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</si>
  <si>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</si>
  <si>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</si>
  <si>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</si>
  <si>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</si>
  <si>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</si>
  <si>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</si>
  <si>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</si>
  <si>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</si>
  <si>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</si>
  <si>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</si>
  <si>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</si>
  <si>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</si>
  <si>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</si>
  <si>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</si>
  <si>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</si>
  <si>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</si>
  <si>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</si>
  <si>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</si>
  <si>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</si>
  <si>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</si>
  <si>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</si>
  <si>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</si>
  <si>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</si>
  <si>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</si>
  <si>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</si>
  <si>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Flow</t>
  </si>
  <si>
    <t>Supply</t>
  </si>
  <si>
    <t>Total primary energy supply</t>
  </si>
  <si>
    <t>Transformation processes</t>
  </si>
  <si>
    <t>Consumption</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</si>
  <si>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</si>
  <si>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</si>
  <si>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</si>
  <si>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</si>
  <si>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</si>
  <si>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</si>
  <si>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</si>
  <si>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</si>
  <si>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</si>
  <si>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</si>
  <si>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</si>
  <si>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</si>
  <si>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</si>
  <si>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</si>
  <si>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</si>
  <si>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</si>
  <si>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</si>
  <si>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</si>
  <si>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</si>
  <si>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</si>
  <si>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</si>
  <si>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</si>
  <si>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</si>
  <si>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</si>
  <si>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</si>
  <si>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</si>
  <si>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</si>
  <si>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</si>
  <si>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</si>
  <si>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</si>
  <si>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</si>
  <si>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</si>
  <si>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</si>
  <si>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</si>
  <si>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</si>
  <si>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</si>
  <si>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</si>
  <si>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</si>
  <si>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</si>
  <si>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</si>
  <si>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</si>
  <si>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</si>
  <si>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</si>
  <si>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</si>
  <si>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</si>
  <si>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</si>
  <si>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</si>
  <si>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</si>
  <si>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</si>
  <si>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</si>
  <si>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</si>
  <si>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</si>
  <si>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</si>
  <si>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</si>
  <si>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</si>
  <si>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</si>
  <si>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</si>
  <si>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</si>
  <si>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</si>
  <si>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</si>
  <si>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</si>
  <si>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</si>
  <si>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</si>
  <si>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</si>
  <si>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</si>
  <si>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</si>
  <si>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</si>
  <si>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</si>
  <si>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</si>
  <si>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</si>
  <si>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</si>
  <si>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</si>
  <si>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</si>
  <si>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</si>
  <si>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</si>
  <si>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</si>
  <si>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</si>
  <si>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</si>
  <si>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</si>
  <si>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</si>
  <si>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</si>
  <si>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</si>
  <si>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</si>
  <si>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</si>
  <si>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</si>
  <si>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</si>
  <si>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</si>
  <si>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</si>
  <si>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</si>
  <si>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</si>
  <si>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</si>
  <si>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</si>
  <si>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</si>
  <si>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</si>
  <si>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</si>
  <si>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</si>
  <si>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</si>
  <si>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</si>
  <si>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</si>
  <si>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</si>
  <si>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</si>
  <si>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</si>
  <si>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</si>
  <si>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</si>
  <si>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</si>
  <si>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</si>
  <si>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</si>
  <si>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</si>
  <si>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</si>
  <si>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</si>
  <si>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</si>
  <si>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</si>
  <si>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</si>
  <si>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</si>
  <si>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</si>
  <si>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</si>
  <si>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</si>
  <si>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</si>
  <si>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</si>
  <si>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</si>
  <si>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</si>
  <si>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</si>
  <si>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</si>
  <si>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</si>
  <si>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</si>
  <si>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</si>
  <si>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</si>
  <si>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</si>
  <si>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</si>
  <si>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</si>
  <si>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</si>
  <si>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</si>
  <si>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</si>
  <si>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</si>
  <si>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</si>
  <si>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</si>
  <si>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</si>
  <si>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</si>
  <si>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</si>
  <si>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</si>
  <si>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</si>
  <si>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</si>
  <si>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</si>
  <si>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</si>
  <si>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</si>
  <si>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</si>
  <si>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</si>
  <si>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</si>
  <si>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</si>
  <si>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</si>
  <si>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</si>
  <si>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</si>
  <si>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</si>
  <si>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</si>
  <si>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</si>
  <si>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</si>
  <si>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</si>
  <si>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</si>
  <si>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</si>
  <si>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</si>
  <si>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</si>
  <si>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</si>
  <si>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</si>
  <si>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</si>
  <si>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</si>
  <si>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</si>
  <si>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</si>
  <si>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</si>
  <si>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</si>
  <si>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</si>
  <si>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</si>
  <si>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</si>
  <si>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</si>
  <si>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</si>
  <si>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</si>
  <si>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</si>
  <si>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</si>
  <si>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</si>
  <si>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</si>
  <si>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</si>
  <si>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</si>
  <si>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</si>
  <si>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</si>
  <si>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</si>
  <si>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</si>
  <si>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</si>
  <si>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</si>
  <si>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</si>
  <si>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</si>
  <si>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</si>
  <si>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</si>
  <si>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</si>
  <si>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</si>
  <si>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</si>
  <si>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</si>
  <si>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</si>
  <si>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</si>
  <si>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</si>
  <si>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</si>
  <si>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</si>
  <si>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</si>
  <si>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</si>
  <si>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</si>
  <si>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</si>
  <si>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</si>
  <si>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</si>
  <si>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</si>
  <si>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</si>
  <si>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</si>
  <si>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</si>
  <si>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</si>
  <si>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</si>
  <si>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</si>
  <si>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</si>
  <si>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</si>
  <si>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</si>
  <si>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</si>
  <si>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</si>
  <si>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</si>
  <si>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</si>
  <si>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</si>
  <si>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</si>
  <si>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</si>
  <si>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</si>
  <si>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</si>
  <si>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</si>
  <si>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</si>
  <si>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</si>
  <si>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</si>
  <si>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</si>
  <si>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</si>
  <si>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</si>
  <si>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</si>
  <si>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</si>
  <si>
    <t>Note that the ECC shown above is not in energy balance, because there have not been enough iterations.</t>
  </si>
  <si>
    <t>E</t>
  </si>
  <si>
    <t>X</t>
  </si>
  <si>
    <t>GBR</t>
  </si>
  <si>
    <t>Final</t>
  </si>
  <si>
    <t>Useful</t>
  </si>
  <si>
    <t>Services</t>
  </si>
  <si>
    <t>Crude [from Fields]</t>
  </si>
  <si>
    <t>Crude [from Dist.]</t>
  </si>
  <si>
    <t>NG [from Wells]</t>
  </si>
  <si>
    <t>NG [from Dist.]</t>
  </si>
  <si>
    <t>Diesel [from Dist.]</t>
  </si>
  <si>
    <t>Elect [from Grid]</t>
  </si>
  <si>
    <t>Petrol [from Dist.]</t>
  </si>
  <si>
    <t>Resources [of Crude]</t>
  </si>
  <si>
    <t>Resources [of NG]</t>
  </si>
  <si>
    <t>MD [from Car engines]</t>
  </si>
  <si>
    <t>MD [from Truck engines]</t>
  </si>
  <si>
    <t>LedgerSide</t>
  </si>
  <si>
    <t>FlowAggregationPoint</t>
  </si>
  <si>
    <t>EnergyType</t>
  </si>
  <si>
    <t>LastStage</t>
  </si>
  <si>
    <t>Edot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</si>
</sst>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229">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Alignment="1">
      <alignment horizontal="center"/>
    </xf>
    <xf numFmtId="0" fontId="0" fillId="3" borderId="0" xfId="0" applyFill="1" applyAlignment="1">
      <alignment horizontal="center" vertical="center"/>
    </xf>
    <xf numFmtId="0" fontId="0" fillId="5" borderId="0" xfId="0" applyFill="1" applyAlignment="1">
      <alignment horizontal="center" vertical="center"/>
    </xf>
    <xf numFmtId="0" fontId="0" fillId="0" borderId="0" xfId="0" applyAlignment="1">
      <alignment horizontal="right" vertical="center" textRotation="90"/>
    </xf>
    <xf numFmtId="0" fontId="7" fillId="0" borderId="0" xfId="0" applyFont="1" applyAlignment="1">
      <alignment horizontal="left"/>
    </xf>
    <xf numFmtId="0" fontId="0" fillId="4" borderId="0" xfId="0" applyFill="1" applyAlignment="1">
      <alignment horizontal="center"/>
    </xf>
    <xf numFmtId="0" fontId="0" fillId="0" borderId="0" xfId="0" applyAlignment="1">
      <alignment horizontal="right" vertical="center"/>
    </xf>
    <xf numFmtId="0" fontId="1" fillId="0" borderId="0" xfId="0" applyFont="1" applyAlignment="1">
      <alignment horizontal="left"/>
    </xf>
    <xf numFmtId="0" fontId="14" fillId="0" borderId="0" xfId="0" applyFont="1" applyAlignment="1">
      <alignment horizontal="right"/>
    </xf>
    <xf numFmtId="0" fontId="8" fillId="0" borderId="0" xfId="0" applyFont="1" applyAlignment="1">
      <alignment horizontal="center"/>
    </xf>
    <xf numFmtId="0" fontId="0" fillId="6" borderId="0" xfId="0" applyFill="1"/>
    <xf numFmtId="0" fontId="16" fillId="0" borderId="0" xfId="0" applyFont="1" applyAlignment="1">
      <alignment horizontal="right"/>
    </xf>
    <xf numFmtId="0" fontId="15" fillId="0" borderId="0" xfId="0" applyFont="1"/>
    <xf numFmtId="0" fontId="6" fillId="0" borderId="0" xfId="0" applyFont="1" applyAlignment="1">
      <alignment horizontal="center"/>
    </xf>
    <xf numFmtId="0" fontId="17" fillId="0" borderId="0" xfId="0" applyFont="1" applyAlignment="1">
      <alignment horizontal="left"/>
    </xf>
    <xf numFmtId="0" fontId="17" fillId="0" borderId="0" xfId="0" applyFont="1" applyAlignment="1">
      <alignment horizontal="right"/>
    </xf>
    <xf numFmtId="0" fontId="16" fillId="0" borderId="0" xfId="0" applyFont="1" applyAlignment="1">
      <alignment horizontal="left"/>
    </xf>
    <xf numFmtId="0" fontId="7" fillId="0" borderId="0" xfId="0" applyFont="1" applyAlignment="1">
      <alignment horizontal="right"/>
    </xf>
    <xf numFmtId="0" fontId="18" fillId="0" borderId="0" xfId="0" applyFont="1" applyAlignment="1">
      <alignment horizontal="left"/>
    </xf>
    <xf numFmtId="0" fontId="11" fillId="0" borderId="0" xfId="0" applyFont="1" applyAlignment="1">
      <alignment horizontal="left"/>
    </xf>
    <xf numFmtId="0" fontId="3" fillId="0" borderId="0" xfId="0" applyFont="1" applyAlignment="1">
      <alignment horizontal="left"/>
    </xf>
    <xf numFmtId="0" fontId="1" fillId="0" borderId="0" xfId="0" applyFont="1" applyAlignment="1">
      <alignment horizontal="center"/>
    </xf>
    <xf numFmtId="0" fontId="17" fillId="0" borderId="0" xfId="0" applyFont="1" applyAlignment="1">
      <alignment horizontal="center"/>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1" fillId="0" borderId="0" xfId="0" applyFont="1" applyAlignment="1">
      <alignment horizontal="left"/>
    </xf>
    <xf numFmtId="0" fontId="1" fillId="0" borderId="0" xfId="0" applyFont="1" applyAlignment="1">
      <alignment vertical="center" textRotation="90"/>
    </xf>
    <xf numFmtId="0" fontId="0" fillId="5" borderId="0" xfId="0" applyFill="1" applyAlignment="1">
      <alignment horizontal="center"/>
    </xf>
    <xf numFmtId="4" fontId="1" fillId="0" borderId="0" xfId="0" applyNumberFormat="1" applyFont="1" applyAlignment="1">
      <alignment horizontal="center"/>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Alignment="1">
      <alignment horizontal="right"/>
    </xf>
    <xf numFmtId="0" fontId="7" fillId="0" borderId="0" xfId="0" applyFont="1" applyAlignment="1">
      <alignment horizontal="center"/>
    </xf>
    <xf numFmtId="0" fontId="0" fillId="0" borderId="0" xfId="0" applyAlignment="1">
      <alignment horizontal="center" vertical="top"/>
    </xf>
    <xf numFmtId="0" fontId="23" fillId="0" borderId="0" xfId="0" applyFont="1"/>
    <xf numFmtId="0" fontId="3" fillId="0" borderId="0" xfId="0" applyFont="1" applyAlignment="1">
      <alignment horizontal="center"/>
    </xf>
    <xf numFmtId="0" fontId="31" fillId="6" borderId="0" xfId="0" applyFont="1" applyFill="1" applyAlignment="1">
      <alignment horizontal="center"/>
    </xf>
    <xf numFmtId="164" fontId="0" fillId="0" borderId="0" xfId="0" applyNumberFormat="1"/>
    <xf numFmtId="0" fontId="35" fillId="0" borderId="0" xfId="0" applyFont="1" applyAlignment="1">
      <alignment horizontal="left"/>
    </xf>
    <xf numFmtId="0" fontId="35" fillId="0" borderId="0" xfId="0" applyFont="1"/>
    <xf numFmtId="0" fontId="32" fillId="0" borderId="0" xfId="0" applyFont="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xf numFmtId="166" fontId="40" fillId="0" borderId="0" xfId="3" applyNumberFormat="1" applyFont="1" applyAlignment="1">
      <alignment horizontal="right"/>
    </xf>
    <xf numFmtId="165" fontId="40" fillId="0" borderId="0" xfId="3" applyFont="1" applyAlignment="1">
      <alignment horizontal="right"/>
    </xf>
    <xf numFmtId="3" fontId="40" fillId="0" borderId="0" xfId="3" applyNumberFormat="1" applyFont="1" applyAlignment="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lignment horizontal="right" vertical="top"/>
    </xf>
    <xf numFmtId="166" fontId="40" fillId="0" borderId="0" xfId="3" applyNumberFormat="1" applyFont="1" applyAlignment="1">
      <alignment horizontal="right" vertical="top"/>
    </xf>
    <xf numFmtId="166" fontId="41" fillId="0" borderId="1" xfId="3" applyNumberFormat="1" applyFont="1" applyBorder="1" applyAlignment="1">
      <alignment horizontal="right"/>
    </xf>
    <xf numFmtId="166" fontId="41" fillId="0" borderId="0" xfId="3" applyNumberFormat="1" applyFont="1" applyAlignment="1">
      <alignment horizontal="right" vertical="top"/>
    </xf>
    <xf numFmtId="165" fontId="42" fillId="0" borderId="0" xfId="3" applyFont="1" applyAlignment="1">
      <alignment horizontal="left"/>
    </xf>
    <xf numFmtId="1" fontId="42" fillId="0" borderId="0" xfId="3" applyNumberFormat="1" applyFont="1"/>
    <xf numFmtId="3" fontId="42" fillId="0" borderId="0" xfId="3" applyNumberFormat="1" applyFont="1"/>
    <xf numFmtId="1" fontId="43" fillId="0" borderId="0" xfId="3" applyNumberFormat="1" applyFont="1"/>
    <xf numFmtId="2" fontId="39" fillId="0" borderId="0" xfId="5" applyNumberFormat="1"/>
    <xf numFmtId="1" fontId="44" fillId="0" borderId="0" xfId="3" applyNumberFormat="1" applyFont="1"/>
    <xf numFmtId="0" fontId="45" fillId="0" borderId="0" xfId="5" applyFont="1"/>
    <xf numFmtId="0" fontId="42" fillId="7" borderId="0" xfId="6" applyFont="1" applyFill="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9" borderId="0" xfId="6" applyFont="1" applyFill="1" applyAlignment="1">
      <alignment horizontal="right" wrapText="1"/>
    </xf>
    <xf numFmtId="0" fontId="40" fillId="10" borderId="0" xfId="6" applyFont="1" applyFill="1" applyAlignment="1">
      <alignment horizontal="right" wrapText="1"/>
    </xf>
    <xf numFmtId="166" fontId="45" fillId="0" borderId="0" xfId="5" applyNumberFormat="1" applyFont="1"/>
    <xf numFmtId="0" fontId="48" fillId="0" borderId="0" xfId="0" applyFont="1" applyAlignment="1">
      <alignment horizontal="left"/>
    </xf>
    <xf numFmtId="0" fontId="1" fillId="0" borderId="0" xfId="0" quotePrefix="1" applyFont="1" applyAlignment="1">
      <alignment horizontal="center"/>
    </xf>
    <xf numFmtId="0" fontId="0" fillId="0" borderId="0" xfId="0" quotePrefix="1" applyAlignment="1">
      <alignment horizontal="center"/>
    </xf>
    <xf numFmtId="0" fontId="31" fillId="0" borderId="0" xfId="0" applyFont="1" applyAlignment="1">
      <alignment horizontal="right"/>
    </xf>
    <xf numFmtId="0" fontId="19" fillId="0" borderId="0" xfId="0" applyFont="1" applyAlignment="1">
      <alignment horizontal="left"/>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Alignment="1">
      <alignment horizontal="center"/>
    </xf>
    <xf numFmtId="0" fontId="35" fillId="0" borderId="0" xfId="0" applyFont="1" applyAlignment="1">
      <alignment horizontal="right"/>
    </xf>
    <xf numFmtId="0" fontId="35" fillId="0" borderId="0" xfId="0" applyFont="1" applyAlignment="1">
      <alignment horizontal="center"/>
    </xf>
    <xf numFmtId="0" fontId="55" fillId="0" borderId="0" xfId="0" applyFont="1" applyAlignment="1">
      <alignment horizontal="right"/>
    </xf>
    <xf numFmtId="0" fontId="55" fillId="0" borderId="0" xfId="0" applyFont="1" applyAlignment="1">
      <alignment horizontal="center"/>
    </xf>
    <xf numFmtId="0" fontId="19" fillId="0" borderId="0" xfId="0" applyFont="1" applyAlignment="1">
      <alignment horizontal="center"/>
    </xf>
    <xf numFmtId="0" fontId="31" fillId="6" borderId="0" xfId="0" applyFont="1" applyFill="1" applyAlignment="1">
      <alignment horizontal="left"/>
    </xf>
    <xf numFmtId="0" fontId="56" fillId="6" borderId="0" xfId="0" applyFont="1" applyFill="1" applyAlignment="1">
      <alignment horizontal="left"/>
    </xf>
    <xf numFmtId="11" fontId="21" fillId="0" borderId="0" xfId="0" applyNumberFormat="1" applyFont="1"/>
    <xf numFmtId="11" fontId="24" fillId="0" borderId="0" xfId="0" applyNumberFormat="1" applyFont="1" applyAlignment="1">
      <alignment horizontal="right"/>
    </xf>
    <xf numFmtId="11" fontId="21" fillId="0" borderId="0" xfId="0" applyNumberFormat="1" applyFont="1" applyAlignment="1">
      <alignment horizontal="right"/>
    </xf>
    <xf numFmtId="11" fontId="1" fillId="6" borderId="0" xfId="0" applyNumberFormat="1" applyFont="1" applyFill="1"/>
    <xf numFmtId="0" fontId="1" fillId="6" borderId="0" xfId="0" applyFont="1" applyFill="1"/>
    <xf numFmtId="11" fontId="18" fillId="0" borderId="0" xfId="0" applyNumberFormat="1" applyFont="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xf numFmtId="0" fontId="0" fillId="2" borderId="0" xfId="0" applyFill="1" applyAlignment="1">
      <alignment horizontal="center" vertic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xf numFmtId="2" fontId="0" fillId="0" borderId="0" xfId="0" applyNumberFormat="1"/>
    <xf numFmtId="0" fontId="0" fillId="13" borderId="0" xfId="0" applyFill="1"/>
    <xf numFmtId="0" fontId="0" fillId="0" borderId="8" xfId="0" applyBorder="1"/>
    <xf numFmtId="0" fontId="0" fillId="0" borderId="9" xfId="0" applyBorder="1"/>
    <xf numFmtId="0" fontId="0" fillId="0" borderId="10" xfId="0" applyBorder="1"/>
    <xf numFmtId="11" fontId="0" fillId="12" borderId="0" xfId="0" applyNumberFormat="1" applyFill="1" applyAlignment="1">
      <alignment horizontal="center"/>
    </xf>
    <xf numFmtId="0" fontId="51" fillId="0" borderId="0" xfId="0" applyFont="1"/>
    <xf numFmtId="0" fontId="61" fillId="0" borderId="0" xfId="0" applyFont="1" applyAlignment="1">
      <alignment horizontal="left"/>
    </xf>
    <xf numFmtId="0" fontId="35" fillId="0" borderId="0" xfId="0" applyFont="1" applyAlignment="1">
      <alignment horizontal="right" vertical="top"/>
    </xf>
    <xf numFmtId="11" fontId="22" fillId="6" borderId="0" xfId="0" applyNumberFormat="1" applyFont="1" applyFill="1" applyAlignment="1">
      <alignment horizontal="left"/>
    </xf>
    <xf numFmtId="0" fontId="62" fillId="0" borderId="0" xfId="0" applyFont="1" applyAlignment="1">
      <alignment horizontal="right"/>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Border="1"/>
    <xf numFmtId="0" fontId="0" fillId="0" borderId="15" xfId="0" applyBorder="1"/>
    <xf numFmtId="0" fontId="0" fillId="0" borderId="14" xfId="0" applyBorder="1" applyAlignment="1">
      <alignment horizontal="center" textRotation="90"/>
    </xf>
    <xf numFmtId="0" fontId="0" fillId="0" borderId="14" xfId="0" applyBorder="1" applyAlignment="1">
      <alignment horizontal="center"/>
    </xf>
    <xf numFmtId="0" fontId="1" fillId="0" borderId="14" xfId="0" applyFont="1" applyBorder="1" applyAlignment="1">
      <alignment horizontal="center"/>
    </xf>
    <xf numFmtId="0" fontId="0" fillId="0" borderId="14" xfId="0" applyBorder="1"/>
    <xf numFmtId="0" fontId="0" fillId="0" borderId="14" xfId="0" applyBorder="1" applyAlignment="1">
      <alignment horizontal="right"/>
    </xf>
    <xf numFmtId="0" fontId="0" fillId="0" borderId="14"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Border="1" applyAlignment="1">
      <alignment horizontal="center"/>
    </xf>
    <xf numFmtId="0" fontId="0" fillId="0" borderId="18" xfId="0" applyBorder="1"/>
    <xf numFmtId="0" fontId="0" fillId="14" borderId="0" xfId="0" applyFill="1" applyAlignment="1">
      <alignment horizontal="center"/>
    </xf>
    <xf numFmtId="168" fontId="26" fillId="0" borderId="0" xfId="0" applyNumberFormat="1" applyFont="1" applyAlignment="1">
      <alignment horizontal="center"/>
    </xf>
    <xf numFmtId="11" fontId="22" fillId="0" borderId="0" xfId="0" applyNumberFormat="1" applyFont="1" applyAlignment="1">
      <alignment horizontal="left"/>
    </xf>
    <xf numFmtId="168" fontId="22" fillId="0" borderId="0" xfId="0" applyNumberFormat="1" applyFont="1" applyAlignment="1">
      <alignment horizontal="center"/>
    </xf>
    <xf numFmtId="0" fontId="0" fillId="3" borderId="0" xfId="0" applyFill="1"/>
    <xf numFmtId="0" fontId="1" fillId="16" borderId="0" xfId="0" applyFont="1" applyFill="1"/>
    <xf numFmtId="0" fontId="0" fillId="16" borderId="1" xfId="0" applyFill="1" applyBorder="1"/>
    <xf numFmtId="0" fontId="0" fillId="17"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Alignment="1">
      <alignment horizontal="left"/>
    </xf>
    <xf numFmtId="0" fontId="68" fillId="0" borderId="0" xfId="0" applyFont="1" applyAlignment="1">
      <alignment horizontal="left" vertical="top"/>
    </xf>
    <xf numFmtId="0" fontId="11" fillId="0" borderId="0" xfId="0" applyFont="1" applyAlignment="1">
      <alignment horizontal="right"/>
    </xf>
    <xf numFmtId="0" fontId="7" fillId="0" borderId="0" xfId="0" applyFont="1"/>
    <xf numFmtId="0" fontId="25" fillId="0" borderId="0" xfId="0" applyFont="1" applyAlignment="1">
      <alignment horizontal="right"/>
    </xf>
    <xf numFmtId="0" fontId="66" fillId="0" borderId="0" xfId="0" applyFont="1" applyAlignment="1">
      <alignment horizontal="right"/>
    </xf>
    <xf numFmtId="0" fontId="66" fillId="0" borderId="0" xfId="0" applyFont="1" applyAlignment="1">
      <alignment horizontal="left"/>
    </xf>
    <xf numFmtId="0" fontId="69" fillId="0" borderId="0" xfId="0" applyFont="1"/>
    <xf numFmtId="0" fontId="69" fillId="0" borderId="0" xfId="0" applyFont="1" applyAlignment="1">
      <alignment horizontal="left"/>
    </xf>
    <xf numFmtId="0" fontId="16" fillId="0" borderId="0" xfId="0" applyFont="1"/>
    <xf numFmtId="0" fontId="16" fillId="0" borderId="0" xfId="0" applyFont="1" applyAlignment="1">
      <alignment horizontal="center"/>
    </xf>
    <xf numFmtId="0" fontId="21" fillId="0" borderId="0" xfId="0" applyFont="1"/>
    <xf numFmtId="0" fontId="24" fillId="0" borderId="0" xfId="0" applyFont="1" applyAlignment="1">
      <alignment horizontal="right"/>
    </xf>
    <xf numFmtId="0" fontId="11" fillId="0" borderId="0" xfId="0" applyFont="1" applyAlignment="1">
      <alignment horizontal="center"/>
    </xf>
    <xf numFmtId="0" fontId="70" fillId="0" borderId="0" xfId="0" applyFont="1"/>
    <xf numFmtId="0" fontId="0" fillId="2" borderId="0" xfId="0" applyFill="1" applyAlignment="1">
      <alignment horizontal="center" vertical="center" textRotation="90"/>
    </xf>
    <xf numFmtId="0" fontId="0" fillId="0" borderId="0" xfId="0"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50" fillId="0" borderId="0" xfId="0" applyFont="1" applyAlignment="1">
      <alignment horizontal="center"/>
    </xf>
    <xf numFmtId="0" fontId="50" fillId="0" borderId="0" xfId="0" applyFo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73" fillId="0" borderId="0" xfId="0" applyFont="1" applyAlignment="1">
      <alignment horizontal="center"/>
    </xf>
    <xf numFmtId="0" fontId="1" fillId="21" borderId="0" xfId="0" applyFont="1" applyFill="1"/>
    <xf numFmtId="0" fontId="0" fillId="6" borderId="0" xfId="0" applyFill="1" applyAlignment="1">
      <alignment horizontal="center"/>
    </xf>
    <xf numFmtId="0" fontId="0" fillId="22" borderId="0" xfId="0" applyFill="1" applyAlignment="1">
      <alignment horizontal="center"/>
    </xf>
    <xf numFmtId="0" fontId="1" fillId="22" borderId="0" xfId="0" applyFont="1" applyFill="1"/>
    <xf numFmtId="0" fontId="1" fillId="0" borderId="0" xfId="0" applyFont="1" applyAlignment="1">
      <alignment horizontal="right" vertical="center" textRotation="90"/>
    </xf>
    <xf numFmtId="0" fontId="0" fillId="2" borderId="0" xfId="0" applyFill="1" applyAlignment="1">
      <alignment horizontal="center" vertical="center"/>
    </xf>
    <xf numFmtId="0" fontId="1" fillId="3" borderId="0" xfId="0" applyFont="1" applyFill="1" applyAlignment="1">
      <alignment horizontal="center" vertical="center"/>
    </xf>
    <xf numFmtId="0" fontId="50" fillId="0" borderId="0" xfId="0" applyFont="1" applyAlignment="1">
      <alignment horizontal="center" vertical="center" textRotation="90" wrapText="1"/>
    </xf>
    <xf numFmtId="0" fontId="50" fillId="0" borderId="0" xfId="0" applyFont="1" applyAlignment="1">
      <alignment horizontal="center" vertical="center" textRotation="90"/>
    </xf>
    <xf numFmtId="0" fontId="1" fillId="2" borderId="0" xfId="0" applyFont="1" applyFill="1" applyAlignment="1">
      <alignment horizontal="center"/>
    </xf>
    <xf numFmtId="0" fontId="1" fillId="2" borderId="0" xfId="0" applyFont="1" applyFill="1" applyAlignment="1">
      <alignment horizontal="center" vertical="center"/>
    </xf>
    <xf numFmtId="0" fontId="1" fillId="0" borderId="0" xfId="0" applyFont="1" applyAlignment="1">
      <alignment horizont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15" fillId="0" borderId="0" xfId="0" applyFont="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Alignment="1">
      <alignment horizontal="center" vertical="center"/>
    </xf>
    <xf numFmtId="0" fontId="0" fillId="0" borderId="0" xfId="0" applyAlignment="1">
      <alignment horizontal="left" vertical="center"/>
    </xf>
    <xf numFmtId="0" fontId="50" fillId="0" borderId="0" xfId="0" applyFont="1" applyAlignment="1">
      <alignment horizontal="center" vertical="top"/>
    </xf>
    <xf numFmtId="0" fontId="1" fillId="15" borderId="0" xfId="0" applyFont="1" applyFill="1" applyAlignment="1">
      <alignment horizontal="center" vertical="center"/>
    </xf>
    <xf numFmtId="0" fontId="0" fillId="0" borderId="0" xfId="0" applyAlignment="1">
      <alignment horizontal="center"/>
    </xf>
    <xf numFmtId="0" fontId="1" fillId="0" borderId="0" xfId="0" applyFont="1" applyAlignment="1">
      <alignment vertical="center" textRotation="90"/>
    </xf>
    <xf numFmtId="0" fontId="27" fillId="0" borderId="0" xfId="0" applyFont="1" applyAlignment="1">
      <alignment horizontal="center"/>
    </xf>
    <xf numFmtId="0" fontId="50" fillId="0" borderId="0" xfId="0" applyFont="1" applyAlignment="1">
      <alignment horizontal="center"/>
    </xf>
    <xf numFmtId="1" fontId="37" fillId="0" borderId="0" xfId="3" applyNumberFormat="1" applyFont="1" applyAlignment="1">
      <alignment horizontal="left" vertical="top" wrapText="1"/>
    </xf>
    <xf numFmtId="0" fontId="65" fillId="0" borderId="0" xfId="0" applyFont="1" applyAlignment="1">
      <alignment horizontal="center"/>
    </xf>
    <xf numFmtId="0" fontId="52" fillId="0" borderId="0" xfId="0" applyFont="1" applyAlignment="1">
      <alignment horizontal="center"/>
    </xf>
    <xf numFmtId="0" fontId="78" fillId="0" borderId="0" xfId="0" applyFont="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Resources [of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8562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122487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122487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Resources [of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82860</xdr:colOff>
      <xdr:row>10</xdr:row>
      <xdr:rowOff>153225</xdr:rowOff>
    </xdr:from>
    <xdr:to>
      <xdr:col>9</xdr:col>
      <xdr:colOff>254000</xdr:colOff>
      <xdr:row>12</xdr:row>
      <xdr:rowOff>27030</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591360" y="2185225"/>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 Wells]</a:t>
          </a:r>
        </a:p>
      </xdr:txBody>
    </xdr:sp>
    <xdr:clientData/>
  </xdr:twoCellAnchor>
  <xdr:twoCellAnchor>
    <xdr:from>
      <xdr:col>11</xdr:col>
      <xdr:colOff>374960</xdr:colOff>
      <xdr:row>9</xdr:row>
      <xdr:rowOff>127825</xdr:rowOff>
    </xdr:from>
    <xdr:to>
      <xdr:col>13</xdr:col>
      <xdr:colOff>254000</xdr:colOff>
      <xdr:row>11</xdr:row>
      <xdr:rowOff>158211</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902760" y="1956625"/>
          <a:ext cx="780740" cy="436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NG [from Dist.]</a:t>
          </a:r>
        </a:p>
      </xdr:txBody>
    </xdr:sp>
    <xdr:clientData/>
  </xdr:twoCellAnchor>
  <xdr:twoCellAnchor>
    <xdr:from>
      <xdr:col>21</xdr:col>
      <xdr:colOff>463860</xdr:colOff>
      <xdr:row>11</xdr:row>
      <xdr:rowOff>825</xdr:rowOff>
    </xdr:from>
    <xdr:to>
      <xdr:col>23</xdr:col>
      <xdr:colOff>381000</xdr:colOff>
      <xdr:row>12</xdr:row>
      <xdr:rowOff>30830</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1906560" y="2236025"/>
          <a:ext cx="958540" cy="233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1"/>
              </a:solidFill>
            </a:rPr>
            <a:t>Elect [from Grid]</a:t>
          </a:r>
        </a:p>
      </xdr:txBody>
    </xdr:sp>
    <xdr:clientData/>
  </xdr:twoCellAnchor>
  <xdr:twoCellAnchor>
    <xdr:from>
      <xdr:col>6</xdr:col>
      <xdr:colOff>410720</xdr:colOff>
      <xdr:row>23</xdr:row>
      <xdr:rowOff>127825</xdr:rowOff>
    </xdr:from>
    <xdr:to>
      <xdr:col>9</xdr:col>
      <xdr:colOff>332540</xdr:colOff>
      <xdr:row>25</xdr:row>
      <xdr:rowOff>1630</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398520" y="4801425"/>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Fields]</a:t>
          </a:r>
        </a:p>
      </xdr:txBody>
    </xdr:sp>
    <xdr:clientData/>
  </xdr:twoCellAnchor>
  <xdr:twoCellAnchor>
    <xdr:from>
      <xdr:col>12</xdr:col>
      <xdr:colOff>63500</xdr:colOff>
      <xdr:row>23</xdr:row>
      <xdr:rowOff>140525</xdr:rowOff>
    </xdr:from>
    <xdr:to>
      <xdr:col>14</xdr:col>
      <xdr:colOff>419100</xdr:colOff>
      <xdr:row>25</xdr:row>
      <xdr:rowOff>14330</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7035800" y="4814125"/>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a:t>
          </a:r>
          <a:r>
            <a:rPr lang="en-US" sz="1200" baseline="0">
              <a:solidFill>
                <a:schemeClr val="accent4">
                  <a:lumMod val="50000"/>
                </a:schemeClr>
              </a:solidFill>
            </a:rPr>
            <a:t>Dist.]</a:t>
          </a:r>
          <a:endParaRPr lang="en-US" sz="12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[from</a:t>
          </a:r>
          <a:r>
            <a:rPr lang="en-US" sz="1200" baseline="0">
              <a:solidFill>
                <a:srgbClr val="FF0000"/>
              </a:solidFill>
            </a:rPr>
            <a:t> </a:t>
          </a:r>
          <a:r>
            <a:rPr lang="en-US" sz="1200">
              <a:solidFill>
                <a:srgbClr val="FF0000"/>
              </a:solidFill>
            </a:rPr>
            <a:t>Dist.]</a:t>
          </a:r>
        </a:p>
      </xdr:txBody>
    </xdr:sp>
    <xdr:clientData/>
  </xdr:twoCellAnchor>
  <xdr:twoCellAnchor>
    <xdr:from>
      <xdr:col>25</xdr:col>
      <xdr:colOff>55120</xdr:colOff>
      <xdr:row>24</xdr:row>
      <xdr:rowOff>178625</xdr:rowOff>
    </xdr:from>
    <xdr:to>
      <xdr:col>28</xdr:col>
      <xdr:colOff>114300</xdr:colOff>
      <xdr:row>26</xdr:row>
      <xdr:rowOff>52430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542520" y="5055425"/>
          <a:ext cx="15450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[from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a:solidFill>
                <a:schemeClr val="tx1"/>
              </a:solidFill>
            </a:rPr>
            <a:t>Resources [of</a:t>
          </a:r>
          <a:r>
            <a:rPr lang="en-US" sz="800" baseline="0">
              <a:solidFill>
                <a:schemeClr val="tx1"/>
              </a:solidFill>
            </a:rPr>
            <a:t> </a:t>
          </a:r>
          <a:r>
            <a:rPr lang="en-US" sz="800">
              <a:solidFill>
                <a:schemeClr val="tx1"/>
              </a:solidFill>
            </a:rPr>
            <a:t>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60372</xdr:colOff>
      <xdr:row>26</xdr:row>
      <xdr:rowOff>120650</xdr:rowOff>
    </xdr:from>
    <xdr:to>
      <xdr:col>32</xdr:col>
      <xdr:colOff>152400</xdr:colOff>
      <xdr:row>28</xdr:row>
      <xdr:rowOff>88391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3801772" y="5403850"/>
          <a:ext cx="31527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r>
            <a:rPr lang="en-US" baseline="0">
              <a:solidFill>
                <a:schemeClr val="accent6">
                  <a:lumMod val="40000"/>
                  <a:lumOff val="60000"/>
                </a:schemeClr>
              </a:solidFill>
            </a:rPr>
            <a:t> [from </a:t>
          </a:r>
          <a:r>
            <a:rPr lang="en-US">
              <a:solidFill>
                <a:schemeClr val="accent6">
                  <a:lumMod val="40000"/>
                  <a:lumOff val="60000"/>
                </a:schemeClr>
              </a:solidFill>
            </a:rPr>
            <a:t>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23</xdr:col>
      <xdr:colOff>419100</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573000" y="3473450"/>
          <a:ext cx="26797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r>
            <a:rPr lang="en-US" baseline="0">
              <a:solidFill>
                <a:schemeClr val="accent6">
                  <a:lumMod val="40000"/>
                  <a:lumOff val="60000"/>
                </a:schemeClr>
              </a:solidFill>
            </a:rPr>
            <a:t> [from </a:t>
          </a:r>
          <a:r>
            <a:rPr lang="en-US">
              <a:solidFill>
                <a:schemeClr val="accent6">
                  <a:lumMod val="40000"/>
                  <a:lumOff val="60000"/>
                </a:schemeClr>
              </a:solidFill>
            </a:rPr>
            <a:t>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a:solidFill>
                <a:schemeClr val="tx1"/>
              </a:solidFill>
            </a:rPr>
            <a:t>Resources [of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10</xdr:row>
      <xdr:rowOff>139700</xdr:rowOff>
    </xdr:from>
    <xdr:to>
      <xdr:col>9</xdr:col>
      <xdr:colOff>323540</xdr:colOff>
      <xdr:row>12</xdr:row>
      <xdr:rowOff>13505</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92600" y="2171700"/>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 Wells]</a:t>
          </a:r>
        </a:p>
      </xdr:txBody>
    </xdr:sp>
    <xdr:clientData/>
  </xdr:twoCellAnchor>
  <xdr:twoCellAnchor>
    <xdr:from>
      <xdr:col>11</xdr:col>
      <xdr:colOff>406400</xdr:colOff>
      <xdr:row>10</xdr:row>
      <xdr:rowOff>190500</xdr:rowOff>
    </xdr:from>
    <xdr:to>
      <xdr:col>13</xdr:col>
      <xdr:colOff>272740</xdr:colOff>
      <xdr:row>11</xdr:row>
      <xdr:rowOff>189215</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540500" y="22225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21</xdr:col>
      <xdr:colOff>431800</xdr:colOff>
      <xdr:row>10</xdr:row>
      <xdr:rowOff>152400</xdr:rowOff>
    </xdr:from>
    <xdr:to>
      <xdr:col>24</xdr:col>
      <xdr:colOff>317500</xdr:colOff>
      <xdr:row>11</xdr:row>
      <xdr:rowOff>198051</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1557000" y="2184400"/>
          <a:ext cx="14351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1"/>
              </a:solidFill>
            </a:rPr>
            <a:t>Elect [from  Grid]</a:t>
          </a:r>
        </a:p>
      </xdr:txBody>
    </xdr:sp>
    <xdr:clientData/>
  </xdr:twoCellAnchor>
  <xdr:twoCellAnchor>
    <xdr:from>
      <xdr:col>6</xdr:col>
      <xdr:colOff>457200</xdr:colOff>
      <xdr:row>23</xdr:row>
      <xdr:rowOff>127000</xdr:rowOff>
    </xdr:from>
    <xdr:to>
      <xdr:col>10</xdr:col>
      <xdr:colOff>23420</xdr:colOff>
      <xdr:row>25</xdr:row>
      <xdr:rowOff>805</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165600" y="48006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a:t>
          </a:r>
          <a:r>
            <a:rPr lang="en-US" sz="1200">
              <a:solidFill>
                <a:schemeClr val="accent4">
                  <a:lumMod val="50000"/>
                </a:schemeClr>
              </a:solidFill>
            </a:rPr>
            <a:t>Fields]</a:t>
          </a:r>
        </a:p>
      </xdr:txBody>
    </xdr:sp>
    <xdr:clientData/>
  </xdr:twoCellAnchor>
  <xdr:twoCellAnchor>
    <xdr:from>
      <xdr:col>11</xdr:col>
      <xdr:colOff>431800</xdr:colOff>
      <xdr:row>23</xdr:row>
      <xdr:rowOff>114300</xdr:rowOff>
    </xdr:from>
    <xdr:to>
      <xdr:col>14</xdr:col>
      <xdr:colOff>355600</xdr:colOff>
      <xdr:row>24</xdr:row>
      <xdr:rowOff>191305</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565900" y="47879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a:t>
          </a:r>
          <a:r>
            <a:rPr lang="en-US" sz="1200" baseline="0">
              <a:solidFill>
                <a:schemeClr val="accent4">
                  <a:lumMod val="50000"/>
                </a:schemeClr>
              </a:solidFill>
            </a:rPr>
            <a:t>Dist.]</a:t>
          </a:r>
          <a:endParaRPr lang="en-US" sz="1200">
            <a:solidFill>
              <a:schemeClr val="accent4">
                <a:lumMod val="50000"/>
              </a:schemeClr>
            </a:solidFill>
          </a:endParaRPr>
        </a:p>
      </xdr:txBody>
    </xdr:sp>
    <xdr:clientData/>
  </xdr:twoCellAnchor>
  <xdr:twoCellAnchor>
    <xdr:from>
      <xdr:col>19</xdr:col>
      <xdr:colOff>406400</xdr:colOff>
      <xdr:row>22</xdr:row>
      <xdr:rowOff>88900</xdr:rowOff>
    </xdr:from>
    <xdr:to>
      <xdr:col>23</xdr:col>
      <xdr:colOff>17905</xdr:colOff>
      <xdr:row>23</xdr:row>
      <xdr:rowOff>165905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541000" y="45593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[from</a:t>
          </a:r>
          <a:r>
            <a:rPr lang="en-US" sz="1200" baseline="0">
              <a:solidFill>
                <a:srgbClr val="FF0000"/>
              </a:solidFill>
            </a:rPr>
            <a:t> </a:t>
          </a:r>
          <a:r>
            <a:rPr lang="en-US" sz="1200">
              <a:solidFill>
                <a:srgbClr val="FF0000"/>
              </a:solidFill>
            </a:rPr>
            <a:t>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[from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342326</xdr:colOff>
      <xdr:row>27</xdr:row>
      <xdr:rowOff>82550</xdr:rowOff>
    </xdr:from>
    <xdr:to>
      <xdr:col>28</xdr:col>
      <xdr:colOff>200646</xdr:colOff>
      <xdr:row>29</xdr:row>
      <xdr:rowOff>50227</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6877726" y="5619750"/>
          <a:ext cx="1128320" cy="3740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6">
                  <a:lumMod val="40000"/>
                  <a:lumOff val="60000"/>
                </a:schemeClr>
              </a:solidFill>
            </a:rPr>
            <a:t>MD [from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7</xdr:col>
      <xdr:colOff>234264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365746</xdr:colOff>
      <xdr:row>23</xdr:row>
      <xdr:rowOff>153205</xdr:rowOff>
    </xdr:from>
    <xdr:to>
      <xdr:col>29</xdr:col>
      <xdr:colOff>584200</xdr:colOff>
      <xdr:row>24</xdr:row>
      <xdr:rowOff>198856</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7409146" y="4877605"/>
          <a:ext cx="1513854"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6">
                  <a:lumMod val="40000"/>
                  <a:lumOff val="60000"/>
                </a:schemeClr>
              </a:solidFill>
            </a:rPr>
            <a:t>MD [from</a:t>
          </a:r>
          <a:r>
            <a:rPr lang="en-US" sz="1000" baseline="0">
              <a:solidFill>
                <a:schemeClr val="accent6">
                  <a:lumMod val="40000"/>
                  <a:lumOff val="60000"/>
                </a:schemeClr>
              </a:solidFill>
            </a:rPr>
            <a:t> </a:t>
          </a:r>
          <a:r>
            <a:rPr lang="en-US" sz="1000">
              <a:solidFill>
                <a:schemeClr val="accent6">
                  <a:lumMod val="40000"/>
                  <a:lumOff val="60000"/>
                </a:schemeClr>
              </a:solidFill>
            </a:rPr>
            <a:t>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355600</xdr:colOff>
      <xdr:row>13</xdr:row>
      <xdr:rowOff>165100</xdr:rowOff>
    </xdr:from>
    <xdr:to>
      <xdr:col>9</xdr:col>
      <xdr:colOff>234640</xdr:colOff>
      <xdr:row>15</xdr:row>
      <xdr:rowOff>38905</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930900" y="2857500"/>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a:t>
          </a:r>
          <a:r>
            <a:rPr lang="en-US" sz="1200" baseline="0"/>
            <a:t> </a:t>
          </a:r>
          <a:r>
            <a:rPr lang="en-US" sz="1200"/>
            <a:t>Wells]</a:t>
          </a:r>
        </a:p>
      </xdr:txBody>
    </xdr:sp>
    <xdr:clientData/>
  </xdr:twoCellAnchor>
  <xdr:twoCellAnchor>
    <xdr:from>
      <xdr:col>11</xdr:col>
      <xdr:colOff>558800</xdr:colOff>
      <xdr:row>14</xdr:row>
      <xdr:rowOff>12700</xdr:rowOff>
    </xdr:from>
    <xdr:to>
      <xdr:col>13</xdr:col>
      <xdr:colOff>310840</xdr:colOff>
      <xdr:row>15</xdr:row>
      <xdr:rowOff>11415</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8572500" y="29083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22</xdr:col>
      <xdr:colOff>101597</xdr:colOff>
      <xdr:row>13</xdr:row>
      <xdr:rowOff>177800</xdr:rowOff>
    </xdr:from>
    <xdr:to>
      <xdr:col>24</xdr:col>
      <xdr:colOff>145737</xdr:colOff>
      <xdr:row>14</xdr:row>
      <xdr:rowOff>192160</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4554197" y="2870200"/>
          <a:ext cx="93314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chemeClr val="accent1"/>
              </a:solidFill>
            </a:rPr>
            <a:t>Elect [from Grid]</a:t>
          </a:r>
        </a:p>
      </xdr:txBody>
    </xdr:sp>
    <xdr:clientData/>
  </xdr:twoCellAnchor>
  <xdr:twoCellAnchor>
    <xdr:from>
      <xdr:col>18</xdr:col>
      <xdr:colOff>558801</xdr:colOff>
      <xdr:row>25</xdr:row>
      <xdr:rowOff>139700</xdr:rowOff>
    </xdr:from>
    <xdr:to>
      <xdr:col>20</xdr:col>
      <xdr:colOff>254001</xdr:colOff>
      <xdr:row>26</xdr:row>
      <xdr:rowOff>154060</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2458701" y="5270500"/>
          <a:ext cx="99060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FF0000"/>
              </a:solidFill>
            </a:rPr>
            <a:t>Diesel [from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[from Dist.]</a:t>
          </a:r>
        </a:p>
      </xdr:txBody>
    </xdr:sp>
    <xdr:clientData/>
  </xdr:twoCellAnchor>
  <xdr:twoCellAnchor>
    <xdr:from>
      <xdr:col>6</xdr:col>
      <xdr:colOff>304800</xdr:colOff>
      <xdr:row>26</xdr:row>
      <xdr:rowOff>139700</xdr:rowOff>
    </xdr:from>
    <xdr:to>
      <xdr:col>9</xdr:col>
      <xdr:colOff>455220</xdr:colOff>
      <xdr:row>28</xdr:row>
      <xdr:rowOff>13505</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880100" y="54737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Fields]</a:t>
          </a:r>
        </a:p>
      </xdr:txBody>
    </xdr:sp>
    <xdr:clientData/>
  </xdr:twoCellAnchor>
  <xdr:twoCellAnchor>
    <xdr:from>
      <xdr:col>11</xdr:col>
      <xdr:colOff>292100</xdr:colOff>
      <xdr:row>26</xdr:row>
      <xdr:rowOff>139700</xdr:rowOff>
    </xdr:from>
    <xdr:to>
      <xdr:col>14</xdr:col>
      <xdr:colOff>114300</xdr:colOff>
      <xdr:row>28</xdr:row>
      <xdr:rowOff>13505</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8305800" y="54737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Dist.]</a:t>
          </a:r>
          <a:endParaRPr lang="en-US" sz="12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a:t>
          </a:r>
          <a:r>
            <a:rPr lang="en-US" sz="1200" baseline="0">
              <a:solidFill>
                <a:schemeClr val="tx1"/>
              </a:solidFill>
            </a:rPr>
            <a:t> </a:t>
          </a:r>
          <a:r>
            <a:rPr lang="en-US" sz="1200">
              <a:solidFill>
                <a:schemeClr val="tx1"/>
              </a:solidFill>
            </a:rPr>
            <a:t>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291526</xdr:colOff>
      <xdr:row>27</xdr:row>
      <xdr:rowOff>82550</xdr:rowOff>
    </xdr:from>
    <xdr:to>
      <xdr:col>28</xdr:col>
      <xdr:colOff>149846</xdr:colOff>
      <xdr:row>29</xdr:row>
      <xdr:rowOff>50227</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874426" y="5619750"/>
          <a:ext cx="1128320" cy="3740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6">
                  <a:lumMod val="40000"/>
                  <a:lumOff val="60000"/>
                </a:schemeClr>
              </a:solidFill>
            </a:rPr>
            <a:t>MD [from</a:t>
          </a:r>
          <a:r>
            <a:rPr lang="en-US" sz="900" baseline="0">
              <a:solidFill>
                <a:schemeClr val="accent6">
                  <a:lumMod val="40000"/>
                  <a:lumOff val="60000"/>
                </a:schemeClr>
              </a:solidFill>
            </a:rPr>
            <a:t> </a:t>
          </a:r>
          <a:r>
            <a:rPr lang="en-US" sz="900">
              <a:solidFill>
                <a:schemeClr val="accent6">
                  <a:lumMod val="40000"/>
                  <a:lumOff val="60000"/>
                </a:schemeClr>
              </a:solidFill>
            </a:rPr>
            <a:t>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353046</xdr:colOff>
      <xdr:row>23</xdr:row>
      <xdr:rowOff>140505</xdr:rowOff>
    </xdr:from>
    <xdr:to>
      <xdr:col>29</xdr:col>
      <xdr:colOff>571500</xdr:colOff>
      <xdr:row>24</xdr:row>
      <xdr:rowOff>186156</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43946" y="4864905"/>
          <a:ext cx="1513854"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6">
                  <a:lumMod val="40000"/>
                  <a:lumOff val="60000"/>
                </a:schemeClr>
              </a:solidFill>
            </a:rPr>
            <a:t>MD [from</a:t>
          </a:r>
          <a:r>
            <a:rPr lang="en-US" sz="1000" baseline="0">
              <a:solidFill>
                <a:schemeClr val="accent6">
                  <a:lumMod val="40000"/>
                  <a:lumOff val="60000"/>
                </a:schemeClr>
              </a:solidFill>
            </a:rPr>
            <a:t> T</a:t>
          </a:r>
          <a:r>
            <a:rPr lang="en-US" sz="1000">
              <a:solidFill>
                <a:schemeClr val="accent6">
                  <a:lumMod val="40000"/>
                  <a:lumOff val="60000"/>
                </a:schemeClr>
              </a:solidFill>
            </a:rPr>
            <a: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a:t>
          </a:r>
          <a:r>
            <a:rPr lang="en-US" sz="1200" baseline="0">
              <a:solidFill>
                <a:schemeClr val="tx1"/>
              </a:solidFill>
            </a:rPr>
            <a:t> </a:t>
          </a:r>
          <a:r>
            <a:rPr lang="en-US" sz="1200">
              <a:solidFill>
                <a:schemeClr val="tx1"/>
              </a:solidFill>
            </a:rPr>
            <a:t>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342900</xdr:colOff>
      <xdr:row>13</xdr:row>
      <xdr:rowOff>127000</xdr:rowOff>
    </xdr:from>
    <xdr:to>
      <xdr:col>9</xdr:col>
      <xdr:colOff>221940</xdr:colOff>
      <xdr:row>14</xdr:row>
      <xdr:rowOff>188360</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270500" y="2819400"/>
          <a:ext cx="1276040" cy="264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NG [from Wells]</a:t>
          </a:r>
        </a:p>
      </xdr:txBody>
    </xdr:sp>
    <xdr:clientData/>
  </xdr:twoCellAnchor>
  <xdr:twoCellAnchor>
    <xdr:from>
      <xdr:col>11</xdr:col>
      <xdr:colOff>558800</xdr:colOff>
      <xdr:row>14</xdr:row>
      <xdr:rowOff>12700</xdr:rowOff>
    </xdr:from>
    <xdr:to>
      <xdr:col>13</xdr:col>
      <xdr:colOff>310840</xdr:colOff>
      <xdr:row>15</xdr:row>
      <xdr:rowOff>11415</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9083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22</xdr:col>
      <xdr:colOff>38097</xdr:colOff>
      <xdr:row>13</xdr:row>
      <xdr:rowOff>190500</xdr:rowOff>
    </xdr:from>
    <xdr:to>
      <xdr:col>24</xdr:col>
      <xdr:colOff>82237</xdr:colOff>
      <xdr:row>15</xdr:row>
      <xdr:rowOff>1660</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3538197" y="2882900"/>
          <a:ext cx="93314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chemeClr val="accent1"/>
              </a:solidFill>
            </a:rPr>
            <a:t>Elect [from Grid]</a:t>
          </a:r>
        </a:p>
      </xdr:txBody>
    </xdr:sp>
    <xdr:clientData/>
  </xdr:twoCellAnchor>
  <xdr:twoCellAnchor>
    <xdr:from>
      <xdr:col>18</xdr:col>
      <xdr:colOff>558801</xdr:colOff>
      <xdr:row>25</xdr:row>
      <xdr:rowOff>139700</xdr:rowOff>
    </xdr:from>
    <xdr:to>
      <xdr:col>20</xdr:col>
      <xdr:colOff>254001</xdr:colOff>
      <xdr:row>26</xdr:row>
      <xdr:rowOff>154060</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506201" y="5270500"/>
          <a:ext cx="99060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FF0000"/>
              </a:solidFill>
            </a:rPr>
            <a:t>Diesel [from</a:t>
          </a:r>
          <a:r>
            <a:rPr lang="en-US" sz="800" baseline="0">
              <a:solidFill>
                <a:srgbClr val="FF0000"/>
              </a:solidFill>
            </a:rPr>
            <a:t> </a:t>
          </a:r>
          <a:r>
            <a:rPr lang="en-US" sz="800">
              <a:solidFill>
                <a:srgbClr val="FF0000"/>
              </a:solidFill>
            </a:rPr>
            <a:t>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[from Dist.]</a:t>
          </a:r>
        </a:p>
      </xdr:txBody>
    </xdr:sp>
    <xdr:clientData/>
  </xdr:twoCellAnchor>
  <xdr:twoCellAnchor>
    <xdr:from>
      <xdr:col>6</xdr:col>
      <xdr:colOff>304800</xdr:colOff>
      <xdr:row>26</xdr:row>
      <xdr:rowOff>139700</xdr:rowOff>
    </xdr:from>
    <xdr:to>
      <xdr:col>9</xdr:col>
      <xdr:colOff>455220</xdr:colOff>
      <xdr:row>28</xdr:row>
      <xdr:rowOff>13505</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232400" y="54737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a:t>
          </a:r>
          <a:r>
            <a:rPr lang="en-US" sz="1200">
              <a:solidFill>
                <a:schemeClr val="accent4">
                  <a:lumMod val="50000"/>
                </a:schemeClr>
              </a:solidFill>
            </a:rPr>
            <a:t>Fields]</a:t>
          </a:r>
        </a:p>
      </xdr:txBody>
    </xdr:sp>
    <xdr:clientData/>
  </xdr:twoCellAnchor>
  <xdr:twoCellAnchor>
    <xdr:from>
      <xdr:col>11</xdr:col>
      <xdr:colOff>292100</xdr:colOff>
      <xdr:row>26</xdr:row>
      <xdr:rowOff>152400</xdr:rowOff>
    </xdr:from>
    <xdr:to>
      <xdr:col>14</xdr:col>
      <xdr:colOff>114300</xdr:colOff>
      <xdr:row>28</xdr:row>
      <xdr:rowOff>26205</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658100" y="54864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Dist.]</a:t>
          </a:r>
          <a:endParaRPr lang="en-US" sz="12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379</xdr:col>
      <xdr:colOff>118620</xdr:colOff>
      <xdr:row>23</xdr:row>
      <xdr:rowOff>51625</xdr:rowOff>
    </xdr:from>
    <xdr:to>
      <xdr:col>381</xdr:col>
      <xdr:colOff>497640</xdr:colOff>
      <xdr:row>25</xdr:row>
      <xdr:rowOff>19366</xdr:rowOff>
    </xdr:to>
    <xdr:sp macro="" textlink="">
      <xdr:nvSpPr>
        <xdr:cNvPr id="177" name="TextBox 176">
          <a:extLst>
            <a:ext uri="{FF2B5EF4-FFF2-40B4-BE49-F238E27FC236}">
              <a16:creationId xmlns:a16="http://schemas.microsoft.com/office/drawing/2014/main" id="{AF83D178-D758-2F44-855A-ADBA21244873}"/>
            </a:ext>
          </a:extLst>
        </xdr:cNvPr>
        <xdr:cNvSpPr txBox="1"/>
      </xdr:nvSpPr>
      <xdr:spPr>
        <a:xfrm>
          <a:off x="1710353" y="4725225"/>
          <a:ext cx="156435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394</xdr:col>
      <xdr:colOff>299594</xdr:colOff>
      <xdr:row>22</xdr:row>
      <xdr:rowOff>38925</xdr:rowOff>
    </xdr:from>
    <xdr:to>
      <xdr:col>397</xdr:col>
      <xdr:colOff>279399</xdr:colOff>
      <xdr:row>23</xdr:row>
      <xdr:rowOff>178511</xdr:rowOff>
    </xdr:to>
    <xdr:sp macro="" textlink="">
      <xdr:nvSpPr>
        <xdr:cNvPr id="178" name="TextBox 177">
          <a:extLst>
            <a:ext uri="{FF2B5EF4-FFF2-40B4-BE49-F238E27FC236}">
              <a16:creationId xmlns:a16="http://schemas.microsoft.com/office/drawing/2014/main" id="{27B036AC-C1D4-5E40-8589-A5BAF76BE621}"/>
            </a:ext>
          </a:extLst>
        </xdr:cNvPr>
        <xdr:cNvSpPr txBox="1"/>
      </xdr:nvSpPr>
      <xdr:spPr>
        <a:xfrm>
          <a:off x="9562127" y="4509325"/>
          <a:ext cx="1571539"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384</xdr:col>
      <xdr:colOff>297813</xdr:colOff>
      <xdr:row>34</xdr:row>
      <xdr:rowOff>181535</xdr:rowOff>
    </xdr:from>
    <xdr:to>
      <xdr:col>386</xdr:col>
      <xdr:colOff>325346</xdr:colOff>
      <xdr:row>37</xdr:row>
      <xdr:rowOff>228601</xdr:rowOff>
    </xdr:to>
    <xdr:sp macro="" textlink="">
      <xdr:nvSpPr>
        <xdr:cNvPr id="179" name="TextBox 178">
          <a:extLst>
            <a:ext uri="{FF2B5EF4-FFF2-40B4-BE49-F238E27FC236}">
              <a16:creationId xmlns:a16="http://schemas.microsoft.com/office/drawing/2014/main" id="{B1580A65-60A5-BF4C-A23F-819753877A14}"/>
            </a:ext>
          </a:extLst>
        </xdr:cNvPr>
        <xdr:cNvSpPr txBox="1"/>
      </xdr:nvSpPr>
      <xdr:spPr>
        <a:xfrm>
          <a:off x="4565013" y="7090335"/>
          <a:ext cx="1145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382</xdr:col>
      <xdr:colOff>50800</xdr:colOff>
      <xdr:row>22</xdr:row>
      <xdr:rowOff>177800</xdr:rowOff>
    </xdr:from>
    <xdr:to>
      <xdr:col>384</xdr:col>
      <xdr:colOff>18560</xdr:colOff>
      <xdr:row>26</xdr:row>
      <xdr:rowOff>177800</xdr:rowOff>
    </xdr:to>
    <xdr:sp macro="" textlink="">
      <xdr:nvSpPr>
        <xdr:cNvPr id="180" name="Rounded Rectangle 179">
          <a:extLst>
            <a:ext uri="{FF2B5EF4-FFF2-40B4-BE49-F238E27FC236}">
              <a16:creationId xmlns:a16="http://schemas.microsoft.com/office/drawing/2014/main" id="{510AB384-0E09-C545-9674-54D4375D84ED}"/>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390</xdr:col>
      <xdr:colOff>441252</xdr:colOff>
      <xdr:row>3</xdr:row>
      <xdr:rowOff>25400</xdr:rowOff>
    </xdr:from>
    <xdr:to>
      <xdr:col>395</xdr:col>
      <xdr:colOff>0</xdr:colOff>
      <xdr:row>6</xdr:row>
      <xdr:rowOff>71749</xdr:rowOff>
    </xdr:to>
    <xdr:sp macro="" textlink="">
      <xdr:nvSpPr>
        <xdr:cNvPr id="181" name="TextBox 180">
          <a:extLst>
            <a:ext uri="{FF2B5EF4-FFF2-40B4-BE49-F238E27FC236}">
              <a16:creationId xmlns:a16="http://schemas.microsoft.com/office/drawing/2014/main" id="{4775E9B0-466F-C944-A170-4644F5EFD6E4}"/>
            </a:ext>
          </a:extLst>
        </xdr:cNvPr>
        <xdr:cNvSpPr txBox="1"/>
      </xdr:nvSpPr>
      <xdr:spPr>
        <a:xfrm>
          <a:off x="7637919" y="635000"/>
          <a:ext cx="21664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391</xdr:col>
      <xdr:colOff>431800</xdr:colOff>
      <xdr:row>22</xdr:row>
      <xdr:rowOff>177800</xdr:rowOff>
    </xdr:from>
    <xdr:to>
      <xdr:col>393</xdr:col>
      <xdr:colOff>399560</xdr:colOff>
      <xdr:row>26</xdr:row>
      <xdr:rowOff>177800</xdr:rowOff>
    </xdr:to>
    <xdr:sp macro="" textlink="">
      <xdr:nvSpPr>
        <xdr:cNvPr id="182" name="Rounded Rectangle 181">
          <a:extLst>
            <a:ext uri="{FF2B5EF4-FFF2-40B4-BE49-F238E27FC236}">
              <a16:creationId xmlns:a16="http://schemas.microsoft.com/office/drawing/2014/main" id="{F28115D1-9EB0-824D-99B3-6DB2B26FED30}"/>
            </a:ext>
          </a:extLst>
        </xdr:cNvPr>
        <xdr:cNvSpPr/>
      </xdr:nvSpPr>
      <xdr:spPr>
        <a:xfrm>
          <a:off x="8136467" y="46482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384</xdr:col>
      <xdr:colOff>18560</xdr:colOff>
      <xdr:row>24</xdr:row>
      <xdr:rowOff>177800</xdr:rowOff>
    </xdr:from>
    <xdr:to>
      <xdr:col>387</xdr:col>
      <xdr:colOff>88900</xdr:colOff>
      <xdr:row>24</xdr:row>
      <xdr:rowOff>190500</xdr:rowOff>
    </xdr:to>
    <xdr:cxnSp macro="">
      <xdr:nvCxnSpPr>
        <xdr:cNvPr id="183" name="Straight Arrow Connector 182">
          <a:extLst>
            <a:ext uri="{FF2B5EF4-FFF2-40B4-BE49-F238E27FC236}">
              <a16:creationId xmlns:a16="http://schemas.microsoft.com/office/drawing/2014/main" id="{58DA67ED-BF9D-A848-8D5B-B2053BC98E50}"/>
            </a:ext>
          </a:extLst>
        </xdr:cNvPr>
        <xdr:cNvCxnSpPr>
          <a:stCxn id="180" idx="3"/>
          <a:endCxn id="234" idx="1"/>
        </xdr:cNvCxnSpPr>
      </xdr:nvCxnSpPr>
      <xdr:spPr>
        <a:xfrm>
          <a:off x="4285760" y="5054600"/>
          <a:ext cx="166207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212652</xdr:colOff>
      <xdr:row>3</xdr:row>
      <xdr:rowOff>50800</xdr:rowOff>
    </xdr:from>
    <xdr:to>
      <xdr:col>383</xdr:col>
      <xdr:colOff>330200</xdr:colOff>
      <xdr:row>6</xdr:row>
      <xdr:rowOff>97149</xdr:rowOff>
    </xdr:to>
    <xdr:sp macro="" textlink="">
      <xdr:nvSpPr>
        <xdr:cNvPr id="184" name="TextBox 183">
          <a:extLst>
            <a:ext uri="{FF2B5EF4-FFF2-40B4-BE49-F238E27FC236}">
              <a16:creationId xmlns:a16="http://schemas.microsoft.com/office/drawing/2014/main" id="{8F662471-7DFE-5740-A8FB-E25A5D72E07D}"/>
            </a:ext>
          </a:extLst>
        </xdr:cNvPr>
        <xdr:cNvSpPr txBox="1"/>
      </xdr:nvSpPr>
      <xdr:spPr>
        <a:xfrm>
          <a:off x="1804385" y="660400"/>
          <a:ext cx="226808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396</xdr:col>
      <xdr:colOff>429686</xdr:colOff>
      <xdr:row>22</xdr:row>
      <xdr:rowOff>190500</xdr:rowOff>
    </xdr:from>
    <xdr:to>
      <xdr:col>398</xdr:col>
      <xdr:colOff>410146</xdr:colOff>
      <xdr:row>24</xdr:row>
      <xdr:rowOff>76200</xdr:rowOff>
    </xdr:to>
    <xdr:sp macro="" textlink="">
      <xdr:nvSpPr>
        <xdr:cNvPr id="185" name="Rounded Rectangle 184">
          <a:extLst>
            <a:ext uri="{FF2B5EF4-FFF2-40B4-BE49-F238E27FC236}">
              <a16:creationId xmlns:a16="http://schemas.microsoft.com/office/drawing/2014/main" id="{BC2902DD-34CE-9E43-89ED-C70DB8ABE1FE}"/>
            </a:ext>
          </a:extLst>
        </xdr:cNvPr>
        <xdr:cNvSpPr/>
      </xdr:nvSpPr>
      <xdr:spPr>
        <a:xfrm>
          <a:off x="10742086" y="4660900"/>
          <a:ext cx="1064193"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383</xdr:col>
      <xdr:colOff>66430</xdr:colOff>
      <xdr:row>22</xdr:row>
      <xdr:rowOff>177800</xdr:rowOff>
    </xdr:from>
    <xdr:to>
      <xdr:col>402</xdr:col>
      <xdr:colOff>405706</xdr:colOff>
      <xdr:row>23</xdr:row>
      <xdr:rowOff>114300</xdr:rowOff>
    </xdr:to>
    <xdr:cxnSp macro="">
      <xdr:nvCxnSpPr>
        <xdr:cNvPr id="186" name="Elbow Connector 185">
          <a:extLst>
            <a:ext uri="{FF2B5EF4-FFF2-40B4-BE49-F238E27FC236}">
              <a16:creationId xmlns:a16="http://schemas.microsoft.com/office/drawing/2014/main" id="{83783FC6-B1DD-594F-8130-BE0DD08F96A7}"/>
            </a:ext>
          </a:extLst>
        </xdr:cNvPr>
        <xdr:cNvCxnSpPr>
          <a:stCxn id="271" idx="0"/>
          <a:endCxn id="180" idx="0"/>
        </xdr:cNvCxnSpPr>
      </xdr:nvCxnSpPr>
      <xdr:spPr>
        <a:xfrm rot="16200000" flipV="1">
          <a:off x="8802218" y="-345321"/>
          <a:ext cx="139700" cy="10126742"/>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170813</xdr:colOff>
      <xdr:row>34</xdr:row>
      <xdr:rowOff>181534</xdr:rowOff>
    </xdr:from>
    <xdr:to>
      <xdr:col>400</xdr:col>
      <xdr:colOff>198346</xdr:colOff>
      <xdr:row>37</xdr:row>
      <xdr:rowOff>228600</xdr:rowOff>
    </xdr:to>
    <xdr:sp macro="" textlink="">
      <xdr:nvSpPr>
        <xdr:cNvPr id="187" name="TextBox 186">
          <a:extLst>
            <a:ext uri="{FF2B5EF4-FFF2-40B4-BE49-F238E27FC236}">
              <a16:creationId xmlns:a16="http://schemas.microsoft.com/office/drawing/2014/main" id="{7EC1707C-8548-364C-A4D3-4AC46BB9608C}"/>
            </a:ext>
          </a:extLst>
        </xdr:cNvPr>
        <xdr:cNvSpPr txBox="1"/>
      </xdr:nvSpPr>
      <xdr:spPr>
        <a:xfrm>
          <a:off x="11566946" y="7090334"/>
          <a:ext cx="1111267"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404</xdr:col>
      <xdr:colOff>212652</xdr:colOff>
      <xdr:row>3</xdr:row>
      <xdr:rowOff>25400</xdr:rowOff>
    </xdr:from>
    <xdr:to>
      <xdr:col>409</xdr:col>
      <xdr:colOff>0</xdr:colOff>
      <xdr:row>6</xdr:row>
      <xdr:rowOff>71749</xdr:rowOff>
    </xdr:to>
    <xdr:sp macro="" textlink="">
      <xdr:nvSpPr>
        <xdr:cNvPr id="188" name="TextBox 187">
          <a:extLst>
            <a:ext uri="{FF2B5EF4-FFF2-40B4-BE49-F238E27FC236}">
              <a16:creationId xmlns:a16="http://schemas.microsoft.com/office/drawing/2014/main" id="{C5DC7EEB-8C39-1746-8CE5-CA02A910EAA4}"/>
            </a:ext>
          </a:extLst>
        </xdr:cNvPr>
        <xdr:cNvSpPr txBox="1"/>
      </xdr:nvSpPr>
      <xdr:spPr>
        <a:xfrm>
          <a:off x="14724519" y="6350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378</xdr:col>
      <xdr:colOff>173567</xdr:colOff>
      <xdr:row>10</xdr:row>
      <xdr:rowOff>4233</xdr:rowOff>
    </xdr:from>
    <xdr:to>
      <xdr:col>379</xdr:col>
      <xdr:colOff>115927</xdr:colOff>
      <xdr:row>14</xdr:row>
      <xdr:rowOff>4233</xdr:rowOff>
    </xdr:to>
    <xdr:sp macro="" textlink="">
      <xdr:nvSpPr>
        <xdr:cNvPr id="189" name="Rounded Rectangle 188">
          <a:extLst>
            <a:ext uri="{FF2B5EF4-FFF2-40B4-BE49-F238E27FC236}">
              <a16:creationId xmlns:a16="http://schemas.microsoft.com/office/drawing/2014/main" id="{B19C4B00-73A3-4E40-A4DE-8C4F62B8D20A}"/>
            </a:ext>
          </a:extLst>
        </xdr:cNvPr>
        <xdr:cNvSpPr/>
      </xdr:nvSpPr>
      <xdr:spPr>
        <a:xfrm>
          <a:off x="613834" y="2036233"/>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405</xdr:col>
      <xdr:colOff>183660</xdr:colOff>
      <xdr:row>29</xdr:row>
      <xdr:rowOff>12700</xdr:rowOff>
    </xdr:from>
    <xdr:to>
      <xdr:col>408</xdr:col>
      <xdr:colOff>101600</xdr:colOff>
      <xdr:row>33</xdr:row>
      <xdr:rowOff>12700</xdr:rowOff>
    </xdr:to>
    <xdr:sp macro="" textlink="">
      <xdr:nvSpPr>
        <xdr:cNvPr id="190" name="Rounded Rectangle 189">
          <a:extLst>
            <a:ext uri="{FF2B5EF4-FFF2-40B4-BE49-F238E27FC236}">
              <a16:creationId xmlns:a16="http://schemas.microsoft.com/office/drawing/2014/main" id="{27DD3FB5-D140-6C40-99F5-6FA6A539FFBE}"/>
            </a:ext>
          </a:extLst>
        </xdr:cNvPr>
        <xdr:cNvSpPr/>
      </xdr:nvSpPr>
      <xdr:spPr>
        <a:xfrm>
          <a:off x="15186593" y="5905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26</xdr:row>
      <xdr:rowOff>177800</xdr:rowOff>
    </xdr:from>
    <xdr:to>
      <xdr:col>405</xdr:col>
      <xdr:colOff>183660</xdr:colOff>
      <xdr:row>31</xdr:row>
      <xdr:rowOff>12700</xdr:rowOff>
    </xdr:to>
    <xdr:cxnSp macro="">
      <xdr:nvCxnSpPr>
        <xdr:cNvPr id="191" name="Elbow Connector 190">
          <a:extLst>
            <a:ext uri="{FF2B5EF4-FFF2-40B4-BE49-F238E27FC236}">
              <a16:creationId xmlns:a16="http://schemas.microsoft.com/office/drawing/2014/main" id="{481BD1AA-58B1-584A-9236-ADCF28C2A499}"/>
            </a:ext>
          </a:extLst>
        </xdr:cNvPr>
        <xdr:cNvCxnSpPr>
          <a:stCxn id="180" idx="2"/>
          <a:endCxn id="190" idx="1"/>
        </xdr:cNvCxnSpPr>
      </xdr:nvCxnSpPr>
      <xdr:spPr>
        <a:xfrm rot="16200000" flipH="1">
          <a:off x="9072195" y="197502"/>
          <a:ext cx="8509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26</xdr:row>
      <xdr:rowOff>177800</xdr:rowOff>
    </xdr:from>
    <xdr:to>
      <xdr:col>405</xdr:col>
      <xdr:colOff>183660</xdr:colOff>
      <xdr:row>31</xdr:row>
      <xdr:rowOff>12700</xdr:rowOff>
    </xdr:to>
    <xdr:cxnSp macro="">
      <xdr:nvCxnSpPr>
        <xdr:cNvPr id="192" name="Elbow Connector 191">
          <a:extLst>
            <a:ext uri="{FF2B5EF4-FFF2-40B4-BE49-F238E27FC236}">
              <a16:creationId xmlns:a16="http://schemas.microsoft.com/office/drawing/2014/main" id="{AF6612CD-2A55-A343-8E61-F1AF34FFF696}"/>
            </a:ext>
          </a:extLst>
        </xdr:cNvPr>
        <xdr:cNvCxnSpPr>
          <a:stCxn id="182" idx="2"/>
          <a:endCxn id="190" idx="1"/>
        </xdr:cNvCxnSpPr>
      </xdr:nvCxnSpPr>
      <xdr:spPr>
        <a:xfrm rot="16200000" flipH="1">
          <a:off x="11482020" y="2607327"/>
          <a:ext cx="8509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463550</xdr:colOff>
      <xdr:row>6</xdr:row>
      <xdr:rowOff>6350</xdr:rowOff>
    </xdr:from>
    <xdr:to>
      <xdr:col>385</xdr:col>
      <xdr:colOff>127000</xdr:colOff>
      <xdr:row>7</xdr:row>
      <xdr:rowOff>114300</xdr:rowOff>
    </xdr:to>
    <xdr:sp macro="" textlink="">
      <xdr:nvSpPr>
        <xdr:cNvPr id="193" name="Right Brace 192">
          <a:extLst>
            <a:ext uri="{FF2B5EF4-FFF2-40B4-BE49-F238E27FC236}">
              <a16:creationId xmlns:a16="http://schemas.microsoft.com/office/drawing/2014/main" id="{434A55FA-DD2C-E042-9E6C-D9CC39AFFCED}"/>
            </a:ext>
          </a:extLst>
        </xdr:cNvPr>
        <xdr:cNvSpPr/>
      </xdr:nvSpPr>
      <xdr:spPr>
        <a:xfrm rot="16200000">
          <a:off x="2764367" y="-635000"/>
          <a:ext cx="311150" cy="4032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390</xdr:col>
      <xdr:colOff>298450</xdr:colOff>
      <xdr:row>6</xdr:row>
      <xdr:rowOff>6350</xdr:rowOff>
    </xdr:from>
    <xdr:to>
      <xdr:col>395</xdr:col>
      <xdr:colOff>114300</xdr:colOff>
      <xdr:row>7</xdr:row>
      <xdr:rowOff>114300</xdr:rowOff>
    </xdr:to>
    <xdr:sp macro="" textlink="">
      <xdr:nvSpPr>
        <xdr:cNvPr id="194" name="Right Brace 193">
          <a:extLst>
            <a:ext uri="{FF2B5EF4-FFF2-40B4-BE49-F238E27FC236}">
              <a16:creationId xmlns:a16="http://schemas.microsoft.com/office/drawing/2014/main" id="{0FDC5E09-68E7-F14A-9F08-A8A1D384D4EC}"/>
            </a:ext>
          </a:extLst>
        </xdr:cNvPr>
        <xdr:cNvSpPr/>
      </xdr:nvSpPr>
      <xdr:spPr>
        <a:xfrm rot="16200000">
          <a:off x="8551334" y="169333"/>
          <a:ext cx="311150" cy="24235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385472</xdr:colOff>
      <xdr:row>23</xdr:row>
      <xdr:rowOff>127000</xdr:rowOff>
    </xdr:from>
    <xdr:to>
      <xdr:col>396</xdr:col>
      <xdr:colOff>429686</xdr:colOff>
      <xdr:row>23</xdr:row>
      <xdr:rowOff>133350</xdr:rowOff>
    </xdr:to>
    <xdr:cxnSp macro="">
      <xdr:nvCxnSpPr>
        <xdr:cNvPr id="195" name="Straight Arrow Connector 194">
          <a:extLst>
            <a:ext uri="{FF2B5EF4-FFF2-40B4-BE49-F238E27FC236}">
              <a16:creationId xmlns:a16="http://schemas.microsoft.com/office/drawing/2014/main" id="{953419C3-25D5-094A-9716-C348D7BBC493}"/>
            </a:ext>
          </a:extLst>
        </xdr:cNvPr>
        <xdr:cNvCxnSpPr>
          <a:stCxn id="245" idx="3"/>
          <a:endCxn id="185" idx="1"/>
        </xdr:cNvCxnSpPr>
      </xdr:nvCxnSpPr>
      <xdr:spPr>
        <a:xfrm>
          <a:off x="9123072" y="4800600"/>
          <a:ext cx="16190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391822</xdr:colOff>
      <xdr:row>26</xdr:row>
      <xdr:rowOff>19050</xdr:rowOff>
    </xdr:from>
    <xdr:to>
      <xdr:col>399</xdr:col>
      <xdr:colOff>474135</xdr:colOff>
      <xdr:row>26</xdr:row>
      <xdr:rowOff>25400</xdr:rowOff>
    </xdr:to>
    <xdr:cxnSp macro="">
      <xdr:nvCxnSpPr>
        <xdr:cNvPr id="196" name="Straight Arrow Connector 195">
          <a:extLst>
            <a:ext uri="{FF2B5EF4-FFF2-40B4-BE49-F238E27FC236}">
              <a16:creationId xmlns:a16="http://schemas.microsoft.com/office/drawing/2014/main" id="{48C318BE-D847-0B49-8D1D-62F355036601}"/>
            </a:ext>
          </a:extLst>
        </xdr:cNvPr>
        <xdr:cNvCxnSpPr>
          <a:stCxn id="246" idx="3"/>
          <a:endCxn id="248" idx="1"/>
        </xdr:cNvCxnSpPr>
      </xdr:nvCxnSpPr>
      <xdr:spPr>
        <a:xfrm>
          <a:off x="9129422" y="5302250"/>
          <a:ext cx="32827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169420</xdr:colOff>
      <xdr:row>24</xdr:row>
      <xdr:rowOff>140525</xdr:rowOff>
    </xdr:from>
    <xdr:to>
      <xdr:col>395</xdr:col>
      <xdr:colOff>342900</xdr:colOff>
      <xdr:row>26</xdr:row>
      <xdr:rowOff>76911</xdr:rowOff>
    </xdr:to>
    <xdr:sp macro="" textlink="">
      <xdr:nvSpPr>
        <xdr:cNvPr id="197" name="TextBox 196">
          <a:extLst>
            <a:ext uri="{FF2B5EF4-FFF2-40B4-BE49-F238E27FC236}">
              <a16:creationId xmlns:a16="http://schemas.microsoft.com/office/drawing/2014/main" id="{833EE8EA-73CE-FB49-92AF-C94F1CB9D2E2}"/>
            </a:ext>
          </a:extLst>
        </xdr:cNvPr>
        <xdr:cNvSpPr txBox="1"/>
      </xdr:nvSpPr>
      <xdr:spPr>
        <a:xfrm>
          <a:off x="8907020" y="5017325"/>
          <a:ext cx="12402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382</xdr:col>
      <xdr:colOff>50800</xdr:colOff>
      <xdr:row>10</xdr:row>
      <xdr:rowOff>0</xdr:rowOff>
    </xdr:from>
    <xdr:to>
      <xdr:col>384</xdr:col>
      <xdr:colOff>18560</xdr:colOff>
      <xdr:row>14</xdr:row>
      <xdr:rowOff>0</xdr:rowOff>
    </xdr:to>
    <xdr:sp macro="" textlink="">
      <xdr:nvSpPr>
        <xdr:cNvPr id="198" name="Rounded Rectangle 197">
          <a:extLst>
            <a:ext uri="{FF2B5EF4-FFF2-40B4-BE49-F238E27FC236}">
              <a16:creationId xmlns:a16="http://schemas.microsoft.com/office/drawing/2014/main" id="{F73495BA-E849-B649-A663-E8F0B685CC74}"/>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391</xdr:col>
      <xdr:colOff>431800</xdr:colOff>
      <xdr:row>10</xdr:row>
      <xdr:rowOff>0</xdr:rowOff>
    </xdr:from>
    <xdr:to>
      <xdr:col>393</xdr:col>
      <xdr:colOff>399560</xdr:colOff>
      <xdr:row>14</xdr:row>
      <xdr:rowOff>0</xdr:rowOff>
    </xdr:to>
    <xdr:sp macro="" textlink="">
      <xdr:nvSpPr>
        <xdr:cNvPr id="199" name="Rounded Rectangle 198">
          <a:extLst>
            <a:ext uri="{FF2B5EF4-FFF2-40B4-BE49-F238E27FC236}">
              <a16:creationId xmlns:a16="http://schemas.microsoft.com/office/drawing/2014/main" id="{A5B772BB-48EE-BE4C-9158-836139992EB1}"/>
            </a:ext>
          </a:extLst>
        </xdr:cNvPr>
        <xdr:cNvSpPr/>
      </xdr:nvSpPr>
      <xdr:spPr>
        <a:xfrm>
          <a:off x="8136467" y="20320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396</xdr:col>
      <xdr:colOff>6350</xdr:colOff>
      <xdr:row>10</xdr:row>
      <xdr:rowOff>0</xdr:rowOff>
    </xdr:from>
    <xdr:to>
      <xdr:col>397</xdr:col>
      <xdr:colOff>428625</xdr:colOff>
      <xdr:row>14</xdr:row>
      <xdr:rowOff>0</xdr:rowOff>
    </xdr:to>
    <xdr:sp macro="" textlink="">
      <xdr:nvSpPr>
        <xdr:cNvPr id="200" name="Rounded Rectangle 199">
          <a:extLst>
            <a:ext uri="{FF2B5EF4-FFF2-40B4-BE49-F238E27FC236}">
              <a16:creationId xmlns:a16="http://schemas.microsoft.com/office/drawing/2014/main" id="{6F68BE6B-282F-DA4E-A79A-E11D61808AC1}"/>
            </a:ext>
          </a:extLst>
        </xdr:cNvPr>
        <xdr:cNvSpPr/>
      </xdr:nvSpPr>
      <xdr:spPr>
        <a:xfrm>
          <a:off x="10318750" y="2032000"/>
          <a:ext cx="964142"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379</xdr:col>
      <xdr:colOff>311460</xdr:colOff>
      <xdr:row>10</xdr:row>
      <xdr:rowOff>64325</xdr:rowOff>
    </xdr:from>
    <xdr:to>
      <xdr:col>381</xdr:col>
      <xdr:colOff>419100</xdr:colOff>
      <xdr:row>12</xdr:row>
      <xdr:rowOff>32066</xdr:rowOff>
    </xdr:to>
    <xdr:sp macro="" textlink="">
      <xdr:nvSpPr>
        <xdr:cNvPr id="201" name="TextBox 200">
          <a:extLst>
            <a:ext uri="{FF2B5EF4-FFF2-40B4-BE49-F238E27FC236}">
              <a16:creationId xmlns:a16="http://schemas.microsoft.com/office/drawing/2014/main" id="{7509597B-A03C-D54C-A944-5258DABF142B}"/>
            </a:ext>
          </a:extLst>
        </xdr:cNvPr>
        <xdr:cNvSpPr txBox="1"/>
      </xdr:nvSpPr>
      <xdr:spPr>
        <a:xfrm>
          <a:off x="1903193" y="2096325"/>
          <a:ext cx="129297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384</xdr:col>
      <xdr:colOff>18560</xdr:colOff>
      <xdr:row>12</xdr:row>
      <xdr:rowOff>0</xdr:rowOff>
    </xdr:from>
    <xdr:to>
      <xdr:col>387</xdr:col>
      <xdr:colOff>41275</xdr:colOff>
      <xdr:row>12</xdr:row>
      <xdr:rowOff>0</xdr:rowOff>
    </xdr:to>
    <xdr:cxnSp macro="">
      <xdr:nvCxnSpPr>
        <xdr:cNvPr id="202" name="Straight Arrow Connector 201">
          <a:extLst>
            <a:ext uri="{FF2B5EF4-FFF2-40B4-BE49-F238E27FC236}">
              <a16:creationId xmlns:a16="http://schemas.microsoft.com/office/drawing/2014/main" id="{B50E71E2-6935-4745-BCF2-137D933536AB}"/>
            </a:ext>
          </a:extLst>
        </xdr:cNvPr>
        <xdr:cNvCxnSpPr>
          <a:stCxn id="198" idx="3"/>
          <a:endCxn id="231" idx="1"/>
        </xdr:cNvCxnSpPr>
      </xdr:nvCxnSpPr>
      <xdr:spPr>
        <a:xfrm>
          <a:off x="4285760" y="2438400"/>
          <a:ext cx="1614448"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362260</xdr:colOff>
      <xdr:row>10</xdr:row>
      <xdr:rowOff>77025</xdr:rowOff>
    </xdr:from>
    <xdr:to>
      <xdr:col>395</xdr:col>
      <xdr:colOff>381000</xdr:colOff>
      <xdr:row>12</xdr:row>
      <xdr:rowOff>44766</xdr:rowOff>
    </xdr:to>
    <xdr:sp macro="" textlink="">
      <xdr:nvSpPr>
        <xdr:cNvPr id="203" name="TextBox 202">
          <a:extLst>
            <a:ext uri="{FF2B5EF4-FFF2-40B4-BE49-F238E27FC236}">
              <a16:creationId xmlns:a16="http://schemas.microsoft.com/office/drawing/2014/main" id="{D5AD1A18-F7A0-F54D-8967-6851B8AB818C}"/>
            </a:ext>
          </a:extLst>
        </xdr:cNvPr>
        <xdr:cNvSpPr txBox="1"/>
      </xdr:nvSpPr>
      <xdr:spPr>
        <a:xfrm>
          <a:off x="9099860" y="2109025"/>
          <a:ext cx="10855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393</xdr:col>
      <xdr:colOff>399560</xdr:colOff>
      <xdr:row>12</xdr:row>
      <xdr:rowOff>0</xdr:rowOff>
    </xdr:from>
    <xdr:to>
      <xdr:col>396</xdr:col>
      <xdr:colOff>6350</xdr:colOff>
      <xdr:row>12</xdr:row>
      <xdr:rowOff>0</xdr:rowOff>
    </xdr:to>
    <xdr:cxnSp macro="">
      <xdr:nvCxnSpPr>
        <xdr:cNvPr id="204" name="Straight Arrow Connector 203">
          <a:extLst>
            <a:ext uri="{FF2B5EF4-FFF2-40B4-BE49-F238E27FC236}">
              <a16:creationId xmlns:a16="http://schemas.microsoft.com/office/drawing/2014/main" id="{E240AB96-7C92-0046-84C8-1098BB55A39A}"/>
            </a:ext>
          </a:extLst>
        </xdr:cNvPr>
        <xdr:cNvCxnSpPr>
          <a:stCxn id="199" idx="3"/>
          <a:endCxn id="200" idx="1"/>
        </xdr:cNvCxnSpPr>
      </xdr:nvCxnSpPr>
      <xdr:spPr>
        <a:xfrm>
          <a:off x="9137160" y="2438400"/>
          <a:ext cx="11815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183660</xdr:colOff>
      <xdr:row>14</xdr:row>
      <xdr:rowOff>139700</xdr:rowOff>
    </xdr:from>
    <xdr:to>
      <xdr:col>408</xdr:col>
      <xdr:colOff>101600</xdr:colOff>
      <xdr:row>18</xdr:row>
      <xdr:rowOff>139700</xdr:rowOff>
    </xdr:to>
    <xdr:sp macro="" textlink="">
      <xdr:nvSpPr>
        <xdr:cNvPr id="205" name="Rounded Rectangle 204">
          <a:extLst>
            <a:ext uri="{FF2B5EF4-FFF2-40B4-BE49-F238E27FC236}">
              <a16:creationId xmlns:a16="http://schemas.microsoft.com/office/drawing/2014/main" id="{89A653DB-B205-C048-A271-26EA7D2C74C2}"/>
            </a:ext>
          </a:extLst>
        </xdr:cNvPr>
        <xdr:cNvSpPr/>
      </xdr:nvSpPr>
      <xdr:spPr>
        <a:xfrm>
          <a:off x="15186593" y="2984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14</xdr:row>
      <xdr:rowOff>0</xdr:rowOff>
    </xdr:from>
    <xdr:to>
      <xdr:col>405</xdr:col>
      <xdr:colOff>183660</xdr:colOff>
      <xdr:row>16</xdr:row>
      <xdr:rowOff>139700</xdr:rowOff>
    </xdr:to>
    <xdr:cxnSp macro="">
      <xdr:nvCxnSpPr>
        <xdr:cNvPr id="206" name="Elbow Connector 205">
          <a:extLst>
            <a:ext uri="{FF2B5EF4-FFF2-40B4-BE49-F238E27FC236}">
              <a16:creationId xmlns:a16="http://schemas.microsoft.com/office/drawing/2014/main" id="{13E5EF7A-9F13-6A49-B1EB-AF9A5D28C14C}"/>
            </a:ext>
          </a:extLst>
        </xdr:cNvPr>
        <xdr:cNvCxnSpPr>
          <a:stCxn id="198" idx="2"/>
          <a:endCxn id="205" idx="1"/>
        </xdr:cNvCxnSpPr>
      </xdr:nvCxnSpPr>
      <xdr:spPr>
        <a:xfrm rot="16200000" flipH="1">
          <a:off x="9224595" y="-2571098"/>
          <a:ext cx="5461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14</xdr:row>
      <xdr:rowOff>0</xdr:rowOff>
    </xdr:from>
    <xdr:to>
      <xdr:col>405</xdr:col>
      <xdr:colOff>183660</xdr:colOff>
      <xdr:row>16</xdr:row>
      <xdr:rowOff>139700</xdr:rowOff>
    </xdr:to>
    <xdr:cxnSp macro="">
      <xdr:nvCxnSpPr>
        <xdr:cNvPr id="207" name="Elbow Connector 206">
          <a:extLst>
            <a:ext uri="{FF2B5EF4-FFF2-40B4-BE49-F238E27FC236}">
              <a16:creationId xmlns:a16="http://schemas.microsoft.com/office/drawing/2014/main" id="{669D2457-C3EB-D443-ACF1-8768721DF7C0}"/>
            </a:ext>
          </a:extLst>
        </xdr:cNvPr>
        <xdr:cNvCxnSpPr>
          <a:stCxn id="199" idx="2"/>
          <a:endCxn id="205" idx="1"/>
        </xdr:cNvCxnSpPr>
      </xdr:nvCxnSpPr>
      <xdr:spPr>
        <a:xfrm rot="16200000" flipH="1">
          <a:off x="11634420" y="-161273"/>
          <a:ext cx="5461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471488</xdr:colOff>
      <xdr:row>14</xdr:row>
      <xdr:rowOff>0</xdr:rowOff>
    </xdr:from>
    <xdr:to>
      <xdr:col>405</xdr:col>
      <xdr:colOff>183660</xdr:colOff>
      <xdr:row>16</xdr:row>
      <xdr:rowOff>139700</xdr:rowOff>
    </xdr:to>
    <xdr:cxnSp macro="">
      <xdr:nvCxnSpPr>
        <xdr:cNvPr id="208" name="Elbow Connector 207">
          <a:extLst>
            <a:ext uri="{FF2B5EF4-FFF2-40B4-BE49-F238E27FC236}">
              <a16:creationId xmlns:a16="http://schemas.microsoft.com/office/drawing/2014/main" id="{A6A6860B-65AC-6040-AE02-41B116651D9D}"/>
            </a:ext>
          </a:extLst>
        </xdr:cNvPr>
        <xdr:cNvCxnSpPr>
          <a:stCxn id="200" idx="2"/>
          <a:endCxn id="205" idx="1"/>
        </xdr:cNvCxnSpPr>
      </xdr:nvCxnSpPr>
      <xdr:spPr>
        <a:xfrm rot="16200000" flipH="1">
          <a:off x="12712191" y="916497"/>
          <a:ext cx="546100" cy="440270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34680</xdr:colOff>
      <xdr:row>10</xdr:row>
      <xdr:rowOff>0</xdr:rowOff>
    </xdr:from>
    <xdr:to>
      <xdr:col>397</xdr:col>
      <xdr:colOff>428625</xdr:colOff>
      <xdr:row>12</xdr:row>
      <xdr:rowOff>0</xdr:rowOff>
    </xdr:to>
    <xdr:cxnSp macro="">
      <xdr:nvCxnSpPr>
        <xdr:cNvPr id="209" name="Elbow Connector 208">
          <a:extLst>
            <a:ext uri="{FF2B5EF4-FFF2-40B4-BE49-F238E27FC236}">
              <a16:creationId xmlns:a16="http://schemas.microsoft.com/office/drawing/2014/main" id="{693B4266-C81C-FE40-BAAF-5997F105AC8A}"/>
            </a:ext>
          </a:extLst>
        </xdr:cNvPr>
        <xdr:cNvCxnSpPr>
          <a:stCxn id="200" idx="3"/>
          <a:endCxn id="198" idx="0"/>
        </xdr:cNvCxnSpPr>
      </xdr:nvCxnSpPr>
      <xdr:spPr>
        <a:xfrm flipH="1" flipV="1">
          <a:off x="3776947" y="2032000"/>
          <a:ext cx="75059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10</xdr:row>
      <xdr:rowOff>0</xdr:rowOff>
    </xdr:from>
    <xdr:to>
      <xdr:col>397</xdr:col>
      <xdr:colOff>428625</xdr:colOff>
      <xdr:row>12</xdr:row>
      <xdr:rowOff>0</xdr:rowOff>
    </xdr:to>
    <xdr:cxnSp macro="">
      <xdr:nvCxnSpPr>
        <xdr:cNvPr id="210" name="Elbow Connector 209">
          <a:extLst>
            <a:ext uri="{FF2B5EF4-FFF2-40B4-BE49-F238E27FC236}">
              <a16:creationId xmlns:a16="http://schemas.microsoft.com/office/drawing/2014/main" id="{F16DE121-F7E4-9C46-9618-FEDECE70C875}"/>
            </a:ext>
          </a:extLst>
        </xdr:cNvPr>
        <xdr:cNvCxnSpPr>
          <a:stCxn id="200" idx="3"/>
          <a:endCxn id="199" idx="0"/>
        </xdr:cNvCxnSpPr>
      </xdr:nvCxnSpPr>
      <xdr:spPr>
        <a:xfrm flipH="1" flipV="1">
          <a:off x="8628347" y="2032000"/>
          <a:ext cx="26545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230836</xdr:colOff>
      <xdr:row>12</xdr:row>
      <xdr:rowOff>0</xdr:rowOff>
    </xdr:from>
    <xdr:to>
      <xdr:col>397</xdr:col>
      <xdr:colOff>428625</xdr:colOff>
      <xdr:row>22</xdr:row>
      <xdr:rowOff>184150</xdr:rowOff>
    </xdr:to>
    <xdr:cxnSp macro="">
      <xdr:nvCxnSpPr>
        <xdr:cNvPr id="211" name="Elbow Connector 210">
          <a:extLst>
            <a:ext uri="{FF2B5EF4-FFF2-40B4-BE49-F238E27FC236}">
              <a16:creationId xmlns:a16="http://schemas.microsoft.com/office/drawing/2014/main" id="{2C190B72-A744-0A4A-B1C5-624A26F892A7}"/>
            </a:ext>
          </a:extLst>
        </xdr:cNvPr>
        <xdr:cNvCxnSpPr>
          <a:stCxn id="200" idx="3"/>
          <a:endCxn id="212" idx="0"/>
        </xdr:cNvCxnSpPr>
      </xdr:nvCxnSpPr>
      <xdr:spPr>
        <a:xfrm flipH="1">
          <a:off x="3532836" y="2438400"/>
          <a:ext cx="7750056"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63500</xdr:colOff>
      <xdr:row>22</xdr:row>
      <xdr:rowOff>184150</xdr:rowOff>
    </xdr:from>
    <xdr:to>
      <xdr:col>382</xdr:col>
      <xdr:colOff>398172</xdr:colOff>
      <xdr:row>24</xdr:row>
      <xdr:rowOff>95250</xdr:rowOff>
    </xdr:to>
    <xdr:sp macro="" textlink="">
      <xdr:nvSpPr>
        <xdr:cNvPr id="212" name="Rounded Rectangle 211">
          <a:extLst>
            <a:ext uri="{FF2B5EF4-FFF2-40B4-BE49-F238E27FC236}">
              <a16:creationId xmlns:a16="http://schemas.microsoft.com/office/drawing/2014/main" id="{F2B22E3C-1087-334F-BF27-F68C500621C4}"/>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392</xdr:col>
      <xdr:colOff>415680</xdr:colOff>
      <xdr:row>12</xdr:row>
      <xdr:rowOff>0</xdr:rowOff>
    </xdr:from>
    <xdr:to>
      <xdr:col>397</xdr:col>
      <xdr:colOff>428625</xdr:colOff>
      <xdr:row>22</xdr:row>
      <xdr:rowOff>177800</xdr:rowOff>
    </xdr:to>
    <xdr:cxnSp macro="">
      <xdr:nvCxnSpPr>
        <xdr:cNvPr id="213" name="Elbow Connector 212">
          <a:extLst>
            <a:ext uri="{FF2B5EF4-FFF2-40B4-BE49-F238E27FC236}">
              <a16:creationId xmlns:a16="http://schemas.microsoft.com/office/drawing/2014/main" id="{593CD228-8E20-7244-8546-837FAB69AFC7}"/>
            </a:ext>
          </a:extLst>
        </xdr:cNvPr>
        <xdr:cNvCxnSpPr>
          <a:stCxn id="200" idx="3"/>
          <a:endCxn id="182" idx="0"/>
        </xdr:cNvCxnSpPr>
      </xdr:nvCxnSpPr>
      <xdr:spPr>
        <a:xfrm flipH="1">
          <a:off x="8628347" y="2438400"/>
          <a:ext cx="26545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203200</xdr:colOff>
      <xdr:row>10</xdr:row>
      <xdr:rowOff>0</xdr:rowOff>
    </xdr:from>
    <xdr:to>
      <xdr:col>408</xdr:col>
      <xdr:colOff>76200</xdr:colOff>
      <xdr:row>14</xdr:row>
      <xdr:rowOff>0</xdr:rowOff>
    </xdr:to>
    <xdr:sp macro="" textlink="">
      <xdr:nvSpPr>
        <xdr:cNvPr id="214" name="Rounded Rectangle 213">
          <a:extLst>
            <a:ext uri="{FF2B5EF4-FFF2-40B4-BE49-F238E27FC236}">
              <a16:creationId xmlns:a16="http://schemas.microsoft.com/office/drawing/2014/main" id="{559D16AC-C4B8-6848-B2F5-1B59B051D3F3}"/>
            </a:ext>
          </a:extLst>
        </xdr:cNvPr>
        <xdr:cNvSpPr/>
      </xdr:nvSpPr>
      <xdr:spPr>
        <a:xfrm>
          <a:off x="15206133" y="2032000"/>
          <a:ext cx="990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405</xdr:col>
      <xdr:colOff>177800</xdr:colOff>
      <xdr:row>22</xdr:row>
      <xdr:rowOff>177800</xdr:rowOff>
    </xdr:from>
    <xdr:to>
      <xdr:col>408</xdr:col>
      <xdr:colOff>56660</xdr:colOff>
      <xdr:row>26</xdr:row>
      <xdr:rowOff>177800</xdr:rowOff>
    </xdr:to>
    <xdr:sp macro="" textlink="">
      <xdr:nvSpPr>
        <xdr:cNvPr id="215" name="Rounded Rectangle 214">
          <a:extLst>
            <a:ext uri="{FF2B5EF4-FFF2-40B4-BE49-F238E27FC236}">
              <a16:creationId xmlns:a16="http://schemas.microsoft.com/office/drawing/2014/main" id="{78E27B86-8D13-3C4C-BC81-7B4E71C642DA}"/>
            </a:ext>
          </a:extLst>
        </xdr:cNvPr>
        <xdr:cNvSpPr/>
      </xdr:nvSpPr>
      <xdr:spPr>
        <a:xfrm>
          <a:off x="15180733" y="46482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397</xdr:col>
      <xdr:colOff>428625</xdr:colOff>
      <xdr:row>12</xdr:row>
      <xdr:rowOff>0</xdr:rowOff>
    </xdr:from>
    <xdr:to>
      <xdr:col>405</xdr:col>
      <xdr:colOff>203200</xdr:colOff>
      <xdr:row>12</xdr:row>
      <xdr:rowOff>0</xdr:rowOff>
    </xdr:to>
    <xdr:cxnSp macro="">
      <xdr:nvCxnSpPr>
        <xdr:cNvPr id="216" name="Straight Arrow Connector 215">
          <a:extLst>
            <a:ext uri="{FF2B5EF4-FFF2-40B4-BE49-F238E27FC236}">
              <a16:creationId xmlns:a16="http://schemas.microsoft.com/office/drawing/2014/main" id="{0EDFA343-243F-3A4C-A715-B5EB0EE958F5}"/>
            </a:ext>
          </a:extLst>
        </xdr:cNvPr>
        <xdr:cNvCxnSpPr>
          <a:stCxn id="200" idx="3"/>
          <a:endCxn id="214" idx="1"/>
        </xdr:cNvCxnSpPr>
      </xdr:nvCxnSpPr>
      <xdr:spPr>
        <a:xfrm>
          <a:off x="11282892" y="2438400"/>
          <a:ext cx="3923241"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410146</xdr:colOff>
      <xdr:row>23</xdr:row>
      <xdr:rowOff>133350</xdr:rowOff>
    </xdr:from>
    <xdr:to>
      <xdr:col>405</xdr:col>
      <xdr:colOff>179104</xdr:colOff>
      <xdr:row>23</xdr:row>
      <xdr:rowOff>133350</xdr:rowOff>
    </xdr:to>
    <xdr:cxnSp macro="">
      <xdr:nvCxnSpPr>
        <xdr:cNvPr id="217" name="Straight Arrow Connector 216">
          <a:extLst>
            <a:ext uri="{FF2B5EF4-FFF2-40B4-BE49-F238E27FC236}">
              <a16:creationId xmlns:a16="http://schemas.microsoft.com/office/drawing/2014/main" id="{33D4F312-6923-C54E-9DAE-FFC90B029B9B}"/>
            </a:ext>
          </a:extLst>
        </xdr:cNvPr>
        <xdr:cNvCxnSpPr>
          <a:stCxn id="185" idx="3"/>
          <a:endCxn id="224" idx="1"/>
        </xdr:cNvCxnSpPr>
      </xdr:nvCxnSpPr>
      <xdr:spPr>
        <a:xfrm>
          <a:off x="11806279" y="4806950"/>
          <a:ext cx="33757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4232</xdr:colOff>
      <xdr:row>26</xdr:row>
      <xdr:rowOff>19050</xdr:rowOff>
    </xdr:from>
    <xdr:to>
      <xdr:col>405</xdr:col>
      <xdr:colOff>179104</xdr:colOff>
      <xdr:row>26</xdr:row>
      <xdr:rowOff>25400</xdr:rowOff>
    </xdr:to>
    <xdr:cxnSp macro="">
      <xdr:nvCxnSpPr>
        <xdr:cNvPr id="218" name="Straight Arrow Connector 217">
          <a:extLst>
            <a:ext uri="{FF2B5EF4-FFF2-40B4-BE49-F238E27FC236}">
              <a16:creationId xmlns:a16="http://schemas.microsoft.com/office/drawing/2014/main" id="{B8EB80B7-B46E-654E-8D7B-B76068A5502B}"/>
            </a:ext>
          </a:extLst>
        </xdr:cNvPr>
        <xdr:cNvCxnSpPr>
          <a:stCxn id="248" idx="3"/>
          <a:endCxn id="247" idx="1"/>
        </xdr:cNvCxnSpPr>
      </xdr:nvCxnSpPr>
      <xdr:spPr>
        <a:xfrm flipV="1">
          <a:off x="13533965" y="5302250"/>
          <a:ext cx="16480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24</xdr:row>
      <xdr:rowOff>76200</xdr:rowOff>
    </xdr:from>
    <xdr:to>
      <xdr:col>405</xdr:col>
      <xdr:colOff>183660</xdr:colOff>
      <xdr:row>31</xdr:row>
      <xdr:rowOff>12700</xdr:rowOff>
    </xdr:to>
    <xdr:cxnSp macro="">
      <xdr:nvCxnSpPr>
        <xdr:cNvPr id="219" name="Elbow Connector 218">
          <a:extLst>
            <a:ext uri="{FF2B5EF4-FFF2-40B4-BE49-F238E27FC236}">
              <a16:creationId xmlns:a16="http://schemas.microsoft.com/office/drawing/2014/main" id="{85DF8D12-2B54-D14D-96DF-53C016E21936}"/>
            </a:ext>
          </a:extLst>
        </xdr:cNvPr>
        <xdr:cNvCxnSpPr>
          <a:stCxn id="185" idx="2"/>
          <a:endCxn id="190" idx="1"/>
        </xdr:cNvCxnSpPr>
      </xdr:nvCxnSpPr>
      <xdr:spPr>
        <a:xfrm rot="16200000" flipH="1">
          <a:off x="12550938" y="3676245"/>
          <a:ext cx="1358900" cy="3912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453952</xdr:colOff>
      <xdr:row>3</xdr:row>
      <xdr:rowOff>25400</xdr:rowOff>
    </xdr:from>
    <xdr:to>
      <xdr:col>401</xdr:col>
      <xdr:colOff>495300</xdr:colOff>
      <xdr:row>6</xdr:row>
      <xdr:rowOff>71749</xdr:rowOff>
    </xdr:to>
    <xdr:sp macro="" textlink="">
      <xdr:nvSpPr>
        <xdr:cNvPr id="220" name="TextBox 219">
          <a:extLst>
            <a:ext uri="{FF2B5EF4-FFF2-40B4-BE49-F238E27FC236}">
              <a16:creationId xmlns:a16="http://schemas.microsoft.com/office/drawing/2014/main" id="{0D36C91D-54B2-5740-8D81-9FA7B7D3EB7D}"/>
            </a:ext>
          </a:extLst>
        </xdr:cNvPr>
        <xdr:cNvSpPr txBox="1"/>
      </xdr:nvSpPr>
      <xdr:spPr>
        <a:xfrm>
          <a:off x="11308219" y="635000"/>
          <a:ext cx="21918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393</xdr:col>
      <xdr:colOff>387350</xdr:colOff>
      <xdr:row>33</xdr:row>
      <xdr:rowOff>69850</xdr:rowOff>
    </xdr:from>
    <xdr:to>
      <xdr:col>405</xdr:col>
      <xdr:colOff>38100</xdr:colOff>
      <xdr:row>34</xdr:row>
      <xdr:rowOff>177800</xdr:rowOff>
    </xdr:to>
    <xdr:sp macro="" textlink="">
      <xdr:nvSpPr>
        <xdr:cNvPr id="221" name="Right Brace 220">
          <a:extLst>
            <a:ext uri="{FF2B5EF4-FFF2-40B4-BE49-F238E27FC236}">
              <a16:creationId xmlns:a16="http://schemas.microsoft.com/office/drawing/2014/main" id="{B9DD4635-21F8-7549-9B75-B43EBC7F4D7A}"/>
            </a:ext>
          </a:extLst>
        </xdr:cNvPr>
        <xdr:cNvSpPr/>
      </xdr:nvSpPr>
      <xdr:spPr>
        <a:xfrm rot="5400000">
          <a:off x="11927417" y="3972983"/>
          <a:ext cx="311150" cy="59160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382</xdr:col>
      <xdr:colOff>47870</xdr:colOff>
      <xdr:row>12</xdr:row>
      <xdr:rowOff>152400</xdr:rowOff>
    </xdr:from>
    <xdr:to>
      <xdr:col>402</xdr:col>
      <xdr:colOff>405706</xdr:colOff>
      <xdr:row>23</xdr:row>
      <xdr:rowOff>114300</xdr:rowOff>
    </xdr:to>
    <xdr:cxnSp macro="">
      <xdr:nvCxnSpPr>
        <xdr:cNvPr id="222" name="Elbow Connector 221">
          <a:extLst>
            <a:ext uri="{FF2B5EF4-FFF2-40B4-BE49-F238E27FC236}">
              <a16:creationId xmlns:a16="http://schemas.microsoft.com/office/drawing/2014/main" id="{BB58DFA6-DE19-0D49-B95C-90EBCC838CB5}"/>
            </a:ext>
          </a:extLst>
        </xdr:cNvPr>
        <xdr:cNvCxnSpPr>
          <a:stCxn id="271" idx="0"/>
          <a:endCxn id="223" idx="1"/>
        </xdr:cNvCxnSpPr>
      </xdr:nvCxnSpPr>
      <xdr:spPr>
        <a:xfrm rot="16200000" flipV="1">
          <a:off x="7544105" y="-1603435"/>
          <a:ext cx="2197100" cy="10585569"/>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47870</xdr:colOff>
      <xdr:row>11</xdr:row>
      <xdr:rowOff>196850</xdr:rowOff>
    </xdr:from>
    <xdr:to>
      <xdr:col>382</xdr:col>
      <xdr:colOff>382542</xdr:colOff>
      <xdr:row>13</xdr:row>
      <xdr:rowOff>107950</xdr:rowOff>
    </xdr:to>
    <xdr:sp macro="" textlink="">
      <xdr:nvSpPr>
        <xdr:cNvPr id="223" name="Rounded Rectangle 222">
          <a:extLst>
            <a:ext uri="{FF2B5EF4-FFF2-40B4-BE49-F238E27FC236}">
              <a16:creationId xmlns:a16="http://schemas.microsoft.com/office/drawing/2014/main" id="{70AFF0F8-1BD9-D344-AB37-203662B7B69A}"/>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22</xdr:row>
      <xdr:rowOff>177800</xdr:rowOff>
    </xdr:from>
    <xdr:to>
      <xdr:col>406</xdr:col>
      <xdr:colOff>145476</xdr:colOff>
      <xdr:row>24</xdr:row>
      <xdr:rowOff>88900</xdr:rowOff>
    </xdr:to>
    <xdr:sp macro="" textlink="">
      <xdr:nvSpPr>
        <xdr:cNvPr id="224" name="Rounded Rectangle 223">
          <a:extLst>
            <a:ext uri="{FF2B5EF4-FFF2-40B4-BE49-F238E27FC236}">
              <a16:creationId xmlns:a16="http://schemas.microsoft.com/office/drawing/2014/main" id="{21C03CB2-24B3-F14C-B45D-6F925A42D0C4}"/>
            </a:ext>
          </a:extLst>
        </xdr:cNvPr>
        <xdr:cNvSpPr/>
      </xdr:nvSpPr>
      <xdr:spPr>
        <a:xfrm>
          <a:off x="15182037" y="46482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389</xdr:col>
      <xdr:colOff>15875</xdr:colOff>
      <xdr:row>7</xdr:row>
      <xdr:rowOff>146050</xdr:rowOff>
    </xdr:from>
    <xdr:to>
      <xdr:col>391</xdr:col>
      <xdr:colOff>318813</xdr:colOff>
      <xdr:row>12</xdr:row>
      <xdr:rowOff>0</xdr:rowOff>
    </xdr:to>
    <xdr:cxnSp macro="">
      <xdr:nvCxnSpPr>
        <xdr:cNvPr id="225" name="Elbow Connector 224">
          <a:extLst>
            <a:ext uri="{FF2B5EF4-FFF2-40B4-BE49-F238E27FC236}">
              <a16:creationId xmlns:a16="http://schemas.microsoft.com/office/drawing/2014/main" id="{74119C80-A483-A849-BF75-370134A58064}"/>
            </a:ext>
          </a:extLst>
        </xdr:cNvPr>
        <xdr:cNvCxnSpPr>
          <a:stCxn id="231" idx="3"/>
          <a:endCxn id="227" idx="1"/>
        </xdr:cNvCxnSpPr>
      </xdr:nvCxnSpPr>
      <xdr:spPr>
        <a:xfrm flipV="1">
          <a:off x="6755342"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426754</xdr:colOff>
      <xdr:row>6</xdr:row>
      <xdr:rowOff>190500</xdr:rowOff>
    </xdr:from>
    <xdr:to>
      <xdr:col>392</xdr:col>
      <xdr:colOff>208976</xdr:colOff>
      <xdr:row>8</xdr:row>
      <xdr:rowOff>101600</xdr:rowOff>
    </xdr:to>
    <xdr:grpSp>
      <xdr:nvGrpSpPr>
        <xdr:cNvPr id="226" name="Group 225">
          <a:extLst>
            <a:ext uri="{FF2B5EF4-FFF2-40B4-BE49-F238E27FC236}">
              <a16:creationId xmlns:a16="http://schemas.microsoft.com/office/drawing/2014/main" id="{2D3B63BC-0115-4C4B-A90F-6CF18860C720}"/>
            </a:ext>
          </a:extLst>
        </xdr:cNvPr>
        <xdr:cNvGrpSpPr/>
      </xdr:nvGrpSpPr>
      <xdr:grpSpPr>
        <a:xfrm>
          <a:off x="201425421" y="1409700"/>
          <a:ext cx="1052222" cy="317500"/>
          <a:chOff x="7741954" y="266700"/>
          <a:chExt cx="671222" cy="317500"/>
        </a:xfrm>
      </xdr:grpSpPr>
      <xdr:sp macro="" textlink="">
        <xdr:nvSpPr>
          <xdr:cNvPr id="227" name="Rounded Rectangle 226">
            <a:extLst>
              <a:ext uri="{FF2B5EF4-FFF2-40B4-BE49-F238E27FC236}">
                <a16:creationId xmlns:a16="http://schemas.microsoft.com/office/drawing/2014/main" id="{3DA8A1E0-FEB7-3D45-8B98-302ED339E71E}"/>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228" name="Rounded Rectangle 227">
            <a:extLst>
              <a:ext uri="{FF2B5EF4-FFF2-40B4-BE49-F238E27FC236}">
                <a16:creationId xmlns:a16="http://schemas.microsoft.com/office/drawing/2014/main" id="{36A27BCB-169E-EB4F-ABB4-C981067098E9}"/>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391</xdr:col>
      <xdr:colOff>316748</xdr:colOff>
      <xdr:row>7</xdr:row>
      <xdr:rowOff>146050</xdr:rowOff>
    </xdr:from>
    <xdr:to>
      <xdr:col>405</xdr:col>
      <xdr:colOff>217204</xdr:colOff>
      <xdr:row>10</xdr:row>
      <xdr:rowOff>171450</xdr:rowOff>
    </xdr:to>
    <xdr:cxnSp macro="">
      <xdr:nvCxnSpPr>
        <xdr:cNvPr id="229" name="Elbow Connector 228">
          <a:extLst>
            <a:ext uri="{FF2B5EF4-FFF2-40B4-BE49-F238E27FC236}">
              <a16:creationId xmlns:a16="http://schemas.microsoft.com/office/drawing/2014/main" id="{4F0FEAE3-564B-1C4E-878C-513148EE2762}"/>
            </a:ext>
          </a:extLst>
        </xdr:cNvPr>
        <xdr:cNvCxnSpPr>
          <a:stCxn id="228" idx="3"/>
          <a:endCxn id="230" idx="1"/>
        </xdr:cNvCxnSpPr>
      </xdr:nvCxnSpPr>
      <xdr:spPr>
        <a:xfrm>
          <a:off x="8021415" y="1568450"/>
          <a:ext cx="7198722"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217204</xdr:colOff>
      <xdr:row>10</xdr:row>
      <xdr:rowOff>12700</xdr:rowOff>
    </xdr:from>
    <xdr:to>
      <xdr:col>406</xdr:col>
      <xdr:colOff>183576</xdr:colOff>
      <xdr:row>11</xdr:row>
      <xdr:rowOff>127000</xdr:rowOff>
    </xdr:to>
    <xdr:sp macro="" textlink="">
      <xdr:nvSpPr>
        <xdr:cNvPr id="230" name="Rounded Rectangle 229">
          <a:extLst>
            <a:ext uri="{FF2B5EF4-FFF2-40B4-BE49-F238E27FC236}">
              <a16:creationId xmlns:a16="http://schemas.microsoft.com/office/drawing/2014/main" id="{E11AEF4A-C216-5B4A-8D73-705A02823D3E}"/>
            </a:ext>
          </a:extLst>
        </xdr:cNvPr>
        <xdr:cNvSpPr/>
      </xdr:nvSpPr>
      <xdr:spPr>
        <a:xfrm>
          <a:off x="15220137" y="20447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387</xdr:col>
      <xdr:colOff>41275</xdr:colOff>
      <xdr:row>10</xdr:row>
      <xdr:rowOff>0</xdr:rowOff>
    </xdr:from>
    <xdr:to>
      <xdr:col>389</xdr:col>
      <xdr:colOff>15875</xdr:colOff>
      <xdr:row>14</xdr:row>
      <xdr:rowOff>0</xdr:rowOff>
    </xdr:to>
    <xdr:sp macro="" textlink="">
      <xdr:nvSpPr>
        <xdr:cNvPr id="231" name="Rounded Rectangle 230">
          <a:extLst>
            <a:ext uri="{FF2B5EF4-FFF2-40B4-BE49-F238E27FC236}">
              <a16:creationId xmlns:a16="http://schemas.microsoft.com/office/drawing/2014/main" id="{E105A99D-053D-374F-9E1E-FA5858669E61}"/>
            </a:ext>
          </a:extLst>
        </xdr:cNvPr>
        <xdr:cNvSpPr/>
      </xdr:nvSpPr>
      <xdr:spPr>
        <a:xfrm>
          <a:off x="5900208" y="20320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389</xdr:col>
      <xdr:colOff>15875</xdr:colOff>
      <xdr:row>12</xdr:row>
      <xdr:rowOff>0</xdr:rowOff>
    </xdr:from>
    <xdr:to>
      <xdr:col>391</xdr:col>
      <xdr:colOff>431800</xdr:colOff>
      <xdr:row>12</xdr:row>
      <xdr:rowOff>0</xdr:rowOff>
    </xdr:to>
    <xdr:cxnSp macro="">
      <xdr:nvCxnSpPr>
        <xdr:cNvPr id="232" name="Straight Arrow Connector 231">
          <a:extLst>
            <a:ext uri="{FF2B5EF4-FFF2-40B4-BE49-F238E27FC236}">
              <a16:creationId xmlns:a16="http://schemas.microsoft.com/office/drawing/2014/main" id="{A20BF557-76F7-B64B-A5EB-F893D892C1E6}"/>
            </a:ext>
          </a:extLst>
        </xdr:cNvPr>
        <xdr:cNvCxnSpPr>
          <a:stCxn id="231" idx="3"/>
          <a:endCxn id="199" idx="1"/>
        </xdr:cNvCxnSpPr>
      </xdr:nvCxnSpPr>
      <xdr:spPr>
        <a:xfrm>
          <a:off x="6755342"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28574</xdr:colOff>
      <xdr:row>14</xdr:row>
      <xdr:rowOff>0</xdr:rowOff>
    </xdr:from>
    <xdr:to>
      <xdr:col>405</xdr:col>
      <xdr:colOff>183659</xdr:colOff>
      <xdr:row>16</xdr:row>
      <xdr:rowOff>139700</xdr:rowOff>
    </xdr:to>
    <xdr:cxnSp macro="">
      <xdr:nvCxnSpPr>
        <xdr:cNvPr id="233" name="Elbow Connector 232">
          <a:extLst>
            <a:ext uri="{FF2B5EF4-FFF2-40B4-BE49-F238E27FC236}">
              <a16:creationId xmlns:a16="http://schemas.microsoft.com/office/drawing/2014/main" id="{E44D313B-13F3-DA4F-8D62-573191ED54B8}"/>
            </a:ext>
          </a:extLst>
        </xdr:cNvPr>
        <xdr:cNvCxnSpPr>
          <a:stCxn id="231" idx="2"/>
          <a:endCxn id="205" idx="1"/>
        </xdr:cNvCxnSpPr>
      </xdr:nvCxnSpPr>
      <xdr:spPr>
        <a:xfrm rot="16200000" flipH="1">
          <a:off x="10484133" y="-1311559"/>
          <a:ext cx="546100" cy="885881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190500</xdr:rowOff>
    </xdr:from>
    <xdr:to>
      <xdr:col>389</xdr:col>
      <xdr:colOff>63500</xdr:colOff>
      <xdr:row>26</xdr:row>
      <xdr:rowOff>190500</xdr:rowOff>
    </xdr:to>
    <xdr:sp macro="" textlink="">
      <xdr:nvSpPr>
        <xdr:cNvPr id="234" name="Rounded Rectangle 233">
          <a:extLst>
            <a:ext uri="{FF2B5EF4-FFF2-40B4-BE49-F238E27FC236}">
              <a16:creationId xmlns:a16="http://schemas.microsoft.com/office/drawing/2014/main" id="{38F15566-8C69-EA4B-81C4-220F186C832C}"/>
            </a:ext>
          </a:extLst>
        </xdr:cNvPr>
        <xdr:cNvSpPr/>
      </xdr:nvSpPr>
      <xdr:spPr>
        <a:xfrm>
          <a:off x="5947833" y="46609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389</xdr:col>
      <xdr:colOff>63500</xdr:colOff>
      <xdr:row>24</xdr:row>
      <xdr:rowOff>177800</xdr:rowOff>
    </xdr:from>
    <xdr:to>
      <xdr:col>391</xdr:col>
      <xdr:colOff>431800</xdr:colOff>
      <xdr:row>24</xdr:row>
      <xdr:rowOff>190500</xdr:rowOff>
    </xdr:to>
    <xdr:cxnSp macro="">
      <xdr:nvCxnSpPr>
        <xdr:cNvPr id="235" name="Straight Arrow Connector 234">
          <a:extLst>
            <a:ext uri="{FF2B5EF4-FFF2-40B4-BE49-F238E27FC236}">
              <a16:creationId xmlns:a16="http://schemas.microsoft.com/office/drawing/2014/main" id="{D0DBCA27-D9D3-B740-9E2F-C0CEC29C78A7}"/>
            </a:ext>
          </a:extLst>
        </xdr:cNvPr>
        <xdr:cNvCxnSpPr>
          <a:stCxn id="234" idx="3"/>
          <a:endCxn id="182" idx="1"/>
        </xdr:cNvCxnSpPr>
      </xdr:nvCxnSpPr>
      <xdr:spPr>
        <a:xfrm flipV="1">
          <a:off x="6802967"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26</xdr:row>
      <xdr:rowOff>190500</xdr:rowOff>
    </xdr:from>
    <xdr:to>
      <xdr:col>405</xdr:col>
      <xdr:colOff>183660</xdr:colOff>
      <xdr:row>31</xdr:row>
      <xdr:rowOff>12700</xdr:rowOff>
    </xdr:to>
    <xdr:cxnSp macro="">
      <xdr:nvCxnSpPr>
        <xdr:cNvPr id="236" name="Elbow Connector 235">
          <a:extLst>
            <a:ext uri="{FF2B5EF4-FFF2-40B4-BE49-F238E27FC236}">
              <a16:creationId xmlns:a16="http://schemas.microsoft.com/office/drawing/2014/main" id="{9B4997D1-06E4-8249-85DB-7A858AF17966}"/>
            </a:ext>
          </a:extLst>
        </xdr:cNvPr>
        <xdr:cNvCxnSpPr>
          <a:stCxn id="234" idx="2"/>
          <a:endCxn id="190" idx="1"/>
        </xdr:cNvCxnSpPr>
      </xdr:nvCxnSpPr>
      <xdr:spPr>
        <a:xfrm rot="16200000" flipH="1">
          <a:off x="10361897" y="1487203"/>
          <a:ext cx="838200" cy="8811193"/>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22</xdr:row>
      <xdr:rowOff>190500</xdr:rowOff>
    </xdr:from>
    <xdr:to>
      <xdr:col>402</xdr:col>
      <xdr:colOff>405706</xdr:colOff>
      <xdr:row>23</xdr:row>
      <xdr:rowOff>114300</xdr:rowOff>
    </xdr:to>
    <xdr:cxnSp macro="">
      <xdr:nvCxnSpPr>
        <xdr:cNvPr id="237" name="Elbow Connector 236">
          <a:extLst>
            <a:ext uri="{FF2B5EF4-FFF2-40B4-BE49-F238E27FC236}">
              <a16:creationId xmlns:a16="http://schemas.microsoft.com/office/drawing/2014/main" id="{F2FE9521-56B8-D743-8C64-EC846ECDD739}"/>
            </a:ext>
          </a:extLst>
        </xdr:cNvPr>
        <xdr:cNvCxnSpPr>
          <a:stCxn id="271" idx="0"/>
          <a:endCxn id="234" idx="0"/>
        </xdr:cNvCxnSpPr>
      </xdr:nvCxnSpPr>
      <xdr:spPr>
        <a:xfrm rot="16200000" flipV="1">
          <a:off x="10091920" y="944380"/>
          <a:ext cx="127000" cy="7560039"/>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13</xdr:row>
      <xdr:rowOff>6350</xdr:rowOff>
    </xdr:from>
    <xdr:to>
      <xdr:col>402</xdr:col>
      <xdr:colOff>405706</xdr:colOff>
      <xdr:row>23</xdr:row>
      <xdr:rowOff>114300</xdr:rowOff>
    </xdr:to>
    <xdr:cxnSp macro="">
      <xdr:nvCxnSpPr>
        <xdr:cNvPr id="238" name="Elbow Connector 237">
          <a:extLst>
            <a:ext uri="{FF2B5EF4-FFF2-40B4-BE49-F238E27FC236}">
              <a16:creationId xmlns:a16="http://schemas.microsoft.com/office/drawing/2014/main" id="{592C3184-94F2-524A-80BD-6BABB0CF5907}"/>
            </a:ext>
          </a:extLst>
        </xdr:cNvPr>
        <xdr:cNvCxnSpPr>
          <a:stCxn id="271" idx="0"/>
          <a:endCxn id="239" idx="1"/>
        </xdr:cNvCxnSpPr>
      </xdr:nvCxnSpPr>
      <xdr:spPr>
        <a:xfrm rot="16200000" flipV="1">
          <a:off x="8853263" y="-294276"/>
          <a:ext cx="2139950" cy="80244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12</xdr:row>
      <xdr:rowOff>50800</xdr:rowOff>
    </xdr:from>
    <xdr:to>
      <xdr:col>387</xdr:col>
      <xdr:colOff>386776</xdr:colOff>
      <xdr:row>13</xdr:row>
      <xdr:rowOff>165100</xdr:rowOff>
    </xdr:to>
    <xdr:sp macro="" textlink="">
      <xdr:nvSpPr>
        <xdr:cNvPr id="239" name="Rounded Rectangle 238">
          <a:extLst>
            <a:ext uri="{FF2B5EF4-FFF2-40B4-BE49-F238E27FC236}">
              <a16:creationId xmlns:a16="http://schemas.microsoft.com/office/drawing/2014/main" id="{E51470F1-CD5C-5D42-B374-403B61C37048}"/>
            </a:ext>
          </a:extLst>
        </xdr:cNvPr>
        <xdr:cNvSpPr/>
      </xdr:nvSpPr>
      <xdr:spPr>
        <a:xfrm>
          <a:off x="5911037"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28575</xdr:colOff>
      <xdr:row>10</xdr:row>
      <xdr:rowOff>0</xdr:rowOff>
    </xdr:from>
    <xdr:to>
      <xdr:col>397</xdr:col>
      <xdr:colOff>428625</xdr:colOff>
      <xdr:row>12</xdr:row>
      <xdr:rowOff>0</xdr:rowOff>
    </xdr:to>
    <xdr:cxnSp macro="">
      <xdr:nvCxnSpPr>
        <xdr:cNvPr id="240" name="Elbow Connector 239">
          <a:extLst>
            <a:ext uri="{FF2B5EF4-FFF2-40B4-BE49-F238E27FC236}">
              <a16:creationId xmlns:a16="http://schemas.microsoft.com/office/drawing/2014/main" id="{6B7BBE8F-998C-C048-A01D-500F7B0B7697}"/>
            </a:ext>
          </a:extLst>
        </xdr:cNvPr>
        <xdr:cNvCxnSpPr>
          <a:stCxn id="200" idx="3"/>
          <a:endCxn id="231" idx="0"/>
        </xdr:cNvCxnSpPr>
      </xdr:nvCxnSpPr>
      <xdr:spPr>
        <a:xfrm flipH="1" flipV="1">
          <a:off x="6327775" y="2032000"/>
          <a:ext cx="4955117"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256236</xdr:colOff>
      <xdr:row>12</xdr:row>
      <xdr:rowOff>0</xdr:rowOff>
    </xdr:from>
    <xdr:to>
      <xdr:col>397</xdr:col>
      <xdr:colOff>428625</xdr:colOff>
      <xdr:row>22</xdr:row>
      <xdr:rowOff>184150</xdr:rowOff>
    </xdr:to>
    <xdr:cxnSp macro="">
      <xdr:nvCxnSpPr>
        <xdr:cNvPr id="241" name="Elbow Connector 240">
          <a:extLst>
            <a:ext uri="{FF2B5EF4-FFF2-40B4-BE49-F238E27FC236}">
              <a16:creationId xmlns:a16="http://schemas.microsoft.com/office/drawing/2014/main" id="{5F364184-ABE3-D54F-9DED-864FA954F04B}"/>
            </a:ext>
          </a:extLst>
        </xdr:cNvPr>
        <xdr:cNvCxnSpPr>
          <a:stCxn id="200" idx="3"/>
          <a:endCxn id="242" idx="0"/>
        </xdr:cNvCxnSpPr>
      </xdr:nvCxnSpPr>
      <xdr:spPr>
        <a:xfrm flipH="1">
          <a:off x="6115169" y="2438400"/>
          <a:ext cx="5167723"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184150</xdr:rowOff>
    </xdr:from>
    <xdr:to>
      <xdr:col>387</xdr:col>
      <xdr:colOff>423572</xdr:colOff>
      <xdr:row>24</xdr:row>
      <xdr:rowOff>95250</xdr:rowOff>
    </xdr:to>
    <xdr:sp macro="" textlink="">
      <xdr:nvSpPr>
        <xdr:cNvPr id="242" name="Rounded Rectangle 241">
          <a:extLst>
            <a:ext uri="{FF2B5EF4-FFF2-40B4-BE49-F238E27FC236}">
              <a16:creationId xmlns:a16="http://schemas.microsoft.com/office/drawing/2014/main" id="{A4C18009-34E4-A14E-9C86-D1A5BE9B53C1}"/>
            </a:ext>
          </a:extLst>
        </xdr:cNvPr>
        <xdr:cNvSpPr/>
      </xdr:nvSpPr>
      <xdr:spPr>
        <a:xfrm>
          <a:off x="5947833"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386</xdr:col>
      <xdr:colOff>85652</xdr:colOff>
      <xdr:row>3</xdr:row>
      <xdr:rowOff>25400</xdr:rowOff>
    </xdr:from>
    <xdr:to>
      <xdr:col>390</xdr:col>
      <xdr:colOff>88900</xdr:colOff>
      <xdr:row>6</xdr:row>
      <xdr:rowOff>71749</xdr:rowOff>
    </xdr:to>
    <xdr:sp macro="" textlink="">
      <xdr:nvSpPr>
        <xdr:cNvPr id="243" name="TextBox 242">
          <a:extLst>
            <a:ext uri="{FF2B5EF4-FFF2-40B4-BE49-F238E27FC236}">
              <a16:creationId xmlns:a16="http://schemas.microsoft.com/office/drawing/2014/main" id="{5AE5FAC0-1270-EE46-84F9-CDE4CEDFBEDE}"/>
            </a:ext>
          </a:extLst>
        </xdr:cNvPr>
        <xdr:cNvSpPr txBox="1"/>
      </xdr:nvSpPr>
      <xdr:spPr>
        <a:xfrm>
          <a:off x="5470452" y="635000"/>
          <a:ext cx="1815115"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379</xdr:col>
      <xdr:colOff>247650</xdr:colOff>
      <xdr:row>33</xdr:row>
      <xdr:rowOff>69850</xdr:rowOff>
    </xdr:from>
    <xdr:to>
      <xdr:col>391</xdr:col>
      <xdr:colOff>381000</xdr:colOff>
      <xdr:row>34</xdr:row>
      <xdr:rowOff>177800</xdr:rowOff>
    </xdr:to>
    <xdr:sp macro="" textlink="">
      <xdr:nvSpPr>
        <xdr:cNvPr id="244" name="Right Brace 243">
          <a:extLst>
            <a:ext uri="{FF2B5EF4-FFF2-40B4-BE49-F238E27FC236}">
              <a16:creationId xmlns:a16="http://schemas.microsoft.com/office/drawing/2014/main" id="{2DE4AB35-194D-644A-9CDB-FF1320FDCD7A}"/>
            </a:ext>
          </a:extLst>
        </xdr:cNvPr>
        <xdr:cNvSpPr/>
      </xdr:nvSpPr>
      <xdr:spPr>
        <a:xfrm rot="5400000">
          <a:off x="4806950" y="3807883"/>
          <a:ext cx="311150" cy="6246284"/>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50800</xdr:colOff>
      <xdr:row>22</xdr:row>
      <xdr:rowOff>171450</xdr:rowOff>
    </xdr:from>
    <xdr:to>
      <xdr:col>393</xdr:col>
      <xdr:colOff>385472</xdr:colOff>
      <xdr:row>24</xdr:row>
      <xdr:rowOff>82550</xdr:rowOff>
    </xdr:to>
    <xdr:sp macro="" textlink="">
      <xdr:nvSpPr>
        <xdr:cNvPr id="245" name="Rounded Rectangle 244">
          <a:extLst>
            <a:ext uri="{FF2B5EF4-FFF2-40B4-BE49-F238E27FC236}">
              <a16:creationId xmlns:a16="http://schemas.microsoft.com/office/drawing/2014/main" id="{1D1E4AA6-528A-264F-AEBF-A63ED9E73CCD}"/>
            </a:ext>
          </a:extLst>
        </xdr:cNvPr>
        <xdr:cNvSpPr/>
      </xdr:nvSpPr>
      <xdr:spPr>
        <a:xfrm>
          <a:off x="87884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393</xdr:col>
      <xdr:colOff>57150</xdr:colOff>
      <xdr:row>25</xdr:row>
      <xdr:rowOff>63500</xdr:rowOff>
    </xdr:from>
    <xdr:to>
      <xdr:col>393</xdr:col>
      <xdr:colOff>391822</xdr:colOff>
      <xdr:row>26</xdr:row>
      <xdr:rowOff>177800</xdr:rowOff>
    </xdr:to>
    <xdr:sp macro="" textlink="">
      <xdr:nvSpPr>
        <xdr:cNvPr id="246" name="Rounded Rectangle 245">
          <a:extLst>
            <a:ext uri="{FF2B5EF4-FFF2-40B4-BE49-F238E27FC236}">
              <a16:creationId xmlns:a16="http://schemas.microsoft.com/office/drawing/2014/main" id="{8BAC2A41-B12E-274E-B3EE-16C83AF0EA12}"/>
            </a:ext>
          </a:extLst>
        </xdr:cNvPr>
        <xdr:cNvSpPr/>
      </xdr:nvSpPr>
      <xdr:spPr>
        <a:xfrm>
          <a:off x="87947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25</xdr:row>
      <xdr:rowOff>63500</xdr:rowOff>
    </xdr:from>
    <xdr:to>
      <xdr:col>406</xdr:col>
      <xdr:colOff>145476</xdr:colOff>
      <xdr:row>26</xdr:row>
      <xdr:rowOff>177800</xdr:rowOff>
    </xdr:to>
    <xdr:sp macro="" textlink="">
      <xdr:nvSpPr>
        <xdr:cNvPr id="247" name="Rounded Rectangle 246">
          <a:extLst>
            <a:ext uri="{FF2B5EF4-FFF2-40B4-BE49-F238E27FC236}">
              <a16:creationId xmlns:a16="http://schemas.microsoft.com/office/drawing/2014/main" id="{D9DB775D-A92E-8846-8943-7BBFD495C919}"/>
            </a:ext>
          </a:extLst>
        </xdr:cNvPr>
        <xdr:cNvSpPr/>
      </xdr:nvSpPr>
      <xdr:spPr>
        <a:xfrm>
          <a:off x="15182037" y="51435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399</xdr:col>
      <xdr:colOff>474135</xdr:colOff>
      <xdr:row>25</xdr:row>
      <xdr:rowOff>82550</xdr:rowOff>
    </xdr:from>
    <xdr:to>
      <xdr:col>402</xdr:col>
      <xdr:colOff>4232</xdr:colOff>
      <xdr:row>26</xdr:row>
      <xdr:rowOff>171450</xdr:rowOff>
    </xdr:to>
    <xdr:sp macro="" textlink="">
      <xdr:nvSpPr>
        <xdr:cNvPr id="248" name="Rounded Rectangle 247">
          <a:extLst>
            <a:ext uri="{FF2B5EF4-FFF2-40B4-BE49-F238E27FC236}">
              <a16:creationId xmlns:a16="http://schemas.microsoft.com/office/drawing/2014/main" id="{DC4B8E50-006B-C44A-9B56-0A20FF1CC7A0}"/>
            </a:ext>
          </a:extLst>
        </xdr:cNvPr>
        <xdr:cNvSpPr/>
      </xdr:nvSpPr>
      <xdr:spPr>
        <a:xfrm>
          <a:off x="12412135" y="5162550"/>
          <a:ext cx="112183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401</xdr:col>
      <xdr:colOff>4234</xdr:colOff>
      <xdr:row>26</xdr:row>
      <xdr:rowOff>171450</xdr:rowOff>
    </xdr:from>
    <xdr:to>
      <xdr:col>405</xdr:col>
      <xdr:colOff>183660</xdr:colOff>
      <xdr:row>31</xdr:row>
      <xdr:rowOff>12700</xdr:rowOff>
    </xdr:to>
    <xdr:cxnSp macro="">
      <xdr:nvCxnSpPr>
        <xdr:cNvPr id="249" name="Elbow Connector 248">
          <a:extLst>
            <a:ext uri="{FF2B5EF4-FFF2-40B4-BE49-F238E27FC236}">
              <a16:creationId xmlns:a16="http://schemas.microsoft.com/office/drawing/2014/main" id="{F0DA45F7-F27E-5F48-80B2-A8CA9A56295B}"/>
            </a:ext>
          </a:extLst>
        </xdr:cNvPr>
        <xdr:cNvCxnSpPr>
          <a:stCxn id="248" idx="2"/>
          <a:endCxn id="190" idx="1"/>
        </xdr:cNvCxnSpPr>
      </xdr:nvCxnSpPr>
      <xdr:spPr>
        <a:xfrm rot="16200000" flipH="1">
          <a:off x="13669189" y="4794495"/>
          <a:ext cx="857250" cy="217755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480484</xdr:colOff>
      <xdr:row>23</xdr:row>
      <xdr:rowOff>133350</xdr:rowOff>
    </xdr:from>
    <xdr:to>
      <xdr:col>402</xdr:col>
      <xdr:colOff>412056</xdr:colOff>
      <xdr:row>25</xdr:row>
      <xdr:rowOff>82550</xdr:rowOff>
    </xdr:to>
    <xdr:cxnSp macro="">
      <xdr:nvCxnSpPr>
        <xdr:cNvPr id="250" name="Elbow Connector 249">
          <a:extLst>
            <a:ext uri="{FF2B5EF4-FFF2-40B4-BE49-F238E27FC236}">
              <a16:creationId xmlns:a16="http://schemas.microsoft.com/office/drawing/2014/main" id="{3288C143-E339-CD4B-970F-8898841AC0E0}"/>
            </a:ext>
          </a:extLst>
        </xdr:cNvPr>
        <xdr:cNvCxnSpPr>
          <a:stCxn id="272" idx="2"/>
          <a:endCxn id="248" idx="0"/>
        </xdr:cNvCxnSpPr>
      </xdr:nvCxnSpPr>
      <xdr:spPr>
        <a:xfrm rot="5400000">
          <a:off x="13273270" y="4494031"/>
          <a:ext cx="355600" cy="981438"/>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173567</xdr:colOff>
      <xdr:row>22</xdr:row>
      <xdr:rowOff>177795</xdr:rowOff>
    </xdr:from>
    <xdr:to>
      <xdr:col>379</xdr:col>
      <xdr:colOff>115927</xdr:colOff>
      <xdr:row>26</xdr:row>
      <xdr:rowOff>177795</xdr:rowOff>
    </xdr:to>
    <xdr:sp macro="" textlink="">
      <xdr:nvSpPr>
        <xdr:cNvPr id="251" name="Rounded Rectangle 250">
          <a:extLst>
            <a:ext uri="{FF2B5EF4-FFF2-40B4-BE49-F238E27FC236}">
              <a16:creationId xmlns:a16="http://schemas.microsoft.com/office/drawing/2014/main" id="{DB46B390-502F-8F47-BF24-8B982049A78B}"/>
            </a:ext>
          </a:extLst>
        </xdr:cNvPr>
        <xdr:cNvSpPr/>
      </xdr:nvSpPr>
      <xdr:spPr>
        <a:xfrm>
          <a:off x="613834" y="4648195"/>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379</xdr:col>
      <xdr:colOff>115927</xdr:colOff>
      <xdr:row>12</xdr:row>
      <xdr:rowOff>0</xdr:rowOff>
    </xdr:from>
    <xdr:to>
      <xdr:col>382</xdr:col>
      <xdr:colOff>50800</xdr:colOff>
      <xdr:row>12</xdr:row>
      <xdr:rowOff>4233</xdr:rowOff>
    </xdr:to>
    <xdr:cxnSp macro="">
      <xdr:nvCxnSpPr>
        <xdr:cNvPr id="252" name="Straight Arrow Connector 251">
          <a:extLst>
            <a:ext uri="{FF2B5EF4-FFF2-40B4-BE49-F238E27FC236}">
              <a16:creationId xmlns:a16="http://schemas.microsoft.com/office/drawing/2014/main" id="{10451590-0D1D-1640-920A-2BB250941DDA}"/>
            </a:ext>
          </a:extLst>
        </xdr:cNvPr>
        <xdr:cNvCxnSpPr>
          <a:stCxn id="189" idx="3"/>
          <a:endCxn id="198" idx="1"/>
        </xdr:cNvCxnSpPr>
      </xdr:nvCxnSpPr>
      <xdr:spPr>
        <a:xfrm flipV="1">
          <a:off x="1707660" y="2438400"/>
          <a:ext cx="1645140"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115927</xdr:colOff>
      <xdr:row>24</xdr:row>
      <xdr:rowOff>177795</xdr:rowOff>
    </xdr:from>
    <xdr:to>
      <xdr:col>382</xdr:col>
      <xdr:colOff>50800</xdr:colOff>
      <xdr:row>24</xdr:row>
      <xdr:rowOff>177800</xdr:rowOff>
    </xdr:to>
    <xdr:cxnSp macro="">
      <xdr:nvCxnSpPr>
        <xdr:cNvPr id="253" name="Straight Arrow Connector 252">
          <a:extLst>
            <a:ext uri="{FF2B5EF4-FFF2-40B4-BE49-F238E27FC236}">
              <a16:creationId xmlns:a16="http://schemas.microsoft.com/office/drawing/2014/main" id="{EED34FC1-84AF-A84D-B658-99B1BF9677BB}"/>
            </a:ext>
          </a:extLst>
        </xdr:cNvPr>
        <xdr:cNvCxnSpPr>
          <a:stCxn id="251" idx="3"/>
          <a:endCxn id="180" idx="1"/>
        </xdr:cNvCxnSpPr>
      </xdr:nvCxnSpPr>
      <xdr:spPr>
        <a:xfrm>
          <a:off x="1707660" y="5054595"/>
          <a:ext cx="1645140"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108260</xdr:colOff>
      <xdr:row>10</xdr:row>
      <xdr:rowOff>77025</xdr:rowOff>
    </xdr:from>
    <xdr:to>
      <xdr:col>386</xdr:col>
      <xdr:colOff>279400</xdr:colOff>
      <xdr:row>12</xdr:row>
      <xdr:rowOff>44766</xdr:rowOff>
    </xdr:to>
    <xdr:sp macro="" textlink="">
      <xdr:nvSpPr>
        <xdr:cNvPr id="254" name="TextBox 253">
          <a:extLst>
            <a:ext uri="{FF2B5EF4-FFF2-40B4-BE49-F238E27FC236}">
              <a16:creationId xmlns:a16="http://schemas.microsoft.com/office/drawing/2014/main" id="{6BF25426-3E3A-0E41-BB0D-870A907BDB50}"/>
            </a:ext>
          </a:extLst>
        </xdr:cNvPr>
        <xdr:cNvSpPr txBox="1"/>
      </xdr:nvSpPr>
      <xdr:spPr>
        <a:xfrm>
          <a:off x="4375460" y="21090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388</xdr:col>
      <xdr:colOff>374960</xdr:colOff>
      <xdr:row>9</xdr:row>
      <xdr:rowOff>127825</xdr:rowOff>
    </xdr:from>
    <xdr:to>
      <xdr:col>390</xdr:col>
      <xdr:colOff>254000</xdr:colOff>
      <xdr:row>12</xdr:row>
      <xdr:rowOff>48883</xdr:rowOff>
    </xdr:to>
    <xdr:sp macro="" textlink="">
      <xdr:nvSpPr>
        <xdr:cNvPr id="255" name="TextBox 254">
          <a:extLst>
            <a:ext uri="{FF2B5EF4-FFF2-40B4-BE49-F238E27FC236}">
              <a16:creationId xmlns:a16="http://schemas.microsoft.com/office/drawing/2014/main" id="{90BE4062-2340-9142-97F3-33659BEFB839}"/>
            </a:ext>
          </a:extLst>
        </xdr:cNvPr>
        <xdr:cNvSpPr txBox="1"/>
      </xdr:nvSpPr>
      <xdr:spPr>
        <a:xfrm>
          <a:off x="6674160" y="1956625"/>
          <a:ext cx="776507"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397</xdr:col>
      <xdr:colOff>247960</xdr:colOff>
      <xdr:row>9</xdr:row>
      <xdr:rowOff>825</xdr:rowOff>
    </xdr:from>
    <xdr:to>
      <xdr:col>399</xdr:col>
      <xdr:colOff>165100</xdr:colOff>
      <xdr:row>12</xdr:row>
      <xdr:rowOff>47174</xdr:rowOff>
    </xdr:to>
    <xdr:sp macro="" textlink="">
      <xdr:nvSpPr>
        <xdr:cNvPr id="256" name="TextBox 255">
          <a:extLst>
            <a:ext uri="{FF2B5EF4-FFF2-40B4-BE49-F238E27FC236}">
              <a16:creationId xmlns:a16="http://schemas.microsoft.com/office/drawing/2014/main" id="{8901158F-2385-A24E-BA9F-89F928579331}"/>
            </a:ext>
          </a:extLst>
        </xdr:cNvPr>
        <xdr:cNvSpPr txBox="1"/>
      </xdr:nvSpPr>
      <xdr:spPr>
        <a:xfrm>
          <a:off x="11102227" y="1829625"/>
          <a:ext cx="1000873"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384</xdr:col>
      <xdr:colOff>17020</xdr:colOff>
      <xdr:row>23</xdr:row>
      <xdr:rowOff>51625</xdr:rowOff>
    </xdr:from>
    <xdr:to>
      <xdr:col>386</xdr:col>
      <xdr:colOff>459540</xdr:colOff>
      <xdr:row>25</xdr:row>
      <xdr:rowOff>19366</xdr:rowOff>
    </xdr:to>
    <xdr:sp macro="" textlink="">
      <xdr:nvSpPr>
        <xdr:cNvPr id="257" name="TextBox 256">
          <a:extLst>
            <a:ext uri="{FF2B5EF4-FFF2-40B4-BE49-F238E27FC236}">
              <a16:creationId xmlns:a16="http://schemas.microsoft.com/office/drawing/2014/main" id="{E7BE621D-F93C-4E4A-8C17-8560047A1EE6}"/>
            </a:ext>
          </a:extLst>
        </xdr:cNvPr>
        <xdr:cNvSpPr txBox="1"/>
      </xdr:nvSpPr>
      <xdr:spPr>
        <a:xfrm>
          <a:off x="42842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389</xdr:col>
      <xdr:colOff>63500</xdr:colOff>
      <xdr:row>23</xdr:row>
      <xdr:rowOff>77025</xdr:rowOff>
    </xdr:from>
    <xdr:to>
      <xdr:col>391</xdr:col>
      <xdr:colOff>419100</xdr:colOff>
      <xdr:row>25</xdr:row>
      <xdr:rowOff>13411</xdr:rowOff>
    </xdr:to>
    <xdr:sp macro="" textlink="">
      <xdr:nvSpPr>
        <xdr:cNvPr id="258" name="TextBox 257">
          <a:extLst>
            <a:ext uri="{FF2B5EF4-FFF2-40B4-BE49-F238E27FC236}">
              <a16:creationId xmlns:a16="http://schemas.microsoft.com/office/drawing/2014/main" id="{F6D16789-222B-AA4F-9C66-A476CB1D6685}"/>
            </a:ext>
          </a:extLst>
        </xdr:cNvPr>
        <xdr:cNvSpPr txBox="1"/>
      </xdr:nvSpPr>
      <xdr:spPr>
        <a:xfrm>
          <a:off x="6802967"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402</xdr:col>
      <xdr:colOff>20194</xdr:colOff>
      <xdr:row>22</xdr:row>
      <xdr:rowOff>102425</xdr:rowOff>
    </xdr:from>
    <xdr:to>
      <xdr:col>405</xdr:col>
      <xdr:colOff>203199</xdr:colOff>
      <xdr:row>23</xdr:row>
      <xdr:rowOff>179430</xdr:rowOff>
    </xdr:to>
    <xdr:sp macro="" textlink="">
      <xdr:nvSpPr>
        <xdr:cNvPr id="259" name="TextBox 258">
          <a:extLst>
            <a:ext uri="{FF2B5EF4-FFF2-40B4-BE49-F238E27FC236}">
              <a16:creationId xmlns:a16="http://schemas.microsoft.com/office/drawing/2014/main" id="{6C0B253D-FC30-1A46-B668-B6A71BF327DB}"/>
            </a:ext>
          </a:extLst>
        </xdr:cNvPr>
        <xdr:cNvSpPr txBox="1"/>
      </xdr:nvSpPr>
      <xdr:spPr>
        <a:xfrm>
          <a:off x="13549927" y="4572825"/>
          <a:ext cx="16562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402</xdr:col>
      <xdr:colOff>55120</xdr:colOff>
      <xdr:row>25</xdr:row>
      <xdr:rowOff>13525</xdr:rowOff>
    </xdr:from>
    <xdr:to>
      <xdr:col>404</xdr:col>
      <xdr:colOff>330200</xdr:colOff>
      <xdr:row>26</xdr:row>
      <xdr:rowOff>90530</xdr:rowOff>
    </xdr:to>
    <xdr:sp macro="" textlink="">
      <xdr:nvSpPr>
        <xdr:cNvPr id="260" name="TextBox 259">
          <a:extLst>
            <a:ext uri="{FF2B5EF4-FFF2-40B4-BE49-F238E27FC236}">
              <a16:creationId xmlns:a16="http://schemas.microsoft.com/office/drawing/2014/main" id="{68BFF6D1-BD66-7A4B-806F-08ED3A49C1AF}"/>
            </a:ext>
          </a:extLst>
        </xdr:cNvPr>
        <xdr:cNvSpPr txBox="1"/>
      </xdr:nvSpPr>
      <xdr:spPr>
        <a:xfrm>
          <a:off x="13584853" y="5093525"/>
          <a:ext cx="1257214"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383</xdr:col>
      <xdr:colOff>331665</xdr:colOff>
      <xdr:row>12</xdr:row>
      <xdr:rowOff>0</xdr:rowOff>
    </xdr:from>
    <xdr:to>
      <xdr:col>384</xdr:col>
      <xdr:colOff>18560</xdr:colOff>
      <xdr:row>13</xdr:row>
      <xdr:rowOff>196850</xdr:rowOff>
    </xdr:to>
    <xdr:cxnSp macro="">
      <xdr:nvCxnSpPr>
        <xdr:cNvPr id="261" name="Elbow Connector 260">
          <a:extLst>
            <a:ext uri="{FF2B5EF4-FFF2-40B4-BE49-F238E27FC236}">
              <a16:creationId xmlns:a16="http://schemas.microsoft.com/office/drawing/2014/main" id="{6DB14915-7416-1045-8DFD-D6594F1270BB}"/>
            </a:ext>
          </a:extLst>
        </xdr:cNvPr>
        <xdr:cNvCxnSpPr>
          <a:stCxn id="198" idx="3"/>
          <a:endCxn id="262" idx="2"/>
        </xdr:cNvCxnSpPr>
      </xdr:nvCxnSpPr>
      <xdr:spPr>
        <a:xfrm flipH="1">
          <a:off x="4073932" y="2438400"/>
          <a:ext cx="211828"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114300</xdr:colOff>
      <xdr:row>12</xdr:row>
      <xdr:rowOff>82550</xdr:rowOff>
    </xdr:from>
    <xdr:to>
      <xdr:col>384</xdr:col>
      <xdr:colOff>41030</xdr:colOff>
      <xdr:row>13</xdr:row>
      <xdr:rowOff>196850</xdr:rowOff>
    </xdr:to>
    <xdr:sp macro="" textlink="">
      <xdr:nvSpPr>
        <xdr:cNvPr id="262" name="Rounded Rectangle 261">
          <a:extLst>
            <a:ext uri="{FF2B5EF4-FFF2-40B4-BE49-F238E27FC236}">
              <a16:creationId xmlns:a16="http://schemas.microsoft.com/office/drawing/2014/main" id="{0E7AA73F-905F-7846-A56C-7B8F661FC926}"/>
            </a:ext>
          </a:extLst>
        </xdr:cNvPr>
        <xdr:cNvSpPr/>
      </xdr:nvSpPr>
      <xdr:spPr>
        <a:xfrm>
          <a:off x="3856567" y="2520950"/>
          <a:ext cx="451663"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383</xdr:col>
      <xdr:colOff>357836</xdr:colOff>
      <xdr:row>24</xdr:row>
      <xdr:rowOff>177800</xdr:rowOff>
    </xdr:from>
    <xdr:to>
      <xdr:col>384</xdr:col>
      <xdr:colOff>18560</xdr:colOff>
      <xdr:row>26</xdr:row>
      <xdr:rowOff>171450</xdr:rowOff>
    </xdr:to>
    <xdr:cxnSp macro="">
      <xdr:nvCxnSpPr>
        <xdr:cNvPr id="263" name="Elbow Connector 262">
          <a:extLst>
            <a:ext uri="{FF2B5EF4-FFF2-40B4-BE49-F238E27FC236}">
              <a16:creationId xmlns:a16="http://schemas.microsoft.com/office/drawing/2014/main" id="{6F305FB4-BF88-CA4F-8B66-026EF8ED306E}"/>
            </a:ext>
          </a:extLst>
        </xdr:cNvPr>
        <xdr:cNvCxnSpPr>
          <a:stCxn id="180" idx="3"/>
          <a:endCxn id="264" idx="2"/>
        </xdr:cNvCxnSpPr>
      </xdr:nvCxnSpPr>
      <xdr:spPr>
        <a:xfrm flipH="1">
          <a:off x="4100103" y="5054600"/>
          <a:ext cx="185657"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190500</xdr:colOff>
      <xdr:row>25</xdr:row>
      <xdr:rowOff>57150</xdr:rowOff>
    </xdr:from>
    <xdr:to>
      <xdr:col>384</xdr:col>
      <xdr:colOff>17172</xdr:colOff>
      <xdr:row>26</xdr:row>
      <xdr:rowOff>171450</xdr:rowOff>
    </xdr:to>
    <xdr:sp macro="" textlink="">
      <xdr:nvSpPr>
        <xdr:cNvPr id="264" name="Rounded Rectangle 263">
          <a:extLst>
            <a:ext uri="{FF2B5EF4-FFF2-40B4-BE49-F238E27FC236}">
              <a16:creationId xmlns:a16="http://schemas.microsoft.com/office/drawing/2014/main" id="{832EB9EF-EA42-164F-99DF-C2871A4E8584}"/>
            </a:ext>
          </a:extLst>
        </xdr:cNvPr>
        <xdr:cNvSpPr/>
      </xdr:nvSpPr>
      <xdr:spPr>
        <a:xfrm>
          <a:off x="3932767" y="513715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127000</xdr:colOff>
      <xdr:row>25</xdr:row>
      <xdr:rowOff>69850</xdr:rowOff>
    </xdr:from>
    <xdr:to>
      <xdr:col>389</xdr:col>
      <xdr:colOff>17172</xdr:colOff>
      <xdr:row>26</xdr:row>
      <xdr:rowOff>184150</xdr:rowOff>
    </xdr:to>
    <xdr:sp macro="" textlink="">
      <xdr:nvSpPr>
        <xdr:cNvPr id="265" name="Rounded Rectangle 264">
          <a:extLst>
            <a:ext uri="{FF2B5EF4-FFF2-40B4-BE49-F238E27FC236}">
              <a16:creationId xmlns:a16="http://schemas.microsoft.com/office/drawing/2014/main" id="{20DEB714-AAF0-EB47-A003-E7BE16DF6165}"/>
            </a:ext>
          </a:extLst>
        </xdr:cNvPr>
        <xdr:cNvSpPr/>
      </xdr:nvSpPr>
      <xdr:spPr>
        <a:xfrm>
          <a:off x="6426200" y="5149850"/>
          <a:ext cx="3304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294336</xdr:colOff>
      <xdr:row>24</xdr:row>
      <xdr:rowOff>190500</xdr:rowOff>
    </xdr:from>
    <xdr:to>
      <xdr:col>389</xdr:col>
      <xdr:colOff>63500</xdr:colOff>
      <xdr:row>26</xdr:row>
      <xdr:rowOff>184150</xdr:rowOff>
    </xdr:to>
    <xdr:cxnSp macro="">
      <xdr:nvCxnSpPr>
        <xdr:cNvPr id="266" name="Elbow Connector 265">
          <a:extLst>
            <a:ext uri="{FF2B5EF4-FFF2-40B4-BE49-F238E27FC236}">
              <a16:creationId xmlns:a16="http://schemas.microsoft.com/office/drawing/2014/main" id="{C1CC11FA-52D3-0D4C-9A73-C8A3F9EB1518}"/>
            </a:ext>
          </a:extLst>
        </xdr:cNvPr>
        <xdr:cNvCxnSpPr>
          <a:stCxn id="234" idx="3"/>
          <a:endCxn id="265" idx="2"/>
        </xdr:cNvCxnSpPr>
      </xdr:nvCxnSpPr>
      <xdr:spPr>
        <a:xfrm flipH="1">
          <a:off x="6593536" y="5067300"/>
          <a:ext cx="209431"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218136</xdr:colOff>
      <xdr:row>22</xdr:row>
      <xdr:rowOff>171450</xdr:rowOff>
    </xdr:from>
    <xdr:to>
      <xdr:col>393</xdr:col>
      <xdr:colOff>385472</xdr:colOff>
      <xdr:row>23</xdr:row>
      <xdr:rowOff>127000</xdr:rowOff>
    </xdr:to>
    <xdr:cxnSp macro="">
      <xdr:nvCxnSpPr>
        <xdr:cNvPr id="267" name="Elbow Connector 266">
          <a:extLst>
            <a:ext uri="{FF2B5EF4-FFF2-40B4-BE49-F238E27FC236}">
              <a16:creationId xmlns:a16="http://schemas.microsoft.com/office/drawing/2014/main" id="{0D1A363E-3089-A14A-8E09-C1C13651DBE2}"/>
            </a:ext>
          </a:extLst>
        </xdr:cNvPr>
        <xdr:cNvCxnSpPr>
          <a:stCxn id="245" idx="3"/>
          <a:endCxn id="245" idx="0"/>
        </xdr:cNvCxnSpPr>
      </xdr:nvCxnSpPr>
      <xdr:spPr>
        <a:xfrm flipH="1" flipV="1">
          <a:off x="89557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177800</xdr:colOff>
      <xdr:row>25</xdr:row>
      <xdr:rowOff>76200</xdr:rowOff>
    </xdr:from>
    <xdr:to>
      <xdr:col>402</xdr:col>
      <xdr:colOff>4472</xdr:colOff>
      <xdr:row>26</xdr:row>
      <xdr:rowOff>190500</xdr:rowOff>
    </xdr:to>
    <xdr:sp macro="" textlink="">
      <xdr:nvSpPr>
        <xdr:cNvPr id="268" name="Rounded Rectangle 267">
          <a:extLst>
            <a:ext uri="{FF2B5EF4-FFF2-40B4-BE49-F238E27FC236}">
              <a16:creationId xmlns:a16="http://schemas.microsoft.com/office/drawing/2014/main" id="{8862B7DB-B364-5546-B4BD-660968ACA7AC}"/>
            </a:ext>
          </a:extLst>
        </xdr:cNvPr>
        <xdr:cNvSpPr/>
      </xdr:nvSpPr>
      <xdr:spPr>
        <a:xfrm>
          <a:off x="13182600" y="515620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401</xdr:col>
      <xdr:colOff>345136</xdr:colOff>
      <xdr:row>26</xdr:row>
      <xdr:rowOff>31750</xdr:rowOff>
    </xdr:from>
    <xdr:to>
      <xdr:col>402</xdr:col>
      <xdr:colOff>4472</xdr:colOff>
      <xdr:row>26</xdr:row>
      <xdr:rowOff>190500</xdr:rowOff>
    </xdr:to>
    <xdr:cxnSp macro="">
      <xdr:nvCxnSpPr>
        <xdr:cNvPr id="269" name="Elbow Connector 268">
          <a:extLst>
            <a:ext uri="{FF2B5EF4-FFF2-40B4-BE49-F238E27FC236}">
              <a16:creationId xmlns:a16="http://schemas.microsoft.com/office/drawing/2014/main" id="{798B3656-F8AD-094A-8502-44D65B3CAABA}"/>
            </a:ext>
          </a:extLst>
        </xdr:cNvPr>
        <xdr:cNvCxnSpPr>
          <a:stCxn id="268" idx="3"/>
          <a:endCxn id="268" idx="2"/>
        </xdr:cNvCxnSpPr>
      </xdr:nvCxnSpPr>
      <xdr:spPr>
        <a:xfrm flipH="1">
          <a:off x="13349936" y="5314950"/>
          <a:ext cx="184269"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22</xdr:row>
      <xdr:rowOff>190500</xdr:rowOff>
    </xdr:from>
    <xdr:to>
      <xdr:col>398</xdr:col>
      <xdr:colOff>410146</xdr:colOff>
      <xdr:row>23</xdr:row>
      <xdr:rowOff>133350</xdr:rowOff>
    </xdr:to>
    <xdr:cxnSp macro="">
      <xdr:nvCxnSpPr>
        <xdr:cNvPr id="270" name="Elbow Connector 269">
          <a:extLst>
            <a:ext uri="{FF2B5EF4-FFF2-40B4-BE49-F238E27FC236}">
              <a16:creationId xmlns:a16="http://schemas.microsoft.com/office/drawing/2014/main" id="{EA192DFE-BF61-D14D-B991-741E50BE6FB4}"/>
            </a:ext>
          </a:extLst>
        </xdr:cNvPr>
        <xdr:cNvCxnSpPr>
          <a:stCxn id="185" idx="3"/>
          <a:endCxn id="185" idx="0"/>
        </xdr:cNvCxnSpPr>
      </xdr:nvCxnSpPr>
      <xdr:spPr>
        <a:xfrm flipH="1" flipV="1">
          <a:off x="11274183" y="4660900"/>
          <a:ext cx="532096"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238370</xdr:colOff>
      <xdr:row>23</xdr:row>
      <xdr:rowOff>114300</xdr:rowOff>
    </xdr:from>
    <xdr:to>
      <xdr:col>403</xdr:col>
      <xdr:colOff>65042</xdr:colOff>
      <xdr:row>25</xdr:row>
      <xdr:rowOff>25400</xdr:rowOff>
    </xdr:to>
    <xdr:sp macro="" textlink="">
      <xdr:nvSpPr>
        <xdr:cNvPr id="271" name="Rounded Rectangle 270">
          <a:extLst>
            <a:ext uri="{FF2B5EF4-FFF2-40B4-BE49-F238E27FC236}">
              <a16:creationId xmlns:a16="http://schemas.microsoft.com/office/drawing/2014/main" id="{98462D44-DDAB-0A4B-91F6-22A6B7408163}"/>
            </a:ext>
          </a:extLst>
        </xdr:cNvPr>
        <xdr:cNvSpPr/>
      </xdr:nvSpPr>
      <xdr:spPr>
        <a:xfrm>
          <a:off x="13768103" y="478790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402</xdr:col>
      <xdr:colOff>238370</xdr:colOff>
      <xdr:row>22</xdr:row>
      <xdr:rowOff>19050</xdr:rowOff>
    </xdr:from>
    <xdr:to>
      <xdr:col>403</xdr:col>
      <xdr:colOff>65042</xdr:colOff>
      <xdr:row>23</xdr:row>
      <xdr:rowOff>133350</xdr:rowOff>
    </xdr:to>
    <xdr:sp macro="" textlink="">
      <xdr:nvSpPr>
        <xdr:cNvPr id="272" name="Rounded Rectangle 271">
          <a:extLst>
            <a:ext uri="{FF2B5EF4-FFF2-40B4-BE49-F238E27FC236}">
              <a16:creationId xmlns:a16="http://schemas.microsoft.com/office/drawing/2014/main" id="{48470C62-94A9-3C4A-9290-0F9CDDF4A3D2}"/>
            </a:ext>
          </a:extLst>
        </xdr:cNvPr>
        <xdr:cNvSpPr/>
      </xdr:nvSpPr>
      <xdr:spPr>
        <a:xfrm>
          <a:off x="13768103" y="448945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367</v>
      </c>
    </row>
    <row r="2" spans="1:1">
      <c r="A2" t="s">
        <v>366</v>
      </c>
    </row>
    <row r="3" spans="1:1">
      <c r="A3" t="s">
        <v>365</v>
      </c>
    </row>
    <row r="4" spans="1:1">
      <c r="A4" t="s">
        <v>364</v>
      </c>
    </row>
    <row r="6" spans="1:1">
      <c r="A6" t="s">
        <v>363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38" t="s">
        <v>46</v>
      </c>
    </row>
    <row r="2" spans="1:6" ht="18">
      <c r="A2" s="3" t="s">
        <v>48</v>
      </c>
      <c r="B2" s="27">
        <v>25</v>
      </c>
      <c r="C2" t="s">
        <v>50</v>
      </c>
      <c r="D2">
        <f>B2+273.15</f>
        <v>298.14999999999998</v>
      </c>
      <c r="E2" t="s">
        <v>47</v>
      </c>
      <c r="F2" t="s">
        <v>59</v>
      </c>
    </row>
    <row r="3" spans="1:6" ht="18">
      <c r="A3" s="3" t="s">
        <v>49</v>
      </c>
      <c r="B3" s="27">
        <v>200</v>
      </c>
      <c r="C3" t="s">
        <v>50</v>
      </c>
      <c r="D3">
        <f>B3+273.15</f>
        <v>473.15</v>
      </c>
      <c r="E3" t="s">
        <v>47</v>
      </c>
      <c r="F3" t="s">
        <v>40</v>
      </c>
    </row>
    <row r="4" spans="1:6" ht="18">
      <c r="A4" s="3" t="s">
        <v>52</v>
      </c>
      <c r="B4" s="27">
        <v>20</v>
      </c>
      <c r="C4" t="s">
        <v>50</v>
      </c>
      <c r="D4">
        <f>B4+273.15</f>
        <v>293.14999999999998</v>
      </c>
      <c r="E4" t="s">
        <v>47</v>
      </c>
      <c r="F4" t="s">
        <v>60</v>
      </c>
    </row>
    <row r="5" spans="1:6">
      <c r="A5" s="3"/>
    </row>
    <row r="6" spans="1:6">
      <c r="B6" s="38" t="s">
        <v>58</v>
      </c>
    </row>
    <row r="7" spans="1:6">
      <c r="A7" s="3" t="s">
        <v>54</v>
      </c>
      <c r="B7" s="27">
        <v>1.07</v>
      </c>
      <c r="C7" t="s">
        <v>44</v>
      </c>
    </row>
    <row r="8" spans="1:6">
      <c r="A8" s="3" t="s">
        <v>53</v>
      </c>
      <c r="B8" s="27">
        <v>1.04</v>
      </c>
      <c r="C8" t="s">
        <v>43</v>
      </c>
    </row>
    <row r="9" spans="1:6">
      <c r="A9" s="3" t="s">
        <v>55</v>
      </c>
      <c r="B9" s="27">
        <v>1</v>
      </c>
      <c r="C9" t="s">
        <v>61</v>
      </c>
    </row>
    <row r="10" spans="1:6">
      <c r="A10" s="3" t="s">
        <v>56</v>
      </c>
      <c r="B10" s="27">
        <v>1</v>
      </c>
      <c r="C10" t="s">
        <v>62</v>
      </c>
    </row>
    <row r="11" spans="1:6">
      <c r="A11" s="3" t="s">
        <v>57</v>
      </c>
      <c r="B11" s="27">
        <v>0.08</v>
      </c>
      <c r="C11" t="s">
        <v>30</v>
      </c>
    </row>
    <row r="12" spans="1:6">
      <c r="A12" s="3" t="s">
        <v>51</v>
      </c>
      <c r="B12">
        <f>1 - T0_K/TQ_K</f>
        <v>0.36986156609954557</v>
      </c>
      <c r="C12" t="s">
        <v>40</v>
      </c>
    </row>
    <row r="13" spans="1:6">
      <c r="A13" s="3" t="s">
        <v>45</v>
      </c>
      <c r="B13">
        <f>1 - TLTH_K/T0_K</f>
        <v>1.6770082173402701E-2</v>
      </c>
      <c r="C13" t="s">
        <v>63</v>
      </c>
    </row>
    <row r="15" spans="1:6">
      <c r="B15" s="24" t="s">
        <v>66</v>
      </c>
    </row>
    <row r="16" spans="1:6">
      <c r="A16" s="3" t="s">
        <v>67</v>
      </c>
      <c r="B16" s="27">
        <v>0.8</v>
      </c>
      <c r="C16" t="s">
        <v>68</v>
      </c>
    </row>
    <row r="17" spans="1:3">
      <c r="A17" s="3" t="s">
        <v>69</v>
      </c>
      <c r="B17" s="27">
        <v>0.1196</v>
      </c>
      <c r="C17" t="s">
        <v>71</v>
      </c>
    </row>
    <row r="18" spans="1:3">
      <c r="A18" s="3" t="s">
        <v>70</v>
      </c>
      <c r="B18" s="27">
        <v>0.1154</v>
      </c>
      <c r="C18" t="s">
        <v>72</v>
      </c>
    </row>
    <row r="19" spans="1:3">
      <c r="A19" s="3" t="s">
        <v>64</v>
      </c>
      <c r="B19" s="27">
        <v>0.2</v>
      </c>
      <c r="C19" t="s">
        <v>30</v>
      </c>
    </row>
    <row r="20" spans="1:3">
      <c r="A20" s="3" t="s">
        <v>65</v>
      </c>
      <c r="B20" s="27">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X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113" width="5.83203125" customWidth="1"/>
    <col min="114" max="114" width="6.1640625" customWidth="1"/>
  </cols>
  <sheetData>
    <row r="14" spans="4:24">
      <c r="O14" s="16"/>
      <c r="P14" s="14"/>
      <c r="X14" s="36"/>
    </row>
    <row r="15" spans="4:24">
      <c r="D15" s="30"/>
      <c r="M15" s="24"/>
      <c r="O15" s="16"/>
      <c r="P15" s="14"/>
    </row>
    <row r="17" spans="1:24">
      <c r="A17" s="44"/>
      <c r="E17" s="37"/>
      <c r="I17" s="49"/>
      <c r="J17" s="44"/>
      <c r="Q17" s="31"/>
      <c r="U17" s="49"/>
      <c r="V17" s="44"/>
    </row>
    <row r="18" spans="1:24">
      <c r="R18" s="12"/>
      <c r="S18" s="12"/>
      <c r="T18" s="12"/>
      <c r="V18" s="14"/>
    </row>
    <row r="19" spans="1:24">
      <c r="C19" s="21"/>
      <c r="F19" s="21"/>
      <c r="J19" s="34"/>
      <c r="L19" s="34"/>
      <c r="W19" s="183"/>
      <c r="X19" s="44"/>
    </row>
    <row r="20" spans="1:24">
      <c r="A20" s="21"/>
      <c r="B20" s="43"/>
      <c r="H20" s="10"/>
      <c r="K20" s="17"/>
      <c r="L20" s="17"/>
      <c r="M20" s="24"/>
      <c r="O20" s="16"/>
      <c r="P20" s="13"/>
      <c r="R20" s="32"/>
    </row>
    <row r="21" spans="1:24">
      <c r="E21" s="11"/>
      <c r="F21" s="33"/>
      <c r="L21" s="28"/>
      <c r="O21" s="39"/>
      <c r="P21" s="2"/>
      <c r="U21" s="184"/>
      <c r="V21" s="41"/>
    </row>
    <row r="22" spans="1:24">
      <c r="A22" s="36"/>
      <c r="J22" s="36"/>
    </row>
    <row r="23" spans="1:24">
      <c r="A23" s="36"/>
      <c r="H23" s="15"/>
      <c r="I23" s="13"/>
      <c r="J23" s="36"/>
    </row>
    <row r="24" spans="1:24">
      <c r="D24" s="185"/>
      <c r="I24" s="36"/>
      <c r="M24" s="174"/>
      <c r="O24" s="174"/>
      <c r="Q24" s="174"/>
      <c r="S24" s="174"/>
    </row>
    <row r="26" spans="1:24">
      <c r="P26" s="5"/>
      <c r="X26" s="174"/>
    </row>
    <row r="28" spans="1:24">
      <c r="X28" s="174"/>
    </row>
    <row r="29" spans="1:24">
      <c r="X29" s="174"/>
    </row>
    <row r="32" spans="1:24" ht="16" customHeight="1"/>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13" max="22" width="3.83203125" customWidth="1"/>
  </cols>
  <sheetData>
    <row r="3" spans="1:26">
      <c r="C3" s="4"/>
      <c r="D3" s="4"/>
      <c r="E3" s="4"/>
      <c r="F3" s="4"/>
      <c r="G3" s="4"/>
    </row>
    <row r="4" spans="1:26">
      <c r="B4" s="211" t="s">
        <v>110</v>
      </c>
      <c r="C4" s="211"/>
      <c r="D4" s="211"/>
      <c r="E4" s="4"/>
      <c r="F4" s="211" t="s">
        <v>1</v>
      </c>
      <c r="G4" s="211"/>
      <c r="H4" s="211"/>
      <c r="J4" s="211" t="s">
        <v>127</v>
      </c>
      <c r="K4" s="211"/>
      <c r="L4" s="211"/>
      <c r="N4" s="4"/>
      <c r="O4" s="4"/>
      <c r="P4" s="4"/>
    </row>
    <row r="5" spans="1:26" ht="16" customHeight="1">
      <c r="A5" s="204" t="s">
        <v>171</v>
      </c>
      <c r="B5" s="23"/>
      <c r="F5" s="206"/>
      <c r="G5" s="206"/>
      <c r="H5" s="206"/>
      <c r="J5" s="212"/>
      <c r="K5" s="212"/>
      <c r="L5" s="212"/>
      <c r="N5" s="213"/>
      <c r="P5" s="213"/>
    </row>
    <row r="6" spans="1:26" ht="16" customHeight="1">
      <c r="A6" s="204"/>
      <c r="B6" s="23"/>
      <c r="F6" s="206"/>
      <c r="G6" s="206"/>
      <c r="H6" s="206"/>
      <c r="J6" s="212"/>
      <c r="K6" s="212"/>
      <c r="L6" s="212"/>
      <c r="N6" s="213"/>
      <c r="P6" s="213"/>
    </row>
    <row r="7" spans="1:26" ht="16" customHeight="1">
      <c r="A7" s="204"/>
      <c r="B7" s="23"/>
      <c r="F7" s="206"/>
      <c r="G7" s="206"/>
      <c r="H7" s="206"/>
      <c r="J7" s="212"/>
      <c r="K7" s="212"/>
      <c r="L7" s="212"/>
      <c r="N7" s="213"/>
      <c r="P7" s="213"/>
      <c r="Z7" s="186"/>
    </row>
    <row r="8" spans="1:26">
      <c r="A8" s="204"/>
      <c r="B8" s="23"/>
      <c r="F8" s="206"/>
      <c r="G8" s="206"/>
      <c r="H8" s="206"/>
      <c r="J8" s="212"/>
      <c r="K8" s="212"/>
      <c r="L8" s="212"/>
      <c r="N8" s="213"/>
      <c r="P8" s="213"/>
      <c r="Z8" s="186"/>
    </row>
    <row r="9" spans="1:26">
      <c r="A9" s="204"/>
      <c r="B9" s="23"/>
      <c r="F9" s="206"/>
      <c r="G9" s="206"/>
      <c r="H9" s="206"/>
      <c r="J9" s="212"/>
      <c r="K9" s="212"/>
      <c r="L9" s="212"/>
      <c r="N9" s="213"/>
      <c r="P9" s="213"/>
      <c r="Z9" s="186"/>
    </row>
    <row r="10" spans="1:26" ht="16" customHeight="1">
      <c r="B10" s="6"/>
      <c r="F10" s="38"/>
      <c r="G10" s="38"/>
      <c r="H10" s="38"/>
      <c r="J10" s="38"/>
      <c r="K10" s="38"/>
      <c r="L10" s="38"/>
      <c r="P10" s="38"/>
      <c r="Z10" s="186"/>
    </row>
    <row r="11" spans="1:26" ht="16" customHeight="1">
      <c r="A11" s="204" t="s">
        <v>170</v>
      </c>
      <c r="B11" s="4"/>
      <c r="C11" s="4"/>
      <c r="F11" s="205"/>
      <c r="G11" s="205"/>
      <c r="H11" s="205"/>
      <c r="J11" s="210"/>
      <c r="K11" s="210"/>
      <c r="L11" s="210"/>
      <c r="Z11" s="186"/>
    </row>
    <row r="12" spans="1:26" ht="16" customHeight="1">
      <c r="A12" s="204"/>
      <c r="B12" s="4"/>
      <c r="C12" s="4"/>
      <c r="F12" s="205"/>
      <c r="G12" s="205"/>
      <c r="H12" s="205"/>
      <c r="J12" s="210"/>
      <c r="K12" s="210"/>
      <c r="L12" s="210"/>
      <c r="Z12" s="186"/>
    </row>
    <row r="13" spans="1:26" ht="16" customHeight="1">
      <c r="A13" s="204"/>
      <c r="B13" s="4"/>
      <c r="C13" s="4"/>
      <c r="F13" s="205"/>
      <c r="G13" s="205"/>
      <c r="H13" s="205"/>
      <c r="J13" s="210"/>
      <c r="K13" s="210"/>
      <c r="L13" s="210"/>
      <c r="Z13" s="186"/>
    </row>
    <row r="14" spans="1:26" ht="16" customHeight="1">
      <c r="E14" s="45"/>
      <c r="N14" s="211" t="s">
        <v>143</v>
      </c>
      <c r="O14" s="211"/>
      <c r="P14" s="211"/>
      <c r="Z14" s="186"/>
    </row>
    <row r="15" spans="1:26" ht="18" customHeight="1">
      <c r="A15" s="204" t="s">
        <v>169</v>
      </c>
      <c r="B15" s="206"/>
      <c r="C15" s="206"/>
      <c r="D15" s="206"/>
      <c r="E15" s="45"/>
      <c r="N15" s="187"/>
      <c r="O15" s="187"/>
      <c r="P15" s="187"/>
      <c r="T15" s="207"/>
    </row>
    <row r="16" spans="1:26" ht="18" customHeight="1">
      <c r="A16" s="204"/>
      <c r="B16" s="206"/>
      <c r="C16" s="206"/>
      <c r="D16" s="206"/>
      <c r="E16" s="188"/>
      <c r="N16" s="187"/>
      <c r="O16" s="187"/>
      <c r="P16" s="187"/>
      <c r="T16" s="208"/>
    </row>
    <row r="17" spans="1:20" ht="18" customHeight="1">
      <c r="A17" s="204"/>
      <c r="B17" s="206"/>
      <c r="C17" s="206"/>
      <c r="D17" s="206"/>
      <c r="E17" s="188"/>
      <c r="N17" s="187"/>
      <c r="O17" s="187"/>
      <c r="P17" s="187"/>
      <c r="T17" s="208"/>
    </row>
    <row r="18" spans="1:20" ht="18" customHeight="1">
      <c r="A18" s="204"/>
      <c r="B18" s="206"/>
      <c r="C18" s="206"/>
      <c r="D18" s="206"/>
      <c r="E18" s="188"/>
      <c r="N18" s="187"/>
      <c r="O18" s="187"/>
      <c r="P18" s="187"/>
      <c r="T18" s="208"/>
    </row>
    <row r="19" spans="1:20" ht="18" customHeight="1">
      <c r="A19" s="204"/>
      <c r="B19" s="206"/>
      <c r="C19" s="206"/>
      <c r="D19" s="206"/>
      <c r="E19" s="188"/>
      <c r="N19" s="187"/>
      <c r="O19" s="187"/>
      <c r="P19" s="187"/>
      <c r="T19" s="208"/>
    </row>
    <row r="20" spans="1:20">
      <c r="A20" s="20"/>
      <c r="B20" s="4"/>
      <c r="C20" s="4"/>
      <c r="D20" s="4"/>
      <c r="E20" s="4"/>
      <c r="N20" s="38"/>
    </row>
    <row r="21" spans="1:20">
      <c r="A21" s="20"/>
      <c r="B21" s="209"/>
      <c r="C21" s="209"/>
      <c r="D21" s="209"/>
      <c r="E21" s="17"/>
      <c r="N21" s="38"/>
    </row>
    <row r="22" spans="1:20">
      <c r="A22" s="20"/>
      <c r="C22" s="4"/>
      <c r="D22" s="4"/>
      <c r="E22" s="4"/>
      <c r="N22" s="38"/>
    </row>
    <row r="23" spans="1:20" ht="16" customHeight="1">
      <c r="A23" s="204" t="s">
        <v>171</v>
      </c>
      <c r="B23" s="38"/>
      <c r="C23" s="38"/>
      <c r="D23" s="38"/>
      <c r="E23" s="38"/>
      <c r="F23" s="210"/>
      <c r="G23" s="210"/>
      <c r="H23" s="210"/>
      <c r="N23" s="189"/>
    </row>
    <row r="24" spans="1:20" ht="16" customHeight="1">
      <c r="A24" s="204"/>
      <c r="B24" s="38"/>
      <c r="C24" s="38"/>
      <c r="D24" s="38"/>
      <c r="E24" s="38"/>
      <c r="F24" s="210"/>
      <c r="G24" s="210"/>
      <c r="H24" s="210"/>
      <c r="N24" s="189"/>
    </row>
    <row r="25" spans="1:20" ht="16" customHeight="1">
      <c r="A25" s="204"/>
      <c r="B25" s="38"/>
      <c r="C25" s="38"/>
      <c r="D25" s="38"/>
      <c r="E25" s="38"/>
      <c r="F25" s="210"/>
      <c r="G25" s="210"/>
      <c r="H25" s="210"/>
      <c r="N25" s="189"/>
    </row>
    <row r="26" spans="1:20" ht="16" customHeight="1">
      <c r="A26" s="204"/>
      <c r="B26" s="38"/>
      <c r="C26" s="38"/>
      <c r="D26" s="38"/>
      <c r="E26" s="38"/>
      <c r="F26" s="210"/>
      <c r="G26" s="210"/>
      <c r="H26" s="210"/>
      <c r="N26" s="189"/>
    </row>
    <row r="27" spans="1:20" ht="16" customHeight="1">
      <c r="A27" s="204"/>
      <c r="B27" s="38"/>
      <c r="C27" s="38"/>
      <c r="D27" s="38"/>
      <c r="E27" s="38"/>
      <c r="F27" s="210"/>
      <c r="G27" s="210"/>
      <c r="H27" s="210"/>
      <c r="N27" s="189"/>
    </row>
    <row r="28" spans="1:20" ht="16" customHeight="1">
      <c r="A28" s="20"/>
      <c r="B28" s="38"/>
      <c r="C28" s="38"/>
      <c r="D28" s="38"/>
      <c r="E28" s="38"/>
      <c r="F28" s="4"/>
      <c r="G28" s="4"/>
      <c r="H28" s="4"/>
      <c r="P28" s="38"/>
    </row>
    <row r="29" spans="1:20" ht="16" customHeight="1">
      <c r="A29" s="204" t="s">
        <v>170</v>
      </c>
      <c r="B29" s="38"/>
      <c r="C29" s="38"/>
      <c r="D29" s="38"/>
      <c r="F29" s="205"/>
      <c r="G29" s="205"/>
      <c r="H29" s="205"/>
      <c r="P29" s="38"/>
    </row>
    <row r="30" spans="1:20" ht="16" customHeight="1">
      <c r="A30" s="204"/>
      <c r="B30" s="38"/>
      <c r="C30" s="38"/>
      <c r="D30" s="38"/>
      <c r="F30" s="205"/>
      <c r="G30" s="205"/>
      <c r="H30" s="205"/>
      <c r="P30" s="38"/>
    </row>
    <row r="31" spans="1:20">
      <c r="A31" s="204"/>
      <c r="B31" s="38"/>
      <c r="C31" s="38"/>
      <c r="D31" s="38"/>
      <c r="F31" s="205"/>
      <c r="G31" s="205"/>
      <c r="H31" s="205"/>
      <c r="P31" s="38"/>
    </row>
    <row r="32" spans="1:20" ht="18" customHeight="1">
      <c r="F32" s="17"/>
      <c r="G32" s="17"/>
      <c r="H32" s="17"/>
    </row>
    <row r="33" spans="6:17">
      <c r="F33" s="17"/>
      <c r="G33" s="17"/>
      <c r="H33" s="17"/>
    </row>
    <row r="34" spans="6:17">
      <c r="I34" s="4"/>
      <c r="J34" s="4"/>
      <c r="Q34" s="4"/>
    </row>
  </sheetData>
  <mergeCells count="20">
    <mergeCell ref="N14:P14"/>
    <mergeCell ref="B4:D4"/>
    <mergeCell ref="F4:H4"/>
    <mergeCell ref="J4:L4"/>
    <mergeCell ref="A5:A9"/>
    <mergeCell ref="F5:H9"/>
    <mergeCell ref="J5:L9"/>
    <mergeCell ref="N5:N9"/>
    <mergeCell ref="P5:P9"/>
    <mergeCell ref="A11:A13"/>
    <mergeCell ref="F11:H13"/>
    <mergeCell ref="J11:L13"/>
    <mergeCell ref="A29:A31"/>
    <mergeCell ref="F29:H31"/>
    <mergeCell ref="A15:A19"/>
    <mergeCell ref="B15:D19"/>
    <mergeCell ref="T15:T19"/>
    <mergeCell ref="B21:D21"/>
    <mergeCell ref="A23:A27"/>
    <mergeCell ref="F23:H27"/>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B136" sqref="B136:B146"/>
    </sheetView>
  </sheetViews>
  <sheetFormatPr baseColWidth="10" defaultColWidth="5.83203125" defaultRowHeight="16"/>
  <cols>
    <col min="2" max="2" width="18.332031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7.1640625" bestFit="1" customWidth="1"/>
    <col min="46" max="56" width="6" bestFit="1" customWidth="1"/>
    <col min="60" max="60" width="17.1640625" bestFit="1" customWidth="1"/>
    <col min="61" max="67" width="6" bestFit="1" customWidth="1"/>
  </cols>
  <sheetData>
    <row r="1" spans="4:36">
      <c r="AJ1" t="s">
        <v>200</v>
      </c>
    </row>
    <row r="2" spans="4:36">
      <c r="AJ2" t="s">
        <v>360</v>
      </c>
    </row>
    <row r="3" spans="4:36">
      <c r="AJ3" t="s">
        <v>361</v>
      </c>
    </row>
    <row r="4" spans="4:36">
      <c r="AJ4" t="s">
        <v>362</v>
      </c>
    </row>
    <row r="5" spans="4:36">
      <c r="AJ5" t="s">
        <v>217</v>
      </c>
    </row>
    <row r="6" spans="4:36">
      <c r="I6" s="179"/>
      <c r="T6" s="13"/>
      <c r="U6" s="13"/>
    </row>
    <row r="9" spans="4:36">
      <c r="K9" s="180"/>
      <c r="X9" s="3">
        <v>25000</v>
      </c>
      <c r="Y9" s="1"/>
      <c r="AA9" s="16"/>
      <c r="AB9" s="14"/>
    </row>
    <row r="10" spans="4:36">
      <c r="G10" s="30">
        <v>25</v>
      </c>
      <c r="K10" s="16">
        <v>25</v>
      </c>
      <c r="P10" s="30">
        <v>100</v>
      </c>
      <c r="Y10" s="1"/>
      <c r="AA10" s="16"/>
      <c r="AB10" s="14"/>
    </row>
    <row r="11" spans="4:36">
      <c r="K11" s="180"/>
      <c r="Y11" s="1"/>
      <c r="AA11" s="16"/>
      <c r="AB11" s="14"/>
    </row>
    <row r="12" spans="4:36">
      <c r="K12" s="180"/>
      <c r="Y12" s="1"/>
      <c r="AA12" s="16"/>
      <c r="AB12" s="14"/>
    </row>
    <row r="13" spans="4:36">
      <c r="D13" s="1">
        <v>43000</v>
      </c>
      <c r="H13" s="3">
        <f>D13+G10+E1+H16+E15-F15</f>
        <v>43000</v>
      </c>
      <c r="J13" s="1">
        <f>H13-H16</f>
        <v>41000</v>
      </c>
      <c r="K13" s="180"/>
      <c r="M13" s="3">
        <f>J13+K10+J15-K15</f>
        <v>41000</v>
      </c>
      <c r="O13" s="1">
        <f>M13-X9</f>
        <v>16000</v>
      </c>
      <c r="R13" s="14">
        <f>O13+P10-P15</f>
        <v>6400</v>
      </c>
      <c r="V13" s="16">
        <f>R13-U15</f>
        <v>6275</v>
      </c>
      <c r="Y13" s="1"/>
      <c r="AA13" s="16"/>
      <c r="AB13" s="16">
        <f>V13-G10-K10-P10-F20-K20-P20</f>
        <v>6000</v>
      </c>
    </row>
    <row r="14" spans="4:36">
      <c r="K14" s="180"/>
      <c r="Y14" s="1"/>
      <c r="AA14" s="16"/>
      <c r="AB14" s="14"/>
    </row>
    <row r="15" spans="4:36">
      <c r="E15" s="51">
        <v>50</v>
      </c>
      <c r="F15" s="102">
        <v>2075</v>
      </c>
      <c r="J15" s="51">
        <v>25</v>
      </c>
      <c r="K15" s="102">
        <v>50</v>
      </c>
      <c r="P15" s="103">
        <v>9700</v>
      </c>
      <c r="U15" s="57">
        <v>125</v>
      </c>
      <c r="Y15" s="1"/>
      <c r="AA15" s="16"/>
      <c r="AB15" s="14"/>
    </row>
    <row r="16" spans="4:36">
      <c r="H16" s="1">
        <v>2000</v>
      </c>
      <c r="K16" s="180"/>
      <c r="Y16" s="1"/>
      <c r="AA16" s="16"/>
      <c r="AB16" s="14"/>
    </row>
    <row r="17" spans="4:34">
      <c r="K17" s="180"/>
      <c r="Y17" s="1"/>
      <c r="AA17" s="16"/>
      <c r="AB17" s="14"/>
    </row>
    <row r="18" spans="4:34">
      <c r="K18" s="180"/>
      <c r="Y18" s="1"/>
      <c r="AA18" s="16"/>
      <c r="AB18" s="174">
        <f>U15+K15+P15+F15</f>
        <v>11950</v>
      </c>
    </row>
    <row r="19" spans="4:34">
      <c r="K19" s="180"/>
      <c r="Y19" s="1"/>
      <c r="AA19" s="16"/>
      <c r="AB19" s="14"/>
    </row>
    <row r="20" spans="4:34">
      <c r="F20" s="14">
        <v>25</v>
      </c>
      <c r="K20" s="14">
        <v>25</v>
      </c>
      <c r="P20" s="30">
        <v>75</v>
      </c>
      <c r="Y20" s="1"/>
      <c r="AA20" s="16"/>
      <c r="AB20" s="14"/>
    </row>
    <row r="21" spans="4:34">
      <c r="K21" s="180"/>
      <c r="Y21" s="1"/>
      <c r="AA21" s="16"/>
      <c r="AB21" s="14"/>
    </row>
    <row r="23" spans="4:34">
      <c r="G23" s="51">
        <v>50</v>
      </c>
      <c r="L23" s="51">
        <v>25</v>
      </c>
      <c r="M23" s="13"/>
      <c r="R23" s="34">
        <v>5000</v>
      </c>
      <c r="S23" s="175"/>
      <c r="V23" s="21">
        <v>350</v>
      </c>
    </row>
    <row r="24" spans="4:34">
      <c r="W24" s="173">
        <f>T25+V23-U28</f>
        <v>15500</v>
      </c>
      <c r="Y24" s="173">
        <f>W24-V23</f>
        <v>15150</v>
      </c>
      <c r="AC24" s="16"/>
      <c r="AD24" s="16"/>
      <c r="AE24" s="16"/>
      <c r="AF24" s="16"/>
      <c r="AG24" s="12"/>
      <c r="AH24" s="14"/>
    </row>
    <row r="25" spans="4:34">
      <c r="O25" s="21"/>
      <c r="R25" s="21">
        <v>20500</v>
      </c>
      <c r="T25" s="172">
        <f>R25-R23</f>
        <v>15500</v>
      </c>
      <c r="Y25" s="21">
        <v>250</v>
      </c>
      <c r="AB25" s="34">
        <f>Y24-E15-J15-G23-L23-Y25</f>
        <v>14750</v>
      </c>
    </row>
    <row r="26" spans="4:34">
      <c r="D26" s="42">
        <v>50000</v>
      </c>
      <c r="E26" s="1"/>
      <c r="H26" s="176">
        <f>D26+G23+F20+H29-F28</f>
        <v>50000</v>
      </c>
      <c r="J26" s="43">
        <f>H26-H29</f>
        <v>47500</v>
      </c>
      <c r="L26" s="175"/>
      <c r="M26" s="177">
        <f>J26+K20+L23+ M29-K28</f>
        <v>47500</v>
      </c>
      <c r="O26" s="178">
        <f>M26-M29</f>
        <v>47000</v>
      </c>
      <c r="T26" s="175"/>
      <c r="W26" s="17"/>
      <c r="X26" s="17"/>
      <c r="Y26" s="1"/>
      <c r="AA26" s="16"/>
      <c r="AB26" s="13"/>
    </row>
    <row r="27" spans="4:34">
      <c r="D27" s="17"/>
      <c r="E27" s="17"/>
      <c r="I27" s="17"/>
      <c r="L27" s="181"/>
      <c r="Q27" s="181"/>
      <c r="R27" s="33">
        <f>O26+P20-R25+R23-P28</f>
        <v>26500</v>
      </c>
      <c r="W27" s="33"/>
      <c r="Z27" s="28">
        <f>R27</f>
        <v>26500</v>
      </c>
      <c r="AB27" s="28">
        <f>Z27-Z29</f>
        <v>26000</v>
      </c>
    </row>
    <row r="28" spans="4:34">
      <c r="F28" s="102">
        <v>2575</v>
      </c>
      <c r="K28" s="102">
        <v>550</v>
      </c>
      <c r="P28" s="57">
        <v>5075</v>
      </c>
      <c r="U28" s="103">
        <v>350</v>
      </c>
      <c r="X28" s="102">
        <f>R27+Y25+Z29-Z27</f>
        <v>750</v>
      </c>
    </row>
    <row r="29" spans="4:34">
      <c r="H29" s="42">
        <v>2500</v>
      </c>
      <c r="K29" s="17"/>
      <c r="M29" s="42">
        <v>500</v>
      </c>
      <c r="T29" s="13"/>
      <c r="U29" s="13"/>
      <c r="Z29" s="182">
        <v>500</v>
      </c>
    </row>
    <row r="32" spans="4:34">
      <c r="AB32" s="174">
        <f>F28+K28+P28+U28+X28</f>
        <v>9300</v>
      </c>
    </row>
    <row r="38" spans="1:71" ht="47">
      <c r="AN38" s="29"/>
      <c r="AO38" s="29"/>
      <c r="AP38" s="29"/>
      <c r="AQ38" s="29"/>
    </row>
    <row r="41" spans="1:71">
      <c r="D41" s="4"/>
      <c r="E41" s="4"/>
      <c r="F41" s="4"/>
      <c r="G41" s="4"/>
      <c r="I41" s="4"/>
      <c r="J41" s="4"/>
    </row>
    <row r="42" spans="1:71">
      <c r="C42" s="211" t="s">
        <v>110</v>
      </c>
      <c r="D42" s="211"/>
      <c r="E42" s="211"/>
      <c r="F42" s="211"/>
      <c r="G42" s="211"/>
      <c r="H42" s="211"/>
      <c r="I42" s="211"/>
      <c r="J42" s="211"/>
      <c r="K42" s="211"/>
      <c r="L42" s="211"/>
      <c r="M42" s="211"/>
      <c r="N42" s="211"/>
      <c r="P42" s="211" t="s">
        <v>1</v>
      </c>
      <c r="Q42" s="211"/>
      <c r="R42" s="211"/>
      <c r="S42" s="211"/>
      <c r="T42" s="211"/>
      <c r="U42" s="211"/>
      <c r="V42" s="211"/>
      <c r="W42" s="211"/>
      <c r="X42" s="211"/>
      <c r="Y42" s="211"/>
      <c r="Z42" s="211"/>
      <c r="AB42" s="211" t="s">
        <v>127</v>
      </c>
      <c r="AC42" s="211"/>
      <c r="AD42" s="211"/>
      <c r="AE42" s="211"/>
      <c r="AF42" s="211"/>
      <c r="AG42" s="211"/>
      <c r="AH42" s="211"/>
      <c r="AI42" s="211"/>
      <c r="AJ42" s="211"/>
      <c r="AT42" s="211" t="s">
        <v>1</v>
      </c>
      <c r="AU42" s="211"/>
      <c r="AV42" s="211"/>
      <c r="AW42" s="211"/>
      <c r="AX42" s="211"/>
      <c r="AY42" s="211"/>
      <c r="AZ42" s="211"/>
      <c r="BA42" s="211"/>
      <c r="BB42" s="211"/>
      <c r="BC42" s="211"/>
      <c r="BD42" s="211"/>
      <c r="BI42" s="211" t="s">
        <v>1</v>
      </c>
      <c r="BJ42" s="211"/>
      <c r="BK42" s="211"/>
      <c r="BL42" s="211"/>
      <c r="BM42" s="211"/>
      <c r="BN42" s="211"/>
      <c r="BO42" s="211"/>
      <c r="BP42" s="211"/>
      <c r="BQ42" s="211"/>
      <c r="BR42" s="211"/>
      <c r="BS42" s="211"/>
    </row>
    <row r="43" spans="1:71" ht="97" customHeight="1">
      <c r="C43" s="6" t="s">
        <v>14</v>
      </c>
      <c r="D43" s="6" t="s">
        <v>480</v>
      </c>
      <c r="E43" s="6" t="s">
        <v>481</v>
      </c>
      <c r="F43" s="6" t="s">
        <v>27</v>
      </c>
      <c r="G43" s="6" t="s">
        <v>482</v>
      </c>
      <c r="H43" s="6" t="s">
        <v>483</v>
      </c>
      <c r="I43" s="6" t="s">
        <v>15</v>
      </c>
      <c r="J43" s="6" t="s">
        <v>484</v>
      </c>
      <c r="K43" s="6" t="s">
        <v>21</v>
      </c>
      <c r="L43" s="6" t="s">
        <v>485</v>
      </c>
      <c r="M43" s="6" t="s">
        <v>20</v>
      </c>
      <c r="N43" s="6" t="s">
        <v>486</v>
      </c>
      <c r="P43" s="6" t="s">
        <v>487</v>
      </c>
      <c r="Q43" s="6" t="s">
        <v>488</v>
      </c>
      <c r="R43" s="6" t="s">
        <v>28</v>
      </c>
      <c r="S43" s="6" t="s">
        <v>0</v>
      </c>
      <c r="T43" s="6" t="s">
        <v>37</v>
      </c>
      <c r="U43" s="6" t="s">
        <v>38</v>
      </c>
      <c r="V43" s="6" t="s">
        <v>13</v>
      </c>
      <c r="W43" s="6" t="s">
        <v>23</v>
      </c>
      <c r="X43" s="6" t="s">
        <v>208</v>
      </c>
      <c r="Y43" s="6" t="s">
        <v>131</v>
      </c>
      <c r="Z43" s="6" t="s">
        <v>132</v>
      </c>
      <c r="AB43" s="6" t="s">
        <v>2</v>
      </c>
      <c r="AC43" s="6" t="s">
        <v>196</v>
      </c>
      <c r="AD43" s="6" t="s">
        <v>197</v>
      </c>
      <c r="AE43" s="6" t="s">
        <v>3</v>
      </c>
      <c r="AF43" s="6" t="s">
        <v>4</v>
      </c>
      <c r="AG43" s="6" t="s">
        <v>5</v>
      </c>
      <c r="AH43" s="6" t="s">
        <v>6</v>
      </c>
      <c r="AI43" s="6" t="s">
        <v>24</v>
      </c>
      <c r="AJ43" s="6" t="s">
        <v>16</v>
      </c>
      <c r="AL43" s="6" t="s">
        <v>12</v>
      </c>
      <c r="AN43" s="6" t="s">
        <v>10</v>
      </c>
      <c r="AT43" s="6" t="s">
        <v>175</v>
      </c>
      <c r="AU43" s="6" t="s">
        <v>176</v>
      </c>
      <c r="AV43" s="6" t="s">
        <v>28</v>
      </c>
      <c r="AW43" s="6" t="s">
        <v>0</v>
      </c>
      <c r="AX43" s="6" t="s">
        <v>37</v>
      </c>
      <c r="AY43" s="6" t="s">
        <v>38</v>
      </c>
      <c r="AZ43" s="6" t="s">
        <v>13</v>
      </c>
      <c r="BA43" s="6" t="s">
        <v>23</v>
      </c>
      <c r="BB43" s="6" t="s">
        <v>208</v>
      </c>
      <c r="BC43" s="6" t="s">
        <v>131</v>
      </c>
      <c r="BD43" s="6" t="s">
        <v>132</v>
      </c>
      <c r="BI43" s="6" t="s">
        <v>175</v>
      </c>
      <c r="BJ43" s="6" t="s">
        <v>176</v>
      </c>
      <c r="BK43" s="6" t="s">
        <v>28</v>
      </c>
      <c r="BL43" s="6" t="s">
        <v>0</v>
      </c>
      <c r="BM43" s="6" t="s">
        <v>37</v>
      </c>
      <c r="BN43" s="6" t="s">
        <v>38</v>
      </c>
      <c r="BO43" s="6" t="s">
        <v>13</v>
      </c>
      <c r="BP43" s="6" t="s">
        <v>23</v>
      </c>
      <c r="BQ43" s="6" t="s">
        <v>208</v>
      </c>
      <c r="BR43" s="6" t="s">
        <v>131</v>
      </c>
      <c r="BS43" s="6" t="s">
        <v>132</v>
      </c>
    </row>
    <row r="44" spans="1:71" ht="16" customHeight="1">
      <c r="A44" s="204" t="s">
        <v>171</v>
      </c>
      <c r="B44" s="3" t="s">
        <v>14</v>
      </c>
      <c r="C44" s="23"/>
      <c r="D44" s="23"/>
      <c r="E44" s="23"/>
      <c r="P44" s="18">
        <v>0</v>
      </c>
      <c r="Q44" s="18">
        <v>0</v>
      </c>
      <c r="R44" s="18">
        <v>0</v>
      </c>
      <c r="S44" s="18">
        <f>D26</f>
        <v>50000</v>
      </c>
      <c r="T44" s="18">
        <v>0</v>
      </c>
      <c r="U44" s="18">
        <v>0</v>
      </c>
      <c r="V44" s="18">
        <v>0</v>
      </c>
      <c r="W44" s="18">
        <v>0</v>
      </c>
      <c r="X44" s="18">
        <v>0</v>
      </c>
      <c r="Y44" s="18">
        <v>0</v>
      </c>
      <c r="Z44" s="18">
        <v>0</v>
      </c>
      <c r="AB44" s="19">
        <v>0</v>
      </c>
      <c r="AC44" s="19">
        <v>0</v>
      </c>
      <c r="AD44" s="19">
        <v>0</v>
      </c>
      <c r="AE44" s="19">
        <v>0</v>
      </c>
      <c r="AF44" s="19">
        <v>0</v>
      </c>
      <c r="AG44" s="19">
        <v>0</v>
      </c>
      <c r="AH44" s="19">
        <v>0</v>
      </c>
      <c r="AI44" s="19">
        <v>0</v>
      </c>
      <c r="AJ44" s="19">
        <v>0</v>
      </c>
      <c r="AL44" s="7">
        <f>SUM(AB44:AJ44)</f>
        <v>0</v>
      </c>
      <c r="AN44" s="7">
        <f>SUM(P44:Z44) + AL44</f>
        <v>50000</v>
      </c>
      <c r="AR44" s="204" t="s">
        <v>171</v>
      </c>
      <c r="AS44" s="3" t="s">
        <v>14</v>
      </c>
      <c r="AT44" s="18">
        <v>0</v>
      </c>
      <c r="AU44" s="18">
        <v>0</v>
      </c>
      <c r="AV44" s="18">
        <v>0</v>
      </c>
      <c r="AW44" s="18">
        <f>AF26</f>
        <v>0</v>
      </c>
      <c r="AX44" s="18">
        <v>0</v>
      </c>
      <c r="AY44" s="18">
        <v>0</v>
      </c>
      <c r="AZ44" s="18">
        <v>0</v>
      </c>
      <c r="BA44" s="18">
        <v>0</v>
      </c>
      <c r="BB44" s="18">
        <v>0</v>
      </c>
      <c r="BC44" s="18">
        <v>0</v>
      </c>
      <c r="BD44" s="18">
        <v>0</v>
      </c>
      <c r="BG44" s="204" t="s">
        <v>171</v>
      </c>
      <c r="BH44" s="3" t="s">
        <v>14</v>
      </c>
      <c r="BI44" s="18">
        <f t="shared" ref="BI44" si="0">P44*AT44</f>
        <v>0</v>
      </c>
      <c r="BJ44" s="18">
        <f t="shared" ref="BJ44" si="1">Q44*AU44</f>
        <v>0</v>
      </c>
      <c r="BK44" s="18">
        <f t="shared" ref="BK44" si="2">R44*AV44</f>
        <v>0</v>
      </c>
      <c r="BL44" s="18">
        <f t="shared" ref="BL44" si="3">S44*AW44</f>
        <v>0</v>
      </c>
      <c r="BM44" s="18">
        <f t="shared" ref="BM44" si="4">T44*AX44</f>
        <v>0</v>
      </c>
      <c r="BN44" s="18">
        <f t="shared" ref="BN44" si="5">U44*AY44</f>
        <v>0</v>
      </c>
      <c r="BO44" s="18">
        <f t="shared" ref="BO44" si="6">V44*AZ44</f>
        <v>0</v>
      </c>
      <c r="BP44" s="18">
        <f t="shared" ref="BP44" si="7">W44*BA44</f>
        <v>0</v>
      </c>
      <c r="BQ44" s="18">
        <f t="shared" ref="BQ44" si="8">X44*BB44</f>
        <v>0</v>
      </c>
      <c r="BR44" s="18">
        <f t="shared" ref="BR44" si="9">Y44*BC44</f>
        <v>0</v>
      </c>
      <c r="BS44" s="18">
        <f t="shared" ref="BS44" si="10">Z44*BD44</f>
        <v>0</v>
      </c>
    </row>
    <row r="45" spans="1:71" ht="16" customHeight="1">
      <c r="A45" s="204"/>
      <c r="B45" s="3" t="s">
        <v>480</v>
      </c>
      <c r="C45" s="23"/>
      <c r="D45" s="23"/>
      <c r="E45" s="23"/>
      <c r="P45" s="18">
        <v>0</v>
      </c>
      <c r="Q45" s="18">
        <v>0</v>
      </c>
      <c r="R45" s="18">
        <v>0</v>
      </c>
      <c r="S45" s="18">
        <f>H29</f>
        <v>2500</v>
      </c>
      <c r="T45" s="18">
        <f>J26</f>
        <v>47500</v>
      </c>
      <c r="U45" s="18">
        <v>0</v>
      </c>
      <c r="V45" s="18">
        <v>0</v>
      </c>
      <c r="W45" s="18">
        <v>0</v>
      </c>
      <c r="X45" s="18">
        <v>0</v>
      </c>
      <c r="Y45" s="18">
        <v>0</v>
      </c>
      <c r="Z45" s="18">
        <v>0</v>
      </c>
      <c r="AB45" s="19">
        <v>0</v>
      </c>
      <c r="AC45" s="19">
        <v>0</v>
      </c>
      <c r="AD45" s="19">
        <v>0</v>
      </c>
      <c r="AE45" s="19">
        <v>0</v>
      </c>
      <c r="AF45" s="19">
        <v>0</v>
      </c>
      <c r="AG45" s="19">
        <v>0</v>
      </c>
      <c r="AH45" s="19">
        <v>0</v>
      </c>
      <c r="AI45" s="19">
        <v>0</v>
      </c>
      <c r="AJ45" s="19">
        <v>0</v>
      </c>
      <c r="AL45" s="7">
        <f t="shared" ref="AL45:AL55" si="11">SUM(AB45:AJ45)</f>
        <v>0</v>
      </c>
      <c r="AN45" s="7">
        <f t="shared" ref="AN45:AN55" si="12">SUM(P45:Z45) + AL45</f>
        <v>50000</v>
      </c>
      <c r="AR45" s="204"/>
      <c r="AS45" s="3" t="s">
        <v>480</v>
      </c>
      <c r="AT45" s="18">
        <v>0</v>
      </c>
      <c r="AU45" s="18">
        <v>0</v>
      </c>
      <c r="AV45" s="18">
        <v>0</v>
      </c>
      <c r="AW45" s="18">
        <v>1</v>
      </c>
      <c r="AX45" s="18">
        <f>AK26</f>
        <v>0</v>
      </c>
      <c r="AY45" s="18">
        <v>0</v>
      </c>
      <c r="AZ45" s="18">
        <v>0</v>
      </c>
      <c r="BA45" s="18">
        <v>0</v>
      </c>
      <c r="BB45" s="18">
        <v>0</v>
      </c>
      <c r="BC45" s="18">
        <v>0</v>
      </c>
      <c r="BD45" s="18">
        <v>0</v>
      </c>
      <c r="BG45" s="204"/>
      <c r="BH45" s="3" t="s">
        <v>480</v>
      </c>
      <c r="BI45" s="18">
        <f t="shared" ref="BI45:BI55" si="13">P45*AT45</f>
        <v>0</v>
      </c>
      <c r="BJ45" s="18">
        <f t="shared" ref="BJ45:BJ55" si="14">Q45*AU45</f>
        <v>0</v>
      </c>
      <c r="BK45" s="18">
        <f t="shared" ref="BK45:BK55" si="15">R45*AV45</f>
        <v>0</v>
      </c>
      <c r="BL45" s="18">
        <f t="shared" ref="BL45:BL55" si="16">S45*AW45</f>
        <v>2500</v>
      </c>
      <c r="BM45" s="18">
        <f t="shared" ref="BM45:BM55" si="17">T45*AX45</f>
        <v>0</v>
      </c>
      <c r="BN45" s="18">
        <f t="shared" ref="BN45:BN55" si="18">U45*AY45</f>
        <v>0</v>
      </c>
      <c r="BO45" s="18">
        <f t="shared" ref="BO45:BO55" si="19">V45*AZ45</f>
        <v>0</v>
      </c>
      <c r="BP45" s="18">
        <f t="shared" ref="BP45:BP55" si="20">W45*BA45</f>
        <v>0</v>
      </c>
      <c r="BQ45" s="18">
        <f t="shared" ref="BQ45:BQ55" si="21">X45*BB45</f>
        <v>0</v>
      </c>
      <c r="BR45" s="18">
        <f t="shared" ref="BR45:BR55" si="22">Y45*BC45</f>
        <v>0</v>
      </c>
      <c r="BS45" s="18">
        <f t="shared" ref="BS45:BS55" si="23">Z45*BD45</f>
        <v>0</v>
      </c>
    </row>
    <row r="46" spans="1:71" ht="16" customHeight="1">
      <c r="A46" s="204"/>
      <c r="B46" s="3" t="s">
        <v>481</v>
      </c>
      <c r="C46" s="23"/>
      <c r="D46" s="23"/>
      <c r="E46" s="23"/>
      <c r="P46" s="18">
        <v>0</v>
      </c>
      <c r="Q46" s="18">
        <v>0</v>
      </c>
      <c r="R46" s="18">
        <v>0</v>
      </c>
      <c r="S46" s="18">
        <v>0</v>
      </c>
      <c r="T46" s="18">
        <f>M29</f>
        <v>500</v>
      </c>
      <c r="U46" s="18">
        <v>0</v>
      </c>
      <c r="V46" s="18">
        <f>O26</f>
        <v>47000</v>
      </c>
      <c r="W46" s="18">
        <v>0</v>
      </c>
      <c r="X46" s="18">
        <v>0</v>
      </c>
      <c r="Y46" s="18">
        <v>0</v>
      </c>
      <c r="Z46" s="18">
        <v>0</v>
      </c>
      <c r="AB46" s="19">
        <v>0</v>
      </c>
      <c r="AC46" s="19">
        <v>0</v>
      </c>
      <c r="AD46" s="19">
        <v>0</v>
      </c>
      <c r="AE46" s="19">
        <v>0</v>
      </c>
      <c r="AF46" s="19">
        <v>0</v>
      </c>
      <c r="AG46" s="19">
        <v>0</v>
      </c>
      <c r="AH46" s="19">
        <v>0</v>
      </c>
      <c r="AI46" s="19">
        <v>0</v>
      </c>
      <c r="AJ46" s="19">
        <v>0</v>
      </c>
      <c r="AL46" s="7">
        <f t="shared" si="11"/>
        <v>0</v>
      </c>
      <c r="AN46" s="7">
        <f t="shared" si="12"/>
        <v>47500</v>
      </c>
      <c r="AR46" s="204"/>
      <c r="AS46" s="3" t="s">
        <v>481</v>
      </c>
      <c r="AT46" s="18">
        <v>0</v>
      </c>
      <c r="AU46" s="18">
        <v>0</v>
      </c>
      <c r="AV46" s="18">
        <v>0</v>
      </c>
      <c r="AW46" s="18">
        <v>0</v>
      </c>
      <c r="AX46" s="18">
        <v>1</v>
      </c>
      <c r="AY46" s="18">
        <v>0</v>
      </c>
      <c r="AZ46" s="18">
        <f>AR26</f>
        <v>0</v>
      </c>
      <c r="BA46" s="18">
        <v>0</v>
      </c>
      <c r="BB46" s="18">
        <v>0</v>
      </c>
      <c r="BC46" s="18">
        <v>0</v>
      </c>
      <c r="BD46" s="18">
        <v>0</v>
      </c>
      <c r="BG46" s="204"/>
      <c r="BH46" s="3" t="s">
        <v>481</v>
      </c>
      <c r="BI46" s="18">
        <f t="shared" si="13"/>
        <v>0</v>
      </c>
      <c r="BJ46" s="18">
        <f t="shared" si="14"/>
        <v>0</v>
      </c>
      <c r="BK46" s="18">
        <f t="shared" si="15"/>
        <v>0</v>
      </c>
      <c r="BL46" s="18">
        <f t="shared" si="16"/>
        <v>0</v>
      </c>
      <c r="BM46" s="18">
        <f t="shared" si="17"/>
        <v>500</v>
      </c>
      <c r="BN46" s="18">
        <f t="shared" si="18"/>
        <v>0</v>
      </c>
      <c r="BO46" s="18">
        <f t="shared" si="19"/>
        <v>0</v>
      </c>
      <c r="BP46" s="18">
        <f t="shared" si="20"/>
        <v>0</v>
      </c>
      <c r="BQ46" s="18">
        <f t="shared" si="21"/>
        <v>0</v>
      </c>
      <c r="BR46" s="18">
        <f t="shared" si="22"/>
        <v>0</v>
      </c>
      <c r="BS46" s="18">
        <f t="shared" si="23"/>
        <v>0</v>
      </c>
    </row>
    <row r="47" spans="1:71" ht="16" customHeight="1">
      <c r="A47" s="204"/>
      <c r="B47" s="3" t="s">
        <v>27</v>
      </c>
      <c r="C47" s="23"/>
      <c r="D47" s="23"/>
      <c r="E47" s="23"/>
      <c r="P47" s="18">
        <v>0</v>
      </c>
      <c r="Q47" s="18">
        <v>0</v>
      </c>
      <c r="R47" s="18">
        <f>D13</f>
        <v>43000</v>
      </c>
      <c r="S47" s="18">
        <v>0</v>
      </c>
      <c r="T47" s="18">
        <v>0</v>
      </c>
      <c r="U47" s="18">
        <v>0</v>
      </c>
      <c r="V47" s="18">
        <v>0</v>
      </c>
      <c r="W47" s="18">
        <v>0</v>
      </c>
      <c r="X47" s="18">
        <v>0</v>
      </c>
      <c r="Y47" s="18">
        <v>0</v>
      </c>
      <c r="Z47" s="18">
        <v>0</v>
      </c>
      <c r="AB47" s="19">
        <v>0</v>
      </c>
      <c r="AC47" s="19">
        <v>0</v>
      </c>
      <c r="AD47" s="19">
        <v>0</v>
      </c>
      <c r="AE47" s="19">
        <v>0</v>
      </c>
      <c r="AF47" s="19">
        <v>0</v>
      </c>
      <c r="AG47" s="19">
        <v>0</v>
      </c>
      <c r="AH47" s="19">
        <v>0</v>
      </c>
      <c r="AI47" s="19">
        <v>0</v>
      </c>
      <c r="AJ47" s="19">
        <v>0</v>
      </c>
      <c r="AL47" s="7">
        <f t="shared" si="11"/>
        <v>0</v>
      </c>
      <c r="AN47" s="7">
        <f t="shared" si="12"/>
        <v>43000</v>
      </c>
      <c r="AR47" s="204"/>
      <c r="AS47" s="3" t="s">
        <v>27</v>
      </c>
      <c r="AT47" s="18">
        <v>0</v>
      </c>
      <c r="AU47" s="18">
        <v>0</v>
      </c>
      <c r="AV47" s="18">
        <v>0</v>
      </c>
      <c r="AW47" s="18">
        <v>0</v>
      </c>
      <c r="AX47" s="18">
        <v>0</v>
      </c>
      <c r="AY47" s="18">
        <v>0</v>
      </c>
      <c r="AZ47" s="18">
        <v>0</v>
      </c>
      <c r="BA47" s="18">
        <v>0</v>
      </c>
      <c r="BB47" s="18">
        <v>0</v>
      </c>
      <c r="BC47" s="18">
        <v>0</v>
      </c>
      <c r="BD47" s="18">
        <v>0</v>
      </c>
      <c r="BG47" s="204"/>
      <c r="BH47" s="3" t="s">
        <v>27</v>
      </c>
      <c r="BI47" s="18">
        <f t="shared" si="13"/>
        <v>0</v>
      </c>
      <c r="BJ47" s="18">
        <f t="shared" si="14"/>
        <v>0</v>
      </c>
      <c r="BK47" s="18">
        <f t="shared" si="15"/>
        <v>0</v>
      </c>
      <c r="BL47" s="18">
        <f t="shared" si="16"/>
        <v>0</v>
      </c>
      <c r="BM47" s="18">
        <f t="shared" si="17"/>
        <v>0</v>
      </c>
      <c r="BN47" s="18">
        <f t="shared" si="18"/>
        <v>0</v>
      </c>
      <c r="BO47" s="18">
        <f t="shared" si="19"/>
        <v>0</v>
      </c>
      <c r="BP47" s="18">
        <f t="shared" si="20"/>
        <v>0</v>
      </c>
      <c r="BQ47" s="18">
        <f t="shared" si="21"/>
        <v>0</v>
      </c>
      <c r="BR47" s="18">
        <f t="shared" si="22"/>
        <v>0</v>
      </c>
      <c r="BS47" s="18">
        <f t="shared" si="23"/>
        <v>0</v>
      </c>
    </row>
    <row r="48" spans="1:71" ht="16" customHeight="1">
      <c r="A48" s="204"/>
      <c r="B48" s="3" t="s">
        <v>482</v>
      </c>
      <c r="C48" s="23"/>
      <c r="D48" s="23"/>
      <c r="E48" s="23"/>
      <c r="P48" s="18">
        <v>0</v>
      </c>
      <c r="Q48" s="18">
        <v>0</v>
      </c>
      <c r="R48" s="18">
        <f>H16</f>
        <v>2000</v>
      </c>
      <c r="S48" s="18">
        <v>0</v>
      </c>
      <c r="T48" s="18">
        <v>0</v>
      </c>
      <c r="U48" s="18">
        <f>J13</f>
        <v>41000</v>
      </c>
      <c r="V48" s="18">
        <v>0</v>
      </c>
      <c r="W48" s="18">
        <v>0</v>
      </c>
      <c r="X48" s="18">
        <v>0</v>
      </c>
      <c r="Y48" s="18">
        <v>0</v>
      </c>
      <c r="Z48" s="18">
        <v>0</v>
      </c>
      <c r="AB48" s="19">
        <v>0</v>
      </c>
      <c r="AC48" s="19">
        <v>0</v>
      </c>
      <c r="AD48" s="19">
        <v>0</v>
      </c>
      <c r="AE48" s="19">
        <v>0</v>
      </c>
      <c r="AF48" s="19">
        <v>0</v>
      </c>
      <c r="AG48" s="19">
        <v>0</v>
      </c>
      <c r="AH48" s="19">
        <v>0</v>
      </c>
      <c r="AI48" s="19">
        <v>0</v>
      </c>
      <c r="AJ48" s="19">
        <v>0</v>
      </c>
      <c r="AL48" s="7">
        <f t="shared" si="11"/>
        <v>0</v>
      </c>
      <c r="AN48" s="7">
        <f t="shared" si="12"/>
        <v>43000</v>
      </c>
      <c r="AR48" s="204"/>
      <c r="AS48" s="3" t="s">
        <v>482</v>
      </c>
      <c r="AT48" s="18">
        <v>0</v>
      </c>
      <c r="AU48" s="18">
        <v>0</v>
      </c>
      <c r="AV48" s="18">
        <v>1</v>
      </c>
      <c r="AW48" s="18">
        <v>0</v>
      </c>
      <c r="AX48" s="18">
        <v>0</v>
      </c>
      <c r="AY48" s="18">
        <f>AK13</f>
        <v>0</v>
      </c>
      <c r="AZ48" s="18">
        <v>0</v>
      </c>
      <c r="BA48" s="18">
        <v>0</v>
      </c>
      <c r="BB48" s="18">
        <v>0</v>
      </c>
      <c r="BC48" s="18">
        <v>0</v>
      </c>
      <c r="BD48" s="18">
        <v>0</v>
      </c>
      <c r="BG48" s="204"/>
      <c r="BH48" s="3" t="s">
        <v>482</v>
      </c>
      <c r="BI48" s="18">
        <f t="shared" si="13"/>
        <v>0</v>
      </c>
      <c r="BJ48" s="18">
        <f t="shared" si="14"/>
        <v>0</v>
      </c>
      <c r="BK48" s="18">
        <f t="shared" si="15"/>
        <v>2000</v>
      </c>
      <c r="BL48" s="18">
        <f t="shared" si="16"/>
        <v>0</v>
      </c>
      <c r="BM48" s="18">
        <f t="shared" si="17"/>
        <v>0</v>
      </c>
      <c r="BN48" s="18">
        <f t="shared" si="18"/>
        <v>0</v>
      </c>
      <c r="BO48" s="18">
        <f t="shared" si="19"/>
        <v>0</v>
      </c>
      <c r="BP48" s="18">
        <f t="shared" si="20"/>
        <v>0</v>
      </c>
      <c r="BQ48" s="18">
        <f t="shared" si="21"/>
        <v>0</v>
      </c>
      <c r="BR48" s="18">
        <f t="shared" si="22"/>
        <v>0</v>
      </c>
      <c r="BS48" s="18">
        <f t="shared" si="23"/>
        <v>0</v>
      </c>
    </row>
    <row r="49" spans="1:71" ht="16" customHeight="1">
      <c r="A49" s="204"/>
      <c r="B49" s="3" t="s">
        <v>483</v>
      </c>
      <c r="C49" s="23"/>
      <c r="D49" s="23"/>
      <c r="E49" s="23"/>
      <c r="P49" s="18">
        <v>0</v>
      </c>
      <c r="Q49" s="18">
        <v>0</v>
      </c>
      <c r="R49" s="18">
        <v>0</v>
      </c>
      <c r="S49" s="18">
        <v>0</v>
      </c>
      <c r="T49" s="18">
        <v>0</v>
      </c>
      <c r="U49" s="18">
        <v>0</v>
      </c>
      <c r="V49" s="18">
        <v>0</v>
      </c>
      <c r="W49" s="18">
        <f>O13</f>
        <v>16000</v>
      </c>
      <c r="X49" s="18">
        <v>0</v>
      </c>
      <c r="Y49" s="18">
        <v>0</v>
      </c>
      <c r="Z49" s="18">
        <v>0</v>
      </c>
      <c r="AB49" s="19">
        <v>0</v>
      </c>
      <c r="AC49" s="19">
        <v>0</v>
      </c>
      <c r="AD49" s="19">
        <v>0</v>
      </c>
      <c r="AE49" s="19">
        <v>0</v>
      </c>
      <c r="AF49" s="19">
        <v>0</v>
      </c>
      <c r="AG49" s="19">
        <v>0</v>
      </c>
      <c r="AH49" s="19">
        <v>0</v>
      </c>
      <c r="AI49" s="19">
        <f>X9</f>
        <v>25000</v>
      </c>
      <c r="AJ49" s="19">
        <v>0</v>
      </c>
      <c r="AL49" s="7">
        <f t="shared" si="11"/>
        <v>25000</v>
      </c>
      <c r="AN49" s="7">
        <f t="shared" si="12"/>
        <v>41000</v>
      </c>
      <c r="AR49" s="204"/>
      <c r="AS49" s="3" t="s">
        <v>483</v>
      </c>
      <c r="AT49" s="18">
        <v>0</v>
      </c>
      <c r="AU49" s="18">
        <v>0</v>
      </c>
      <c r="AV49" s="18">
        <v>0</v>
      </c>
      <c r="AW49" s="18">
        <v>0</v>
      </c>
      <c r="AX49" s="18">
        <v>0</v>
      </c>
      <c r="AY49" s="18">
        <v>0</v>
      </c>
      <c r="AZ49" s="18">
        <v>0</v>
      </c>
      <c r="BA49" s="18">
        <f>AS13</f>
        <v>0</v>
      </c>
      <c r="BB49" s="18">
        <v>0</v>
      </c>
      <c r="BC49" s="18">
        <v>0</v>
      </c>
      <c r="BD49" s="18">
        <v>0</v>
      </c>
      <c r="BG49" s="204"/>
      <c r="BH49" s="3" t="s">
        <v>483</v>
      </c>
      <c r="BI49" s="18">
        <f t="shared" si="13"/>
        <v>0</v>
      </c>
      <c r="BJ49" s="18">
        <f t="shared" si="14"/>
        <v>0</v>
      </c>
      <c r="BK49" s="18">
        <f t="shared" si="15"/>
        <v>0</v>
      </c>
      <c r="BL49" s="18">
        <f t="shared" si="16"/>
        <v>0</v>
      </c>
      <c r="BM49" s="18">
        <f t="shared" si="17"/>
        <v>0</v>
      </c>
      <c r="BN49" s="18">
        <f t="shared" si="18"/>
        <v>0</v>
      </c>
      <c r="BO49" s="18">
        <f t="shared" si="19"/>
        <v>0</v>
      </c>
      <c r="BP49" s="18">
        <f t="shared" si="20"/>
        <v>0</v>
      </c>
      <c r="BQ49" s="18">
        <f t="shared" si="21"/>
        <v>0</v>
      </c>
      <c r="BR49" s="18">
        <f t="shared" si="22"/>
        <v>0</v>
      </c>
      <c r="BS49" s="18">
        <f t="shared" si="23"/>
        <v>0</v>
      </c>
    </row>
    <row r="50" spans="1:71" ht="16" customHeight="1">
      <c r="A50" s="204"/>
      <c r="B50" s="3" t="s">
        <v>15</v>
      </c>
      <c r="C50" s="23"/>
      <c r="D50" s="23"/>
      <c r="E50" s="23"/>
      <c r="P50" s="18">
        <v>0</v>
      </c>
      <c r="Q50" s="18">
        <v>0</v>
      </c>
      <c r="R50" s="18">
        <v>0</v>
      </c>
      <c r="S50" s="18">
        <v>0</v>
      </c>
      <c r="T50" s="18">
        <v>0</v>
      </c>
      <c r="U50" s="18">
        <v>0</v>
      </c>
      <c r="V50" s="18">
        <f>R23</f>
        <v>5000</v>
      </c>
      <c r="W50" s="18">
        <v>0</v>
      </c>
      <c r="X50" s="18">
        <v>0</v>
      </c>
      <c r="Y50" s="18">
        <f>T25</f>
        <v>15500</v>
      </c>
      <c r="Z50" s="18">
        <v>0</v>
      </c>
      <c r="AB50" s="19">
        <v>0</v>
      </c>
      <c r="AC50" s="19">
        <v>0</v>
      </c>
      <c r="AD50" s="19">
        <v>0</v>
      </c>
      <c r="AE50" s="19">
        <v>0</v>
      </c>
      <c r="AF50" s="19">
        <v>0</v>
      </c>
      <c r="AG50" s="19">
        <v>0</v>
      </c>
      <c r="AH50" s="19">
        <v>0</v>
      </c>
      <c r="AI50" s="19">
        <v>0</v>
      </c>
      <c r="AJ50" s="19">
        <v>0</v>
      </c>
      <c r="AL50" s="7">
        <f t="shared" si="11"/>
        <v>0</v>
      </c>
      <c r="AN50" s="7">
        <f t="shared" si="12"/>
        <v>20500</v>
      </c>
      <c r="AR50" s="204"/>
      <c r="AS50" s="3" t="s">
        <v>15</v>
      </c>
      <c r="AT50" s="18">
        <v>0</v>
      </c>
      <c r="AU50" s="18">
        <v>0</v>
      </c>
      <c r="AV50" s="18">
        <v>0</v>
      </c>
      <c r="AW50" s="18">
        <v>0</v>
      </c>
      <c r="AX50" s="18">
        <v>0</v>
      </c>
      <c r="AY50" s="18">
        <v>0</v>
      </c>
      <c r="AZ50" s="18">
        <v>1</v>
      </c>
      <c r="BA50" s="18">
        <v>0</v>
      </c>
      <c r="BB50" s="18">
        <v>0</v>
      </c>
      <c r="BC50" s="18">
        <f>AV25+AW23</f>
        <v>0</v>
      </c>
      <c r="BD50" s="18">
        <v>0</v>
      </c>
      <c r="BG50" s="204"/>
      <c r="BH50" s="3" t="s">
        <v>15</v>
      </c>
      <c r="BI50" s="18">
        <f t="shared" si="13"/>
        <v>0</v>
      </c>
      <c r="BJ50" s="18">
        <f t="shared" si="14"/>
        <v>0</v>
      </c>
      <c r="BK50" s="18">
        <f t="shared" si="15"/>
        <v>0</v>
      </c>
      <c r="BL50" s="18">
        <f t="shared" si="16"/>
        <v>0</v>
      </c>
      <c r="BM50" s="18">
        <f t="shared" si="17"/>
        <v>0</v>
      </c>
      <c r="BN50" s="18">
        <f t="shared" si="18"/>
        <v>0</v>
      </c>
      <c r="BO50" s="18">
        <f t="shared" si="19"/>
        <v>5000</v>
      </c>
      <c r="BP50" s="18">
        <f t="shared" si="20"/>
        <v>0</v>
      </c>
      <c r="BQ50" s="18">
        <f t="shared" si="21"/>
        <v>0</v>
      </c>
      <c r="BR50" s="18">
        <f t="shared" si="22"/>
        <v>0</v>
      </c>
      <c r="BS50" s="18">
        <f t="shared" si="23"/>
        <v>0</v>
      </c>
    </row>
    <row r="51" spans="1:71" ht="16" customHeight="1">
      <c r="A51" s="204"/>
      <c r="B51" s="3" t="s">
        <v>484</v>
      </c>
      <c r="C51" s="23"/>
      <c r="D51" s="23"/>
      <c r="E51" s="23"/>
      <c r="P51" s="18">
        <v>0</v>
      </c>
      <c r="Q51" s="18">
        <v>0</v>
      </c>
      <c r="R51" s="18">
        <f>E15</f>
        <v>50</v>
      </c>
      <c r="S51" s="18">
        <f>G23</f>
        <v>50</v>
      </c>
      <c r="T51" s="18">
        <f>L23</f>
        <v>25</v>
      </c>
      <c r="U51" s="18">
        <f>J15</f>
        <v>25</v>
      </c>
      <c r="V51" s="18">
        <v>0</v>
      </c>
      <c r="W51" s="18">
        <v>0</v>
      </c>
      <c r="X51" s="18">
        <v>0</v>
      </c>
      <c r="Y51" s="18">
        <f>V23</f>
        <v>350</v>
      </c>
      <c r="Z51" s="18">
        <f>Y25</f>
        <v>250</v>
      </c>
      <c r="AB51" s="19">
        <v>0</v>
      </c>
      <c r="AC51" s="19">
        <v>0</v>
      </c>
      <c r="AD51" s="19">
        <v>0</v>
      </c>
      <c r="AE51" s="19">
        <v>0</v>
      </c>
      <c r="AF51" s="19">
        <v>0</v>
      </c>
      <c r="AG51" s="19">
        <v>0</v>
      </c>
      <c r="AH51" s="19">
        <v>0</v>
      </c>
      <c r="AI51" s="19">
        <v>0</v>
      </c>
      <c r="AJ51" s="19">
        <f>AB25</f>
        <v>14750</v>
      </c>
      <c r="AL51" s="7">
        <f t="shared" si="11"/>
        <v>14750</v>
      </c>
      <c r="AN51" s="7">
        <f t="shared" si="12"/>
        <v>15500</v>
      </c>
      <c r="AR51" s="204"/>
      <c r="AS51" s="3" t="s">
        <v>484</v>
      </c>
      <c r="AT51" s="18">
        <v>0</v>
      </c>
      <c r="AU51" s="18">
        <v>0</v>
      </c>
      <c r="AV51" s="18">
        <v>1</v>
      </c>
      <c r="AW51" s="18">
        <v>1</v>
      </c>
      <c r="AX51" s="18">
        <v>1</v>
      </c>
      <c r="AY51" s="18">
        <v>1</v>
      </c>
      <c r="AZ51" s="18">
        <v>0</v>
      </c>
      <c r="BA51" s="18">
        <v>0</v>
      </c>
      <c r="BB51" s="18">
        <v>0</v>
      </c>
      <c r="BC51" s="18">
        <v>1</v>
      </c>
      <c r="BD51" s="18">
        <v>1</v>
      </c>
      <c r="BG51" s="204"/>
      <c r="BH51" s="3" t="s">
        <v>484</v>
      </c>
      <c r="BI51" s="18">
        <f t="shared" si="13"/>
        <v>0</v>
      </c>
      <c r="BJ51" s="18">
        <f t="shared" si="14"/>
        <v>0</v>
      </c>
      <c r="BK51" s="18">
        <f t="shared" si="15"/>
        <v>50</v>
      </c>
      <c r="BL51" s="18">
        <f t="shared" si="16"/>
        <v>50</v>
      </c>
      <c r="BM51" s="18">
        <f t="shared" si="17"/>
        <v>25</v>
      </c>
      <c r="BN51" s="18">
        <f t="shared" si="18"/>
        <v>25</v>
      </c>
      <c r="BO51" s="18">
        <f t="shared" si="19"/>
        <v>0</v>
      </c>
      <c r="BP51" s="18">
        <f t="shared" si="20"/>
        <v>0</v>
      </c>
      <c r="BQ51" s="18">
        <f t="shared" si="21"/>
        <v>0</v>
      </c>
      <c r="BR51" s="18">
        <f t="shared" si="22"/>
        <v>350</v>
      </c>
      <c r="BS51" s="18">
        <f t="shared" si="23"/>
        <v>250</v>
      </c>
    </row>
    <row r="52" spans="1:71">
      <c r="A52" s="204"/>
      <c r="B52" s="3" t="s">
        <v>21</v>
      </c>
      <c r="C52" s="23"/>
      <c r="D52" s="23"/>
      <c r="E52" s="23"/>
      <c r="P52" s="18">
        <v>0</v>
      </c>
      <c r="Q52" s="18">
        <v>0</v>
      </c>
      <c r="R52" s="18">
        <v>0</v>
      </c>
      <c r="S52" s="18">
        <v>0</v>
      </c>
      <c r="T52" s="18">
        <v>0</v>
      </c>
      <c r="U52" s="18">
        <v>0</v>
      </c>
      <c r="V52" s="18">
        <v>0</v>
      </c>
      <c r="W52" s="18">
        <v>0</v>
      </c>
      <c r="X52" s="18">
        <f>R13</f>
        <v>6400</v>
      </c>
      <c r="Y52" s="18">
        <v>0</v>
      </c>
      <c r="Z52" s="18">
        <v>0</v>
      </c>
      <c r="AB52" s="19">
        <v>0</v>
      </c>
      <c r="AC52" s="19">
        <v>0</v>
      </c>
      <c r="AD52" s="19">
        <v>0</v>
      </c>
      <c r="AE52" s="19">
        <v>0</v>
      </c>
      <c r="AF52" s="19">
        <v>0</v>
      </c>
      <c r="AG52" s="19">
        <v>0</v>
      </c>
      <c r="AH52" s="19">
        <v>0</v>
      </c>
      <c r="AI52" s="19">
        <v>0</v>
      </c>
      <c r="AJ52" s="19">
        <v>0</v>
      </c>
      <c r="AL52" s="7">
        <f t="shared" si="11"/>
        <v>0</v>
      </c>
      <c r="AN52" s="7">
        <f t="shared" si="12"/>
        <v>6400</v>
      </c>
      <c r="AR52" s="204"/>
      <c r="AS52" s="3" t="s">
        <v>21</v>
      </c>
      <c r="AT52" s="18">
        <v>0</v>
      </c>
      <c r="AU52" s="18">
        <v>0</v>
      </c>
      <c r="AV52" s="18">
        <v>0</v>
      </c>
      <c r="AW52" s="18">
        <v>0</v>
      </c>
      <c r="AX52" s="18">
        <v>0</v>
      </c>
      <c r="AY52" s="18">
        <v>0</v>
      </c>
      <c r="AZ52" s="18">
        <v>0</v>
      </c>
      <c r="BA52" s="18">
        <v>0</v>
      </c>
      <c r="BB52" s="18">
        <f>AV13</f>
        <v>0</v>
      </c>
      <c r="BC52" s="18">
        <v>0</v>
      </c>
      <c r="BD52" s="18">
        <v>0</v>
      </c>
      <c r="BG52" s="204"/>
      <c r="BH52" s="3" t="s">
        <v>21</v>
      </c>
      <c r="BI52" s="18">
        <f t="shared" si="13"/>
        <v>0</v>
      </c>
      <c r="BJ52" s="18">
        <f t="shared" si="14"/>
        <v>0</v>
      </c>
      <c r="BK52" s="18">
        <f t="shared" si="15"/>
        <v>0</v>
      </c>
      <c r="BL52" s="18">
        <f t="shared" si="16"/>
        <v>0</v>
      </c>
      <c r="BM52" s="18">
        <f t="shared" si="17"/>
        <v>0</v>
      </c>
      <c r="BN52" s="18">
        <f t="shared" si="18"/>
        <v>0</v>
      </c>
      <c r="BO52" s="18">
        <f t="shared" si="19"/>
        <v>0</v>
      </c>
      <c r="BP52" s="18">
        <f t="shared" si="20"/>
        <v>0</v>
      </c>
      <c r="BQ52" s="18">
        <f t="shared" si="21"/>
        <v>0</v>
      </c>
      <c r="BR52" s="18">
        <f t="shared" si="22"/>
        <v>0</v>
      </c>
      <c r="BS52" s="18">
        <f t="shared" si="23"/>
        <v>0</v>
      </c>
    </row>
    <row r="53" spans="1:71">
      <c r="A53" s="204"/>
      <c r="B53" s="3" t="s">
        <v>485</v>
      </c>
      <c r="C53" s="23"/>
      <c r="D53" s="23"/>
      <c r="E53" s="23"/>
      <c r="P53" s="18">
        <v>0</v>
      </c>
      <c r="Q53" s="18">
        <v>0</v>
      </c>
      <c r="R53" s="18">
        <f>G10</f>
        <v>25</v>
      </c>
      <c r="S53" s="18">
        <f>F20</f>
        <v>25</v>
      </c>
      <c r="T53" s="18">
        <f>K20</f>
        <v>25</v>
      </c>
      <c r="U53" s="18">
        <f>K10</f>
        <v>25</v>
      </c>
      <c r="V53" s="18">
        <f>P20</f>
        <v>75</v>
      </c>
      <c r="W53" s="18">
        <f>P10</f>
        <v>100</v>
      </c>
      <c r="X53" s="18">
        <v>0</v>
      </c>
      <c r="Y53" s="18">
        <v>0</v>
      </c>
      <c r="Z53" s="18">
        <v>0</v>
      </c>
      <c r="AB53" s="19">
        <v>0</v>
      </c>
      <c r="AC53" s="19">
        <v>0</v>
      </c>
      <c r="AD53" s="19">
        <v>0</v>
      </c>
      <c r="AE53" s="19">
        <v>0</v>
      </c>
      <c r="AF53" s="19">
        <v>0</v>
      </c>
      <c r="AG53" s="19">
        <v>0</v>
      </c>
      <c r="AH53" s="19">
        <v>0</v>
      </c>
      <c r="AI53" s="19">
        <f>AB13</f>
        <v>6000</v>
      </c>
      <c r="AJ53" s="19">
        <v>0</v>
      </c>
      <c r="AL53" s="7">
        <f t="shared" si="11"/>
        <v>6000</v>
      </c>
      <c r="AN53" s="7">
        <f t="shared" si="12"/>
        <v>6275</v>
      </c>
      <c r="AR53" s="204"/>
      <c r="AS53" s="3" t="s">
        <v>485</v>
      </c>
      <c r="AT53" s="18">
        <v>0</v>
      </c>
      <c r="AU53" s="18">
        <v>0</v>
      </c>
      <c r="AV53" s="18">
        <v>1</v>
      </c>
      <c r="AW53" s="18">
        <v>1</v>
      </c>
      <c r="AX53" s="18">
        <v>1</v>
      </c>
      <c r="AY53" s="18">
        <v>1</v>
      </c>
      <c r="AZ53" s="18">
        <v>1</v>
      </c>
      <c r="BA53" s="18">
        <v>1</v>
      </c>
      <c r="BB53" s="18">
        <v>0</v>
      </c>
      <c r="BC53" s="18">
        <v>0</v>
      </c>
      <c r="BD53" s="18">
        <v>0</v>
      </c>
      <c r="BG53" s="204"/>
      <c r="BH53" s="3" t="s">
        <v>485</v>
      </c>
      <c r="BI53" s="18">
        <f t="shared" si="13"/>
        <v>0</v>
      </c>
      <c r="BJ53" s="18">
        <f t="shared" si="14"/>
        <v>0</v>
      </c>
      <c r="BK53" s="18">
        <f t="shared" si="15"/>
        <v>25</v>
      </c>
      <c r="BL53" s="18">
        <f t="shared" si="16"/>
        <v>25</v>
      </c>
      <c r="BM53" s="18">
        <f t="shared" si="17"/>
        <v>25</v>
      </c>
      <c r="BN53" s="18">
        <f t="shared" si="18"/>
        <v>25</v>
      </c>
      <c r="BO53" s="18">
        <f t="shared" si="19"/>
        <v>75</v>
      </c>
      <c r="BP53" s="18">
        <f t="shared" si="20"/>
        <v>100</v>
      </c>
      <c r="BQ53" s="18">
        <f t="shared" si="21"/>
        <v>0</v>
      </c>
      <c r="BR53" s="18">
        <f t="shared" si="22"/>
        <v>0</v>
      </c>
      <c r="BS53" s="18">
        <f t="shared" si="23"/>
        <v>0</v>
      </c>
    </row>
    <row r="54" spans="1:71">
      <c r="A54" s="204"/>
      <c r="B54" s="3" t="s">
        <v>20</v>
      </c>
      <c r="C54" s="23"/>
      <c r="D54" s="23"/>
      <c r="E54" s="23"/>
      <c r="P54" s="18">
        <v>0</v>
      </c>
      <c r="Q54" s="18">
        <v>0</v>
      </c>
      <c r="R54" s="18">
        <v>0</v>
      </c>
      <c r="S54" s="18">
        <v>0</v>
      </c>
      <c r="T54" s="18">
        <v>0</v>
      </c>
      <c r="U54" s="18">
        <v>0</v>
      </c>
      <c r="V54" s="18">
        <v>0</v>
      </c>
      <c r="W54" s="18">
        <v>0</v>
      </c>
      <c r="X54" s="18">
        <v>0</v>
      </c>
      <c r="Y54" s="18">
        <v>0</v>
      </c>
      <c r="Z54" s="18">
        <f>R27</f>
        <v>26500</v>
      </c>
      <c r="AB54" s="19">
        <v>0</v>
      </c>
      <c r="AC54" s="19">
        <v>0</v>
      </c>
      <c r="AD54" s="19">
        <v>0</v>
      </c>
      <c r="AE54" s="19">
        <v>0</v>
      </c>
      <c r="AF54" s="19">
        <v>0</v>
      </c>
      <c r="AG54" s="19">
        <v>0</v>
      </c>
      <c r="AH54" s="19">
        <v>0</v>
      </c>
      <c r="AI54" s="19">
        <f>L27</f>
        <v>0</v>
      </c>
      <c r="AJ54" s="19">
        <v>0</v>
      </c>
      <c r="AL54" s="7">
        <f t="shared" si="11"/>
        <v>0</v>
      </c>
      <c r="AN54" s="7">
        <f t="shared" si="12"/>
        <v>26500</v>
      </c>
      <c r="AR54" s="204"/>
      <c r="AS54" s="3" t="s">
        <v>20</v>
      </c>
      <c r="AT54" s="18">
        <v>0</v>
      </c>
      <c r="AU54" s="18">
        <v>0</v>
      </c>
      <c r="AV54" s="18">
        <v>0</v>
      </c>
      <c r="AW54" s="18">
        <v>0</v>
      </c>
      <c r="AX54" s="18">
        <v>0</v>
      </c>
      <c r="AY54" s="18">
        <v>0</v>
      </c>
      <c r="AZ54" s="18">
        <v>0</v>
      </c>
      <c r="BA54" s="18">
        <v>0</v>
      </c>
      <c r="BB54" s="18">
        <v>0</v>
      </c>
      <c r="BC54" s="18">
        <v>0</v>
      </c>
      <c r="BD54" s="18">
        <f>AV27</f>
        <v>0</v>
      </c>
      <c r="BG54" s="204"/>
      <c r="BH54" s="3" t="s">
        <v>20</v>
      </c>
      <c r="BI54" s="18">
        <f t="shared" si="13"/>
        <v>0</v>
      </c>
      <c r="BJ54" s="18">
        <f t="shared" si="14"/>
        <v>0</v>
      </c>
      <c r="BK54" s="18">
        <f t="shared" si="15"/>
        <v>0</v>
      </c>
      <c r="BL54" s="18">
        <f t="shared" si="16"/>
        <v>0</v>
      </c>
      <c r="BM54" s="18">
        <f t="shared" si="17"/>
        <v>0</v>
      </c>
      <c r="BN54" s="18">
        <f t="shared" si="18"/>
        <v>0</v>
      </c>
      <c r="BO54" s="18">
        <f t="shared" si="19"/>
        <v>0</v>
      </c>
      <c r="BP54" s="18">
        <f t="shared" si="20"/>
        <v>0</v>
      </c>
      <c r="BQ54" s="18">
        <f t="shared" si="21"/>
        <v>0</v>
      </c>
      <c r="BR54" s="18">
        <f t="shared" si="22"/>
        <v>0</v>
      </c>
      <c r="BS54" s="18">
        <f t="shared" si="23"/>
        <v>0</v>
      </c>
    </row>
    <row r="55" spans="1:71">
      <c r="A55" s="204"/>
      <c r="B55" s="3" t="s">
        <v>486</v>
      </c>
      <c r="C55" s="23"/>
      <c r="D55" s="23"/>
      <c r="E55" s="23"/>
      <c r="P55" s="18">
        <v>0</v>
      </c>
      <c r="Q55" s="18">
        <v>0</v>
      </c>
      <c r="R55" s="18">
        <v>0</v>
      </c>
      <c r="S55" s="18">
        <v>0</v>
      </c>
      <c r="T55" s="18">
        <v>0</v>
      </c>
      <c r="U55" s="18">
        <v>0</v>
      </c>
      <c r="V55" s="18">
        <v>0</v>
      </c>
      <c r="W55" s="18">
        <v>0</v>
      </c>
      <c r="X55" s="18">
        <v>0</v>
      </c>
      <c r="Y55" s="18">
        <v>0</v>
      </c>
      <c r="Z55" s="18">
        <f>Z29</f>
        <v>500</v>
      </c>
      <c r="AB55" s="19">
        <v>0</v>
      </c>
      <c r="AC55" s="19">
        <v>0</v>
      </c>
      <c r="AD55" s="19">
        <v>0</v>
      </c>
      <c r="AE55" s="19">
        <v>0</v>
      </c>
      <c r="AF55" s="19">
        <v>0</v>
      </c>
      <c r="AG55" s="19">
        <v>0</v>
      </c>
      <c r="AH55" s="19">
        <v>0</v>
      </c>
      <c r="AI55" s="19">
        <f>L28</f>
        <v>0</v>
      </c>
      <c r="AJ55" s="19">
        <f>AB27</f>
        <v>26000</v>
      </c>
      <c r="AL55" s="7">
        <f t="shared" si="11"/>
        <v>26000</v>
      </c>
      <c r="AN55" s="7">
        <f t="shared" si="12"/>
        <v>26500</v>
      </c>
      <c r="AR55" s="204"/>
      <c r="AS55" s="3" t="s">
        <v>486</v>
      </c>
      <c r="AT55" s="18">
        <v>0</v>
      </c>
      <c r="AU55" s="18">
        <v>0</v>
      </c>
      <c r="AV55" s="18">
        <v>0</v>
      </c>
      <c r="AW55" s="18">
        <v>0</v>
      </c>
      <c r="AX55" s="18">
        <v>0</v>
      </c>
      <c r="AY55" s="18">
        <v>0</v>
      </c>
      <c r="AZ55" s="18">
        <v>0</v>
      </c>
      <c r="BA55" s="18">
        <v>0</v>
      </c>
      <c r="BB55" s="18">
        <v>0</v>
      </c>
      <c r="BC55" s="18">
        <v>0</v>
      </c>
      <c r="BD55" s="18">
        <v>1</v>
      </c>
      <c r="BG55" s="204"/>
      <c r="BH55" s="3" t="s">
        <v>486</v>
      </c>
      <c r="BI55" s="18">
        <f t="shared" si="13"/>
        <v>0</v>
      </c>
      <c r="BJ55" s="18">
        <f t="shared" si="14"/>
        <v>0</v>
      </c>
      <c r="BK55" s="18">
        <f t="shared" si="15"/>
        <v>0</v>
      </c>
      <c r="BL55" s="18">
        <f t="shared" si="16"/>
        <v>0</v>
      </c>
      <c r="BM55" s="18">
        <f t="shared" si="17"/>
        <v>0</v>
      </c>
      <c r="BN55" s="18">
        <f t="shared" si="18"/>
        <v>0</v>
      </c>
      <c r="BO55" s="18">
        <f t="shared" si="19"/>
        <v>0</v>
      </c>
      <c r="BP55" s="18">
        <f t="shared" si="20"/>
        <v>0</v>
      </c>
      <c r="BQ55" s="18">
        <f t="shared" si="21"/>
        <v>0</v>
      </c>
      <c r="BR55" s="18">
        <f t="shared" si="22"/>
        <v>0</v>
      </c>
      <c r="BS55" s="18">
        <f t="shared" si="23"/>
        <v>500</v>
      </c>
    </row>
    <row r="56" spans="1:71" ht="16" customHeight="1">
      <c r="B56" s="6"/>
      <c r="C56" s="6"/>
      <c r="D56" s="6"/>
      <c r="E56" s="6"/>
      <c r="P56" s="211"/>
      <c r="Q56" s="211"/>
      <c r="R56" s="211"/>
      <c r="S56" s="211"/>
      <c r="T56" s="211"/>
      <c r="U56" s="211"/>
      <c r="V56" s="211"/>
      <c r="W56" s="211"/>
      <c r="X56" s="211"/>
      <c r="Y56" s="211"/>
      <c r="Z56" s="211"/>
      <c r="AB56" s="211"/>
      <c r="AC56" s="211"/>
      <c r="AD56" s="211"/>
      <c r="AE56" s="211"/>
      <c r="AF56" s="211"/>
      <c r="AG56" s="211"/>
      <c r="AH56" s="211"/>
      <c r="AI56" s="211"/>
      <c r="AJ56" s="211"/>
      <c r="AL56" s="38"/>
      <c r="AN56" s="38"/>
      <c r="AT56" s="211"/>
      <c r="AU56" s="211"/>
      <c r="AV56" s="211"/>
      <c r="AW56" s="211"/>
      <c r="AX56" s="211"/>
      <c r="AY56" s="211"/>
      <c r="AZ56" s="211"/>
      <c r="BA56" s="211"/>
      <c r="BB56" s="211"/>
      <c r="BC56" s="211"/>
      <c r="BD56" s="211"/>
      <c r="BI56" s="211"/>
      <c r="BJ56" s="211"/>
      <c r="BK56" s="211"/>
      <c r="BL56" s="211"/>
      <c r="BM56" s="211"/>
      <c r="BN56" s="211"/>
      <c r="BO56" s="211"/>
      <c r="BP56" s="211"/>
      <c r="BQ56" s="211"/>
      <c r="BR56" s="211"/>
      <c r="BS56" s="211"/>
    </row>
    <row r="57" spans="1:71" ht="16" customHeight="1">
      <c r="P57" s="7">
        <f>SUM(P44:P55)</f>
        <v>0</v>
      </c>
      <c r="Q57" s="7">
        <f t="shared" ref="Q57:Z57" si="24">SUM(Q44:Q55)</f>
        <v>0</v>
      </c>
      <c r="R57" s="7">
        <f t="shared" si="24"/>
        <v>45075</v>
      </c>
      <c r="S57" s="7">
        <f t="shared" si="24"/>
        <v>52575</v>
      </c>
      <c r="T57" s="7">
        <f t="shared" si="24"/>
        <v>48050</v>
      </c>
      <c r="U57" s="7">
        <f t="shared" si="24"/>
        <v>41050</v>
      </c>
      <c r="V57" s="7">
        <f t="shared" si="24"/>
        <v>52075</v>
      </c>
      <c r="W57" s="7">
        <f t="shared" si="24"/>
        <v>16100</v>
      </c>
      <c r="X57" s="7">
        <f t="shared" si="24"/>
        <v>6400</v>
      </c>
      <c r="Y57" s="7">
        <f t="shared" si="24"/>
        <v>15850</v>
      </c>
      <c r="Z57" s="7">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BI57" s="120">
        <f>SUM(BI44:BI55)</f>
        <v>0</v>
      </c>
      <c r="BJ57" s="120">
        <f t="shared" ref="BJ57:BS57" si="26">SUM(BJ44:BJ55)</f>
        <v>0</v>
      </c>
      <c r="BK57" s="120">
        <f t="shared" si="26"/>
        <v>2075</v>
      </c>
      <c r="BL57" s="120">
        <f t="shared" si="26"/>
        <v>2575</v>
      </c>
      <c r="BM57" s="120">
        <f t="shared" si="26"/>
        <v>550</v>
      </c>
      <c r="BN57" s="120">
        <f t="shared" si="26"/>
        <v>50</v>
      </c>
      <c r="BO57" s="120">
        <f t="shared" si="26"/>
        <v>5075</v>
      </c>
      <c r="BP57" s="120">
        <f t="shared" si="26"/>
        <v>100</v>
      </c>
      <c r="BQ57" s="120">
        <f t="shared" si="26"/>
        <v>0</v>
      </c>
      <c r="BR57" s="120">
        <f t="shared" si="26"/>
        <v>350</v>
      </c>
      <c r="BS57" s="120">
        <f t="shared" si="26"/>
        <v>750</v>
      </c>
    </row>
    <row r="58" spans="1:71" ht="16" customHeight="1">
      <c r="P58" s="211" t="s">
        <v>369</v>
      </c>
      <c r="Q58" s="211"/>
      <c r="R58" s="211"/>
      <c r="S58" s="211"/>
      <c r="T58" s="211"/>
      <c r="U58" s="211"/>
      <c r="V58" s="211"/>
      <c r="W58" s="211"/>
      <c r="X58" s="211"/>
      <c r="Y58" s="211"/>
      <c r="Z58" s="211"/>
      <c r="AB58" s="211"/>
      <c r="AC58" s="211"/>
      <c r="AD58" s="211"/>
      <c r="AE58" s="211"/>
      <c r="AF58" s="211"/>
      <c r="AG58" s="211"/>
      <c r="AH58" s="211"/>
      <c r="AI58" s="211"/>
      <c r="AJ58" s="211"/>
    </row>
    <row r="59" spans="1:71" ht="16" customHeight="1">
      <c r="AI59" s="3"/>
      <c r="AJ59" s="4"/>
    </row>
    <row r="60" spans="1:71" ht="16" customHeight="1">
      <c r="AI60" s="3"/>
    </row>
    <row r="61" spans="1:71" ht="16" customHeight="1">
      <c r="AI61" s="3"/>
    </row>
    <row r="62" spans="1:71" ht="18" customHeight="1">
      <c r="AI62" s="3"/>
      <c r="AJ62" s="4"/>
    </row>
    <row r="63" spans="1:71" ht="18" customHeight="1">
      <c r="A63" s="204" t="s">
        <v>169</v>
      </c>
      <c r="B63" s="3" t="s">
        <v>487</v>
      </c>
      <c r="C63" s="18">
        <f>D26</f>
        <v>50000</v>
      </c>
      <c r="D63" s="18">
        <v>0</v>
      </c>
      <c r="E63" s="18">
        <v>0</v>
      </c>
      <c r="F63" s="18">
        <v>0</v>
      </c>
      <c r="G63" s="18">
        <v>0</v>
      </c>
      <c r="H63" s="18">
        <v>0</v>
      </c>
      <c r="I63" s="18">
        <v>0</v>
      </c>
      <c r="J63" s="18">
        <v>0</v>
      </c>
      <c r="K63" s="18">
        <v>0</v>
      </c>
      <c r="L63" s="18">
        <v>0</v>
      </c>
      <c r="M63" s="18">
        <v>0</v>
      </c>
      <c r="N63" s="18">
        <v>0</v>
      </c>
      <c r="O63" s="217"/>
      <c r="P63" s="218"/>
      <c r="AL63" s="215" t="s">
        <v>1</v>
      </c>
      <c r="AM63" s="98" t="s">
        <v>175</v>
      </c>
      <c r="AN63" s="7">
        <f>SUM(C63:M63)</f>
        <v>50000</v>
      </c>
      <c r="AR63" s="17"/>
      <c r="AS63" s="17"/>
      <c r="AT63" s="17"/>
      <c r="AU63" s="17"/>
    </row>
    <row r="64" spans="1:71" ht="18" customHeight="1">
      <c r="A64" s="204"/>
      <c r="B64" s="3" t="s">
        <v>488</v>
      </c>
      <c r="C64" s="18">
        <v>0</v>
      </c>
      <c r="D64" s="18">
        <v>0</v>
      </c>
      <c r="E64" s="18">
        <v>0</v>
      </c>
      <c r="F64" s="18">
        <f>D13</f>
        <v>43000</v>
      </c>
      <c r="G64" s="18">
        <v>0</v>
      </c>
      <c r="H64" s="18">
        <v>0</v>
      </c>
      <c r="I64" s="18">
        <v>0</v>
      </c>
      <c r="J64" s="18">
        <v>0</v>
      </c>
      <c r="K64" s="18">
        <v>0</v>
      </c>
      <c r="L64" s="18">
        <v>0</v>
      </c>
      <c r="M64" s="18">
        <v>0</v>
      </c>
      <c r="N64" s="18">
        <v>0</v>
      </c>
      <c r="O64" s="217"/>
      <c r="P64" s="218"/>
      <c r="AL64" s="215"/>
      <c r="AM64" s="98" t="s">
        <v>176</v>
      </c>
      <c r="AN64" s="7">
        <f>SUM(C64:M64)</f>
        <v>43000</v>
      </c>
      <c r="AR64" s="17"/>
      <c r="AS64" s="17"/>
      <c r="AT64" s="17"/>
      <c r="AU64" s="17"/>
    </row>
    <row r="65" spans="1:54" ht="18" customHeight="1">
      <c r="A65" s="204"/>
      <c r="B65" s="3" t="s">
        <v>28</v>
      </c>
      <c r="C65" s="18">
        <v>0</v>
      </c>
      <c r="D65" s="18">
        <v>0</v>
      </c>
      <c r="E65" s="18">
        <v>0</v>
      </c>
      <c r="F65" s="18">
        <v>0</v>
      </c>
      <c r="G65" s="18">
        <f>H13</f>
        <v>43000</v>
      </c>
      <c r="H65" s="18">
        <v>0</v>
      </c>
      <c r="I65" s="18">
        <v>0</v>
      </c>
      <c r="J65" s="18">
        <v>0</v>
      </c>
      <c r="K65" s="18">
        <v>0</v>
      </c>
      <c r="L65" s="18">
        <v>0</v>
      </c>
      <c r="M65" s="18">
        <v>0</v>
      </c>
      <c r="N65" s="18">
        <v>0</v>
      </c>
      <c r="O65" s="216"/>
      <c r="AL65" s="215"/>
      <c r="AM65" s="98" t="s">
        <v>28</v>
      </c>
      <c r="AN65" s="7">
        <f>SUM(C65:M65)</f>
        <v>43000</v>
      </c>
      <c r="AR65" s="17"/>
      <c r="AS65" s="17"/>
      <c r="AT65" s="17"/>
      <c r="AU65" s="17"/>
    </row>
    <row r="66" spans="1:54" ht="18" customHeight="1">
      <c r="A66" s="204"/>
      <c r="B66" s="3" t="s">
        <v>0</v>
      </c>
      <c r="C66" s="18">
        <v>0</v>
      </c>
      <c r="D66" s="18">
        <f>H26</f>
        <v>50000</v>
      </c>
      <c r="E66" s="18">
        <v>0</v>
      </c>
      <c r="F66" s="18">
        <v>0</v>
      </c>
      <c r="G66" s="18">
        <v>0</v>
      </c>
      <c r="H66" s="18">
        <v>0</v>
      </c>
      <c r="I66" s="18">
        <v>0</v>
      </c>
      <c r="J66" s="18">
        <v>0</v>
      </c>
      <c r="K66" s="18">
        <v>0</v>
      </c>
      <c r="L66" s="18">
        <v>0</v>
      </c>
      <c r="M66" s="18">
        <v>0</v>
      </c>
      <c r="N66" s="18">
        <v>0</v>
      </c>
      <c r="O66" s="216"/>
      <c r="AL66" s="215"/>
      <c r="AM66" s="98" t="s">
        <v>0</v>
      </c>
      <c r="AN66" s="7">
        <f>SUM(D66:M66)</f>
        <v>50000</v>
      </c>
      <c r="AR66" s="17"/>
      <c r="AS66" s="17"/>
      <c r="AT66" s="17"/>
      <c r="AU66" s="17"/>
    </row>
    <row r="67" spans="1:54" ht="18" customHeight="1">
      <c r="A67" s="204"/>
      <c r="B67" s="3" t="s">
        <v>37</v>
      </c>
      <c r="C67" s="18">
        <v>0</v>
      </c>
      <c r="D67" s="18">
        <v>0</v>
      </c>
      <c r="E67" s="18">
        <f>M26</f>
        <v>47500</v>
      </c>
      <c r="F67" s="18">
        <v>0</v>
      </c>
      <c r="G67" s="18">
        <v>0</v>
      </c>
      <c r="H67" s="18">
        <v>0</v>
      </c>
      <c r="I67" s="18">
        <v>0</v>
      </c>
      <c r="J67" s="18">
        <v>0</v>
      </c>
      <c r="K67" s="18">
        <v>0</v>
      </c>
      <c r="L67" s="18">
        <v>0</v>
      </c>
      <c r="M67" s="18">
        <v>0</v>
      </c>
      <c r="N67" s="18">
        <v>0</v>
      </c>
      <c r="O67" s="216"/>
      <c r="AL67" s="215"/>
      <c r="AM67" s="98" t="s">
        <v>37</v>
      </c>
      <c r="AN67" s="7">
        <f>SUM(D67:M67)</f>
        <v>47500</v>
      </c>
      <c r="AR67" s="17"/>
      <c r="AS67" s="17"/>
      <c r="AT67" s="17"/>
      <c r="AU67" s="17"/>
    </row>
    <row r="68" spans="1:54" ht="18" customHeight="1">
      <c r="A68" s="204"/>
      <c r="B68" s="3" t="s">
        <v>38</v>
      </c>
      <c r="C68" s="18">
        <v>0</v>
      </c>
      <c r="D68" s="18">
        <v>0</v>
      </c>
      <c r="E68" s="18">
        <v>0</v>
      </c>
      <c r="F68" s="18">
        <v>0</v>
      </c>
      <c r="G68" s="18">
        <v>0</v>
      </c>
      <c r="H68" s="18">
        <f>M13</f>
        <v>41000</v>
      </c>
      <c r="I68" s="18">
        <v>0</v>
      </c>
      <c r="J68" s="18">
        <v>0</v>
      </c>
      <c r="K68" s="18">
        <v>0</v>
      </c>
      <c r="L68" s="18">
        <v>0</v>
      </c>
      <c r="M68" s="18">
        <v>0</v>
      </c>
      <c r="N68" s="18">
        <v>0</v>
      </c>
      <c r="O68" s="216"/>
      <c r="AL68" s="215"/>
      <c r="AM68" s="98" t="s">
        <v>38</v>
      </c>
      <c r="AN68" s="7">
        <f>SUM(C68:M68)</f>
        <v>41000</v>
      </c>
      <c r="AR68" s="17"/>
      <c r="AS68" s="17"/>
      <c r="AT68" s="17"/>
      <c r="AU68" s="17"/>
    </row>
    <row r="69" spans="1:54" ht="16" customHeight="1">
      <c r="A69" s="204"/>
      <c r="B69" s="3" t="s">
        <v>13</v>
      </c>
      <c r="C69" s="18">
        <v>0</v>
      </c>
      <c r="D69" s="18">
        <v>0</v>
      </c>
      <c r="E69" s="18">
        <v>0</v>
      </c>
      <c r="F69" s="18">
        <v>0</v>
      </c>
      <c r="G69" s="18">
        <v>0</v>
      </c>
      <c r="H69" s="18">
        <v>0</v>
      </c>
      <c r="I69" s="18">
        <f>R25</f>
        <v>20500</v>
      </c>
      <c r="J69" s="18">
        <v>0</v>
      </c>
      <c r="K69" s="18">
        <v>0</v>
      </c>
      <c r="L69" s="18">
        <v>0</v>
      </c>
      <c r="M69" s="18">
        <f>R27</f>
        <v>26500</v>
      </c>
      <c r="N69" s="18">
        <v>0</v>
      </c>
      <c r="O69" s="216"/>
      <c r="AL69" s="215"/>
      <c r="AM69" s="98" t="s">
        <v>13</v>
      </c>
      <c r="AN69" s="7">
        <f>SUM(C69:M69)</f>
        <v>47000</v>
      </c>
      <c r="AR69" s="17"/>
      <c r="AS69" s="17"/>
      <c r="AT69" s="17"/>
      <c r="AU69" s="17"/>
    </row>
    <row r="70" spans="1:54" ht="16" customHeight="1">
      <c r="A70" s="204"/>
      <c r="B70" s="3" t="s">
        <v>23</v>
      </c>
      <c r="C70" s="18">
        <v>0</v>
      </c>
      <c r="D70" s="18">
        <v>0</v>
      </c>
      <c r="E70" s="18">
        <v>0</v>
      </c>
      <c r="F70" s="18">
        <v>0</v>
      </c>
      <c r="G70" s="18">
        <v>0</v>
      </c>
      <c r="H70" s="18">
        <v>0</v>
      </c>
      <c r="I70" s="18">
        <v>0</v>
      </c>
      <c r="J70" s="18">
        <v>0</v>
      </c>
      <c r="K70" s="18">
        <f>R13</f>
        <v>6400</v>
      </c>
      <c r="L70" s="18">
        <v>0</v>
      </c>
      <c r="M70" s="18">
        <v>0</v>
      </c>
      <c r="N70" s="18">
        <v>0</v>
      </c>
      <c r="O70" s="216"/>
      <c r="AL70" s="215"/>
      <c r="AM70" s="98" t="s">
        <v>23</v>
      </c>
      <c r="AN70" s="7">
        <f>SUM(C70:M70)</f>
        <v>6400</v>
      </c>
      <c r="AR70" s="17"/>
      <c r="AS70" s="17"/>
      <c r="AT70" s="17"/>
      <c r="AU70" s="17"/>
    </row>
    <row r="71" spans="1:54" ht="16" customHeight="1">
      <c r="A71" s="204"/>
      <c r="B71" s="3" t="s">
        <v>208</v>
      </c>
      <c r="C71" s="18">
        <v>0</v>
      </c>
      <c r="D71" s="18">
        <v>0</v>
      </c>
      <c r="E71" s="18">
        <v>0</v>
      </c>
      <c r="F71" s="18">
        <v>0</v>
      </c>
      <c r="G71" s="18">
        <v>0</v>
      </c>
      <c r="H71" s="18">
        <v>0</v>
      </c>
      <c r="I71" s="18">
        <v>0</v>
      </c>
      <c r="J71" s="18">
        <v>0</v>
      </c>
      <c r="K71" s="18">
        <v>0</v>
      </c>
      <c r="L71" s="18">
        <f>V13</f>
        <v>6275</v>
      </c>
      <c r="M71" s="18">
        <v>0</v>
      </c>
      <c r="N71" s="18">
        <v>0</v>
      </c>
      <c r="O71" s="216"/>
      <c r="AL71" s="215"/>
      <c r="AM71" s="98" t="s">
        <v>22</v>
      </c>
      <c r="AN71" s="7">
        <f>SUM(C71:M71)</f>
        <v>6275</v>
      </c>
      <c r="AR71" s="17"/>
      <c r="AS71" s="17"/>
      <c r="AT71" s="17"/>
      <c r="AU71" s="17"/>
      <c r="BB71" s="25"/>
    </row>
    <row r="72" spans="1:54" ht="16" customHeight="1">
      <c r="A72" s="204"/>
      <c r="B72" s="3" t="s">
        <v>131</v>
      </c>
      <c r="C72" s="18">
        <v>0</v>
      </c>
      <c r="D72" s="18">
        <v>0</v>
      </c>
      <c r="E72" s="18">
        <v>0</v>
      </c>
      <c r="F72" s="18">
        <v>0</v>
      </c>
      <c r="G72" s="18">
        <v>0</v>
      </c>
      <c r="H72" s="18">
        <v>0</v>
      </c>
      <c r="I72" s="18">
        <v>0</v>
      </c>
      <c r="J72" s="18">
        <f>W24</f>
        <v>15500</v>
      </c>
      <c r="K72" s="18">
        <v>0</v>
      </c>
      <c r="L72" s="18">
        <v>0</v>
      </c>
      <c r="M72" s="18">
        <v>0</v>
      </c>
      <c r="N72" s="18">
        <v>0</v>
      </c>
      <c r="O72" s="216"/>
      <c r="AL72" s="215"/>
      <c r="AM72" s="98" t="s">
        <v>131</v>
      </c>
      <c r="AN72" s="7">
        <f>SUM(C72:M72)</f>
        <v>15500</v>
      </c>
      <c r="AR72" s="17"/>
      <c r="AS72" s="17"/>
      <c r="AT72" s="17"/>
      <c r="AU72" s="17"/>
      <c r="BB72" s="25"/>
    </row>
    <row r="73" spans="1:54" ht="16" customHeight="1">
      <c r="A73" s="204"/>
      <c r="B73" s="3" t="s">
        <v>132</v>
      </c>
      <c r="C73" s="18">
        <v>0</v>
      </c>
      <c r="D73" s="18">
        <v>0</v>
      </c>
      <c r="E73" s="18">
        <v>0</v>
      </c>
      <c r="F73" s="18">
        <v>0</v>
      </c>
      <c r="G73" s="18">
        <v>0</v>
      </c>
      <c r="H73" s="18">
        <v>0</v>
      </c>
      <c r="I73" s="18">
        <v>0</v>
      </c>
      <c r="J73" s="18">
        <v>0</v>
      </c>
      <c r="K73" s="18">
        <v>0</v>
      </c>
      <c r="L73" s="18">
        <v>0</v>
      </c>
      <c r="M73" s="18">
        <v>0</v>
      </c>
      <c r="N73" s="18">
        <f>Z27</f>
        <v>26500</v>
      </c>
      <c r="O73" s="216"/>
      <c r="AL73" s="215"/>
      <c r="AM73" s="98" t="s">
        <v>132</v>
      </c>
      <c r="AN73" s="7">
        <f>SUM(C73:N73)</f>
        <v>26500</v>
      </c>
      <c r="AR73" s="17"/>
      <c r="AS73" s="17"/>
      <c r="AT73" s="17"/>
      <c r="AU73" s="17"/>
      <c r="BB73" s="25"/>
    </row>
    <row r="74" spans="1:54">
      <c r="A74" s="20"/>
      <c r="C74" s="211"/>
      <c r="D74" s="211"/>
      <c r="E74" s="211"/>
      <c r="F74" s="211"/>
      <c r="G74" s="211"/>
      <c r="H74" s="211"/>
      <c r="I74" s="211"/>
      <c r="J74" s="211"/>
      <c r="K74" s="211"/>
      <c r="L74" s="211"/>
      <c r="M74" s="211"/>
      <c r="N74" s="211"/>
      <c r="O74" s="4"/>
      <c r="AN74" s="38"/>
      <c r="AR74" s="38"/>
      <c r="AS74" s="17"/>
      <c r="AT74" s="47"/>
      <c r="AU74" s="26"/>
      <c r="BB74" s="25"/>
    </row>
    <row r="75" spans="1:54">
      <c r="A75" s="20"/>
      <c r="B75" s="3"/>
      <c r="C75" s="7">
        <f>SUM(C63:C73)</f>
        <v>50000</v>
      </c>
      <c r="D75" s="7">
        <f t="shared" ref="D75:N75" si="27">SUM(D63:D73)</f>
        <v>50000</v>
      </c>
      <c r="E75" s="7">
        <f t="shared" si="27"/>
        <v>47500</v>
      </c>
      <c r="F75" s="7">
        <f t="shared" si="27"/>
        <v>43000</v>
      </c>
      <c r="G75" s="7">
        <f t="shared" si="27"/>
        <v>43000</v>
      </c>
      <c r="H75" s="7">
        <f t="shared" si="27"/>
        <v>41000</v>
      </c>
      <c r="I75" s="7">
        <f t="shared" si="27"/>
        <v>20500</v>
      </c>
      <c r="J75" s="7">
        <f t="shared" si="27"/>
        <v>15500</v>
      </c>
      <c r="K75" s="7">
        <f t="shared" si="27"/>
        <v>6400</v>
      </c>
      <c r="L75" s="7">
        <f t="shared" si="27"/>
        <v>6275</v>
      </c>
      <c r="M75" s="7">
        <f t="shared" si="27"/>
        <v>26500</v>
      </c>
      <c r="N75" s="7">
        <f t="shared" si="27"/>
        <v>26500</v>
      </c>
      <c r="O75" s="4"/>
      <c r="AN75" s="38"/>
      <c r="AR75" s="17"/>
      <c r="AS75" s="17"/>
      <c r="AT75" s="17"/>
      <c r="AU75" s="17"/>
      <c r="BB75" s="25"/>
    </row>
    <row r="76" spans="1:54">
      <c r="A76" s="20"/>
      <c r="C76" s="211"/>
      <c r="D76" s="211"/>
      <c r="E76" s="211"/>
      <c r="F76" s="211"/>
      <c r="G76" s="211"/>
      <c r="H76" s="211"/>
      <c r="I76" s="211"/>
      <c r="J76" s="211"/>
      <c r="K76" s="211"/>
      <c r="L76" s="211"/>
      <c r="M76" s="211"/>
      <c r="N76" s="211"/>
      <c r="O76" s="4"/>
      <c r="AN76" s="38"/>
    </row>
    <row r="77" spans="1:54" ht="16" customHeight="1">
      <c r="A77" s="204" t="s">
        <v>171</v>
      </c>
      <c r="B77" s="3" t="s">
        <v>14</v>
      </c>
      <c r="C77" s="38"/>
      <c r="D77" s="38"/>
      <c r="E77" s="38"/>
      <c r="F77" s="38"/>
      <c r="G77" s="38"/>
      <c r="H77" s="38"/>
      <c r="I77" s="38"/>
      <c r="J77" s="38"/>
      <c r="K77" s="38"/>
      <c r="L77" s="38"/>
      <c r="M77" s="38"/>
      <c r="N77" s="38"/>
      <c r="O77" s="4"/>
      <c r="P77" s="7">
        <f t="array" ref="P77:Z88">TRANSPOSE(C63:N73)-P44:Z55</f>
        <v>50000</v>
      </c>
      <c r="Q77" s="7">
        <v>0</v>
      </c>
      <c r="R77" s="7">
        <v>0</v>
      </c>
      <c r="S77" s="7">
        <v>-50000</v>
      </c>
      <c r="T77" s="7">
        <v>0</v>
      </c>
      <c r="U77" s="7">
        <v>0</v>
      </c>
      <c r="V77" s="7">
        <v>0</v>
      </c>
      <c r="W77" s="7">
        <v>0</v>
      </c>
      <c r="X77" s="7">
        <v>0</v>
      </c>
      <c r="Y77" s="7">
        <v>0</v>
      </c>
      <c r="Z77" s="7">
        <v>0</v>
      </c>
      <c r="AN77" s="7">
        <f>SUM(P77:Z77)</f>
        <v>0</v>
      </c>
      <c r="AR77" s="4"/>
      <c r="AS77" s="4"/>
      <c r="AT77" s="4"/>
      <c r="AU77" s="4"/>
      <c r="AV77" s="4"/>
    </row>
    <row r="78" spans="1:54">
      <c r="A78" s="204"/>
      <c r="B78" s="3" t="s">
        <v>480</v>
      </c>
      <c r="C78" s="38"/>
      <c r="D78" s="38"/>
      <c r="E78" s="38"/>
      <c r="F78" s="38"/>
      <c r="G78" s="38"/>
      <c r="H78" s="38"/>
      <c r="I78" s="38"/>
      <c r="J78" s="38"/>
      <c r="K78" s="38"/>
      <c r="L78" s="38"/>
      <c r="M78" s="38"/>
      <c r="N78" s="38"/>
      <c r="O78" s="4"/>
      <c r="P78" s="7">
        <v>0</v>
      </c>
      <c r="Q78" s="7">
        <v>0</v>
      </c>
      <c r="R78" s="7">
        <v>0</v>
      </c>
      <c r="S78" s="7">
        <v>47500</v>
      </c>
      <c r="T78" s="7">
        <v>-47500</v>
      </c>
      <c r="U78" s="7">
        <v>0</v>
      </c>
      <c r="V78" s="7">
        <v>0</v>
      </c>
      <c r="W78" s="7">
        <v>0</v>
      </c>
      <c r="X78" s="7">
        <v>0</v>
      </c>
      <c r="Y78" s="7">
        <v>0</v>
      </c>
      <c r="Z78" s="7">
        <v>0</v>
      </c>
      <c r="AN78" s="7">
        <f t="shared" ref="AN78:AN88" si="28">SUM(P78:Z78)</f>
        <v>0</v>
      </c>
      <c r="AR78" s="4"/>
      <c r="AS78" s="4"/>
      <c r="AT78" s="4"/>
      <c r="AU78" s="4"/>
      <c r="AV78" s="4"/>
    </row>
    <row r="79" spans="1:54">
      <c r="A79" s="204"/>
      <c r="B79" s="3" t="s">
        <v>481</v>
      </c>
      <c r="C79" s="38"/>
      <c r="D79" s="38"/>
      <c r="E79" s="38"/>
      <c r="F79" s="38"/>
      <c r="G79" s="38"/>
      <c r="H79" s="38"/>
      <c r="I79" s="38"/>
      <c r="J79" s="38"/>
      <c r="K79" s="38"/>
      <c r="L79" s="38"/>
      <c r="M79" s="38"/>
      <c r="N79" s="38"/>
      <c r="O79" s="4"/>
      <c r="P79" s="7">
        <v>0</v>
      </c>
      <c r="Q79" s="7">
        <v>0</v>
      </c>
      <c r="R79" s="7">
        <v>0</v>
      </c>
      <c r="S79" s="7">
        <v>0</v>
      </c>
      <c r="T79" s="7">
        <v>47000</v>
      </c>
      <c r="U79" s="7">
        <v>0</v>
      </c>
      <c r="V79" s="7">
        <v>-47000</v>
      </c>
      <c r="W79" s="7">
        <v>0</v>
      </c>
      <c r="X79" s="7">
        <v>0</v>
      </c>
      <c r="Y79" s="7">
        <v>0</v>
      </c>
      <c r="Z79" s="7">
        <v>0</v>
      </c>
      <c r="AN79" s="7">
        <f t="shared" si="28"/>
        <v>0</v>
      </c>
      <c r="AR79" s="4"/>
      <c r="AS79" s="4"/>
      <c r="AT79" s="4"/>
      <c r="AU79" s="4"/>
      <c r="AV79" s="4"/>
    </row>
    <row r="80" spans="1:54" ht="16" customHeight="1">
      <c r="A80" s="204"/>
      <c r="B80" s="3" t="s">
        <v>27</v>
      </c>
      <c r="C80" s="38"/>
      <c r="D80" s="38"/>
      <c r="E80" s="38"/>
      <c r="F80" s="38"/>
      <c r="G80" s="38"/>
      <c r="H80" s="38"/>
      <c r="I80" s="38"/>
      <c r="J80" s="38"/>
      <c r="K80" s="38"/>
      <c r="L80" s="38"/>
      <c r="M80" s="38"/>
      <c r="N80" s="38"/>
      <c r="O80" s="4"/>
      <c r="P80" s="7">
        <v>0</v>
      </c>
      <c r="Q80" s="7">
        <v>43000</v>
      </c>
      <c r="R80" s="7">
        <v>-43000</v>
      </c>
      <c r="S80" s="7">
        <v>0</v>
      </c>
      <c r="T80" s="7">
        <v>0</v>
      </c>
      <c r="U80" s="7">
        <v>0</v>
      </c>
      <c r="V80" s="7">
        <v>0</v>
      </c>
      <c r="W80" s="7">
        <v>0</v>
      </c>
      <c r="X80" s="7">
        <v>0</v>
      </c>
      <c r="Y80" s="7">
        <v>0</v>
      </c>
      <c r="Z80" s="7">
        <v>0</v>
      </c>
      <c r="AN80" s="7">
        <f t="shared" si="28"/>
        <v>0</v>
      </c>
      <c r="AR80" s="4"/>
      <c r="AS80" s="4"/>
      <c r="AT80" s="4"/>
      <c r="AU80" s="4"/>
      <c r="AV80" s="4"/>
    </row>
    <row r="81" spans="1:48" ht="16" customHeight="1">
      <c r="A81" s="204"/>
      <c r="B81" s="3" t="s">
        <v>482</v>
      </c>
      <c r="C81" s="38"/>
      <c r="D81" s="38"/>
      <c r="E81" s="38"/>
      <c r="F81" s="38"/>
      <c r="G81" s="38"/>
      <c r="H81" s="38"/>
      <c r="I81" s="38"/>
      <c r="J81" s="38"/>
      <c r="K81" s="38"/>
      <c r="L81" s="38"/>
      <c r="M81" s="38"/>
      <c r="N81" s="38"/>
      <c r="O81" s="4"/>
      <c r="P81" s="7">
        <v>0</v>
      </c>
      <c r="Q81" s="7">
        <v>0</v>
      </c>
      <c r="R81" s="7">
        <v>41000</v>
      </c>
      <c r="S81" s="7">
        <v>0</v>
      </c>
      <c r="T81" s="7">
        <v>0</v>
      </c>
      <c r="U81" s="7">
        <v>-41000</v>
      </c>
      <c r="V81" s="7">
        <v>0</v>
      </c>
      <c r="W81" s="7">
        <v>0</v>
      </c>
      <c r="X81" s="7">
        <v>0</v>
      </c>
      <c r="Y81" s="7">
        <v>0</v>
      </c>
      <c r="Z81" s="7">
        <v>0</v>
      </c>
      <c r="AN81" s="7">
        <f t="shared" si="28"/>
        <v>0</v>
      </c>
      <c r="AR81" s="4"/>
      <c r="AS81" s="4"/>
      <c r="AT81" s="4"/>
      <c r="AU81" s="4"/>
      <c r="AV81" s="4"/>
    </row>
    <row r="82" spans="1:48" ht="16" customHeight="1">
      <c r="A82" s="204"/>
      <c r="B82" s="3" t="s">
        <v>483</v>
      </c>
      <c r="C82" s="38"/>
      <c r="D82" s="38"/>
      <c r="E82" s="38"/>
      <c r="F82" s="38"/>
      <c r="G82" s="38"/>
      <c r="H82" s="38"/>
      <c r="I82" s="38"/>
      <c r="J82" s="38"/>
      <c r="K82" s="38"/>
      <c r="L82" s="38"/>
      <c r="M82" s="38"/>
      <c r="N82" s="38"/>
      <c r="O82" s="4"/>
      <c r="P82" s="7">
        <v>0</v>
      </c>
      <c r="Q82" s="7">
        <v>0</v>
      </c>
      <c r="R82" s="7">
        <v>0</v>
      </c>
      <c r="S82" s="7">
        <v>0</v>
      </c>
      <c r="T82" s="7">
        <v>0</v>
      </c>
      <c r="U82" s="7">
        <v>41000</v>
      </c>
      <c r="V82" s="7">
        <v>0</v>
      </c>
      <c r="W82" s="7">
        <v>-16000</v>
      </c>
      <c r="X82" s="7">
        <v>0</v>
      </c>
      <c r="Y82" s="7">
        <v>0</v>
      </c>
      <c r="Z82" s="7">
        <v>0</v>
      </c>
      <c r="AN82" s="7">
        <f t="shared" si="28"/>
        <v>25000</v>
      </c>
      <c r="AR82" s="4"/>
      <c r="AS82" s="4"/>
      <c r="AT82" s="4"/>
      <c r="AU82" s="4"/>
      <c r="AV82" s="4"/>
    </row>
    <row r="83" spans="1:48" ht="16" customHeight="1">
      <c r="A83" s="204"/>
      <c r="B83" s="3" t="s">
        <v>15</v>
      </c>
      <c r="C83" s="38"/>
      <c r="D83" s="38"/>
      <c r="E83" s="38"/>
      <c r="F83" s="38"/>
      <c r="G83" s="38"/>
      <c r="H83" s="38"/>
      <c r="I83" s="38"/>
      <c r="J83" s="38"/>
      <c r="K83" s="38"/>
      <c r="L83" s="38"/>
      <c r="M83" s="38"/>
      <c r="N83" s="38"/>
      <c r="O83" s="4"/>
      <c r="P83" s="7">
        <v>0</v>
      </c>
      <c r="Q83" s="7">
        <v>0</v>
      </c>
      <c r="R83" s="7">
        <v>0</v>
      </c>
      <c r="S83" s="7">
        <v>0</v>
      </c>
      <c r="T83" s="7">
        <v>0</v>
      </c>
      <c r="U83" s="7">
        <v>0</v>
      </c>
      <c r="V83" s="7">
        <v>15500</v>
      </c>
      <c r="W83" s="7">
        <v>0</v>
      </c>
      <c r="X83" s="7">
        <v>0</v>
      </c>
      <c r="Y83" s="7">
        <v>-15500</v>
      </c>
      <c r="Z83" s="7">
        <v>0</v>
      </c>
      <c r="AN83" s="7">
        <f t="shared" si="28"/>
        <v>0</v>
      </c>
      <c r="AR83" s="6"/>
      <c r="AS83" s="6"/>
      <c r="AT83" s="6"/>
      <c r="AU83" s="6"/>
      <c r="AV83" s="6"/>
    </row>
    <row r="84" spans="1:48" ht="16" customHeight="1">
      <c r="A84" s="204"/>
      <c r="B84" s="3" t="s">
        <v>484</v>
      </c>
      <c r="C84" s="38"/>
      <c r="D84" s="38"/>
      <c r="E84" s="38"/>
      <c r="F84" s="38"/>
      <c r="G84" s="38"/>
      <c r="H84" s="38"/>
      <c r="I84" s="38"/>
      <c r="J84" s="38"/>
      <c r="K84" s="38"/>
      <c r="L84" s="38"/>
      <c r="M84" s="38"/>
      <c r="N84" s="38"/>
      <c r="O84" s="4"/>
      <c r="P84" s="7">
        <v>0</v>
      </c>
      <c r="Q84" s="7">
        <v>0</v>
      </c>
      <c r="R84" s="7">
        <v>-50</v>
      </c>
      <c r="S84" s="7">
        <v>-50</v>
      </c>
      <c r="T84" s="7">
        <v>-25</v>
      </c>
      <c r="U84" s="7">
        <v>-25</v>
      </c>
      <c r="V84" s="7">
        <v>0</v>
      </c>
      <c r="W84" s="7">
        <v>0</v>
      </c>
      <c r="X84" s="7">
        <v>0</v>
      </c>
      <c r="Y84" s="7">
        <v>15150</v>
      </c>
      <c r="Z84" s="7">
        <v>-250</v>
      </c>
      <c r="AN84" s="7">
        <f t="shared" si="28"/>
        <v>14750</v>
      </c>
      <c r="AR84" s="6"/>
      <c r="AS84" s="6"/>
      <c r="AT84" s="6"/>
      <c r="AU84" s="6"/>
      <c r="AV84" s="6"/>
    </row>
    <row r="85" spans="1:48" ht="16" customHeight="1">
      <c r="A85" s="204"/>
      <c r="B85" s="3" t="s">
        <v>21</v>
      </c>
      <c r="C85" s="38"/>
      <c r="D85" s="38"/>
      <c r="E85" s="38"/>
      <c r="F85" s="38"/>
      <c r="G85" s="38"/>
      <c r="H85" s="38"/>
      <c r="I85" s="38"/>
      <c r="J85" s="38"/>
      <c r="K85" s="38"/>
      <c r="L85" s="38"/>
      <c r="M85" s="38"/>
      <c r="N85" s="38"/>
      <c r="O85" s="4"/>
      <c r="P85" s="7">
        <v>0</v>
      </c>
      <c r="Q85" s="7">
        <v>0</v>
      </c>
      <c r="R85" s="7">
        <v>0</v>
      </c>
      <c r="S85" s="7">
        <v>0</v>
      </c>
      <c r="T85" s="7">
        <v>0</v>
      </c>
      <c r="U85" s="7">
        <v>0</v>
      </c>
      <c r="V85" s="7">
        <v>0</v>
      </c>
      <c r="W85" s="7">
        <v>6400</v>
      </c>
      <c r="X85" s="7">
        <v>-6400</v>
      </c>
      <c r="Y85" s="7">
        <v>0</v>
      </c>
      <c r="Z85" s="7">
        <v>0</v>
      </c>
      <c r="AN85" s="7">
        <f t="shared" si="28"/>
        <v>0</v>
      </c>
      <c r="AR85" s="17"/>
      <c r="AS85" s="17"/>
      <c r="AT85" s="17"/>
      <c r="AU85" s="17"/>
      <c r="AV85" s="17"/>
    </row>
    <row r="86" spans="1:48" ht="16" customHeight="1">
      <c r="A86" s="204"/>
      <c r="B86" s="3" t="s">
        <v>485</v>
      </c>
      <c r="C86" s="38"/>
      <c r="D86" s="38"/>
      <c r="E86" s="38"/>
      <c r="F86" s="38"/>
      <c r="G86" s="38"/>
      <c r="H86" s="38"/>
      <c r="I86" s="38"/>
      <c r="J86" s="38"/>
      <c r="K86" s="38"/>
      <c r="L86" s="38"/>
      <c r="M86" s="38"/>
      <c r="N86" s="38"/>
      <c r="O86" s="4"/>
      <c r="P86" s="7">
        <v>0</v>
      </c>
      <c r="Q86" s="7">
        <v>0</v>
      </c>
      <c r="R86" s="7">
        <v>-25</v>
      </c>
      <c r="S86" s="7">
        <v>-25</v>
      </c>
      <c r="T86" s="7">
        <v>-25</v>
      </c>
      <c r="U86" s="7">
        <v>-25</v>
      </c>
      <c r="V86" s="7">
        <v>-75</v>
      </c>
      <c r="W86" s="7">
        <v>-100</v>
      </c>
      <c r="X86" s="7">
        <v>6275</v>
      </c>
      <c r="Y86" s="7">
        <v>0</v>
      </c>
      <c r="Z86" s="7">
        <v>0</v>
      </c>
      <c r="AN86" s="7">
        <f t="shared" si="28"/>
        <v>6000</v>
      </c>
      <c r="AR86" s="17"/>
      <c r="AS86" s="17"/>
      <c r="AT86" s="17"/>
      <c r="AU86" s="17"/>
      <c r="AV86" s="17"/>
    </row>
    <row r="87" spans="1:48" ht="16" customHeight="1">
      <c r="A87" s="204"/>
      <c r="B87" s="3" t="s">
        <v>20</v>
      </c>
      <c r="C87" s="38"/>
      <c r="D87" s="38"/>
      <c r="E87" s="38"/>
      <c r="F87" s="38"/>
      <c r="G87" s="38"/>
      <c r="H87" s="38"/>
      <c r="I87" s="38"/>
      <c r="J87" s="38"/>
      <c r="K87" s="38"/>
      <c r="L87" s="38"/>
      <c r="M87" s="38"/>
      <c r="N87" s="38"/>
      <c r="O87" s="4"/>
      <c r="P87" s="7">
        <v>0</v>
      </c>
      <c r="Q87" s="7">
        <v>0</v>
      </c>
      <c r="R87" s="7">
        <v>0</v>
      </c>
      <c r="S87" s="7">
        <v>0</v>
      </c>
      <c r="T87" s="7">
        <v>0</v>
      </c>
      <c r="U87" s="7">
        <v>0</v>
      </c>
      <c r="V87" s="7">
        <v>26500</v>
      </c>
      <c r="W87" s="7">
        <v>0</v>
      </c>
      <c r="X87" s="7">
        <v>0</v>
      </c>
      <c r="Y87" s="7">
        <v>0</v>
      </c>
      <c r="Z87" s="7">
        <v>-26500</v>
      </c>
      <c r="AN87" s="7">
        <f t="shared" si="28"/>
        <v>0</v>
      </c>
      <c r="AR87" s="17"/>
      <c r="AS87" s="17"/>
      <c r="AT87" s="17"/>
      <c r="AU87" s="17"/>
      <c r="AV87" s="17"/>
    </row>
    <row r="88" spans="1:48" ht="16" customHeight="1">
      <c r="A88" s="204"/>
      <c r="B88" s="3" t="s">
        <v>486</v>
      </c>
      <c r="C88" s="38"/>
      <c r="D88" s="38"/>
      <c r="E88" s="38"/>
      <c r="F88" s="38"/>
      <c r="G88" s="38"/>
      <c r="H88" s="38"/>
      <c r="I88" s="38"/>
      <c r="J88" s="38"/>
      <c r="K88" s="38"/>
      <c r="L88" s="38"/>
      <c r="M88" s="38"/>
      <c r="N88" s="38"/>
      <c r="O88" s="4"/>
      <c r="P88" s="7">
        <v>0</v>
      </c>
      <c r="Q88" s="7">
        <v>0</v>
      </c>
      <c r="R88" s="7">
        <v>0</v>
      </c>
      <c r="S88" s="7">
        <v>0</v>
      </c>
      <c r="T88" s="7">
        <v>0</v>
      </c>
      <c r="U88" s="7">
        <v>0</v>
      </c>
      <c r="V88" s="7">
        <v>0</v>
      </c>
      <c r="W88" s="7">
        <v>0</v>
      </c>
      <c r="X88" s="7">
        <v>0</v>
      </c>
      <c r="Y88" s="7">
        <v>0</v>
      </c>
      <c r="Z88" s="7">
        <v>26000</v>
      </c>
      <c r="AN88" s="7">
        <f t="shared" si="28"/>
        <v>26000</v>
      </c>
      <c r="AR88" s="17"/>
      <c r="AS88" s="17"/>
      <c r="AT88" s="17"/>
      <c r="AU88" s="17"/>
      <c r="AV88" s="17"/>
    </row>
    <row r="89" spans="1:48" ht="16" customHeight="1">
      <c r="A89" s="20"/>
      <c r="C89" s="38"/>
      <c r="D89" s="38"/>
      <c r="E89" s="38"/>
      <c r="F89" s="38"/>
      <c r="G89" s="38"/>
      <c r="H89" s="38"/>
      <c r="I89" s="38"/>
      <c r="J89" s="38"/>
      <c r="K89" s="38"/>
      <c r="L89" s="38"/>
      <c r="M89" s="38"/>
      <c r="N89" s="38"/>
      <c r="O89" s="4"/>
      <c r="P89" s="211"/>
      <c r="Q89" s="211"/>
      <c r="R89" s="211"/>
      <c r="S89" s="211"/>
      <c r="T89" s="211"/>
      <c r="U89" s="211"/>
      <c r="V89" s="211"/>
      <c r="W89" s="211"/>
      <c r="X89" s="211"/>
      <c r="Y89" s="211"/>
      <c r="Z89" s="211"/>
      <c r="AN89" s="38"/>
      <c r="AR89" s="17"/>
      <c r="AS89" s="17"/>
      <c r="AT89" s="17"/>
      <c r="AU89" s="17"/>
      <c r="AV89" s="17"/>
    </row>
    <row r="90" spans="1:48" ht="16" customHeight="1">
      <c r="A90" s="20"/>
      <c r="C90" s="38"/>
      <c r="D90" s="38"/>
      <c r="E90" s="38"/>
      <c r="F90" s="38"/>
      <c r="G90" s="38"/>
      <c r="H90" s="38"/>
      <c r="I90" s="38"/>
      <c r="J90" s="38"/>
      <c r="K90" s="38"/>
      <c r="L90" s="38"/>
      <c r="M90" s="38"/>
      <c r="N90" s="38"/>
      <c r="O90" s="4"/>
      <c r="P90" s="7">
        <f>SUM(P77:P88)</f>
        <v>50000</v>
      </c>
      <c r="Q90" s="7">
        <f t="shared" ref="Q90:Y90" si="29">SUM(Q77:Q88)</f>
        <v>43000</v>
      </c>
      <c r="R90" s="7">
        <f t="shared" si="29"/>
        <v>-2075</v>
      </c>
      <c r="S90" s="7">
        <f t="shared" si="29"/>
        <v>-2575</v>
      </c>
      <c r="T90" s="7">
        <f t="shared" si="29"/>
        <v>-550</v>
      </c>
      <c r="U90" s="7">
        <f t="shared" si="29"/>
        <v>-50</v>
      </c>
      <c r="V90" s="7">
        <f t="shared" si="29"/>
        <v>-5075</v>
      </c>
      <c r="W90" s="7">
        <f t="shared" si="29"/>
        <v>-9700</v>
      </c>
      <c r="X90" s="7">
        <f t="shared" si="29"/>
        <v>-125</v>
      </c>
      <c r="Y90" s="7">
        <f t="shared" si="29"/>
        <v>-350</v>
      </c>
      <c r="Z90" s="7">
        <f>SUM(Z77:Z88)</f>
        <v>-750</v>
      </c>
      <c r="AN90" s="38"/>
      <c r="AR90" s="17"/>
      <c r="AS90" s="17"/>
      <c r="AT90" s="17"/>
      <c r="AU90" s="17"/>
      <c r="AV90" s="17"/>
    </row>
    <row r="91" spans="1:48" ht="16" customHeight="1">
      <c r="A91" s="20"/>
      <c r="C91" s="38"/>
      <c r="D91" s="38"/>
      <c r="E91" s="38"/>
      <c r="F91" s="38"/>
      <c r="G91" s="38"/>
      <c r="H91" s="38"/>
      <c r="I91" s="38"/>
      <c r="J91" s="38"/>
      <c r="K91" s="38"/>
      <c r="L91" s="38"/>
      <c r="M91" s="38"/>
      <c r="N91" s="38"/>
      <c r="O91" s="4"/>
      <c r="P91" s="211"/>
      <c r="Q91" s="211"/>
      <c r="R91" s="211"/>
      <c r="S91" s="211"/>
      <c r="T91" s="211"/>
      <c r="U91" s="211"/>
      <c r="V91" s="211"/>
      <c r="W91" s="211"/>
      <c r="X91" s="211"/>
      <c r="Y91" s="211"/>
      <c r="Z91" s="211"/>
      <c r="AN91" s="38"/>
      <c r="AR91" s="17"/>
      <c r="AS91" s="17"/>
      <c r="AT91" s="17"/>
      <c r="AU91" s="17"/>
      <c r="AV91" s="17"/>
    </row>
    <row r="92" spans="1:48">
      <c r="A92" s="20"/>
      <c r="C92" s="38"/>
      <c r="D92" s="38"/>
      <c r="E92" s="38"/>
      <c r="F92" s="38"/>
      <c r="G92" s="38"/>
      <c r="H92" s="38"/>
      <c r="I92" s="38"/>
      <c r="J92" s="38"/>
      <c r="K92" s="38"/>
      <c r="L92" s="38"/>
      <c r="M92" s="38"/>
      <c r="N92" s="38"/>
      <c r="O92" s="3" t="s">
        <v>107</v>
      </c>
      <c r="P92" s="7">
        <f>P90</f>
        <v>50000</v>
      </c>
      <c r="Q92" s="7">
        <f>Q90</f>
        <v>43000</v>
      </c>
      <c r="R92" s="7">
        <v>0</v>
      </c>
      <c r="S92" s="7">
        <v>0</v>
      </c>
      <c r="T92" s="7">
        <v>0</v>
      </c>
      <c r="U92" s="7">
        <v>0</v>
      </c>
      <c r="V92" s="7">
        <v>0</v>
      </c>
      <c r="W92" s="7">
        <v>0</v>
      </c>
      <c r="X92" s="7">
        <v>0</v>
      </c>
      <c r="Y92" s="7">
        <v>0</v>
      </c>
      <c r="Z92" s="7">
        <v>0</v>
      </c>
      <c r="AN92" s="38"/>
      <c r="AR92" s="4"/>
      <c r="AS92" s="4"/>
      <c r="AT92" s="4"/>
      <c r="AU92" s="4"/>
      <c r="AV92" s="4"/>
    </row>
    <row r="93" spans="1:48">
      <c r="A93" s="20"/>
      <c r="C93" s="38"/>
      <c r="D93" s="38"/>
      <c r="E93" s="38"/>
      <c r="F93" s="38"/>
      <c r="G93" s="38"/>
      <c r="H93" s="38"/>
      <c r="I93" s="38"/>
      <c r="J93" s="38"/>
      <c r="K93" s="38"/>
      <c r="L93" s="38"/>
      <c r="M93" s="38"/>
      <c r="N93" s="38"/>
      <c r="O93" s="3" t="s">
        <v>108</v>
      </c>
      <c r="P93" s="7">
        <v>0</v>
      </c>
      <c r="Q93" s="7">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38"/>
    </row>
    <row r="94" spans="1:48">
      <c r="A94" s="20"/>
      <c r="C94" s="38"/>
      <c r="D94" s="38"/>
      <c r="E94" s="38"/>
      <c r="F94" s="38"/>
      <c r="G94" s="38"/>
      <c r="H94" s="38"/>
      <c r="I94" s="38"/>
      <c r="J94" s="38"/>
      <c r="K94" s="38"/>
      <c r="L94" s="38"/>
      <c r="M94" s="38"/>
      <c r="N94" s="38"/>
      <c r="O94" s="4"/>
      <c r="AN94" s="38"/>
    </row>
    <row r="95" spans="1:48" ht="18" customHeight="1">
      <c r="O95" s="5"/>
      <c r="P95" s="17"/>
      <c r="Q95" s="17"/>
      <c r="R95" s="17"/>
      <c r="S95" s="17"/>
      <c r="T95" s="17"/>
      <c r="U95" s="17"/>
      <c r="V95" s="17"/>
      <c r="W95" s="17"/>
      <c r="X95" s="17"/>
      <c r="Y95" s="17"/>
      <c r="Z95" s="17"/>
    </row>
    <row r="96" spans="1:48">
      <c r="K96" s="5"/>
      <c r="L96" s="5"/>
      <c r="M96" s="17"/>
      <c r="N96" s="17"/>
      <c r="O96" s="17"/>
      <c r="P96" s="17"/>
      <c r="Q96" s="17"/>
      <c r="R96" s="17"/>
      <c r="S96" s="17"/>
      <c r="T96" s="17"/>
      <c r="U96" s="17"/>
      <c r="V96" s="17"/>
      <c r="W96" s="17"/>
      <c r="X96" s="17"/>
    </row>
    <row r="97" spans="1:40">
      <c r="Z97" s="4"/>
      <c r="AA97" s="4"/>
      <c r="AE97" s="4"/>
      <c r="AN97" s="4"/>
    </row>
    <row r="99" spans="1:40" ht="47">
      <c r="A99" s="214" t="s">
        <v>121</v>
      </c>
      <c r="B99" s="214"/>
      <c r="C99" s="214"/>
      <c r="D99" s="214"/>
      <c r="E99" s="214"/>
      <c r="F99" s="214"/>
      <c r="G99" s="214"/>
      <c r="H99" s="214"/>
      <c r="I99" s="214"/>
      <c r="J99" s="29"/>
      <c r="K99" s="29"/>
      <c r="L99" s="29"/>
      <c r="M99" s="29"/>
      <c r="N99" s="29"/>
      <c r="O99" s="29"/>
      <c r="P99" s="29"/>
      <c r="Q99" s="29"/>
      <c r="R99" s="29"/>
      <c r="S99" s="29"/>
      <c r="T99" s="29"/>
      <c r="U99" s="29"/>
      <c r="V99" s="29"/>
      <c r="W99" s="29"/>
      <c r="X99" s="29"/>
      <c r="Y99" s="29"/>
      <c r="Z99" s="29"/>
      <c r="AA99" s="29"/>
      <c r="AB99" s="29"/>
      <c r="AC99" s="29"/>
      <c r="AD99" s="29"/>
      <c r="AE99" s="29"/>
      <c r="AF99" s="29"/>
    </row>
    <row r="100" spans="1:40" ht="16" customHeight="1"/>
    <row r="101" spans="1:40">
      <c r="A101" s="211" t="s">
        <v>122</v>
      </c>
      <c r="B101" s="211"/>
      <c r="C101" s="211"/>
      <c r="D101" s="211"/>
      <c r="E101" s="211"/>
      <c r="F101" s="211"/>
      <c r="G101" s="211"/>
      <c r="H101" s="211"/>
      <c r="I101" s="211"/>
      <c r="J101" s="6"/>
      <c r="K101" s="6"/>
      <c r="M101" s="6"/>
      <c r="N101" s="6"/>
      <c r="O101" s="6"/>
      <c r="P101" s="6"/>
      <c r="Q101" s="6"/>
      <c r="R101" s="6"/>
      <c r="S101" s="6"/>
      <c r="T101" s="6"/>
      <c r="U101" s="6"/>
    </row>
    <row r="102" spans="1:40">
      <c r="A102" s="38"/>
      <c r="B102" s="38"/>
      <c r="C102" s="38"/>
      <c r="D102" s="38"/>
      <c r="E102" s="38"/>
      <c r="F102" s="38"/>
      <c r="G102" s="38"/>
      <c r="H102" s="6"/>
      <c r="I102" s="6"/>
      <c r="J102" s="6"/>
      <c r="K102" s="6"/>
      <c r="M102" s="6"/>
      <c r="N102" s="6"/>
      <c r="O102" s="6"/>
      <c r="P102" s="6"/>
      <c r="Q102" s="6"/>
      <c r="R102" s="6"/>
      <c r="S102" s="6"/>
      <c r="T102" s="6"/>
      <c r="U102" s="6"/>
    </row>
    <row r="103" spans="1:40" ht="16" customHeight="1">
      <c r="A103" s="204" t="s">
        <v>171</v>
      </c>
      <c r="B103" s="3" t="s">
        <v>14</v>
      </c>
      <c r="C103" s="7">
        <f>AN77</f>
        <v>0</v>
      </c>
      <c r="D103" s="17"/>
      <c r="E103" s="46">
        <f t="shared" ref="E103:E114" si="31">AL44</f>
        <v>0</v>
      </c>
      <c r="H103" s="17"/>
      <c r="I103" s="22">
        <f>C103-E103</f>
        <v>0</v>
      </c>
      <c r="J103" s="17"/>
      <c r="K103" s="17"/>
      <c r="M103" s="17"/>
      <c r="N103" s="17"/>
      <c r="O103" s="17"/>
      <c r="P103" s="17"/>
      <c r="Q103" s="17"/>
      <c r="R103" s="17"/>
      <c r="S103" s="17"/>
      <c r="T103" s="17"/>
      <c r="U103" s="17"/>
      <c r="W103" s="17"/>
    </row>
    <row r="104" spans="1:40">
      <c r="A104" s="204"/>
      <c r="B104" s="3" t="s">
        <v>480</v>
      </c>
      <c r="C104" s="7">
        <f t="shared" ref="C104:C114" si="32">AN78</f>
        <v>0</v>
      </c>
      <c r="D104" s="17"/>
      <c r="E104" s="46">
        <f t="shared" si="31"/>
        <v>0</v>
      </c>
      <c r="H104" s="17"/>
      <c r="I104" s="22">
        <f t="shared" ref="I104:I114" si="33">C104-E104</f>
        <v>0</v>
      </c>
      <c r="J104" s="17"/>
      <c r="K104" s="17"/>
      <c r="M104" s="17"/>
      <c r="N104" s="17"/>
      <c r="O104" s="17"/>
      <c r="P104" s="17"/>
      <c r="Q104" s="17"/>
      <c r="R104" s="17"/>
      <c r="S104" s="17"/>
      <c r="T104" s="17"/>
      <c r="U104" s="17"/>
      <c r="W104" s="17"/>
    </row>
    <row r="105" spans="1:40">
      <c r="A105" s="204"/>
      <c r="B105" s="3" t="s">
        <v>481</v>
      </c>
      <c r="C105" s="7">
        <f t="shared" si="32"/>
        <v>0</v>
      </c>
      <c r="E105" s="46">
        <f t="shared" si="31"/>
        <v>0</v>
      </c>
      <c r="I105" s="22">
        <f t="shared" si="33"/>
        <v>0</v>
      </c>
      <c r="J105" s="17"/>
      <c r="K105" s="17"/>
      <c r="L105" s="38"/>
      <c r="M105" s="17"/>
      <c r="N105" s="17"/>
      <c r="O105" s="17"/>
      <c r="P105" s="17"/>
      <c r="Q105" s="17"/>
      <c r="R105" s="17"/>
      <c r="S105" s="17"/>
      <c r="T105" s="17"/>
      <c r="U105" s="17"/>
      <c r="V105" s="91"/>
      <c r="W105" s="17"/>
    </row>
    <row r="106" spans="1:40">
      <c r="A106" s="204"/>
      <c r="B106" s="3" t="s">
        <v>27</v>
      </c>
      <c r="C106" s="7">
        <f t="shared" si="32"/>
        <v>0</v>
      </c>
      <c r="D106" s="17"/>
      <c r="E106" s="46">
        <f t="shared" si="31"/>
        <v>0</v>
      </c>
      <c r="H106" s="17"/>
      <c r="I106" s="22">
        <f t="shared" si="33"/>
        <v>0</v>
      </c>
      <c r="J106" s="17"/>
      <c r="K106" s="17"/>
      <c r="M106" s="17"/>
      <c r="N106" s="17"/>
      <c r="O106" s="17"/>
      <c r="P106" s="17"/>
      <c r="Q106" s="17"/>
      <c r="R106" s="17"/>
      <c r="S106" s="17"/>
      <c r="T106" s="17"/>
      <c r="U106" s="17"/>
      <c r="W106" s="17"/>
    </row>
    <row r="107" spans="1:40">
      <c r="A107" s="204"/>
      <c r="B107" s="3" t="s">
        <v>482</v>
      </c>
      <c r="C107" s="7">
        <f t="shared" si="32"/>
        <v>0</v>
      </c>
      <c r="D107" s="17"/>
      <c r="E107" s="46">
        <f t="shared" si="31"/>
        <v>0</v>
      </c>
      <c r="H107" s="17"/>
      <c r="I107" s="22">
        <f t="shared" si="33"/>
        <v>0</v>
      </c>
      <c r="J107" s="17"/>
      <c r="K107" s="17"/>
      <c r="M107" s="17"/>
      <c r="N107" s="17"/>
      <c r="O107" s="17"/>
      <c r="P107" s="17"/>
      <c r="Q107" s="17"/>
      <c r="R107" s="17"/>
      <c r="S107" s="17"/>
      <c r="T107" s="17"/>
      <c r="U107" s="17"/>
      <c r="W107" s="17"/>
    </row>
    <row r="108" spans="1:40">
      <c r="A108" s="204"/>
      <c r="B108" s="3" t="s">
        <v>483</v>
      </c>
      <c r="C108" s="7">
        <f t="shared" si="32"/>
        <v>25000</v>
      </c>
      <c r="D108" s="17"/>
      <c r="E108" s="46">
        <f t="shared" si="31"/>
        <v>25000</v>
      </c>
      <c r="H108" s="17"/>
      <c r="I108" s="22">
        <f t="shared" si="33"/>
        <v>0</v>
      </c>
      <c r="J108" s="17"/>
      <c r="K108" s="17"/>
      <c r="M108" s="17"/>
      <c r="N108" s="17"/>
      <c r="O108" s="17"/>
      <c r="P108" s="17"/>
      <c r="Q108" s="17"/>
      <c r="R108" s="17"/>
      <c r="S108" s="17"/>
      <c r="T108" s="17"/>
      <c r="U108" s="17"/>
      <c r="W108" s="17"/>
    </row>
    <row r="109" spans="1:40">
      <c r="A109" s="204"/>
      <c r="B109" s="3" t="s">
        <v>15</v>
      </c>
      <c r="C109" s="7">
        <f t="shared" si="32"/>
        <v>0</v>
      </c>
      <c r="D109" s="38" t="s">
        <v>26</v>
      </c>
      <c r="E109" s="46">
        <f t="shared" si="31"/>
        <v>0</v>
      </c>
      <c r="H109" s="92" t="s">
        <v>25</v>
      </c>
      <c r="I109" s="22">
        <f t="shared" si="33"/>
        <v>0</v>
      </c>
      <c r="J109" s="17"/>
      <c r="K109" s="17"/>
      <c r="M109" s="17"/>
      <c r="N109" s="17"/>
      <c r="O109" s="17"/>
      <c r="P109" s="17"/>
      <c r="Q109" s="17"/>
      <c r="R109" s="17"/>
      <c r="S109" s="17"/>
      <c r="T109" s="17"/>
      <c r="U109" s="17"/>
      <c r="W109" s="17"/>
    </row>
    <row r="110" spans="1:40">
      <c r="A110" s="204"/>
      <c r="B110" s="3" t="s">
        <v>484</v>
      </c>
      <c r="C110" s="7">
        <f t="shared" si="32"/>
        <v>14750</v>
      </c>
      <c r="D110" s="17"/>
      <c r="E110" s="46">
        <f t="shared" si="31"/>
        <v>14750</v>
      </c>
      <c r="H110" s="17"/>
      <c r="I110" s="22">
        <f t="shared" si="33"/>
        <v>0</v>
      </c>
      <c r="J110" s="17"/>
      <c r="K110" s="17"/>
      <c r="M110" s="17"/>
      <c r="N110" s="17"/>
      <c r="O110" s="17"/>
      <c r="P110" s="17"/>
      <c r="Q110" s="17"/>
      <c r="R110" s="17"/>
      <c r="S110" s="17"/>
      <c r="T110" s="17"/>
      <c r="U110" s="17"/>
      <c r="W110" s="17"/>
    </row>
    <row r="111" spans="1:40">
      <c r="A111" s="204"/>
      <c r="B111" s="3" t="s">
        <v>21</v>
      </c>
      <c r="C111" s="7">
        <f t="shared" si="32"/>
        <v>0</v>
      </c>
      <c r="D111" s="17"/>
      <c r="E111" s="46">
        <f t="shared" si="31"/>
        <v>0</v>
      </c>
      <c r="H111" s="17"/>
      <c r="I111" s="22">
        <f t="shared" si="33"/>
        <v>0</v>
      </c>
      <c r="J111" s="17"/>
      <c r="K111" s="17"/>
      <c r="M111" s="17"/>
      <c r="N111" s="17"/>
      <c r="O111" s="17"/>
      <c r="P111" s="17"/>
      <c r="Q111" s="17"/>
      <c r="R111" s="17"/>
      <c r="S111" s="17"/>
      <c r="T111" s="17"/>
      <c r="U111" s="17"/>
      <c r="W111" s="17"/>
    </row>
    <row r="112" spans="1:40">
      <c r="A112" s="204"/>
      <c r="B112" s="3" t="s">
        <v>485</v>
      </c>
      <c r="C112" s="7">
        <f t="shared" si="32"/>
        <v>6000</v>
      </c>
      <c r="D112" s="17"/>
      <c r="E112" s="46">
        <f t="shared" si="31"/>
        <v>6000</v>
      </c>
      <c r="H112" s="17"/>
      <c r="I112" s="22">
        <f t="shared" si="33"/>
        <v>0</v>
      </c>
      <c r="J112" s="17"/>
      <c r="K112" s="17"/>
      <c r="M112" s="17"/>
      <c r="N112" s="17"/>
      <c r="O112" s="17"/>
      <c r="P112" s="17"/>
      <c r="Q112" s="17"/>
      <c r="R112" s="17"/>
      <c r="S112" s="17"/>
      <c r="T112" s="17"/>
      <c r="U112" s="17"/>
      <c r="W112" s="17"/>
    </row>
    <row r="113" spans="1:23">
      <c r="A113" s="204"/>
      <c r="B113" s="3" t="s">
        <v>20</v>
      </c>
      <c r="C113" s="7">
        <f t="shared" si="32"/>
        <v>0</v>
      </c>
      <c r="D113" s="17"/>
      <c r="E113" s="46">
        <f t="shared" si="31"/>
        <v>0</v>
      </c>
      <c r="H113" s="17"/>
      <c r="I113" s="22">
        <f t="shared" si="33"/>
        <v>0</v>
      </c>
      <c r="J113" s="17"/>
      <c r="K113" s="17"/>
      <c r="M113" s="17"/>
      <c r="N113" s="17"/>
      <c r="O113" s="17"/>
      <c r="P113" s="17"/>
      <c r="Q113" s="17"/>
      <c r="R113" s="17"/>
      <c r="S113" s="17"/>
      <c r="T113" s="17"/>
      <c r="U113" s="17"/>
      <c r="W113" s="17"/>
    </row>
    <row r="114" spans="1:23">
      <c r="A114" s="204"/>
      <c r="B114" s="3" t="s">
        <v>486</v>
      </c>
      <c r="C114" s="7">
        <f t="shared" si="32"/>
        <v>26000</v>
      </c>
      <c r="D114" s="17"/>
      <c r="E114" s="46">
        <f t="shared" si="31"/>
        <v>26000</v>
      </c>
      <c r="H114" s="17"/>
      <c r="I114" s="22">
        <f t="shared" si="33"/>
        <v>0</v>
      </c>
      <c r="J114" s="17"/>
      <c r="K114" s="17"/>
      <c r="M114" s="17"/>
      <c r="N114" s="17"/>
      <c r="O114" s="17"/>
      <c r="P114" s="17"/>
      <c r="Q114" s="17"/>
      <c r="R114" s="17"/>
      <c r="S114" s="17"/>
      <c r="T114" s="17"/>
      <c r="U114" s="17"/>
      <c r="W114" s="17"/>
    </row>
    <row r="115" spans="1:23">
      <c r="C115" s="38"/>
      <c r="D115" s="4"/>
      <c r="E115" s="38"/>
      <c r="H115" s="4"/>
      <c r="I115" s="17"/>
      <c r="J115" s="4"/>
      <c r="K115" s="4"/>
      <c r="M115" s="211"/>
      <c r="N115" s="211"/>
      <c r="O115" s="211"/>
      <c r="P115" s="211"/>
      <c r="Q115" s="211"/>
      <c r="R115" s="211"/>
      <c r="S115" s="211"/>
      <c r="T115" s="211"/>
      <c r="U115" s="211"/>
    </row>
    <row r="116" spans="1:23">
      <c r="C116" s="38"/>
      <c r="D116" s="4"/>
      <c r="E116" s="38"/>
      <c r="H116" s="4"/>
      <c r="I116" s="17"/>
      <c r="J116" s="4"/>
      <c r="K116" s="4"/>
      <c r="M116" s="38"/>
      <c r="N116" s="38"/>
      <c r="O116" s="38"/>
      <c r="P116" s="38"/>
      <c r="Q116" s="38"/>
      <c r="R116" s="38"/>
      <c r="S116" s="38"/>
      <c r="T116" s="38"/>
      <c r="U116" s="38"/>
    </row>
    <row r="117" spans="1:23">
      <c r="A117" s="211" t="s">
        <v>123</v>
      </c>
      <c r="B117" s="211"/>
      <c r="C117" s="211"/>
      <c r="D117" s="211"/>
      <c r="E117" s="211"/>
      <c r="F117" s="211"/>
      <c r="G117" s="211"/>
      <c r="H117" s="211"/>
      <c r="I117" s="211"/>
    </row>
    <row r="119" spans="1:23" ht="16" customHeight="1">
      <c r="A119" s="204" t="s">
        <v>169</v>
      </c>
      <c r="B119" s="3" t="s">
        <v>487</v>
      </c>
      <c r="C119" s="7">
        <f t="shared" ref="C119:C129" si="34">AN63</f>
        <v>50000</v>
      </c>
      <c r="E119" s="7">
        <f t="array" ref="E119:E129">TRANSPOSE(P90:Z90)</f>
        <v>50000</v>
      </c>
      <c r="G119" s="7">
        <f t="array" ref="G119:G129">TRANSPOSE(P57:Z57)</f>
        <v>0</v>
      </c>
      <c r="I119" s="22">
        <f>C119-E119-G119</f>
        <v>0</v>
      </c>
    </row>
    <row r="120" spans="1:23" ht="16" customHeight="1">
      <c r="A120" s="204"/>
      <c r="B120" s="3" t="s">
        <v>488</v>
      </c>
      <c r="C120" s="7">
        <f t="shared" si="34"/>
        <v>43000</v>
      </c>
      <c r="E120" s="7">
        <v>43000</v>
      </c>
      <c r="G120" s="7">
        <v>0</v>
      </c>
      <c r="I120" s="22">
        <f t="shared" ref="I120:I129" si="35">C120-E120-G120</f>
        <v>0</v>
      </c>
    </row>
    <row r="121" spans="1:23">
      <c r="A121" s="204"/>
      <c r="B121" s="3" t="s">
        <v>28</v>
      </c>
      <c r="C121" s="7">
        <f t="shared" si="34"/>
        <v>43000</v>
      </c>
      <c r="E121" s="7">
        <v>-2075</v>
      </c>
      <c r="G121" s="7">
        <v>45075</v>
      </c>
      <c r="I121" s="22">
        <f t="shared" si="35"/>
        <v>0</v>
      </c>
    </row>
    <row r="122" spans="1:23">
      <c r="A122" s="204"/>
      <c r="B122" s="3" t="s">
        <v>0</v>
      </c>
      <c r="C122" s="7">
        <f t="shared" si="34"/>
        <v>50000</v>
      </c>
      <c r="E122" s="7">
        <v>-2575</v>
      </c>
      <c r="G122" s="7">
        <v>52575</v>
      </c>
      <c r="I122" s="22">
        <f t="shared" si="35"/>
        <v>0</v>
      </c>
    </row>
    <row r="123" spans="1:23">
      <c r="A123" s="204"/>
      <c r="B123" s="3" t="s">
        <v>37</v>
      </c>
      <c r="C123" s="7">
        <f t="shared" si="34"/>
        <v>47500</v>
      </c>
      <c r="E123" s="7">
        <v>-550</v>
      </c>
      <c r="G123" s="7">
        <v>48050</v>
      </c>
      <c r="I123" s="22">
        <f t="shared" si="35"/>
        <v>0</v>
      </c>
    </row>
    <row r="124" spans="1:23">
      <c r="A124" s="204"/>
      <c r="B124" s="3" t="s">
        <v>38</v>
      </c>
      <c r="C124" s="7">
        <f t="shared" si="34"/>
        <v>41000</v>
      </c>
      <c r="D124" s="38" t="s">
        <v>116</v>
      </c>
      <c r="E124" s="7">
        <v>-50</v>
      </c>
      <c r="F124" s="38" t="s">
        <v>116</v>
      </c>
      <c r="G124" s="7">
        <v>41050</v>
      </c>
      <c r="H124" s="91" t="s">
        <v>25</v>
      </c>
      <c r="I124" s="22">
        <f t="shared" si="35"/>
        <v>0</v>
      </c>
    </row>
    <row r="125" spans="1:23">
      <c r="A125" s="204"/>
      <c r="B125" s="3" t="s">
        <v>13</v>
      </c>
      <c r="C125" s="7">
        <f t="shared" si="34"/>
        <v>47000</v>
      </c>
      <c r="E125" s="7">
        <v>-5075</v>
      </c>
      <c r="G125" s="7">
        <v>52075</v>
      </c>
      <c r="I125" s="22">
        <f t="shared" si="35"/>
        <v>0</v>
      </c>
    </row>
    <row r="126" spans="1:23">
      <c r="A126" s="204"/>
      <c r="B126" s="3" t="s">
        <v>23</v>
      </c>
      <c r="C126" s="7">
        <f t="shared" si="34"/>
        <v>6400</v>
      </c>
      <c r="E126" s="7">
        <v>-9700</v>
      </c>
      <c r="G126" s="7">
        <v>16100</v>
      </c>
      <c r="I126" s="22">
        <f t="shared" si="35"/>
        <v>0</v>
      </c>
    </row>
    <row r="127" spans="1:23">
      <c r="A127" s="204"/>
      <c r="B127" s="3" t="s">
        <v>208</v>
      </c>
      <c r="C127" s="7">
        <f t="shared" si="34"/>
        <v>6275</v>
      </c>
      <c r="E127" s="7">
        <v>-125</v>
      </c>
      <c r="G127" s="7">
        <v>6400</v>
      </c>
      <c r="I127" s="22">
        <f t="shared" si="35"/>
        <v>0</v>
      </c>
    </row>
    <row r="128" spans="1:23">
      <c r="A128" s="204"/>
      <c r="B128" s="3" t="s">
        <v>131</v>
      </c>
      <c r="C128" s="7">
        <f t="shared" si="34"/>
        <v>15500</v>
      </c>
      <c r="E128" s="7">
        <v>-350</v>
      </c>
      <c r="G128" s="7">
        <v>15850</v>
      </c>
      <c r="I128" s="22">
        <f t="shared" si="35"/>
        <v>0</v>
      </c>
    </row>
    <row r="129" spans="1:26">
      <c r="A129" s="204"/>
      <c r="B129" s="3" t="s">
        <v>132</v>
      </c>
      <c r="C129" s="7">
        <f t="shared" si="34"/>
        <v>26500</v>
      </c>
      <c r="E129" s="7">
        <v>-750</v>
      </c>
      <c r="G129" s="7">
        <v>27250</v>
      </c>
      <c r="I129" s="22">
        <f t="shared" si="35"/>
        <v>0</v>
      </c>
    </row>
    <row r="130" spans="1:26">
      <c r="C130" s="38"/>
      <c r="E130" s="17"/>
      <c r="G130" s="17"/>
      <c r="I130" s="17"/>
      <c r="Z130" s="38"/>
    </row>
    <row r="133" spans="1:26" ht="16" customHeight="1"/>
    <row r="135" spans="1:26" ht="47">
      <c r="A135" s="214" t="s">
        <v>125</v>
      </c>
      <c r="B135" s="214"/>
      <c r="C135" s="214"/>
      <c r="D135" s="214"/>
      <c r="E135" s="214"/>
      <c r="F135" s="214"/>
      <c r="G135" s="214"/>
      <c r="H135" s="214"/>
      <c r="I135" s="214"/>
      <c r="J135" s="29"/>
      <c r="K135" s="29"/>
    </row>
    <row r="136" spans="1:26" ht="16" customHeight="1">
      <c r="A136" s="204" t="s">
        <v>169</v>
      </c>
      <c r="B136" s="3" t="s">
        <v>487</v>
      </c>
      <c r="C136" s="7">
        <f t="shared" ref="C136:C146" si="36">AN63</f>
        <v>50000</v>
      </c>
      <c r="D136" s="7">
        <f t="array" ref="D136:D146">TRANSPOSE(BI57:BS57)</f>
        <v>0</v>
      </c>
      <c r="F136" s="7" t="s">
        <v>19</v>
      </c>
      <c r="G136" s="7" t="s">
        <v>19</v>
      </c>
      <c r="H136" s="7" t="s">
        <v>19</v>
      </c>
      <c r="J136" s="1"/>
    </row>
    <row r="137" spans="1:26" ht="16" customHeight="1">
      <c r="A137" s="204"/>
      <c r="B137" s="3" t="s">
        <v>488</v>
      </c>
      <c r="C137" s="7">
        <f t="shared" si="36"/>
        <v>43000</v>
      </c>
      <c r="D137" s="7">
        <v>0</v>
      </c>
      <c r="F137" s="7" t="s">
        <v>19</v>
      </c>
      <c r="G137" s="7" t="s">
        <v>19</v>
      </c>
      <c r="H137" s="7" t="s">
        <v>19</v>
      </c>
      <c r="J137" s="1"/>
    </row>
    <row r="138" spans="1:26">
      <c r="A138" s="204"/>
      <c r="B138" s="3" t="s">
        <v>28</v>
      </c>
      <c r="C138" s="7">
        <f t="shared" si="36"/>
        <v>43000</v>
      </c>
      <c r="D138" s="7">
        <v>2075</v>
      </c>
      <c r="F138" s="7">
        <f>C138/D138</f>
        <v>20.722891566265059</v>
      </c>
      <c r="G138" s="7">
        <f>F138-1</f>
        <v>19.722891566265059</v>
      </c>
      <c r="H138" s="7">
        <f>G138/F138</f>
        <v>0.95174418604651168</v>
      </c>
    </row>
    <row r="139" spans="1:26">
      <c r="A139" s="204"/>
      <c r="B139" s="3" t="s">
        <v>0</v>
      </c>
      <c r="C139" s="7">
        <f t="shared" si="36"/>
        <v>50000</v>
      </c>
      <c r="D139" s="7">
        <v>2575</v>
      </c>
      <c r="F139" s="7">
        <f t="shared" ref="F139:F146" si="37">C139/D139</f>
        <v>19.417475728155338</v>
      </c>
      <c r="G139" s="7">
        <f t="shared" ref="G139:G146" si="38">F139-1</f>
        <v>18.417475728155338</v>
      </c>
      <c r="H139" s="7">
        <f t="shared" ref="H139:H146" si="39">G139/F139</f>
        <v>0.94850000000000001</v>
      </c>
    </row>
    <row r="140" spans="1:26">
      <c r="A140" s="204"/>
      <c r="B140" s="3" t="s">
        <v>37</v>
      </c>
      <c r="C140" s="7">
        <f t="shared" si="36"/>
        <v>47500</v>
      </c>
      <c r="D140" s="7">
        <v>550</v>
      </c>
      <c r="F140" s="7">
        <f t="shared" si="37"/>
        <v>86.36363636363636</v>
      </c>
      <c r="G140" s="7">
        <f t="shared" si="38"/>
        <v>85.36363636363636</v>
      </c>
      <c r="H140" s="7">
        <f t="shared" si="39"/>
        <v>0.98842105263157898</v>
      </c>
    </row>
    <row r="141" spans="1:26">
      <c r="A141" s="204"/>
      <c r="B141" s="3" t="s">
        <v>38</v>
      </c>
      <c r="C141" s="7">
        <f t="shared" si="36"/>
        <v>41000</v>
      </c>
      <c r="D141" s="7">
        <v>50</v>
      </c>
      <c r="F141" s="7">
        <f t="shared" si="37"/>
        <v>820</v>
      </c>
      <c r="G141" s="7">
        <f t="shared" si="38"/>
        <v>819</v>
      </c>
      <c r="H141" s="7">
        <f t="shared" si="39"/>
        <v>0.99878048780487805</v>
      </c>
    </row>
    <row r="142" spans="1:26">
      <c r="A142" s="204"/>
      <c r="B142" s="3" t="s">
        <v>13</v>
      </c>
      <c r="C142" s="7">
        <f t="shared" si="36"/>
        <v>47000</v>
      </c>
      <c r="D142" s="7">
        <v>5075</v>
      </c>
      <c r="F142" s="7">
        <f t="shared" si="37"/>
        <v>9.2610837438423648</v>
      </c>
      <c r="G142" s="7">
        <f t="shared" si="38"/>
        <v>8.2610837438423648</v>
      </c>
      <c r="H142" s="7">
        <f t="shared" si="39"/>
        <v>0.89202127659574471</v>
      </c>
    </row>
    <row r="143" spans="1:26">
      <c r="A143" s="204"/>
      <c r="B143" s="3" t="s">
        <v>23</v>
      </c>
      <c r="C143" s="7">
        <f t="shared" si="36"/>
        <v>6400</v>
      </c>
      <c r="D143" s="7">
        <v>100</v>
      </c>
      <c r="F143" s="7">
        <f t="shared" si="37"/>
        <v>64</v>
      </c>
      <c r="G143" s="7">
        <f t="shared" si="38"/>
        <v>63</v>
      </c>
      <c r="H143" s="7">
        <f t="shared" si="39"/>
        <v>0.984375</v>
      </c>
    </row>
    <row r="144" spans="1:26">
      <c r="A144" s="204"/>
      <c r="B144" s="3" t="s">
        <v>208</v>
      </c>
      <c r="C144" s="7">
        <f t="shared" si="36"/>
        <v>6275</v>
      </c>
      <c r="D144" s="7">
        <v>0</v>
      </c>
      <c r="F144" s="7" t="s">
        <v>19</v>
      </c>
      <c r="G144" s="7" t="s">
        <v>19</v>
      </c>
      <c r="H144" s="7" t="s">
        <v>19</v>
      </c>
    </row>
    <row r="145" spans="1:8">
      <c r="A145" s="204"/>
      <c r="B145" s="3" t="s">
        <v>131</v>
      </c>
      <c r="C145" s="7">
        <f t="shared" si="36"/>
        <v>15500</v>
      </c>
      <c r="D145" s="7">
        <v>350</v>
      </c>
      <c r="F145" s="7">
        <f t="shared" ref="F145" si="40">C145/D145</f>
        <v>44.285714285714285</v>
      </c>
      <c r="G145" s="7">
        <f t="shared" ref="G145" si="41">F145-1</f>
        <v>43.285714285714285</v>
      </c>
      <c r="H145" s="7">
        <f t="shared" ref="H145" si="42">G145/F145</f>
        <v>0.97741935483870968</v>
      </c>
    </row>
    <row r="146" spans="1:8">
      <c r="A146" s="204"/>
      <c r="B146" s="3" t="s">
        <v>132</v>
      </c>
      <c r="C146" s="7">
        <f t="shared" si="36"/>
        <v>26500</v>
      </c>
      <c r="D146" s="7">
        <v>750</v>
      </c>
      <c r="F146" s="7">
        <f t="shared" si="37"/>
        <v>35.333333333333336</v>
      </c>
      <c r="G146" s="7">
        <f t="shared" si="38"/>
        <v>34.333333333333336</v>
      </c>
      <c r="H146" s="7">
        <f t="shared" si="39"/>
        <v>0.97169811320754718</v>
      </c>
    </row>
    <row r="147" spans="1:8">
      <c r="C147" s="38"/>
      <c r="D147" s="38"/>
      <c r="F147" s="38"/>
      <c r="G147" s="38"/>
      <c r="H147" s="38"/>
    </row>
  </sheetData>
  <mergeCells count="35">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 ref="P91:Z91"/>
    <mergeCell ref="A77:A88"/>
    <mergeCell ref="P89:Z89"/>
    <mergeCell ref="C74:N74"/>
    <mergeCell ref="C76:N76"/>
    <mergeCell ref="A136:A146"/>
    <mergeCell ref="A99:I99"/>
    <mergeCell ref="M115:U115"/>
    <mergeCell ref="A135:I135"/>
    <mergeCell ref="A119:A129"/>
    <mergeCell ref="A103:A114"/>
    <mergeCell ref="A117:I117"/>
    <mergeCell ref="A101:I101"/>
    <mergeCell ref="BI56:BS56"/>
    <mergeCell ref="AR44:AR55"/>
    <mergeCell ref="BG44:BG55"/>
    <mergeCell ref="AT42:BD42"/>
    <mergeCell ref="BI42:BS42"/>
    <mergeCell ref="AT56:BD56"/>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41" workbookViewId="0">
      <selection activeCell="B155" sqref="B155:B169"/>
    </sheetView>
  </sheetViews>
  <sheetFormatPr baseColWidth="10" defaultColWidth="5.83203125" defaultRowHeight="16"/>
  <cols>
    <col min="1" max="1" width="6.1640625" bestFit="1" customWidth="1"/>
    <col min="2" max="2" width="22"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200</v>
      </c>
    </row>
    <row r="2" spans="4:35">
      <c r="AI2" t="s">
        <v>218</v>
      </c>
    </row>
    <row r="3" spans="4:35">
      <c r="AI3" t="s">
        <v>219</v>
      </c>
    </row>
    <row r="4" spans="4:35">
      <c r="AI4" t="s">
        <v>220</v>
      </c>
    </row>
    <row r="5" spans="4:35">
      <c r="AI5" t="s">
        <v>221</v>
      </c>
    </row>
    <row r="6" spans="4:35">
      <c r="I6" s="8"/>
      <c r="T6" s="15"/>
      <c r="U6" s="13"/>
    </row>
    <row r="8" spans="4:35">
      <c r="I8" s="4"/>
    </row>
    <row r="9" spans="4:35">
      <c r="K9" s="9"/>
      <c r="X9" s="17">
        <f>'Final energy E'!X9</f>
        <v>25000</v>
      </c>
      <c r="Y9" s="24"/>
      <c r="AA9" s="16"/>
      <c r="AB9" s="14"/>
      <c r="AC9" s="107">
        <f>X9*'Exergy eta info'!B20</f>
        <v>20000</v>
      </c>
    </row>
    <row r="10" spans="4:35">
      <c r="G10" s="30">
        <f>'Final energy E'!G10</f>
        <v>25</v>
      </c>
      <c r="K10" s="16">
        <f>'Final energy E'!K10</f>
        <v>25</v>
      </c>
      <c r="P10" s="30">
        <f>'Final energy E'!P10</f>
        <v>100</v>
      </c>
      <c r="Y10" s="24"/>
      <c r="AA10" s="16"/>
      <c r="AB10" s="14"/>
    </row>
    <row r="11" spans="4:35">
      <c r="K11" s="9"/>
      <c r="Y11" s="24"/>
      <c r="AA11" s="16"/>
      <c r="AB11" s="14"/>
    </row>
    <row r="12" spans="4:35">
      <c r="K12" s="9"/>
      <c r="Y12" s="24"/>
      <c r="AA12" s="16"/>
      <c r="AB12" s="14"/>
    </row>
    <row r="13" spans="4:35">
      <c r="D13" s="1">
        <f>'Final energy E'!D13</f>
        <v>43000</v>
      </c>
      <c r="I13" s="1">
        <f>D13+G10+E15-F15</f>
        <v>41000</v>
      </c>
      <c r="K13" s="9"/>
      <c r="M13" s="3">
        <f>I13+K10+J15-L15</f>
        <v>41000</v>
      </c>
      <c r="O13" s="17">
        <f>M13-X9</f>
        <v>16000</v>
      </c>
      <c r="R13" s="14">
        <f>O13+P10-P15</f>
        <v>6400</v>
      </c>
      <c r="V13" s="16">
        <f>R13-U15</f>
        <v>6275</v>
      </c>
      <c r="X13" s="16">
        <f>V13-G10-K10-P10-F21-K21-P21</f>
        <v>6000</v>
      </c>
      <c r="Y13" s="24"/>
      <c r="AA13" s="16"/>
      <c r="AB13" s="14"/>
      <c r="AC13" s="108">
        <f>X13*'Exergy eta info'!B19</f>
        <v>1200</v>
      </c>
    </row>
    <row r="14" spans="4:35">
      <c r="K14" s="9"/>
      <c r="Y14" s="24"/>
      <c r="AA14" s="16"/>
      <c r="AB14" s="14"/>
    </row>
    <row r="15" spans="4:35">
      <c r="E15" s="54">
        <f>'Final energy E'!E15</f>
        <v>50</v>
      </c>
      <c r="F15" s="102">
        <f>'Final energy E'!F15</f>
        <v>2075</v>
      </c>
      <c r="J15" s="106">
        <f>'Final energy E'!$J$15*'Exergy eta info'!$B$16</f>
        <v>20</v>
      </c>
      <c r="L15" s="105">
        <f>'Final energy E'!K15-'Final energy E'!J15+'Useful energy E'!J15</f>
        <v>45</v>
      </c>
      <c r="P15" s="105">
        <f>'Final energy E'!P15</f>
        <v>9700</v>
      </c>
      <c r="U15" s="104">
        <f>'Final energy E'!U15</f>
        <v>125</v>
      </c>
      <c r="Y15" s="102">
        <f>X13-AC13</f>
        <v>4800</v>
      </c>
      <c r="AA15" s="102">
        <f>X9-AC9</f>
        <v>5000</v>
      </c>
      <c r="AB15" s="14"/>
    </row>
    <row r="16" spans="4:35">
      <c r="K16" s="9"/>
      <c r="Y16" s="24"/>
      <c r="AA16" s="16"/>
      <c r="AB16" s="14"/>
    </row>
    <row r="17" spans="4:34">
      <c r="K17" s="9"/>
      <c r="Y17" s="24"/>
      <c r="AA17" s="16"/>
      <c r="AB17" s="14"/>
    </row>
    <row r="18" spans="4:34">
      <c r="K18" s="9"/>
      <c r="Y18" s="24"/>
      <c r="AA18" s="16"/>
      <c r="AB18" s="14"/>
      <c r="AD18" s="102">
        <f>U15+L15+P15+F15+Y15+AA15</f>
        <v>21745</v>
      </c>
    </row>
    <row r="19" spans="4:34">
      <c r="K19" s="9"/>
      <c r="Y19" s="24"/>
      <c r="AA19" s="16"/>
      <c r="AB19" s="14"/>
    </row>
    <row r="20" spans="4:34">
      <c r="AA20" s="16"/>
      <c r="AB20" s="14"/>
    </row>
    <row r="21" spans="4:34">
      <c r="F21" s="30">
        <f>'Final energy E'!F20</f>
        <v>25</v>
      </c>
      <c r="K21" s="14">
        <f>'Final energy E'!K20</f>
        <v>25</v>
      </c>
      <c r="P21" s="30">
        <f>'Final energy E'!P20</f>
        <v>75</v>
      </c>
      <c r="S21" s="117">
        <f>AC23*0.01</f>
        <v>17.9998</v>
      </c>
      <c r="U21" s="118">
        <f>AC23*0.015</f>
        <v>26.999700000000001</v>
      </c>
      <c r="Y21" s="24"/>
      <c r="AA21" s="16"/>
      <c r="AB21" s="14"/>
    </row>
    <row r="23" spans="4:34">
      <c r="G23" s="54">
        <f>'Final energy E'!G23</f>
        <v>50</v>
      </c>
      <c r="L23" s="106">
        <f>'Final energy E'!$L$23*'Exergy eta info'!B16</f>
        <v>20</v>
      </c>
      <c r="M23" s="15"/>
      <c r="Q23" s="37"/>
      <c r="U23" s="93"/>
      <c r="Y23" s="34">
        <f>V25-E15-G23</f>
        <v>15050</v>
      </c>
      <c r="AC23" s="107">
        <f>Y23*'Exergy eta info'!B17</f>
        <v>1799.98</v>
      </c>
    </row>
    <row r="24" spans="4:34">
      <c r="AD24" s="94">
        <f>AC23-J15-L23-S21-U21</f>
        <v>1714.9804999999999</v>
      </c>
      <c r="AE24" s="12"/>
      <c r="AF24" s="12"/>
      <c r="AG24" s="12"/>
      <c r="AH24" s="14"/>
    </row>
    <row r="25" spans="4:34">
      <c r="O25" s="21"/>
      <c r="R25" s="21">
        <f>'Final energy E'!T25</f>
        <v>15500</v>
      </c>
      <c r="V25" s="34">
        <f>'Final energy E'!Y24</f>
        <v>15150</v>
      </c>
    </row>
    <row r="26" spans="4:34">
      <c r="D26" s="42">
        <f>'Final energy E'!D26</f>
        <v>50000</v>
      </c>
      <c r="E26" s="24"/>
      <c r="I26" s="42">
        <f>D26+G23+F21-F30</f>
        <v>47500</v>
      </c>
      <c r="J26" s="1"/>
      <c r="L26" s="10"/>
      <c r="M26" s="21"/>
      <c r="N26" s="43">
        <f>I26+L23+K21-K30</f>
        <v>47000</v>
      </c>
      <c r="T26" s="10"/>
      <c r="W26" s="17"/>
      <c r="X26" s="17"/>
      <c r="Y26" s="24"/>
      <c r="AA26" s="16"/>
      <c r="AB26" s="13"/>
      <c r="AD26" s="48">
        <f>AD24+AA27</f>
        <v>4715.3805000000002</v>
      </c>
    </row>
    <row r="27" spans="4:34">
      <c r="D27" s="17"/>
      <c r="E27" s="17"/>
      <c r="I27" s="17"/>
      <c r="L27" s="11"/>
      <c r="Q27" s="11"/>
      <c r="R27" s="33">
        <f>N26+P21-R25-P30</f>
        <v>26500</v>
      </c>
      <c r="X27" s="28">
        <f>'Final energy E'!AB27</f>
        <v>26000</v>
      </c>
      <c r="AA27" s="55">
        <f>X27*'Exergy eta info'!B18</f>
        <v>3000.4</v>
      </c>
      <c r="AB27" s="2"/>
    </row>
    <row r="28" spans="4:34">
      <c r="AB28" s="56"/>
    </row>
    <row r="29" spans="4:34">
      <c r="T29" s="15"/>
      <c r="U29" s="13"/>
      <c r="AB29" s="56"/>
    </row>
    <row r="30" spans="4:34">
      <c r="F30" s="102">
        <f>'Final energy E'!F28</f>
        <v>2575</v>
      </c>
      <c r="J30" s="4"/>
      <c r="K30" s="102">
        <f>'Final energy E'!K28+L23-'Final energy E'!L23</f>
        <v>545</v>
      </c>
      <c r="P30" s="103">
        <f>'Final energy E'!P28</f>
        <v>5075</v>
      </c>
      <c r="S30" s="58">
        <f>'Final energy E'!U28</f>
        <v>350</v>
      </c>
      <c r="U30" s="102">
        <f>'Final energy E'!X28</f>
        <v>750</v>
      </c>
      <c r="Y30" s="102">
        <f>X27-AA27</f>
        <v>22999.599999999999</v>
      </c>
      <c r="AA30" s="102">
        <f>Y23-AC23</f>
        <v>13250.02</v>
      </c>
    </row>
    <row r="31" spans="4:34">
      <c r="H31" s="4"/>
    </row>
    <row r="32" spans="4:34">
      <c r="AB32" s="5"/>
      <c r="AD32" s="102">
        <f>F30+K30+P30+U30+Y30+AA30+S30</f>
        <v>45544.619999999995</v>
      </c>
    </row>
    <row r="41" spans="1:67">
      <c r="D41" s="4"/>
      <c r="E41" s="4"/>
      <c r="F41" s="4"/>
      <c r="G41" s="4"/>
      <c r="I41" s="4"/>
      <c r="J41" s="4"/>
    </row>
    <row r="42" spans="1:67">
      <c r="C42" s="211" t="s">
        <v>110</v>
      </c>
      <c r="D42" s="211"/>
      <c r="E42" s="211"/>
      <c r="F42" s="211"/>
      <c r="G42" s="211"/>
      <c r="H42" s="211"/>
      <c r="I42" s="211"/>
      <c r="J42" s="211"/>
      <c r="K42" s="211"/>
      <c r="L42" s="211"/>
      <c r="M42" s="211"/>
      <c r="N42" s="211"/>
      <c r="O42" s="211"/>
      <c r="P42" s="211"/>
      <c r="Q42" s="211"/>
      <c r="R42" s="211"/>
      <c r="T42" s="211" t="s">
        <v>1</v>
      </c>
      <c r="U42" s="211"/>
      <c r="V42" s="211"/>
      <c r="W42" s="211"/>
      <c r="X42" s="211"/>
      <c r="Y42" s="211"/>
      <c r="Z42" s="211"/>
      <c r="AA42" s="211"/>
      <c r="AB42" s="211"/>
      <c r="AC42" s="211"/>
      <c r="AD42" s="211"/>
      <c r="AE42" s="211"/>
      <c r="AF42" s="211"/>
      <c r="AG42" s="211"/>
      <c r="AH42" s="211"/>
      <c r="AJ42" s="211" t="s">
        <v>127</v>
      </c>
      <c r="AK42" s="211"/>
      <c r="AL42" s="211"/>
      <c r="AM42" s="211"/>
      <c r="AN42" s="211"/>
      <c r="AO42" s="211"/>
      <c r="AP42" s="211"/>
      <c r="AQ42" s="211"/>
      <c r="AR42" s="211"/>
      <c r="BA42" s="211" t="s">
        <v>1</v>
      </c>
      <c r="BB42" s="211"/>
      <c r="BC42" s="211"/>
      <c r="BD42" s="211"/>
      <c r="BE42" s="211"/>
      <c r="BF42" s="211"/>
      <c r="BG42" s="211"/>
      <c r="BH42" s="211"/>
      <c r="BI42" s="211"/>
      <c r="BJ42" s="211"/>
      <c r="BK42" s="211"/>
      <c r="BL42" s="211"/>
      <c r="BM42" s="211"/>
      <c r="BN42" s="211"/>
      <c r="BO42" s="211"/>
    </row>
    <row r="43" spans="1:67" ht="158">
      <c r="C43" s="6" t="s">
        <v>14</v>
      </c>
      <c r="D43" s="6" t="s">
        <v>480</v>
      </c>
      <c r="E43" s="6" t="s">
        <v>481</v>
      </c>
      <c r="F43" s="6" t="s">
        <v>27</v>
      </c>
      <c r="G43" s="6" t="s">
        <v>482</v>
      </c>
      <c r="H43" s="6" t="s">
        <v>483</v>
      </c>
      <c r="I43" s="6" t="s">
        <v>15</v>
      </c>
      <c r="J43" s="6" t="s">
        <v>484</v>
      </c>
      <c r="K43" s="6" t="s">
        <v>21</v>
      </c>
      <c r="L43" s="6" t="s">
        <v>485</v>
      </c>
      <c r="M43" s="6" t="s">
        <v>20</v>
      </c>
      <c r="N43" s="6" t="s">
        <v>486</v>
      </c>
      <c r="O43" s="6" t="s">
        <v>30</v>
      </c>
      <c r="P43" s="6" t="s">
        <v>31</v>
      </c>
      <c r="Q43" s="6" t="s">
        <v>489</v>
      </c>
      <c r="R43" s="6" t="s">
        <v>490</v>
      </c>
      <c r="T43" s="6" t="s">
        <v>487</v>
      </c>
      <c r="U43" s="6" t="s">
        <v>488</v>
      </c>
      <c r="V43" s="6" t="s">
        <v>28</v>
      </c>
      <c r="W43" s="6" t="s">
        <v>0</v>
      </c>
      <c r="X43" s="6" t="s">
        <v>37</v>
      </c>
      <c r="Y43" s="6" t="s">
        <v>38</v>
      </c>
      <c r="Z43" s="6" t="s">
        <v>13</v>
      </c>
      <c r="AA43" s="6" t="s">
        <v>23</v>
      </c>
      <c r="AB43" s="6" t="s">
        <v>22</v>
      </c>
      <c r="AC43" s="6" t="s">
        <v>131</v>
      </c>
      <c r="AD43" s="6" t="s">
        <v>132</v>
      </c>
      <c r="AE43" s="6" t="s">
        <v>32</v>
      </c>
      <c r="AF43" s="6" t="s">
        <v>33</v>
      </c>
      <c r="AG43" s="6" t="s">
        <v>42</v>
      </c>
      <c r="AH43" s="6" t="s">
        <v>34</v>
      </c>
      <c r="AJ43" s="6" t="s">
        <v>2</v>
      </c>
      <c r="AK43" s="6" t="s">
        <v>196</v>
      </c>
      <c r="AL43" s="6" t="s">
        <v>197</v>
      </c>
      <c r="AM43" s="6" t="s">
        <v>3</v>
      </c>
      <c r="AN43" s="6" t="s">
        <v>4</v>
      </c>
      <c r="AO43" s="6" t="s">
        <v>5</v>
      </c>
      <c r="AP43" s="6" t="s">
        <v>6</v>
      </c>
      <c r="AQ43" s="6" t="s">
        <v>24</v>
      </c>
      <c r="AR43" s="6" t="s">
        <v>16</v>
      </c>
      <c r="AT43" s="6" t="s">
        <v>12</v>
      </c>
      <c r="AV43" s="6" t="s">
        <v>10</v>
      </c>
      <c r="BA43" s="6" t="s">
        <v>487</v>
      </c>
      <c r="BB43" s="6" t="s">
        <v>488</v>
      </c>
      <c r="BC43" s="6" t="s">
        <v>28</v>
      </c>
      <c r="BD43" s="6" t="s">
        <v>0</v>
      </c>
      <c r="BE43" s="6" t="s">
        <v>37</v>
      </c>
      <c r="BF43" s="6" t="s">
        <v>38</v>
      </c>
      <c r="BG43" s="6" t="s">
        <v>13</v>
      </c>
      <c r="BH43" s="6" t="s">
        <v>23</v>
      </c>
      <c r="BI43" s="6" t="s">
        <v>22</v>
      </c>
      <c r="BJ43" s="6" t="s">
        <v>131</v>
      </c>
      <c r="BK43" s="6" t="s">
        <v>132</v>
      </c>
      <c r="BL43" s="6" t="s">
        <v>32</v>
      </c>
      <c r="BM43" s="6" t="s">
        <v>33</v>
      </c>
      <c r="BN43" s="6" t="s">
        <v>42</v>
      </c>
      <c r="BO43" s="6" t="s">
        <v>34</v>
      </c>
    </row>
    <row r="44" spans="1:67" ht="16" customHeight="1">
      <c r="A44" s="204" t="s">
        <v>171</v>
      </c>
      <c r="B44" s="3" t="s">
        <v>14</v>
      </c>
      <c r="C44" s="23"/>
      <c r="D44" s="23"/>
      <c r="E44" s="23"/>
      <c r="T44" s="18">
        <v>0</v>
      </c>
      <c r="U44" s="18">
        <v>0</v>
      </c>
      <c r="V44" s="18">
        <v>0</v>
      </c>
      <c r="W44" s="18">
        <f>D26</f>
        <v>50000</v>
      </c>
      <c r="X44" s="18">
        <v>0</v>
      </c>
      <c r="Y44" s="18">
        <v>0</v>
      </c>
      <c r="Z44" s="18">
        <v>0</v>
      </c>
      <c r="AA44" s="18">
        <v>0</v>
      </c>
      <c r="AB44" s="18">
        <v>0</v>
      </c>
      <c r="AC44" s="18">
        <v>0</v>
      </c>
      <c r="AD44" s="18">
        <v>0</v>
      </c>
      <c r="AE44" s="18">
        <v>0</v>
      </c>
      <c r="AF44" s="18">
        <v>0</v>
      </c>
      <c r="AG44" s="18">
        <v>0</v>
      </c>
      <c r="AH44" s="18">
        <v>0</v>
      </c>
      <c r="AJ44" s="19">
        <v>0</v>
      </c>
      <c r="AK44" s="19">
        <v>0</v>
      </c>
      <c r="AL44" s="19">
        <v>0</v>
      </c>
      <c r="AM44" s="19">
        <v>0</v>
      </c>
      <c r="AN44" s="19">
        <v>0</v>
      </c>
      <c r="AO44" s="19">
        <v>0</v>
      </c>
      <c r="AP44" s="19">
        <v>0</v>
      </c>
      <c r="AQ44" s="19">
        <v>0</v>
      </c>
      <c r="AR44" s="19">
        <v>0</v>
      </c>
      <c r="AT44" s="7">
        <f>SUM(AJ44:AR44)</f>
        <v>0</v>
      </c>
      <c r="AV44" s="7">
        <f t="shared" ref="AV44:AV59" si="0">SUM(T44:AH44) + AT44</f>
        <v>50000</v>
      </c>
      <c r="AY44" s="204" t="s">
        <v>171</v>
      </c>
      <c r="AZ44" s="23" t="s">
        <v>14</v>
      </c>
      <c r="BA44" s="120">
        <v>0</v>
      </c>
      <c r="BB44" s="120">
        <v>0</v>
      </c>
      <c r="BC44" s="120">
        <v>0</v>
      </c>
      <c r="BD44" s="120">
        <f>AK26</f>
        <v>0</v>
      </c>
      <c r="BE44" s="120">
        <v>0</v>
      </c>
      <c r="BF44" s="120">
        <v>0</v>
      </c>
      <c r="BG44" s="120">
        <v>0</v>
      </c>
      <c r="BH44" s="120">
        <v>0</v>
      </c>
      <c r="BI44" s="120">
        <v>0</v>
      </c>
      <c r="BJ44" s="120">
        <v>0</v>
      </c>
      <c r="BK44" s="120">
        <v>0</v>
      </c>
      <c r="BL44" s="120">
        <v>0</v>
      </c>
      <c r="BM44" s="120">
        <v>0</v>
      </c>
      <c r="BN44" s="120">
        <v>0</v>
      </c>
      <c r="BO44" s="120">
        <v>0</v>
      </c>
    </row>
    <row r="45" spans="1:67" ht="16" customHeight="1">
      <c r="A45" s="204"/>
      <c r="B45" s="3" t="s">
        <v>480</v>
      </c>
      <c r="C45" s="23"/>
      <c r="D45" s="23"/>
      <c r="E45" s="23"/>
      <c r="T45" s="18">
        <v>0</v>
      </c>
      <c r="U45" s="18">
        <v>0</v>
      </c>
      <c r="V45" s="18">
        <v>0</v>
      </c>
      <c r="W45" s="18">
        <v>0</v>
      </c>
      <c r="X45" s="18">
        <f>I26</f>
        <v>47500</v>
      </c>
      <c r="Y45" s="18">
        <v>0</v>
      </c>
      <c r="Z45" s="18">
        <v>0</v>
      </c>
      <c r="AA45" s="18">
        <v>0</v>
      </c>
      <c r="AB45" s="18">
        <v>0</v>
      </c>
      <c r="AC45" s="18">
        <v>0</v>
      </c>
      <c r="AD45" s="18">
        <v>0</v>
      </c>
      <c r="AE45" s="18">
        <v>0</v>
      </c>
      <c r="AF45" s="18">
        <v>0</v>
      </c>
      <c r="AG45" s="18">
        <v>0</v>
      </c>
      <c r="AH45" s="18">
        <v>0</v>
      </c>
      <c r="AJ45" s="19">
        <v>0</v>
      </c>
      <c r="AK45" s="19">
        <v>0</v>
      </c>
      <c r="AL45" s="19">
        <v>0</v>
      </c>
      <c r="AM45" s="19">
        <v>0</v>
      </c>
      <c r="AN45" s="19">
        <v>0</v>
      </c>
      <c r="AO45" s="19">
        <v>0</v>
      </c>
      <c r="AP45" s="19">
        <v>0</v>
      </c>
      <c r="AQ45" s="19">
        <v>0</v>
      </c>
      <c r="AR45" s="19">
        <v>0</v>
      </c>
      <c r="AT45" s="7">
        <f t="shared" ref="AT45:AT59" si="1">SUM(AJ45:AR45)</f>
        <v>0</v>
      </c>
      <c r="AV45" s="7">
        <f t="shared" si="0"/>
        <v>47500</v>
      </c>
      <c r="AY45" s="204"/>
      <c r="AZ45" s="23" t="s">
        <v>201</v>
      </c>
      <c r="BA45" s="120">
        <v>0</v>
      </c>
      <c r="BB45" s="120">
        <v>0</v>
      </c>
      <c r="BC45" s="120">
        <v>0</v>
      </c>
      <c r="BD45" s="120">
        <v>0</v>
      </c>
      <c r="BE45" s="120">
        <f>AP26</f>
        <v>0</v>
      </c>
      <c r="BF45" s="120">
        <v>0</v>
      </c>
      <c r="BG45" s="120">
        <v>0</v>
      </c>
      <c r="BH45" s="120">
        <v>0</v>
      </c>
      <c r="BI45" s="120">
        <v>0</v>
      </c>
      <c r="BJ45" s="120">
        <v>0</v>
      </c>
      <c r="BK45" s="120">
        <v>0</v>
      </c>
      <c r="BL45" s="120">
        <v>0</v>
      </c>
      <c r="BM45" s="120">
        <v>0</v>
      </c>
      <c r="BN45" s="120">
        <v>0</v>
      </c>
      <c r="BO45" s="120">
        <v>0</v>
      </c>
    </row>
    <row r="46" spans="1:67" ht="16" customHeight="1">
      <c r="A46" s="204"/>
      <c r="B46" s="3" t="s">
        <v>481</v>
      </c>
      <c r="C46" s="23"/>
      <c r="D46" s="23"/>
      <c r="E46" s="23"/>
      <c r="T46" s="18">
        <v>0</v>
      </c>
      <c r="U46" s="18">
        <v>0</v>
      </c>
      <c r="V46" s="18">
        <v>0</v>
      </c>
      <c r="W46" s="18">
        <v>0</v>
      </c>
      <c r="X46" s="18">
        <v>0</v>
      </c>
      <c r="Y46" s="18">
        <v>0</v>
      </c>
      <c r="Z46" s="18">
        <f>N26</f>
        <v>47000</v>
      </c>
      <c r="AA46" s="18">
        <v>0</v>
      </c>
      <c r="AB46" s="18">
        <v>0</v>
      </c>
      <c r="AC46" s="18">
        <v>0</v>
      </c>
      <c r="AD46" s="18">
        <v>0</v>
      </c>
      <c r="AE46" s="18">
        <v>0</v>
      </c>
      <c r="AF46" s="18">
        <v>0</v>
      </c>
      <c r="AG46" s="18">
        <v>0</v>
      </c>
      <c r="AH46" s="18">
        <v>0</v>
      </c>
      <c r="AJ46" s="19">
        <v>0</v>
      </c>
      <c r="AK46" s="19">
        <v>0</v>
      </c>
      <c r="AL46" s="19">
        <v>0</v>
      </c>
      <c r="AM46" s="19">
        <v>0</v>
      </c>
      <c r="AN46" s="19">
        <v>0</v>
      </c>
      <c r="AO46" s="19">
        <v>0</v>
      </c>
      <c r="AP46" s="19">
        <v>0</v>
      </c>
      <c r="AQ46" s="19">
        <v>0</v>
      </c>
      <c r="AR46" s="19">
        <v>0</v>
      </c>
      <c r="AT46" s="7">
        <f t="shared" si="1"/>
        <v>0</v>
      </c>
      <c r="AV46" s="7">
        <f t="shared" si="0"/>
        <v>47000</v>
      </c>
      <c r="AY46" s="204"/>
      <c r="AZ46" s="23" t="s">
        <v>202</v>
      </c>
      <c r="BA46" s="120">
        <v>0</v>
      </c>
      <c r="BB46" s="120">
        <v>0</v>
      </c>
      <c r="BC46" s="120">
        <v>0</v>
      </c>
      <c r="BD46" s="120">
        <v>0</v>
      </c>
      <c r="BE46" s="120">
        <v>0</v>
      </c>
      <c r="BF46" s="120">
        <v>0</v>
      </c>
      <c r="BG46" s="120">
        <f>AU26</f>
        <v>0</v>
      </c>
      <c r="BH46" s="120">
        <v>0</v>
      </c>
      <c r="BI46" s="120">
        <v>0</v>
      </c>
      <c r="BJ46" s="120">
        <v>0</v>
      </c>
      <c r="BK46" s="120">
        <v>0</v>
      </c>
      <c r="BL46" s="120">
        <v>0</v>
      </c>
      <c r="BM46" s="120">
        <v>0</v>
      </c>
      <c r="BN46" s="120">
        <v>0</v>
      </c>
      <c r="BO46" s="120">
        <v>0</v>
      </c>
    </row>
    <row r="47" spans="1:67" ht="16" customHeight="1">
      <c r="A47" s="204"/>
      <c r="B47" s="3" t="s">
        <v>27</v>
      </c>
      <c r="C47" s="23"/>
      <c r="D47" s="23"/>
      <c r="E47" s="23"/>
      <c r="T47" s="18">
        <v>0</v>
      </c>
      <c r="U47" s="18">
        <v>0</v>
      </c>
      <c r="V47" s="18">
        <f>D13</f>
        <v>43000</v>
      </c>
      <c r="W47" s="18">
        <v>0</v>
      </c>
      <c r="X47" s="18">
        <v>0</v>
      </c>
      <c r="Y47" s="18">
        <v>0</v>
      </c>
      <c r="Z47" s="18">
        <v>0</v>
      </c>
      <c r="AA47" s="18">
        <v>0</v>
      </c>
      <c r="AB47" s="18">
        <v>0</v>
      </c>
      <c r="AC47" s="18">
        <v>0</v>
      </c>
      <c r="AD47" s="18">
        <v>0</v>
      </c>
      <c r="AE47" s="18">
        <v>0</v>
      </c>
      <c r="AF47" s="18">
        <v>0</v>
      </c>
      <c r="AG47" s="18">
        <v>0</v>
      </c>
      <c r="AH47" s="18">
        <v>0</v>
      </c>
      <c r="AJ47" s="19">
        <v>0</v>
      </c>
      <c r="AK47" s="19">
        <v>0</v>
      </c>
      <c r="AL47" s="19">
        <v>0</v>
      </c>
      <c r="AM47" s="19">
        <v>0</v>
      </c>
      <c r="AN47" s="19">
        <v>0</v>
      </c>
      <c r="AO47" s="19">
        <v>0</v>
      </c>
      <c r="AP47" s="19">
        <v>0</v>
      </c>
      <c r="AQ47" s="19">
        <v>0</v>
      </c>
      <c r="AR47" s="19">
        <v>0</v>
      </c>
      <c r="AT47" s="7">
        <f t="shared" si="1"/>
        <v>0</v>
      </c>
      <c r="AV47" s="7">
        <f t="shared" si="0"/>
        <v>43000</v>
      </c>
      <c r="AY47" s="204"/>
      <c r="AZ47" s="23" t="s">
        <v>27</v>
      </c>
      <c r="BA47" s="120">
        <v>0</v>
      </c>
      <c r="BB47" s="120">
        <v>0</v>
      </c>
      <c r="BC47" s="120">
        <f>AK13</f>
        <v>0</v>
      </c>
      <c r="BD47" s="120">
        <v>0</v>
      </c>
      <c r="BE47" s="120">
        <v>0</v>
      </c>
      <c r="BF47" s="120">
        <v>0</v>
      </c>
      <c r="BG47" s="120">
        <v>0</v>
      </c>
      <c r="BH47" s="120">
        <v>0</v>
      </c>
      <c r="BI47" s="120">
        <v>0</v>
      </c>
      <c r="BJ47" s="120">
        <v>0</v>
      </c>
      <c r="BK47" s="120">
        <v>0</v>
      </c>
      <c r="BL47" s="120">
        <v>0</v>
      </c>
      <c r="BM47" s="120">
        <v>0</v>
      </c>
      <c r="BN47" s="120">
        <v>0</v>
      </c>
      <c r="BO47" s="120">
        <v>0</v>
      </c>
    </row>
    <row r="48" spans="1:67" ht="16" customHeight="1">
      <c r="A48" s="204"/>
      <c r="B48" s="3" t="s">
        <v>482</v>
      </c>
      <c r="C48" s="23"/>
      <c r="D48" s="23"/>
      <c r="E48" s="23"/>
      <c r="T48" s="18">
        <v>0</v>
      </c>
      <c r="U48" s="18">
        <v>0</v>
      </c>
      <c r="V48" s="18">
        <v>0</v>
      </c>
      <c r="W48" s="18">
        <v>0</v>
      </c>
      <c r="X48" s="18">
        <v>0</v>
      </c>
      <c r="Y48" s="18">
        <f>I13</f>
        <v>41000</v>
      </c>
      <c r="Z48" s="18">
        <v>0</v>
      </c>
      <c r="AA48" s="18">
        <v>0</v>
      </c>
      <c r="AB48" s="18">
        <v>0</v>
      </c>
      <c r="AC48" s="18">
        <v>0</v>
      </c>
      <c r="AD48" s="18">
        <v>0</v>
      </c>
      <c r="AE48" s="18">
        <v>0</v>
      </c>
      <c r="AF48" s="18">
        <v>0</v>
      </c>
      <c r="AG48" s="18">
        <v>0</v>
      </c>
      <c r="AH48" s="18">
        <v>0</v>
      </c>
      <c r="AJ48" s="19">
        <v>0</v>
      </c>
      <c r="AK48" s="19">
        <v>0</v>
      </c>
      <c r="AL48" s="19">
        <v>0</v>
      </c>
      <c r="AM48" s="19">
        <v>0</v>
      </c>
      <c r="AN48" s="19">
        <v>0</v>
      </c>
      <c r="AO48" s="19">
        <v>0</v>
      </c>
      <c r="AP48" s="19">
        <v>0</v>
      </c>
      <c r="AQ48" s="19">
        <v>0</v>
      </c>
      <c r="AR48" s="19">
        <v>0</v>
      </c>
      <c r="AT48" s="7">
        <f t="shared" si="1"/>
        <v>0</v>
      </c>
      <c r="AV48" s="7">
        <f t="shared" si="0"/>
        <v>41000</v>
      </c>
      <c r="AY48" s="204"/>
      <c r="AZ48" s="23" t="s">
        <v>203</v>
      </c>
      <c r="BA48" s="120">
        <v>0</v>
      </c>
      <c r="BB48" s="120">
        <v>0</v>
      </c>
      <c r="BC48" s="120">
        <v>0</v>
      </c>
      <c r="BD48" s="120">
        <v>0</v>
      </c>
      <c r="BE48" s="120">
        <v>0</v>
      </c>
      <c r="BF48" s="120">
        <f>AP13</f>
        <v>0</v>
      </c>
      <c r="BG48" s="120">
        <v>0</v>
      </c>
      <c r="BH48" s="120">
        <v>0</v>
      </c>
      <c r="BI48" s="120">
        <v>0</v>
      </c>
      <c r="BJ48" s="120">
        <v>0</v>
      </c>
      <c r="BK48" s="120">
        <v>0</v>
      </c>
      <c r="BL48" s="120">
        <v>0</v>
      </c>
      <c r="BM48" s="120">
        <v>0</v>
      </c>
      <c r="BN48" s="120">
        <v>0</v>
      </c>
      <c r="BO48" s="120">
        <v>0</v>
      </c>
    </row>
    <row r="49" spans="1:67" ht="16" customHeight="1">
      <c r="A49" s="204"/>
      <c r="B49" s="3" t="s">
        <v>483</v>
      </c>
      <c r="C49" s="23"/>
      <c r="D49" s="23"/>
      <c r="E49" s="23"/>
      <c r="T49" s="18">
        <v>0</v>
      </c>
      <c r="U49" s="18">
        <v>0</v>
      </c>
      <c r="V49" s="18">
        <v>0</v>
      </c>
      <c r="W49" s="18">
        <v>0</v>
      </c>
      <c r="X49" s="18">
        <v>0</v>
      </c>
      <c r="Y49" s="18">
        <v>0</v>
      </c>
      <c r="Z49" s="18">
        <v>0</v>
      </c>
      <c r="AA49" s="18">
        <f>O13</f>
        <v>16000</v>
      </c>
      <c r="AB49" s="18">
        <v>0</v>
      </c>
      <c r="AC49" s="18">
        <v>0</v>
      </c>
      <c r="AD49" s="18">
        <v>0</v>
      </c>
      <c r="AE49" s="18">
        <v>0</v>
      </c>
      <c r="AF49" s="18">
        <f>X9</f>
        <v>25000</v>
      </c>
      <c r="AG49" s="18">
        <v>0</v>
      </c>
      <c r="AH49" s="18">
        <v>0</v>
      </c>
      <c r="AJ49" s="19">
        <v>0</v>
      </c>
      <c r="AK49" s="19">
        <v>0</v>
      </c>
      <c r="AL49" s="19">
        <v>0</v>
      </c>
      <c r="AM49" s="19">
        <v>0</v>
      </c>
      <c r="AN49" s="19">
        <v>0</v>
      </c>
      <c r="AO49" s="19">
        <v>0</v>
      </c>
      <c r="AP49" s="19">
        <v>0</v>
      </c>
      <c r="AQ49" s="19">
        <v>0</v>
      </c>
      <c r="AR49" s="19">
        <v>0</v>
      </c>
      <c r="AT49" s="7">
        <f t="shared" si="1"/>
        <v>0</v>
      </c>
      <c r="AV49" s="7">
        <f t="shared" si="0"/>
        <v>41000</v>
      </c>
      <c r="AY49" s="204"/>
      <c r="AZ49" s="23" t="s">
        <v>204</v>
      </c>
      <c r="BA49" s="120">
        <v>0</v>
      </c>
      <c r="BB49" s="120">
        <v>0</v>
      </c>
      <c r="BC49" s="120">
        <v>0</v>
      </c>
      <c r="BD49" s="120">
        <v>0</v>
      </c>
      <c r="BE49" s="120">
        <v>0</v>
      </c>
      <c r="BF49" s="120">
        <v>0</v>
      </c>
      <c r="BG49" s="120">
        <v>0</v>
      </c>
      <c r="BH49" s="120">
        <f>AV13</f>
        <v>0</v>
      </c>
      <c r="BI49" s="120">
        <v>0</v>
      </c>
      <c r="BJ49" s="120">
        <v>0</v>
      </c>
      <c r="BK49" s="120">
        <v>0</v>
      </c>
      <c r="BL49" s="120">
        <v>0</v>
      </c>
      <c r="BM49" s="120">
        <f>BE9</f>
        <v>0</v>
      </c>
      <c r="BN49" s="120">
        <v>0</v>
      </c>
      <c r="BO49" s="120">
        <v>0</v>
      </c>
    </row>
    <row r="50" spans="1:67" ht="16" customHeight="1">
      <c r="A50" s="204"/>
      <c r="B50" s="3" t="s">
        <v>15</v>
      </c>
      <c r="C50" s="23"/>
      <c r="D50" s="23"/>
      <c r="E50" s="23"/>
      <c r="T50" s="18">
        <v>0</v>
      </c>
      <c r="U50" s="18">
        <v>0</v>
      </c>
      <c r="V50" s="18">
        <v>0</v>
      </c>
      <c r="W50" s="18">
        <v>0</v>
      </c>
      <c r="X50" s="18">
        <v>0</v>
      </c>
      <c r="Y50" s="18">
        <v>0</v>
      </c>
      <c r="Z50" s="18">
        <v>0</v>
      </c>
      <c r="AA50" s="18">
        <v>0</v>
      </c>
      <c r="AB50" s="18">
        <v>0</v>
      </c>
      <c r="AC50" s="18">
        <f>R25</f>
        <v>15500</v>
      </c>
      <c r="AD50" s="18">
        <v>0</v>
      </c>
      <c r="AE50" s="18">
        <v>0</v>
      </c>
      <c r="AF50" s="18">
        <v>0</v>
      </c>
      <c r="AG50" s="18">
        <v>0</v>
      </c>
      <c r="AH50" s="18">
        <v>0</v>
      </c>
      <c r="AJ50" s="19">
        <v>0</v>
      </c>
      <c r="AK50" s="19">
        <v>0</v>
      </c>
      <c r="AL50" s="19">
        <v>0</v>
      </c>
      <c r="AM50" s="19">
        <v>0</v>
      </c>
      <c r="AN50" s="19">
        <v>0</v>
      </c>
      <c r="AO50" s="19">
        <v>0</v>
      </c>
      <c r="AP50" s="19">
        <v>0</v>
      </c>
      <c r="AQ50" s="19">
        <v>0</v>
      </c>
      <c r="AR50" s="19">
        <v>0</v>
      </c>
      <c r="AT50" s="7">
        <f t="shared" si="1"/>
        <v>0</v>
      </c>
      <c r="AV50" s="7">
        <f t="shared" si="0"/>
        <v>15500</v>
      </c>
      <c r="AY50" s="204"/>
      <c r="AZ50" s="23" t="s">
        <v>15</v>
      </c>
      <c r="BA50" s="120">
        <v>0</v>
      </c>
      <c r="BB50" s="120">
        <v>0</v>
      </c>
      <c r="BC50" s="120">
        <v>0</v>
      </c>
      <c r="BD50" s="120">
        <v>0</v>
      </c>
      <c r="BE50" s="120">
        <v>0</v>
      </c>
      <c r="BF50" s="120">
        <v>0</v>
      </c>
      <c r="BG50" s="120">
        <v>0</v>
      </c>
      <c r="BH50" s="120">
        <v>0</v>
      </c>
      <c r="BI50" s="120">
        <v>0</v>
      </c>
      <c r="BJ50" s="120">
        <f>AY25</f>
        <v>0</v>
      </c>
      <c r="BK50" s="120">
        <v>0</v>
      </c>
      <c r="BL50" s="120">
        <v>0</v>
      </c>
      <c r="BM50" s="120">
        <v>0</v>
      </c>
      <c r="BN50" s="120">
        <v>0</v>
      </c>
      <c r="BO50" s="120">
        <v>0</v>
      </c>
    </row>
    <row r="51" spans="1:67" ht="16" customHeight="1">
      <c r="A51" s="204"/>
      <c r="B51" s="3" t="s">
        <v>484</v>
      </c>
      <c r="C51" s="23"/>
      <c r="D51" s="23"/>
      <c r="E51" s="23"/>
      <c r="T51" s="18">
        <v>0</v>
      </c>
      <c r="U51" s="18">
        <v>0</v>
      </c>
      <c r="V51" s="18">
        <f>E15</f>
        <v>50</v>
      </c>
      <c r="W51" s="18">
        <f>G23</f>
        <v>50</v>
      </c>
      <c r="X51" s="18">
        <v>0</v>
      </c>
      <c r="Y51" s="18">
        <v>0</v>
      </c>
      <c r="Z51" s="18">
        <v>0</v>
      </c>
      <c r="AA51" s="18">
        <v>0</v>
      </c>
      <c r="AB51" s="18">
        <v>0</v>
      </c>
      <c r="AC51" s="18">
        <v>0</v>
      </c>
      <c r="AD51" s="18">
        <v>0</v>
      </c>
      <c r="AE51" s="18">
        <v>0</v>
      </c>
      <c r="AF51" s="18">
        <v>0</v>
      </c>
      <c r="AG51" s="18">
        <v>0</v>
      </c>
      <c r="AH51" s="18">
        <f>Y23</f>
        <v>15050</v>
      </c>
      <c r="AJ51" s="19">
        <v>0</v>
      </c>
      <c r="AK51" s="19">
        <v>0</v>
      </c>
      <c r="AL51" s="19">
        <v>0</v>
      </c>
      <c r="AM51" s="19">
        <v>0</v>
      </c>
      <c r="AN51" s="19">
        <v>0</v>
      </c>
      <c r="AO51" s="19">
        <v>0</v>
      </c>
      <c r="AP51" s="19">
        <v>0</v>
      </c>
      <c r="AQ51" s="19">
        <v>0</v>
      </c>
      <c r="AR51" s="19">
        <v>0</v>
      </c>
      <c r="AT51" s="7">
        <f t="shared" si="1"/>
        <v>0</v>
      </c>
      <c r="AV51" s="7">
        <f t="shared" si="0"/>
        <v>15150</v>
      </c>
      <c r="AY51" s="204"/>
      <c r="AZ51" s="23" t="s">
        <v>206</v>
      </c>
      <c r="BA51" s="120">
        <v>0</v>
      </c>
      <c r="BB51" s="120">
        <v>0</v>
      </c>
      <c r="BC51" s="18">
        <v>1</v>
      </c>
      <c r="BD51" s="18">
        <v>1</v>
      </c>
      <c r="BE51" s="120">
        <v>0</v>
      </c>
      <c r="BF51" s="120">
        <v>0</v>
      </c>
      <c r="BG51" s="120">
        <v>0</v>
      </c>
      <c r="BH51" s="120">
        <v>0</v>
      </c>
      <c r="BI51" s="120">
        <v>0</v>
      </c>
      <c r="BJ51" s="120">
        <v>0</v>
      </c>
      <c r="BK51" s="120">
        <v>0</v>
      </c>
      <c r="BL51" s="120">
        <v>0</v>
      </c>
      <c r="BM51" s="120">
        <v>0</v>
      </c>
      <c r="BN51" s="120">
        <v>0</v>
      </c>
      <c r="BO51" s="120">
        <f>BF23</f>
        <v>0</v>
      </c>
    </row>
    <row r="52" spans="1:67">
      <c r="A52" s="204"/>
      <c r="B52" s="3" t="s">
        <v>21</v>
      </c>
      <c r="C52" s="23"/>
      <c r="D52" s="23"/>
      <c r="E52" s="23"/>
      <c r="T52" s="18">
        <v>0</v>
      </c>
      <c r="U52" s="18">
        <v>0</v>
      </c>
      <c r="V52" s="18">
        <v>0</v>
      </c>
      <c r="W52" s="18">
        <v>0</v>
      </c>
      <c r="X52" s="18">
        <v>0</v>
      </c>
      <c r="Y52" s="18">
        <v>0</v>
      </c>
      <c r="Z52" s="18">
        <v>0</v>
      </c>
      <c r="AA52" s="18">
        <v>0</v>
      </c>
      <c r="AB52" s="18">
        <f>R13</f>
        <v>6400</v>
      </c>
      <c r="AC52" s="18">
        <v>0</v>
      </c>
      <c r="AD52" s="18">
        <v>0</v>
      </c>
      <c r="AE52" s="18">
        <v>0</v>
      </c>
      <c r="AF52" s="18">
        <v>0</v>
      </c>
      <c r="AG52" s="18">
        <v>0</v>
      </c>
      <c r="AH52" s="18">
        <v>0</v>
      </c>
      <c r="AJ52" s="19">
        <v>0</v>
      </c>
      <c r="AK52" s="19">
        <v>0</v>
      </c>
      <c r="AL52" s="19">
        <v>0</v>
      </c>
      <c r="AM52" s="19">
        <v>0</v>
      </c>
      <c r="AN52" s="19">
        <v>0</v>
      </c>
      <c r="AO52" s="19">
        <v>0</v>
      </c>
      <c r="AP52" s="19">
        <v>0</v>
      </c>
      <c r="AQ52" s="19">
        <v>0</v>
      </c>
      <c r="AR52" s="19">
        <v>0</v>
      </c>
      <c r="AT52" s="7">
        <f t="shared" si="1"/>
        <v>0</v>
      </c>
      <c r="AV52" s="7">
        <f t="shared" si="0"/>
        <v>6400</v>
      </c>
      <c r="AY52" s="204"/>
      <c r="AZ52" s="23" t="s">
        <v>21</v>
      </c>
      <c r="BA52" s="120">
        <v>0</v>
      </c>
      <c r="BB52" s="120">
        <v>0</v>
      </c>
      <c r="BC52" s="120">
        <v>0</v>
      </c>
      <c r="BD52" s="120">
        <v>0</v>
      </c>
      <c r="BE52" s="120">
        <v>0</v>
      </c>
      <c r="BF52" s="120">
        <v>0</v>
      </c>
      <c r="BG52" s="120">
        <v>0</v>
      </c>
      <c r="BH52" s="120">
        <v>0</v>
      </c>
      <c r="BI52" s="120">
        <f>AY13</f>
        <v>0</v>
      </c>
      <c r="BJ52" s="120">
        <v>0</v>
      </c>
      <c r="BK52" s="120">
        <v>0</v>
      </c>
      <c r="BL52" s="120">
        <v>0</v>
      </c>
      <c r="BM52" s="120">
        <v>0</v>
      </c>
      <c r="BN52" s="120">
        <v>0</v>
      </c>
      <c r="BO52" s="120">
        <v>0</v>
      </c>
    </row>
    <row r="53" spans="1:67">
      <c r="A53" s="204"/>
      <c r="B53" s="3" t="s">
        <v>485</v>
      </c>
      <c r="C53" s="23"/>
      <c r="D53" s="23"/>
      <c r="E53" s="23"/>
      <c r="T53" s="18">
        <v>0</v>
      </c>
      <c r="U53" s="18">
        <v>0</v>
      </c>
      <c r="V53" s="18">
        <f>G10</f>
        <v>25</v>
      </c>
      <c r="W53" s="18">
        <f>F21</f>
        <v>25</v>
      </c>
      <c r="X53" s="18">
        <f>K21</f>
        <v>25</v>
      </c>
      <c r="Y53" s="18">
        <f>K10</f>
        <v>25</v>
      </c>
      <c r="Z53" s="18">
        <f>P21</f>
        <v>75</v>
      </c>
      <c r="AA53" s="18">
        <f>P10</f>
        <v>100</v>
      </c>
      <c r="AB53" s="18">
        <v>0</v>
      </c>
      <c r="AC53" s="18">
        <v>0</v>
      </c>
      <c r="AD53" s="18">
        <v>0</v>
      </c>
      <c r="AE53" s="18">
        <v>0</v>
      </c>
      <c r="AF53" s="18">
        <v>0</v>
      </c>
      <c r="AG53" s="18">
        <f>X13</f>
        <v>6000</v>
      </c>
      <c r="AH53" s="18">
        <v>0</v>
      </c>
      <c r="AJ53" s="19">
        <v>0</v>
      </c>
      <c r="AK53" s="19">
        <v>0</v>
      </c>
      <c r="AL53" s="19">
        <v>0</v>
      </c>
      <c r="AM53" s="19">
        <v>0</v>
      </c>
      <c r="AN53" s="19">
        <v>0</v>
      </c>
      <c r="AO53" s="19">
        <v>0</v>
      </c>
      <c r="AP53" s="19">
        <v>0</v>
      </c>
      <c r="AQ53" s="19">
        <v>0</v>
      </c>
      <c r="AR53" s="19">
        <v>0</v>
      </c>
      <c r="AT53" s="7">
        <f t="shared" si="1"/>
        <v>0</v>
      </c>
      <c r="AV53" s="7">
        <f t="shared" si="0"/>
        <v>6275</v>
      </c>
      <c r="AY53" s="204"/>
      <c r="AZ53" s="23" t="s">
        <v>205</v>
      </c>
      <c r="BA53" s="120">
        <v>0</v>
      </c>
      <c r="BB53" s="120">
        <v>0</v>
      </c>
      <c r="BC53" s="18">
        <v>1</v>
      </c>
      <c r="BD53" s="18">
        <v>1</v>
      </c>
      <c r="BE53" s="18">
        <v>1</v>
      </c>
      <c r="BF53" s="18">
        <v>1</v>
      </c>
      <c r="BG53" s="18">
        <v>1</v>
      </c>
      <c r="BH53" s="18">
        <v>1</v>
      </c>
      <c r="BI53" s="120">
        <v>0</v>
      </c>
      <c r="BJ53" s="120">
        <v>0</v>
      </c>
      <c r="BK53" s="120">
        <v>0</v>
      </c>
      <c r="BL53" s="120">
        <v>0</v>
      </c>
      <c r="BM53" s="120">
        <v>0</v>
      </c>
      <c r="BN53" s="120">
        <f>BE13</f>
        <v>0</v>
      </c>
      <c r="BO53" s="120">
        <v>0</v>
      </c>
    </row>
    <row r="54" spans="1:67">
      <c r="A54" s="204"/>
      <c r="B54" s="3" t="s">
        <v>20</v>
      </c>
      <c r="C54" s="23"/>
      <c r="D54" s="23"/>
      <c r="E54" s="23"/>
      <c r="T54" s="18">
        <v>0</v>
      </c>
      <c r="U54" s="18">
        <v>0</v>
      </c>
      <c r="V54" s="18">
        <v>0</v>
      </c>
      <c r="W54" s="18">
        <v>0</v>
      </c>
      <c r="X54" s="18">
        <v>0</v>
      </c>
      <c r="Y54" s="18">
        <v>0</v>
      </c>
      <c r="Z54" s="18">
        <v>0</v>
      </c>
      <c r="AA54" s="18">
        <v>0</v>
      </c>
      <c r="AB54" s="18">
        <v>0</v>
      </c>
      <c r="AC54" s="18">
        <v>0</v>
      </c>
      <c r="AD54" s="18">
        <f>R27</f>
        <v>26500</v>
      </c>
      <c r="AE54" s="18">
        <v>0</v>
      </c>
      <c r="AF54" s="18">
        <v>0</v>
      </c>
      <c r="AG54" s="18">
        <v>0</v>
      </c>
      <c r="AH54" s="18">
        <v>0</v>
      </c>
      <c r="AJ54" s="19">
        <v>0</v>
      </c>
      <c r="AK54" s="19">
        <v>0</v>
      </c>
      <c r="AL54" s="19">
        <v>0</v>
      </c>
      <c r="AM54" s="19">
        <v>0</v>
      </c>
      <c r="AN54" s="19">
        <v>0</v>
      </c>
      <c r="AO54" s="19">
        <v>0</v>
      </c>
      <c r="AP54" s="19">
        <v>0</v>
      </c>
      <c r="AQ54" s="19">
        <v>0</v>
      </c>
      <c r="AR54" s="19">
        <v>0</v>
      </c>
      <c r="AT54" s="7">
        <f t="shared" si="1"/>
        <v>0</v>
      </c>
      <c r="AV54" s="7">
        <f t="shared" si="0"/>
        <v>26500</v>
      </c>
      <c r="AY54" s="204"/>
      <c r="AZ54" s="23" t="s">
        <v>20</v>
      </c>
      <c r="BA54" s="120">
        <v>0</v>
      </c>
      <c r="BB54" s="120">
        <v>0</v>
      </c>
      <c r="BC54" s="120">
        <v>0</v>
      </c>
      <c r="BD54" s="120">
        <v>0</v>
      </c>
      <c r="BE54" s="120">
        <v>0</v>
      </c>
      <c r="BF54" s="120">
        <v>0</v>
      </c>
      <c r="BG54" s="120">
        <v>0</v>
      </c>
      <c r="BH54" s="120">
        <v>0</v>
      </c>
      <c r="BI54" s="120">
        <v>0</v>
      </c>
      <c r="BJ54" s="120">
        <v>0</v>
      </c>
      <c r="BK54" s="120">
        <f>AY27</f>
        <v>0</v>
      </c>
      <c r="BL54" s="120">
        <v>0</v>
      </c>
      <c r="BM54" s="120">
        <v>0</v>
      </c>
      <c r="BN54" s="120">
        <v>0</v>
      </c>
      <c r="BO54" s="120">
        <v>0</v>
      </c>
    </row>
    <row r="55" spans="1:67">
      <c r="A55" s="204"/>
      <c r="B55" s="3" t="s">
        <v>486</v>
      </c>
      <c r="C55" s="23"/>
      <c r="D55" s="23"/>
      <c r="E55" s="23"/>
      <c r="T55" s="18">
        <v>0</v>
      </c>
      <c r="U55" s="18">
        <v>0</v>
      </c>
      <c r="V55" s="18">
        <v>0</v>
      </c>
      <c r="W55" s="18">
        <v>0</v>
      </c>
      <c r="X55" s="18">
        <v>0</v>
      </c>
      <c r="Y55" s="18">
        <v>0</v>
      </c>
      <c r="Z55" s="18">
        <v>0</v>
      </c>
      <c r="AA55" s="18">
        <v>0</v>
      </c>
      <c r="AB55" s="18">
        <v>0</v>
      </c>
      <c r="AC55" s="18">
        <v>0</v>
      </c>
      <c r="AD55" s="18">
        <v>0</v>
      </c>
      <c r="AE55" s="18">
        <f>X27</f>
        <v>26000</v>
      </c>
      <c r="AF55" s="18">
        <v>0</v>
      </c>
      <c r="AG55" s="18">
        <v>0</v>
      </c>
      <c r="AH55" s="18">
        <v>0</v>
      </c>
      <c r="AJ55" s="19">
        <v>0</v>
      </c>
      <c r="AK55" s="19">
        <v>0</v>
      </c>
      <c r="AL55" s="19">
        <v>0</v>
      </c>
      <c r="AM55" s="19">
        <v>0</v>
      </c>
      <c r="AN55" s="19">
        <v>0</v>
      </c>
      <c r="AO55" s="19">
        <v>0</v>
      </c>
      <c r="AP55" s="19">
        <v>0</v>
      </c>
      <c r="AQ55" s="19">
        <v>0</v>
      </c>
      <c r="AR55" s="19">
        <v>0</v>
      </c>
      <c r="AT55" s="7">
        <f t="shared" si="1"/>
        <v>0</v>
      </c>
      <c r="AV55" s="7">
        <f t="shared" si="0"/>
        <v>26000</v>
      </c>
      <c r="AY55" s="204"/>
      <c r="AZ55" s="23" t="s">
        <v>207</v>
      </c>
      <c r="BA55" s="120">
        <v>0</v>
      </c>
      <c r="BB55" s="120">
        <v>0</v>
      </c>
      <c r="BC55" s="120">
        <v>0</v>
      </c>
      <c r="BD55" s="120">
        <v>0</v>
      </c>
      <c r="BE55" s="120">
        <v>0</v>
      </c>
      <c r="BF55" s="120">
        <v>0</v>
      </c>
      <c r="BG55" s="120">
        <v>0</v>
      </c>
      <c r="BH55" s="120">
        <v>0</v>
      </c>
      <c r="BI55" s="120">
        <v>0</v>
      </c>
      <c r="BJ55" s="120">
        <v>0</v>
      </c>
      <c r="BK55" s="120">
        <v>0</v>
      </c>
      <c r="BL55" s="120">
        <f>BE27</f>
        <v>0</v>
      </c>
      <c r="BM55" s="120">
        <v>0</v>
      </c>
      <c r="BN55" s="120">
        <v>0</v>
      </c>
      <c r="BO55" s="120">
        <v>0</v>
      </c>
    </row>
    <row r="56" spans="1:67">
      <c r="A56" s="204"/>
      <c r="B56" s="3" t="s">
        <v>30</v>
      </c>
      <c r="C56" s="23"/>
      <c r="D56" s="23"/>
      <c r="E56" s="23"/>
      <c r="T56" s="18">
        <v>0</v>
      </c>
      <c r="U56" s="18">
        <v>0</v>
      </c>
      <c r="V56" s="18">
        <v>0</v>
      </c>
      <c r="W56" s="18">
        <v>0</v>
      </c>
      <c r="X56" s="18">
        <v>0</v>
      </c>
      <c r="Y56" s="18">
        <v>0</v>
      </c>
      <c r="Z56" s="18">
        <v>0</v>
      </c>
      <c r="AA56" s="18">
        <v>0</v>
      </c>
      <c r="AB56" s="18">
        <v>0</v>
      </c>
      <c r="AC56" s="18">
        <v>0</v>
      </c>
      <c r="AD56" s="18">
        <v>0</v>
      </c>
      <c r="AE56" s="18">
        <v>0</v>
      </c>
      <c r="AF56" s="18">
        <v>0</v>
      </c>
      <c r="AG56" s="18">
        <v>0</v>
      </c>
      <c r="AH56" s="18">
        <v>0</v>
      </c>
      <c r="AJ56" s="19">
        <v>0</v>
      </c>
      <c r="AK56" s="19">
        <v>0</v>
      </c>
      <c r="AL56" s="19">
        <v>0</v>
      </c>
      <c r="AM56" s="19">
        <v>0</v>
      </c>
      <c r="AN56" s="19">
        <v>0</v>
      </c>
      <c r="AO56" s="19">
        <v>0</v>
      </c>
      <c r="AP56" s="19">
        <v>0</v>
      </c>
      <c r="AQ56" s="19">
        <f>AC13</f>
        <v>1200</v>
      </c>
      <c r="AR56" s="19">
        <v>0</v>
      </c>
      <c r="AT56" s="7">
        <f t="shared" si="1"/>
        <v>1200</v>
      </c>
      <c r="AV56" s="7">
        <f t="shared" si="0"/>
        <v>1200</v>
      </c>
      <c r="AY56" s="204"/>
      <c r="AZ56" s="23" t="s">
        <v>30</v>
      </c>
      <c r="BA56" s="120">
        <v>0</v>
      </c>
      <c r="BB56" s="120">
        <v>0</v>
      </c>
      <c r="BC56" s="120">
        <v>0</v>
      </c>
      <c r="BD56" s="120">
        <v>0</v>
      </c>
      <c r="BE56" s="120">
        <v>0</v>
      </c>
      <c r="BF56" s="120">
        <v>0</v>
      </c>
      <c r="BG56" s="120">
        <v>0</v>
      </c>
      <c r="BH56" s="120">
        <v>0</v>
      </c>
      <c r="BI56" s="120">
        <v>0</v>
      </c>
      <c r="BJ56" s="120">
        <v>0</v>
      </c>
      <c r="BK56" s="120">
        <v>0</v>
      </c>
      <c r="BL56" s="120">
        <v>0</v>
      </c>
      <c r="BM56" s="120">
        <v>0</v>
      </c>
      <c r="BN56" s="120">
        <v>0</v>
      </c>
      <c r="BO56" s="120">
        <v>0</v>
      </c>
    </row>
    <row r="57" spans="1:67">
      <c r="A57" s="204"/>
      <c r="B57" s="3" t="s">
        <v>31</v>
      </c>
      <c r="C57" s="23"/>
      <c r="D57" s="23"/>
      <c r="E57" s="23"/>
      <c r="T57" s="18">
        <v>0</v>
      </c>
      <c r="U57" s="18">
        <v>0</v>
      </c>
      <c r="V57" s="18">
        <v>0</v>
      </c>
      <c r="W57" s="18">
        <v>0</v>
      </c>
      <c r="X57" s="18">
        <v>0</v>
      </c>
      <c r="Y57" s="18">
        <v>0</v>
      </c>
      <c r="Z57" s="18">
        <v>0</v>
      </c>
      <c r="AA57" s="18">
        <v>0</v>
      </c>
      <c r="AB57" s="18">
        <v>0</v>
      </c>
      <c r="AC57" s="18">
        <v>0</v>
      </c>
      <c r="AD57" s="18">
        <v>0</v>
      </c>
      <c r="AE57" s="18">
        <v>0</v>
      </c>
      <c r="AF57" s="18">
        <v>0</v>
      </c>
      <c r="AG57" s="18">
        <v>0</v>
      </c>
      <c r="AH57" s="18">
        <v>0</v>
      </c>
      <c r="AJ57" s="19">
        <v>0</v>
      </c>
      <c r="AK57" s="19">
        <v>0</v>
      </c>
      <c r="AL57" s="19">
        <v>0</v>
      </c>
      <c r="AM57" s="19">
        <v>0</v>
      </c>
      <c r="AN57" s="19">
        <v>0</v>
      </c>
      <c r="AO57" s="19">
        <v>0</v>
      </c>
      <c r="AP57" s="19">
        <v>0</v>
      </c>
      <c r="AQ57" s="19">
        <f>AC9</f>
        <v>20000</v>
      </c>
      <c r="AR57" s="19">
        <v>0</v>
      </c>
      <c r="AT57" s="7">
        <f t="shared" si="1"/>
        <v>20000</v>
      </c>
      <c r="AV57" s="7">
        <f t="shared" si="0"/>
        <v>20000</v>
      </c>
      <c r="AY57" s="204"/>
      <c r="AZ57" s="23" t="s">
        <v>31</v>
      </c>
      <c r="BA57" s="120">
        <v>0</v>
      </c>
      <c r="BB57" s="120">
        <v>0</v>
      </c>
      <c r="BC57" s="120">
        <v>0</v>
      </c>
      <c r="BD57" s="120">
        <v>0</v>
      </c>
      <c r="BE57" s="120">
        <v>0</v>
      </c>
      <c r="BF57" s="120">
        <v>0</v>
      </c>
      <c r="BG57" s="120">
        <v>0</v>
      </c>
      <c r="BH57" s="120">
        <v>0</v>
      </c>
      <c r="BI57" s="120">
        <v>0</v>
      </c>
      <c r="BJ57" s="120">
        <v>0</v>
      </c>
      <c r="BK57" s="120">
        <v>0</v>
      </c>
      <c r="BL57" s="120">
        <v>0</v>
      </c>
      <c r="BM57" s="120">
        <v>0</v>
      </c>
      <c r="BN57" s="120">
        <v>0</v>
      </c>
      <c r="BO57" s="120">
        <v>0</v>
      </c>
    </row>
    <row r="58" spans="1:67">
      <c r="A58" s="204"/>
      <c r="B58" s="3" t="s">
        <v>489</v>
      </c>
      <c r="C58" s="23"/>
      <c r="D58" s="23"/>
      <c r="E58" s="23"/>
      <c r="T58" s="18">
        <v>0</v>
      </c>
      <c r="U58" s="18">
        <v>0</v>
      </c>
      <c r="V58" s="18">
        <v>0</v>
      </c>
      <c r="W58" s="18">
        <v>0</v>
      </c>
      <c r="X58" s="18">
        <v>0</v>
      </c>
      <c r="Y58" s="18">
        <v>0</v>
      </c>
      <c r="Z58" s="18">
        <v>0</v>
      </c>
      <c r="AA58" s="18">
        <v>0</v>
      </c>
      <c r="AB58" s="18">
        <v>0</v>
      </c>
      <c r="AC58" s="18">
        <f>U23</f>
        <v>0</v>
      </c>
      <c r="AD58" s="18">
        <v>0</v>
      </c>
      <c r="AE58" s="18">
        <v>0</v>
      </c>
      <c r="AF58" s="18">
        <v>0</v>
      </c>
      <c r="AG58" s="18">
        <v>0</v>
      </c>
      <c r="AH58" s="18">
        <v>0</v>
      </c>
      <c r="AJ58" s="19">
        <v>0</v>
      </c>
      <c r="AK58" s="19">
        <v>0</v>
      </c>
      <c r="AL58" s="19">
        <v>0</v>
      </c>
      <c r="AM58" s="19">
        <v>0</v>
      </c>
      <c r="AN58" s="19">
        <v>0</v>
      </c>
      <c r="AO58" s="19">
        <v>0</v>
      </c>
      <c r="AP58" s="19">
        <v>0</v>
      </c>
      <c r="AQ58" s="19">
        <v>0</v>
      </c>
      <c r="AR58" s="19">
        <f>AA27</f>
        <v>3000.4</v>
      </c>
      <c r="AT58" s="7">
        <f t="shared" si="1"/>
        <v>3000.4</v>
      </c>
      <c r="AV58" s="7">
        <f t="shared" si="0"/>
        <v>3000.4</v>
      </c>
      <c r="AY58" s="204"/>
      <c r="AZ58" s="23" t="s">
        <v>135</v>
      </c>
      <c r="BA58" s="120">
        <v>0</v>
      </c>
      <c r="BB58" s="120">
        <v>0</v>
      </c>
      <c r="BC58" s="120">
        <v>0</v>
      </c>
      <c r="BD58" s="120">
        <v>0</v>
      </c>
      <c r="BE58" s="120">
        <v>0</v>
      </c>
      <c r="BF58" s="120">
        <v>0</v>
      </c>
      <c r="BG58" s="120">
        <v>0</v>
      </c>
      <c r="BH58" s="120">
        <v>0</v>
      </c>
      <c r="BI58" s="120">
        <v>0</v>
      </c>
      <c r="BJ58" s="120">
        <f>BB23</f>
        <v>0</v>
      </c>
      <c r="BK58" s="120">
        <v>0</v>
      </c>
      <c r="BL58" s="120">
        <v>0</v>
      </c>
      <c r="BM58" s="120">
        <v>0</v>
      </c>
      <c r="BN58" s="120">
        <v>0</v>
      </c>
      <c r="BO58" s="120">
        <v>0</v>
      </c>
    </row>
    <row r="59" spans="1:67">
      <c r="A59" s="204"/>
      <c r="B59" s="3" t="s">
        <v>490</v>
      </c>
      <c r="C59" s="23"/>
      <c r="D59" s="23"/>
      <c r="E59" s="23"/>
      <c r="T59" s="18">
        <v>0</v>
      </c>
      <c r="U59" s="18">
        <v>0</v>
      </c>
      <c r="V59" s="18">
        <v>0</v>
      </c>
      <c r="W59" s="18">
        <v>0</v>
      </c>
      <c r="X59" s="18">
        <f>L23</f>
        <v>20</v>
      </c>
      <c r="Y59" s="18">
        <f>J15</f>
        <v>20</v>
      </c>
      <c r="Z59" s="18">
        <v>0</v>
      </c>
      <c r="AA59" s="18">
        <v>0</v>
      </c>
      <c r="AB59" s="18">
        <v>0</v>
      </c>
      <c r="AC59" s="18">
        <f>S21</f>
        <v>17.9998</v>
      </c>
      <c r="AD59" s="18">
        <f>U21</f>
        <v>26.999700000000001</v>
      </c>
      <c r="AE59" s="18">
        <v>0</v>
      </c>
      <c r="AF59" s="18">
        <v>0</v>
      </c>
      <c r="AG59" s="18">
        <v>0</v>
      </c>
      <c r="AH59" s="18">
        <v>0</v>
      </c>
      <c r="AJ59" s="19">
        <v>0</v>
      </c>
      <c r="AK59" s="19">
        <v>0</v>
      </c>
      <c r="AL59" s="19">
        <v>0</v>
      </c>
      <c r="AM59" s="19">
        <v>0</v>
      </c>
      <c r="AN59" s="19">
        <v>0</v>
      </c>
      <c r="AO59" s="19">
        <v>0</v>
      </c>
      <c r="AP59" s="19">
        <v>0</v>
      </c>
      <c r="AQ59" s="19">
        <v>0</v>
      </c>
      <c r="AR59" s="19">
        <f>AD24</f>
        <v>1714.9804999999999</v>
      </c>
      <c r="AT59" s="7">
        <f t="shared" si="1"/>
        <v>1714.9804999999999</v>
      </c>
      <c r="AV59" s="7">
        <f t="shared" si="0"/>
        <v>1799.9799999999998</v>
      </c>
      <c r="AY59" s="204"/>
      <c r="AZ59" s="23" t="s">
        <v>136</v>
      </c>
      <c r="BA59" s="120">
        <v>0</v>
      </c>
      <c r="BB59" s="120">
        <v>0</v>
      </c>
      <c r="BC59" s="120">
        <v>0</v>
      </c>
      <c r="BD59" s="120">
        <v>0</v>
      </c>
      <c r="BE59" s="120">
        <f>AS23</f>
        <v>0</v>
      </c>
      <c r="BF59" s="18">
        <v>1</v>
      </c>
      <c r="BG59" s="18">
        <v>1</v>
      </c>
      <c r="BH59" s="120">
        <v>0</v>
      </c>
      <c r="BI59" s="120">
        <v>0</v>
      </c>
      <c r="BJ59" s="18">
        <v>1</v>
      </c>
      <c r="BK59" s="18">
        <v>1</v>
      </c>
      <c r="BL59" s="120">
        <v>0</v>
      </c>
      <c r="BM59" s="120">
        <v>0</v>
      </c>
      <c r="BN59" s="120">
        <v>0</v>
      </c>
      <c r="BO59" s="120">
        <v>0</v>
      </c>
    </row>
    <row r="60" spans="1:67" ht="16" customHeight="1">
      <c r="B60" s="6"/>
      <c r="C60" s="6"/>
      <c r="D60" s="6"/>
      <c r="E60" s="6"/>
      <c r="T60" s="211"/>
      <c r="U60" s="211"/>
      <c r="V60" s="211"/>
      <c r="W60" s="211"/>
      <c r="X60" s="211"/>
      <c r="Y60" s="211"/>
      <c r="Z60" s="211"/>
      <c r="AA60" s="211"/>
      <c r="AB60" s="211"/>
      <c r="AC60" s="211"/>
      <c r="AD60" s="211"/>
      <c r="AE60" s="211"/>
      <c r="AF60" s="211"/>
      <c r="AG60" s="211"/>
      <c r="AH60" s="211"/>
      <c r="AJ60" s="211"/>
      <c r="AK60" s="211"/>
      <c r="AL60" s="211"/>
      <c r="AM60" s="211"/>
      <c r="AN60" s="211"/>
      <c r="AO60" s="211"/>
      <c r="AP60" s="211"/>
      <c r="AQ60" s="211"/>
      <c r="AR60" s="211"/>
      <c r="AT60" s="38" t="s">
        <v>104</v>
      </c>
      <c r="AV60" s="38" t="s">
        <v>9</v>
      </c>
      <c r="AZ60" s="6"/>
      <c r="BA60" s="211" t="s">
        <v>247</v>
      </c>
      <c r="BB60" s="211"/>
      <c r="BC60" s="211"/>
      <c r="BD60" s="211"/>
      <c r="BE60" s="211"/>
      <c r="BF60" s="211"/>
      <c r="BG60" s="211"/>
      <c r="BH60" s="211"/>
      <c r="BI60" s="211"/>
      <c r="BJ60" s="211"/>
      <c r="BK60" s="211"/>
      <c r="BL60" s="211"/>
      <c r="BM60" s="211"/>
      <c r="BN60" s="211"/>
      <c r="BO60" s="211"/>
    </row>
    <row r="61" spans="1:67" ht="16" customHeight="1">
      <c r="T61" s="7">
        <f t="shared" ref="T61:AH61" si="2">SUM(T44:T59)</f>
        <v>0</v>
      </c>
      <c r="U61" s="7">
        <f t="shared" si="2"/>
        <v>0</v>
      </c>
      <c r="V61" s="7">
        <f t="shared" si="2"/>
        <v>43075</v>
      </c>
      <c r="W61" s="7">
        <f t="shared" si="2"/>
        <v>50075</v>
      </c>
      <c r="X61" s="7">
        <f>SUM(X45:X59)</f>
        <v>47545</v>
      </c>
      <c r="Y61" s="7">
        <f t="shared" si="2"/>
        <v>41045</v>
      </c>
      <c r="Z61" s="7">
        <f>SUM(Z45:Z59)</f>
        <v>47075</v>
      </c>
      <c r="AA61" s="7">
        <f t="shared" si="2"/>
        <v>16100</v>
      </c>
      <c r="AB61" s="7">
        <f t="shared" si="2"/>
        <v>6400</v>
      </c>
      <c r="AC61" s="7">
        <f t="shared" si="2"/>
        <v>15517.9998</v>
      </c>
      <c r="AD61" s="7">
        <f t="shared" si="2"/>
        <v>26526.9997</v>
      </c>
      <c r="AE61" s="7">
        <f t="shared" si="2"/>
        <v>26000</v>
      </c>
      <c r="AF61" s="7">
        <f t="shared" si="2"/>
        <v>25000</v>
      </c>
      <c r="AG61" s="7">
        <f t="shared" si="2"/>
        <v>6000</v>
      </c>
      <c r="AH61" s="7">
        <f t="shared" si="2"/>
        <v>15050</v>
      </c>
      <c r="AJ61" s="7">
        <f t="shared" ref="AJ61:AR61" si="3">SUM(AJ44:AJ59)</f>
        <v>0</v>
      </c>
      <c r="AK61" s="7">
        <f t="shared" si="3"/>
        <v>0</v>
      </c>
      <c r="AL61" s="7">
        <f t="shared" si="3"/>
        <v>0</v>
      </c>
      <c r="AM61" s="7">
        <f t="shared" si="3"/>
        <v>0</v>
      </c>
      <c r="AN61" s="7">
        <f t="shared" si="3"/>
        <v>0</v>
      </c>
      <c r="AO61" s="7">
        <f t="shared" si="3"/>
        <v>0</v>
      </c>
      <c r="AP61" s="7">
        <f t="shared" si="3"/>
        <v>0</v>
      </c>
      <c r="AQ61" s="7">
        <f t="shared" si="3"/>
        <v>21200</v>
      </c>
      <c r="AR61" s="7">
        <f t="shared" si="3"/>
        <v>4715.3805000000002</v>
      </c>
    </row>
    <row r="62" spans="1:67" ht="16" customHeight="1">
      <c r="T62" s="211" t="s">
        <v>130</v>
      </c>
      <c r="U62" s="211"/>
      <c r="V62" s="211"/>
      <c r="W62" s="211"/>
      <c r="X62" s="211"/>
      <c r="Y62" s="211"/>
      <c r="Z62" s="211"/>
      <c r="AA62" s="211"/>
      <c r="AB62" s="211"/>
      <c r="AC62" s="211"/>
      <c r="AD62" s="211"/>
      <c r="AE62" s="211"/>
      <c r="AF62" s="211"/>
      <c r="AG62" s="211"/>
      <c r="AH62" s="211"/>
      <c r="AJ62" s="211" t="s">
        <v>209</v>
      </c>
      <c r="AK62" s="211"/>
      <c r="AL62" s="211"/>
      <c r="AM62" s="211"/>
      <c r="AN62" s="211"/>
      <c r="AO62" s="211"/>
      <c r="AP62" s="211"/>
      <c r="AQ62" s="211"/>
      <c r="AR62" s="211"/>
    </row>
    <row r="63" spans="1:67" ht="16" customHeight="1">
      <c r="AQ63" s="3" t="s">
        <v>243</v>
      </c>
      <c r="AR63" s="160">
        <f>SUM(AJ61:AR61)</f>
        <v>25915.380499999999</v>
      </c>
    </row>
    <row r="64" spans="1:67" ht="16" customHeight="1">
      <c r="AQ64" s="3" t="s">
        <v>244</v>
      </c>
      <c r="AR64" s="161">
        <f>SUM(V51:W51,V53:AA53,X59:Y59,AC59:AD59)</f>
        <v>459.99950000000001</v>
      </c>
    </row>
    <row r="65" spans="1:57" ht="16" customHeight="1">
      <c r="AQ65" s="3" t="s">
        <v>245</v>
      </c>
      <c r="AR65" s="160">
        <f>AR63+AR64</f>
        <v>26375.38</v>
      </c>
    </row>
    <row r="66" spans="1:57" ht="18" customHeight="1">
      <c r="A66" s="204" t="s">
        <v>169</v>
      </c>
      <c r="B66" s="3" t="s">
        <v>487</v>
      </c>
      <c r="C66" s="18">
        <f>D26</f>
        <v>50000</v>
      </c>
      <c r="D66" s="18">
        <v>0</v>
      </c>
      <c r="E66" s="18">
        <v>0</v>
      </c>
      <c r="F66" s="18">
        <v>0</v>
      </c>
      <c r="G66" s="18">
        <v>0</v>
      </c>
      <c r="H66" s="18">
        <v>0</v>
      </c>
      <c r="I66" s="18">
        <v>0</v>
      </c>
      <c r="J66" s="18">
        <v>0</v>
      </c>
      <c r="K66" s="18">
        <v>0</v>
      </c>
      <c r="L66" s="18">
        <v>0</v>
      </c>
      <c r="M66" s="18">
        <v>0</v>
      </c>
      <c r="N66" s="18">
        <v>0</v>
      </c>
      <c r="O66" s="18">
        <v>0</v>
      </c>
      <c r="P66" s="18">
        <v>0</v>
      </c>
      <c r="Q66" s="18">
        <v>0</v>
      </c>
      <c r="R66" s="18">
        <v>0</v>
      </c>
      <c r="S66" s="220">
        <f>SUM(C66:R67)</f>
        <v>93000</v>
      </c>
      <c r="T66" s="218" t="s">
        <v>239</v>
      </c>
      <c r="AT66" s="204" t="s">
        <v>1</v>
      </c>
      <c r="AU66" s="3" t="s">
        <v>175</v>
      </c>
      <c r="AV66" s="7">
        <f>SUM(C66:R66)</f>
        <v>50000</v>
      </c>
      <c r="AX66" s="17"/>
      <c r="AY66" s="17"/>
      <c r="AZ66" s="17"/>
      <c r="BA66" s="17"/>
      <c r="BB66" s="17"/>
      <c r="BC66" s="17"/>
      <c r="BD66" s="17"/>
      <c r="BE66" s="17"/>
    </row>
    <row r="67" spans="1:57" ht="18" customHeight="1">
      <c r="A67" s="204"/>
      <c r="B67" s="3" t="s">
        <v>488</v>
      </c>
      <c r="C67" s="18">
        <v>0</v>
      </c>
      <c r="D67" s="18">
        <v>0</v>
      </c>
      <c r="E67" s="18">
        <v>0</v>
      </c>
      <c r="F67" s="18">
        <f>D13</f>
        <v>43000</v>
      </c>
      <c r="G67" s="18">
        <v>0</v>
      </c>
      <c r="H67" s="18">
        <v>0</v>
      </c>
      <c r="I67" s="18">
        <v>0</v>
      </c>
      <c r="J67" s="18">
        <v>0</v>
      </c>
      <c r="K67" s="18">
        <v>0</v>
      </c>
      <c r="L67" s="18">
        <v>0</v>
      </c>
      <c r="M67" s="18">
        <v>0</v>
      </c>
      <c r="N67" s="18">
        <v>0</v>
      </c>
      <c r="O67" s="18">
        <v>0</v>
      </c>
      <c r="P67" s="18">
        <v>0</v>
      </c>
      <c r="Q67" s="18">
        <v>0</v>
      </c>
      <c r="R67" s="18">
        <v>0</v>
      </c>
      <c r="S67" s="220"/>
      <c r="T67" s="218"/>
      <c r="AT67" s="204"/>
      <c r="AU67" s="3" t="s">
        <v>176</v>
      </c>
      <c r="AV67" s="7">
        <f>SUM(C67:R67)</f>
        <v>43000</v>
      </c>
      <c r="AX67" s="17"/>
      <c r="AY67" s="17"/>
      <c r="AZ67" s="17"/>
      <c r="BA67" s="17"/>
      <c r="BB67" s="17"/>
      <c r="BC67" s="17"/>
      <c r="BD67" s="17"/>
      <c r="BE67" s="17"/>
    </row>
    <row r="68" spans="1:57" ht="18" customHeight="1">
      <c r="A68" s="204"/>
      <c r="B68" s="3" t="s">
        <v>28</v>
      </c>
      <c r="C68" s="18">
        <v>0</v>
      </c>
      <c r="D68" s="18">
        <v>0</v>
      </c>
      <c r="E68" s="18">
        <v>0</v>
      </c>
      <c r="F68" s="18">
        <v>0</v>
      </c>
      <c r="G68" s="18">
        <f>I13</f>
        <v>41000</v>
      </c>
      <c r="H68" s="18">
        <v>0</v>
      </c>
      <c r="I68" s="18">
        <v>0</v>
      </c>
      <c r="J68" s="18">
        <v>0</v>
      </c>
      <c r="K68" s="18">
        <v>0</v>
      </c>
      <c r="L68" s="18">
        <v>0</v>
      </c>
      <c r="M68" s="18">
        <v>0</v>
      </c>
      <c r="N68" s="18">
        <v>0</v>
      </c>
      <c r="O68" s="18">
        <v>0</v>
      </c>
      <c r="P68" s="18">
        <v>0</v>
      </c>
      <c r="Q68" s="18">
        <v>0</v>
      </c>
      <c r="R68" s="18">
        <v>0</v>
      </c>
      <c r="S68" s="216"/>
      <c r="AT68" s="204"/>
      <c r="AU68" s="3" t="s">
        <v>28</v>
      </c>
      <c r="AV68" s="7">
        <f>SUM(C68:R68)</f>
        <v>41000</v>
      </c>
      <c r="AX68" s="17"/>
      <c r="AY68" s="17"/>
      <c r="AZ68" s="17"/>
      <c r="BA68" s="17"/>
      <c r="BB68" s="17"/>
      <c r="BC68" s="17"/>
      <c r="BD68" s="17"/>
      <c r="BE68" s="17"/>
    </row>
    <row r="69" spans="1:57" ht="18" customHeight="1">
      <c r="A69" s="204"/>
      <c r="B69" s="3" t="s">
        <v>0</v>
      </c>
      <c r="C69" s="18">
        <v>0</v>
      </c>
      <c r="D69" s="18">
        <f>I26</f>
        <v>47500</v>
      </c>
      <c r="E69" s="18">
        <v>0</v>
      </c>
      <c r="F69" s="18">
        <v>0</v>
      </c>
      <c r="G69" s="18">
        <v>0</v>
      </c>
      <c r="H69" s="18">
        <v>0</v>
      </c>
      <c r="I69" s="18">
        <v>0</v>
      </c>
      <c r="J69" s="18">
        <v>0</v>
      </c>
      <c r="K69" s="18">
        <v>0</v>
      </c>
      <c r="L69" s="18">
        <v>0</v>
      </c>
      <c r="M69" s="18">
        <v>0</v>
      </c>
      <c r="N69" s="18">
        <v>0</v>
      </c>
      <c r="O69" s="18">
        <v>0</v>
      </c>
      <c r="P69" s="18">
        <v>0</v>
      </c>
      <c r="Q69" s="18">
        <v>0</v>
      </c>
      <c r="R69" s="18">
        <v>0</v>
      </c>
      <c r="S69" s="216"/>
      <c r="AT69" s="204"/>
      <c r="AU69" s="3" t="s">
        <v>0</v>
      </c>
      <c r="AV69" s="7">
        <f>SUM(D69:R69)</f>
        <v>47500</v>
      </c>
      <c r="AX69" s="17"/>
      <c r="AY69" s="17"/>
      <c r="AZ69" s="17"/>
      <c r="BA69" s="17"/>
      <c r="BB69" s="17"/>
      <c r="BC69" s="17"/>
      <c r="BD69" s="17"/>
      <c r="BE69" s="17"/>
    </row>
    <row r="70" spans="1:57" ht="18" customHeight="1">
      <c r="A70" s="204"/>
      <c r="B70" s="3" t="s">
        <v>37</v>
      </c>
      <c r="C70" s="18">
        <v>0</v>
      </c>
      <c r="D70" s="18">
        <v>0</v>
      </c>
      <c r="E70" s="18">
        <f>N26</f>
        <v>47000</v>
      </c>
      <c r="F70" s="18">
        <v>0</v>
      </c>
      <c r="G70" s="18">
        <v>0</v>
      </c>
      <c r="H70" s="18">
        <v>0</v>
      </c>
      <c r="I70" s="18">
        <v>0</v>
      </c>
      <c r="J70" s="18">
        <v>0</v>
      </c>
      <c r="K70" s="18">
        <v>0</v>
      </c>
      <c r="L70" s="18">
        <v>0</v>
      </c>
      <c r="M70" s="18">
        <v>0</v>
      </c>
      <c r="N70" s="18">
        <v>0</v>
      </c>
      <c r="O70" s="18">
        <v>0</v>
      </c>
      <c r="P70" s="18">
        <v>0</v>
      </c>
      <c r="Q70" s="18">
        <v>0</v>
      </c>
      <c r="R70" s="18">
        <v>0</v>
      </c>
      <c r="S70" s="216"/>
      <c r="AT70" s="204"/>
      <c r="AU70" s="3" t="s">
        <v>37</v>
      </c>
      <c r="AV70" s="7">
        <f>SUM(D70:R70)</f>
        <v>47000</v>
      </c>
      <c r="AX70" s="17"/>
      <c r="AY70" s="17"/>
      <c r="AZ70" s="17"/>
      <c r="BA70" s="17"/>
      <c r="BB70" s="17"/>
      <c r="BC70" s="17"/>
      <c r="BD70" s="17"/>
      <c r="BE70" s="17"/>
    </row>
    <row r="71" spans="1:57" ht="18" customHeight="1">
      <c r="A71" s="204"/>
      <c r="B71" s="3" t="s">
        <v>38</v>
      </c>
      <c r="C71" s="18">
        <v>0</v>
      </c>
      <c r="D71" s="18">
        <v>0</v>
      </c>
      <c r="E71" s="18">
        <v>0</v>
      </c>
      <c r="F71" s="18">
        <v>0</v>
      </c>
      <c r="G71" s="18">
        <v>0</v>
      </c>
      <c r="H71" s="18">
        <f>I13</f>
        <v>41000</v>
      </c>
      <c r="I71" s="18">
        <v>0</v>
      </c>
      <c r="J71" s="18">
        <v>0</v>
      </c>
      <c r="K71" s="18">
        <v>0</v>
      </c>
      <c r="L71" s="18">
        <v>0</v>
      </c>
      <c r="M71" s="18">
        <v>0</v>
      </c>
      <c r="N71" s="18">
        <v>0</v>
      </c>
      <c r="O71" s="18">
        <v>0</v>
      </c>
      <c r="P71" s="18">
        <v>0</v>
      </c>
      <c r="Q71" s="18">
        <v>0</v>
      </c>
      <c r="R71" s="18">
        <v>0</v>
      </c>
      <c r="S71" s="216"/>
      <c r="AT71" s="204"/>
      <c r="AU71" s="3" t="s">
        <v>38</v>
      </c>
      <c r="AV71" s="7">
        <f t="shared" ref="AV71:AV80" si="4">SUM(C71:R71)</f>
        <v>41000</v>
      </c>
      <c r="AX71" s="17"/>
      <c r="AY71" s="17"/>
      <c r="AZ71" s="17"/>
      <c r="BA71" s="17"/>
      <c r="BB71" s="17"/>
      <c r="BC71" s="17"/>
      <c r="BD71" s="17"/>
      <c r="BE71" s="17"/>
    </row>
    <row r="72" spans="1:57" ht="16" customHeight="1">
      <c r="A72" s="204"/>
      <c r="B72" s="3" t="s">
        <v>13</v>
      </c>
      <c r="C72" s="18">
        <v>0</v>
      </c>
      <c r="D72" s="18">
        <v>0</v>
      </c>
      <c r="E72" s="18">
        <v>0</v>
      </c>
      <c r="F72" s="18">
        <v>0</v>
      </c>
      <c r="G72" s="18">
        <v>0</v>
      </c>
      <c r="H72" s="18">
        <v>0</v>
      </c>
      <c r="I72" s="18">
        <f>R25</f>
        <v>15500</v>
      </c>
      <c r="J72" s="18">
        <v>0</v>
      </c>
      <c r="K72" s="18">
        <v>0</v>
      </c>
      <c r="L72" s="18">
        <v>0</v>
      </c>
      <c r="M72" s="18">
        <f>R27</f>
        <v>26500</v>
      </c>
      <c r="N72" s="18">
        <v>0</v>
      </c>
      <c r="O72" s="18">
        <v>0</v>
      </c>
      <c r="P72" s="18">
        <v>0</v>
      </c>
      <c r="Q72" s="18">
        <v>0</v>
      </c>
      <c r="R72" s="18">
        <v>0</v>
      </c>
      <c r="S72" s="216"/>
      <c r="AT72" s="204"/>
      <c r="AU72" s="3" t="s">
        <v>13</v>
      </c>
      <c r="AV72" s="7">
        <f t="shared" si="4"/>
        <v>42000</v>
      </c>
      <c r="AX72" s="17"/>
      <c r="AY72" s="17"/>
      <c r="AZ72" s="17"/>
      <c r="BA72" s="17"/>
      <c r="BB72" s="17"/>
      <c r="BC72" s="17"/>
      <c r="BD72" s="17"/>
      <c r="BE72" s="17"/>
    </row>
    <row r="73" spans="1:57" ht="16" customHeight="1">
      <c r="A73" s="204"/>
      <c r="B73" s="3" t="s">
        <v>23</v>
      </c>
      <c r="C73" s="18">
        <v>0</v>
      </c>
      <c r="D73" s="18">
        <v>0</v>
      </c>
      <c r="E73" s="18">
        <v>0</v>
      </c>
      <c r="F73" s="18">
        <v>0</v>
      </c>
      <c r="G73" s="18">
        <v>0</v>
      </c>
      <c r="H73" s="18">
        <v>0</v>
      </c>
      <c r="I73" s="18">
        <v>0</v>
      </c>
      <c r="J73" s="18">
        <v>0</v>
      </c>
      <c r="K73" s="18">
        <f>R13</f>
        <v>6400</v>
      </c>
      <c r="L73" s="18">
        <v>0</v>
      </c>
      <c r="M73" s="18">
        <v>0</v>
      </c>
      <c r="N73" s="18">
        <v>0</v>
      </c>
      <c r="O73" s="18">
        <v>0</v>
      </c>
      <c r="P73" s="18">
        <v>0</v>
      </c>
      <c r="Q73" s="18">
        <v>0</v>
      </c>
      <c r="R73" s="18">
        <v>0</v>
      </c>
      <c r="S73" s="216"/>
      <c r="AT73" s="204"/>
      <c r="AU73" s="3" t="s">
        <v>23</v>
      </c>
      <c r="AV73" s="7">
        <f t="shared" si="4"/>
        <v>6400</v>
      </c>
      <c r="AX73" s="17"/>
      <c r="AY73" s="17"/>
      <c r="AZ73" s="17"/>
      <c r="BA73" s="17"/>
      <c r="BB73" s="17"/>
      <c r="BC73" s="17"/>
      <c r="BD73" s="17"/>
      <c r="BE73" s="17"/>
    </row>
    <row r="74" spans="1:57" ht="16" customHeight="1">
      <c r="A74" s="204"/>
      <c r="B74" s="3" t="s">
        <v>22</v>
      </c>
      <c r="C74" s="18">
        <v>0</v>
      </c>
      <c r="D74" s="18">
        <v>0</v>
      </c>
      <c r="E74" s="18">
        <v>0</v>
      </c>
      <c r="F74" s="18">
        <v>0</v>
      </c>
      <c r="G74" s="18">
        <v>0</v>
      </c>
      <c r="H74" s="18">
        <v>0</v>
      </c>
      <c r="I74" s="18">
        <v>0</v>
      </c>
      <c r="J74" s="18">
        <v>0</v>
      </c>
      <c r="K74" s="18">
        <v>0</v>
      </c>
      <c r="L74" s="18">
        <f>V13</f>
        <v>6275</v>
      </c>
      <c r="M74" s="18">
        <v>0</v>
      </c>
      <c r="N74" s="18">
        <v>0</v>
      </c>
      <c r="O74" s="18">
        <v>0</v>
      </c>
      <c r="P74" s="18">
        <v>0</v>
      </c>
      <c r="Q74" s="18">
        <v>0</v>
      </c>
      <c r="R74" s="18">
        <v>0</v>
      </c>
      <c r="S74" s="216"/>
      <c r="AT74" s="204"/>
      <c r="AU74" s="3" t="s">
        <v>22</v>
      </c>
      <c r="AV74" s="7">
        <f t="shared" si="4"/>
        <v>6275</v>
      </c>
      <c r="AX74" s="17"/>
      <c r="AY74" s="17"/>
      <c r="AZ74" s="17"/>
      <c r="BA74" s="17"/>
      <c r="BB74" s="17"/>
      <c r="BC74" s="17"/>
      <c r="BD74" s="17"/>
      <c r="BE74" s="17"/>
    </row>
    <row r="75" spans="1:57" ht="16" customHeight="1">
      <c r="A75" s="204"/>
      <c r="B75" s="3" t="s">
        <v>131</v>
      </c>
      <c r="C75" s="18">
        <v>0</v>
      </c>
      <c r="D75" s="18">
        <v>0</v>
      </c>
      <c r="E75" s="18">
        <v>0</v>
      </c>
      <c r="F75" s="18">
        <v>0</v>
      </c>
      <c r="G75" s="18">
        <v>0</v>
      </c>
      <c r="H75" s="18">
        <v>0</v>
      </c>
      <c r="I75" s="18">
        <v>0</v>
      </c>
      <c r="J75" s="18">
        <f>V25</f>
        <v>15150</v>
      </c>
      <c r="K75" s="18">
        <v>0</v>
      </c>
      <c r="L75" s="18">
        <v>0</v>
      </c>
      <c r="M75" s="18">
        <v>0</v>
      </c>
      <c r="N75" s="18">
        <v>0</v>
      </c>
      <c r="O75" s="18">
        <v>0</v>
      </c>
      <c r="P75" s="18">
        <v>0</v>
      </c>
      <c r="Q75" s="18">
        <v>0</v>
      </c>
      <c r="R75" s="18">
        <v>0</v>
      </c>
      <c r="S75" s="216"/>
      <c r="AT75" s="204"/>
      <c r="AU75" s="3" t="s">
        <v>131</v>
      </c>
      <c r="AV75" s="7">
        <f t="shared" si="4"/>
        <v>15150</v>
      </c>
      <c r="AX75" s="17"/>
      <c r="AY75" s="17"/>
      <c r="AZ75" s="17"/>
      <c r="BA75" s="17"/>
      <c r="BB75" s="17"/>
      <c r="BC75" s="17"/>
      <c r="BD75" s="17"/>
      <c r="BE75" s="17"/>
    </row>
    <row r="76" spans="1:57" ht="16" customHeight="1">
      <c r="A76" s="204"/>
      <c r="B76" s="3" t="s">
        <v>132</v>
      </c>
      <c r="C76" s="18">
        <v>0</v>
      </c>
      <c r="D76" s="18">
        <v>0</v>
      </c>
      <c r="E76" s="18">
        <v>0</v>
      </c>
      <c r="F76" s="18">
        <v>0</v>
      </c>
      <c r="G76" s="18">
        <v>0</v>
      </c>
      <c r="H76" s="18">
        <v>0</v>
      </c>
      <c r="I76" s="18">
        <v>0</v>
      </c>
      <c r="J76" s="18">
        <v>0</v>
      </c>
      <c r="K76" s="18">
        <v>0</v>
      </c>
      <c r="L76" s="18">
        <v>0</v>
      </c>
      <c r="M76" s="18">
        <v>0</v>
      </c>
      <c r="N76" s="18">
        <f>X27</f>
        <v>26000</v>
      </c>
      <c r="O76" s="18">
        <v>0</v>
      </c>
      <c r="P76" s="18">
        <v>0</v>
      </c>
      <c r="Q76" s="18">
        <v>0</v>
      </c>
      <c r="R76" s="18">
        <v>0</v>
      </c>
      <c r="S76" s="216"/>
      <c r="AT76" s="204"/>
      <c r="AU76" s="3" t="s">
        <v>132</v>
      </c>
      <c r="AV76" s="7">
        <f t="shared" si="4"/>
        <v>26000</v>
      </c>
      <c r="AX76" s="17"/>
      <c r="AY76" s="17"/>
      <c r="AZ76" s="17"/>
      <c r="BA76" s="17"/>
      <c r="BB76" s="17"/>
      <c r="BC76" s="17"/>
      <c r="BD76" s="17"/>
      <c r="BE76" s="17"/>
    </row>
    <row r="77" spans="1:57" ht="16" customHeight="1">
      <c r="A77" s="204"/>
      <c r="B77" s="3" t="s">
        <v>32</v>
      </c>
      <c r="C77" s="18">
        <v>0</v>
      </c>
      <c r="D77" s="18">
        <v>0</v>
      </c>
      <c r="E77" s="18">
        <v>0</v>
      </c>
      <c r="F77" s="18">
        <v>0</v>
      </c>
      <c r="G77" s="18">
        <v>0</v>
      </c>
      <c r="H77" s="18">
        <v>0</v>
      </c>
      <c r="I77" s="18">
        <v>0</v>
      </c>
      <c r="J77" s="18">
        <v>0</v>
      </c>
      <c r="K77" s="18">
        <v>0</v>
      </c>
      <c r="L77" s="18">
        <v>0</v>
      </c>
      <c r="M77" s="18">
        <v>0</v>
      </c>
      <c r="N77" s="18">
        <v>0</v>
      </c>
      <c r="O77" s="18">
        <v>0</v>
      </c>
      <c r="P77" s="18">
        <v>0</v>
      </c>
      <c r="Q77" s="18">
        <f>AA27</f>
        <v>3000.4</v>
      </c>
      <c r="R77" s="18">
        <v>0</v>
      </c>
      <c r="S77" s="216"/>
      <c r="AT77" s="204"/>
      <c r="AU77" s="3" t="s">
        <v>32</v>
      </c>
      <c r="AV77" s="7">
        <f t="shared" si="4"/>
        <v>3000.4</v>
      </c>
      <c r="AX77" s="38"/>
      <c r="AY77" s="17"/>
      <c r="AZ77" s="17"/>
      <c r="BA77" s="17"/>
      <c r="BB77" s="17"/>
      <c r="BC77" s="17"/>
      <c r="BD77" s="17"/>
      <c r="BE77" s="17"/>
    </row>
    <row r="78" spans="1:57" ht="16" customHeight="1">
      <c r="A78" s="204"/>
      <c r="B78" s="3" t="s">
        <v>33</v>
      </c>
      <c r="C78" s="18">
        <v>0</v>
      </c>
      <c r="D78" s="18">
        <v>0</v>
      </c>
      <c r="E78" s="18">
        <v>0</v>
      </c>
      <c r="F78" s="18">
        <v>0</v>
      </c>
      <c r="G78" s="18">
        <v>0</v>
      </c>
      <c r="H78" s="18">
        <v>0</v>
      </c>
      <c r="I78" s="18">
        <v>0</v>
      </c>
      <c r="J78" s="18">
        <v>0</v>
      </c>
      <c r="K78" s="18">
        <v>0</v>
      </c>
      <c r="L78" s="18">
        <v>0</v>
      </c>
      <c r="M78" s="18">
        <v>0</v>
      </c>
      <c r="N78" s="18">
        <v>0</v>
      </c>
      <c r="O78" s="18">
        <v>0</v>
      </c>
      <c r="P78" s="18">
        <f>AC9</f>
        <v>20000</v>
      </c>
      <c r="Q78" s="18">
        <v>0</v>
      </c>
      <c r="R78" s="18">
        <v>0</v>
      </c>
      <c r="S78" s="216"/>
      <c r="AT78" s="204"/>
      <c r="AU78" s="3" t="s">
        <v>33</v>
      </c>
      <c r="AV78" s="7">
        <f t="shared" si="4"/>
        <v>20000</v>
      </c>
      <c r="AX78" s="17"/>
      <c r="AY78" s="17"/>
      <c r="AZ78" s="17"/>
      <c r="BA78" s="17"/>
      <c r="BB78" s="17"/>
      <c r="BC78" s="17"/>
      <c r="BD78" s="17"/>
      <c r="BE78" s="17"/>
    </row>
    <row r="79" spans="1:57" ht="16" customHeight="1">
      <c r="A79" s="204"/>
      <c r="B79" s="3" t="s">
        <v>42</v>
      </c>
      <c r="C79" s="18">
        <v>0</v>
      </c>
      <c r="D79" s="18">
        <v>0</v>
      </c>
      <c r="E79" s="18">
        <v>0</v>
      </c>
      <c r="F79" s="18">
        <v>0</v>
      </c>
      <c r="G79" s="18">
        <v>0</v>
      </c>
      <c r="H79" s="18">
        <v>0</v>
      </c>
      <c r="I79" s="18">
        <v>0</v>
      </c>
      <c r="J79" s="18">
        <v>0</v>
      </c>
      <c r="K79" s="18">
        <v>0</v>
      </c>
      <c r="L79" s="18">
        <v>0</v>
      </c>
      <c r="M79" s="18">
        <v>0</v>
      </c>
      <c r="N79" s="18">
        <v>0</v>
      </c>
      <c r="O79" s="18">
        <f>AC13</f>
        <v>1200</v>
      </c>
      <c r="P79" s="18">
        <v>0</v>
      </c>
      <c r="Q79" s="18">
        <v>0</v>
      </c>
      <c r="R79" s="18">
        <v>0</v>
      </c>
      <c r="S79" s="216"/>
      <c r="AT79" s="204"/>
      <c r="AU79" s="3" t="s">
        <v>42</v>
      </c>
      <c r="AV79" s="7">
        <f t="shared" si="4"/>
        <v>1200</v>
      </c>
      <c r="AZ79" s="17"/>
      <c r="BA79" s="17"/>
      <c r="BB79" s="17"/>
      <c r="BC79" s="17"/>
      <c r="BD79" s="17"/>
      <c r="BE79" s="17"/>
    </row>
    <row r="80" spans="1:57" ht="16" customHeight="1">
      <c r="A80" s="204"/>
      <c r="B80" s="3" t="s">
        <v>34</v>
      </c>
      <c r="C80" s="18">
        <v>0</v>
      </c>
      <c r="D80" s="18">
        <v>0</v>
      </c>
      <c r="E80" s="18">
        <v>0</v>
      </c>
      <c r="F80" s="18">
        <v>0</v>
      </c>
      <c r="G80" s="18">
        <v>0</v>
      </c>
      <c r="H80" s="18">
        <v>0</v>
      </c>
      <c r="I80" s="18">
        <v>0</v>
      </c>
      <c r="J80" s="18">
        <v>0</v>
      </c>
      <c r="K80" s="18">
        <v>0</v>
      </c>
      <c r="L80" s="18">
        <v>0</v>
      </c>
      <c r="M80" s="18">
        <v>0</v>
      </c>
      <c r="N80" s="18">
        <v>0</v>
      </c>
      <c r="O80" s="18">
        <v>0</v>
      </c>
      <c r="P80" s="18">
        <v>0</v>
      </c>
      <c r="Q80" s="18">
        <v>0</v>
      </c>
      <c r="R80" s="18">
        <f>AC23</f>
        <v>1799.98</v>
      </c>
      <c r="S80" s="216"/>
      <c r="AT80" s="204"/>
      <c r="AU80" s="3" t="s">
        <v>34</v>
      </c>
      <c r="AV80" s="7">
        <f t="shared" si="4"/>
        <v>1799.98</v>
      </c>
      <c r="AZ80" s="17"/>
      <c r="BA80" s="17"/>
      <c r="BB80" s="17"/>
      <c r="BC80" s="17"/>
      <c r="BD80" s="17"/>
      <c r="BE80" s="17"/>
    </row>
    <row r="81" spans="1:51" ht="16" customHeight="1">
      <c r="A81" s="20"/>
      <c r="C81" s="4"/>
      <c r="D81" s="4"/>
      <c r="E81" s="4"/>
      <c r="F81" s="4"/>
      <c r="G81" s="4"/>
      <c r="H81" s="4"/>
      <c r="I81" s="4"/>
      <c r="J81" s="4"/>
      <c r="K81" s="4"/>
      <c r="L81" s="4"/>
      <c r="M81" s="4"/>
      <c r="N81" s="4"/>
      <c r="O81" s="4"/>
      <c r="P81" s="4"/>
      <c r="Q81" s="4"/>
      <c r="R81" s="38"/>
      <c r="S81" s="4"/>
      <c r="AM81" s="3"/>
      <c r="AV81" s="38" t="s">
        <v>105</v>
      </c>
    </row>
    <row r="82" spans="1:51">
      <c r="S82" s="5"/>
      <c r="T82" s="17"/>
      <c r="U82" s="17"/>
      <c r="V82" s="17"/>
      <c r="W82" s="17"/>
      <c r="X82" s="17"/>
      <c r="Y82" s="17"/>
      <c r="Z82" s="17"/>
      <c r="AA82" s="17"/>
      <c r="AB82" s="17"/>
      <c r="AC82" s="17"/>
      <c r="AD82" s="17"/>
      <c r="AE82" s="17"/>
      <c r="AF82" s="17"/>
      <c r="AG82" s="17"/>
      <c r="AH82" s="17"/>
      <c r="AL82" s="5"/>
    </row>
    <row r="83" spans="1:51">
      <c r="B83" s="3" t="s">
        <v>11</v>
      </c>
      <c r="C83" s="7">
        <f>SUM(C66:C80)</f>
        <v>50000</v>
      </c>
      <c r="D83" s="7">
        <f t="shared" ref="D83:R83" si="5">SUM(D66:D80)</f>
        <v>47500</v>
      </c>
      <c r="E83" s="7">
        <f t="shared" si="5"/>
        <v>47000</v>
      </c>
      <c r="F83" s="7">
        <f t="shared" si="5"/>
        <v>43000</v>
      </c>
      <c r="G83" s="7">
        <f t="shared" si="5"/>
        <v>41000</v>
      </c>
      <c r="H83" s="7">
        <f t="shared" si="5"/>
        <v>41000</v>
      </c>
      <c r="I83" s="7">
        <f t="shared" si="5"/>
        <v>15500</v>
      </c>
      <c r="J83" s="7">
        <f t="shared" si="5"/>
        <v>15150</v>
      </c>
      <c r="K83" s="7">
        <f t="shared" si="5"/>
        <v>6400</v>
      </c>
      <c r="L83" s="7">
        <f t="shared" si="5"/>
        <v>6275</v>
      </c>
      <c r="M83" s="7">
        <f t="shared" si="5"/>
        <v>26500</v>
      </c>
      <c r="N83" s="7">
        <f t="shared" si="5"/>
        <v>26000</v>
      </c>
      <c r="O83" s="7">
        <f t="shared" si="5"/>
        <v>1200</v>
      </c>
      <c r="P83" s="7">
        <f t="shared" si="5"/>
        <v>20000</v>
      </c>
      <c r="Q83" s="7">
        <f t="shared" si="5"/>
        <v>3000.4</v>
      </c>
      <c r="R83" s="7">
        <f t="shared" si="5"/>
        <v>1799.98</v>
      </c>
      <c r="S83" s="5"/>
      <c r="T83" s="17"/>
      <c r="U83" s="17"/>
      <c r="V83" s="17"/>
      <c r="W83" s="17"/>
      <c r="X83" s="17"/>
      <c r="Y83" s="17"/>
      <c r="Z83" s="17"/>
      <c r="AA83" s="17"/>
      <c r="AB83" s="17"/>
      <c r="AC83" s="17"/>
      <c r="AD83" s="17"/>
      <c r="AE83" s="17"/>
      <c r="AF83" s="17"/>
      <c r="AG83" s="17"/>
      <c r="AH83" s="17"/>
      <c r="AL83" s="50"/>
    </row>
    <row r="84" spans="1:51" ht="19">
      <c r="C84" s="219" t="s">
        <v>124</v>
      </c>
      <c r="D84" s="219"/>
      <c r="E84" s="219"/>
      <c r="F84" s="219"/>
      <c r="G84" s="219"/>
      <c r="H84" s="219"/>
      <c r="I84" s="219"/>
      <c r="J84" s="219"/>
      <c r="K84" s="219"/>
      <c r="L84" s="219"/>
      <c r="M84" s="219"/>
      <c r="N84" s="219"/>
      <c r="O84" s="219"/>
      <c r="P84" s="219"/>
      <c r="Q84" s="219"/>
      <c r="R84" s="219"/>
      <c r="AI84" s="4"/>
      <c r="AJ84" s="4"/>
      <c r="AK84" s="4"/>
      <c r="AL84" s="50"/>
      <c r="AN84" s="4"/>
      <c r="AW84" s="4"/>
      <c r="AX84" s="4"/>
      <c r="AY84" s="4"/>
    </row>
    <row r="85" spans="1:51" ht="16" customHeight="1">
      <c r="A85" s="204" t="s">
        <v>171</v>
      </c>
      <c r="B85" s="3" t="s">
        <v>14</v>
      </c>
      <c r="S85" s="5"/>
      <c r="T85" s="7">
        <f t="array" ref="T85:AH100">TRANSPOSE(C66:R80) - T44:AH59</f>
        <v>50000</v>
      </c>
      <c r="U85" s="7">
        <v>0</v>
      </c>
      <c r="V85" s="7">
        <v>0</v>
      </c>
      <c r="W85" s="7">
        <v>-50000</v>
      </c>
      <c r="X85" s="7">
        <v>0</v>
      </c>
      <c r="Y85" s="7">
        <v>0</v>
      </c>
      <c r="Z85" s="7">
        <v>0</v>
      </c>
      <c r="AA85" s="7">
        <v>0</v>
      </c>
      <c r="AB85" s="7">
        <v>0</v>
      </c>
      <c r="AC85" s="7">
        <v>0</v>
      </c>
      <c r="AD85" s="7">
        <v>0</v>
      </c>
      <c r="AE85" s="7">
        <v>0</v>
      </c>
      <c r="AF85" s="7">
        <v>0</v>
      </c>
      <c r="AG85" s="7">
        <v>0</v>
      </c>
      <c r="AH85" s="7">
        <v>0</v>
      </c>
      <c r="AJ85" s="17"/>
      <c r="AL85" s="4"/>
      <c r="AV85" s="7">
        <f>SUM(T85:AH85)</f>
        <v>0</v>
      </c>
    </row>
    <row r="86" spans="1:51" ht="16" customHeight="1">
      <c r="A86" s="204"/>
      <c r="B86" s="3" t="s">
        <v>480</v>
      </c>
      <c r="T86" s="7">
        <v>0</v>
      </c>
      <c r="U86" s="7">
        <v>0</v>
      </c>
      <c r="V86" s="7">
        <v>0</v>
      </c>
      <c r="W86" s="7">
        <v>47500</v>
      </c>
      <c r="X86" s="7">
        <v>-47500</v>
      </c>
      <c r="Y86" s="7">
        <v>0</v>
      </c>
      <c r="Z86" s="7">
        <v>0</v>
      </c>
      <c r="AA86" s="7">
        <v>0</v>
      </c>
      <c r="AB86" s="7">
        <v>0</v>
      </c>
      <c r="AC86" s="7">
        <v>0</v>
      </c>
      <c r="AD86" s="7">
        <v>0</v>
      </c>
      <c r="AE86" s="7">
        <v>0</v>
      </c>
      <c r="AF86" s="7">
        <v>0</v>
      </c>
      <c r="AG86" s="7">
        <v>0</v>
      </c>
      <c r="AH86" s="7">
        <v>0</v>
      </c>
      <c r="AJ86" s="38"/>
      <c r="AV86" s="7">
        <f t="shared" ref="AV86:AV100" si="6">SUM(T86:AH86)</f>
        <v>0</v>
      </c>
    </row>
    <row r="87" spans="1:51" ht="16" customHeight="1">
      <c r="A87" s="204"/>
      <c r="B87" s="3" t="s">
        <v>481</v>
      </c>
      <c r="T87" s="7">
        <v>0</v>
      </c>
      <c r="U87" s="7">
        <v>0</v>
      </c>
      <c r="V87" s="7">
        <v>0</v>
      </c>
      <c r="W87" s="7">
        <v>0</v>
      </c>
      <c r="X87" s="7">
        <v>47000</v>
      </c>
      <c r="Y87" s="7">
        <v>0</v>
      </c>
      <c r="Z87" s="7">
        <v>-47000</v>
      </c>
      <c r="AA87" s="7">
        <v>0</v>
      </c>
      <c r="AB87" s="7">
        <v>0</v>
      </c>
      <c r="AC87" s="7">
        <v>0</v>
      </c>
      <c r="AD87" s="7">
        <v>0</v>
      </c>
      <c r="AE87" s="7">
        <v>0</v>
      </c>
      <c r="AF87" s="7">
        <v>0</v>
      </c>
      <c r="AG87" s="7">
        <v>0</v>
      </c>
      <c r="AH87" s="7">
        <v>0</v>
      </c>
      <c r="AV87" s="7">
        <f t="shared" si="6"/>
        <v>0</v>
      </c>
    </row>
    <row r="88" spans="1:51" ht="16" customHeight="1">
      <c r="A88" s="204"/>
      <c r="B88" s="3" t="s">
        <v>27</v>
      </c>
      <c r="T88" s="7">
        <v>0</v>
      </c>
      <c r="U88" s="7">
        <v>43000</v>
      </c>
      <c r="V88" s="7">
        <v>-43000</v>
      </c>
      <c r="W88" s="7">
        <v>0</v>
      </c>
      <c r="X88" s="7">
        <v>0</v>
      </c>
      <c r="Y88" s="7">
        <v>0</v>
      </c>
      <c r="Z88" s="7">
        <v>0</v>
      </c>
      <c r="AA88" s="7">
        <v>0</v>
      </c>
      <c r="AB88" s="7">
        <v>0</v>
      </c>
      <c r="AC88" s="7">
        <v>0</v>
      </c>
      <c r="AD88" s="7">
        <v>0</v>
      </c>
      <c r="AE88" s="7">
        <v>0</v>
      </c>
      <c r="AF88" s="7">
        <v>0</v>
      </c>
      <c r="AG88" s="7">
        <v>0</v>
      </c>
      <c r="AH88" s="7">
        <v>0</v>
      </c>
      <c r="AV88" s="7">
        <f t="shared" si="6"/>
        <v>0</v>
      </c>
    </row>
    <row r="89" spans="1:51" ht="16" customHeight="1">
      <c r="A89" s="204"/>
      <c r="B89" s="3" t="s">
        <v>482</v>
      </c>
      <c r="T89" s="7">
        <v>0</v>
      </c>
      <c r="U89" s="7">
        <v>0</v>
      </c>
      <c r="V89" s="7">
        <v>41000</v>
      </c>
      <c r="W89" s="7">
        <v>0</v>
      </c>
      <c r="X89" s="7">
        <v>0</v>
      </c>
      <c r="Y89" s="7">
        <v>-41000</v>
      </c>
      <c r="Z89" s="7">
        <v>0</v>
      </c>
      <c r="AA89" s="7">
        <v>0</v>
      </c>
      <c r="AB89" s="7">
        <v>0</v>
      </c>
      <c r="AC89" s="7">
        <v>0</v>
      </c>
      <c r="AD89" s="7">
        <v>0</v>
      </c>
      <c r="AE89" s="7">
        <v>0</v>
      </c>
      <c r="AF89" s="7">
        <v>0</v>
      </c>
      <c r="AG89" s="7">
        <v>0</v>
      </c>
      <c r="AH89" s="7">
        <v>0</v>
      </c>
      <c r="AV89" s="7">
        <f t="shared" si="6"/>
        <v>0</v>
      </c>
    </row>
    <row r="90" spans="1:51" ht="16" customHeight="1">
      <c r="A90" s="204"/>
      <c r="B90" s="3" t="s">
        <v>483</v>
      </c>
      <c r="T90" s="7">
        <v>0</v>
      </c>
      <c r="U90" s="7">
        <v>0</v>
      </c>
      <c r="V90" s="7">
        <v>0</v>
      </c>
      <c r="W90" s="7">
        <v>0</v>
      </c>
      <c r="X90" s="7">
        <v>0</v>
      </c>
      <c r="Y90" s="7">
        <v>41000</v>
      </c>
      <c r="Z90" s="7">
        <v>0</v>
      </c>
      <c r="AA90" s="7">
        <v>-16000</v>
      </c>
      <c r="AB90" s="7">
        <v>0</v>
      </c>
      <c r="AC90" s="7">
        <v>0</v>
      </c>
      <c r="AD90" s="7">
        <v>0</v>
      </c>
      <c r="AE90" s="7">
        <v>0</v>
      </c>
      <c r="AF90" s="7">
        <v>-25000</v>
      </c>
      <c r="AG90" s="7">
        <v>0</v>
      </c>
      <c r="AH90" s="7">
        <v>0</v>
      </c>
      <c r="AS90" s="45"/>
      <c r="AV90" s="7">
        <f t="shared" si="6"/>
        <v>0</v>
      </c>
    </row>
    <row r="91" spans="1:51" ht="16" customHeight="1">
      <c r="A91" s="204"/>
      <c r="B91" s="3" t="s">
        <v>15</v>
      </c>
      <c r="T91" s="7">
        <v>0</v>
      </c>
      <c r="U91" s="7">
        <v>0</v>
      </c>
      <c r="V91" s="7">
        <v>0</v>
      </c>
      <c r="W91" s="7">
        <v>0</v>
      </c>
      <c r="X91" s="7">
        <v>0</v>
      </c>
      <c r="Y91" s="7">
        <v>0</v>
      </c>
      <c r="Z91" s="7">
        <v>15500</v>
      </c>
      <c r="AA91" s="7">
        <v>0</v>
      </c>
      <c r="AB91" s="7">
        <v>0</v>
      </c>
      <c r="AC91" s="7">
        <v>-15500</v>
      </c>
      <c r="AD91" s="7">
        <v>0</v>
      </c>
      <c r="AE91" s="7">
        <v>0</v>
      </c>
      <c r="AF91" s="7">
        <v>0</v>
      </c>
      <c r="AG91" s="7">
        <v>0</v>
      </c>
      <c r="AH91" s="7">
        <v>0</v>
      </c>
      <c r="AV91" s="7">
        <f t="shared" si="6"/>
        <v>0</v>
      </c>
    </row>
    <row r="92" spans="1:51" ht="16" customHeight="1">
      <c r="A92" s="204"/>
      <c r="B92" s="3" t="s">
        <v>484</v>
      </c>
      <c r="T92" s="7">
        <v>0</v>
      </c>
      <c r="U92" s="7">
        <v>0</v>
      </c>
      <c r="V92" s="7">
        <v>-50</v>
      </c>
      <c r="W92" s="7">
        <v>-50</v>
      </c>
      <c r="X92" s="7">
        <v>0</v>
      </c>
      <c r="Y92" s="7">
        <v>0</v>
      </c>
      <c r="Z92" s="7">
        <v>0</v>
      </c>
      <c r="AA92" s="7">
        <v>0</v>
      </c>
      <c r="AB92" s="7">
        <v>0</v>
      </c>
      <c r="AC92" s="7">
        <v>15150</v>
      </c>
      <c r="AD92" s="7">
        <v>0</v>
      </c>
      <c r="AE92" s="7">
        <v>0</v>
      </c>
      <c r="AF92" s="7">
        <v>0</v>
      </c>
      <c r="AG92" s="7">
        <v>0</v>
      </c>
      <c r="AH92" s="7">
        <v>-15050</v>
      </c>
      <c r="AV92" s="7">
        <f t="shared" si="6"/>
        <v>0</v>
      </c>
    </row>
    <row r="93" spans="1:51" ht="16" customHeight="1">
      <c r="A93" s="204"/>
      <c r="B93" s="3" t="s">
        <v>21</v>
      </c>
      <c r="T93" s="7">
        <v>0</v>
      </c>
      <c r="U93" s="7">
        <v>0</v>
      </c>
      <c r="V93" s="7">
        <v>0</v>
      </c>
      <c r="W93" s="7">
        <v>0</v>
      </c>
      <c r="X93" s="7">
        <v>0</v>
      </c>
      <c r="Y93" s="7">
        <v>0</v>
      </c>
      <c r="Z93" s="7">
        <v>0</v>
      </c>
      <c r="AA93" s="7">
        <v>6400</v>
      </c>
      <c r="AB93" s="7">
        <v>-6400</v>
      </c>
      <c r="AC93" s="7">
        <v>0</v>
      </c>
      <c r="AD93" s="7">
        <v>0</v>
      </c>
      <c r="AE93" s="7">
        <v>0</v>
      </c>
      <c r="AF93" s="7">
        <v>0</v>
      </c>
      <c r="AG93" s="7">
        <v>0</v>
      </c>
      <c r="AH93" s="7">
        <v>0</v>
      </c>
      <c r="AV93" s="7">
        <f t="shared" si="6"/>
        <v>0</v>
      </c>
    </row>
    <row r="94" spans="1:51" ht="16" customHeight="1">
      <c r="A94" s="204"/>
      <c r="B94" s="3" t="s">
        <v>485</v>
      </c>
      <c r="T94" s="7">
        <v>0</v>
      </c>
      <c r="U94" s="7">
        <v>0</v>
      </c>
      <c r="V94" s="7">
        <v>-25</v>
      </c>
      <c r="W94" s="7">
        <v>-25</v>
      </c>
      <c r="X94" s="7">
        <v>-25</v>
      </c>
      <c r="Y94" s="7">
        <v>-25</v>
      </c>
      <c r="Z94" s="7">
        <v>-75</v>
      </c>
      <c r="AA94" s="7">
        <v>-100</v>
      </c>
      <c r="AB94" s="7">
        <v>6275</v>
      </c>
      <c r="AC94" s="7">
        <v>0</v>
      </c>
      <c r="AD94" s="7">
        <v>0</v>
      </c>
      <c r="AE94" s="7">
        <v>0</v>
      </c>
      <c r="AF94" s="7">
        <v>0</v>
      </c>
      <c r="AG94" s="7">
        <v>-6000</v>
      </c>
      <c r="AH94" s="7">
        <v>0</v>
      </c>
      <c r="AV94" s="7">
        <f t="shared" si="6"/>
        <v>0</v>
      </c>
    </row>
    <row r="95" spans="1:51" ht="16" customHeight="1">
      <c r="A95" s="204"/>
      <c r="B95" s="3" t="s">
        <v>20</v>
      </c>
      <c r="T95" s="7">
        <v>0</v>
      </c>
      <c r="U95" s="7">
        <v>0</v>
      </c>
      <c r="V95" s="7">
        <v>0</v>
      </c>
      <c r="W95" s="7">
        <v>0</v>
      </c>
      <c r="X95" s="7">
        <v>0</v>
      </c>
      <c r="Y95" s="7">
        <v>0</v>
      </c>
      <c r="Z95" s="7">
        <v>26500</v>
      </c>
      <c r="AA95" s="7">
        <v>0</v>
      </c>
      <c r="AB95" s="7">
        <v>0</v>
      </c>
      <c r="AC95" s="7">
        <v>0</v>
      </c>
      <c r="AD95" s="7">
        <v>-26500</v>
      </c>
      <c r="AE95" s="7">
        <v>0</v>
      </c>
      <c r="AF95" s="7">
        <v>0</v>
      </c>
      <c r="AG95" s="7">
        <v>0</v>
      </c>
      <c r="AH95" s="7">
        <v>0</v>
      </c>
      <c r="AV95" s="7">
        <f t="shared" si="6"/>
        <v>0</v>
      </c>
    </row>
    <row r="96" spans="1:51" ht="16" customHeight="1">
      <c r="A96" s="204"/>
      <c r="B96" s="3" t="s">
        <v>486</v>
      </c>
      <c r="T96" s="7">
        <v>0</v>
      </c>
      <c r="U96" s="7">
        <v>0</v>
      </c>
      <c r="V96" s="7">
        <v>0</v>
      </c>
      <c r="W96" s="7">
        <v>0</v>
      </c>
      <c r="X96" s="7">
        <v>0</v>
      </c>
      <c r="Y96" s="7">
        <v>0</v>
      </c>
      <c r="Z96" s="7">
        <v>0</v>
      </c>
      <c r="AA96" s="7">
        <v>0</v>
      </c>
      <c r="AB96" s="7">
        <v>0</v>
      </c>
      <c r="AC96" s="7">
        <v>0</v>
      </c>
      <c r="AD96" s="7">
        <v>26000</v>
      </c>
      <c r="AE96" s="7">
        <v>-26000</v>
      </c>
      <c r="AF96" s="7">
        <v>0</v>
      </c>
      <c r="AG96" s="7">
        <v>0</v>
      </c>
      <c r="AH96" s="7">
        <v>0</v>
      </c>
      <c r="AV96" s="7">
        <f t="shared" si="6"/>
        <v>0</v>
      </c>
    </row>
    <row r="97" spans="1:48" ht="16" customHeight="1">
      <c r="A97" s="204"/>
      <c r="B97" s="3" t="s">
        <v>30</v>
      </c>
      <c r="T97" s="7">
        <v>0</v>
      </c>
      <c r="U97" s="7">
        <v>0</v>
      </c>
      <c r="V97" s="7">
        <v>0</v>
      </c>
      <c r="W97" s="7">
        <v>0</v>
      </c>
      <c r="X97" s="7">
        <v>0</v>
      </c>
      <c r="Y97" s="7">
        <v>0</v>
      </c>
      <c r="Z97" s="7">
        <v>0</v>
      </c>
      <c r="AA97" s="7">
        <v>0</v>
      </c>
      <c r="AB97" s="7">
        <v>0</v>
      </c>
      <c r="AC97" s="7">
        <v>0</v>
      </c>
      <c r="AD97" s="7">
        <v>0</v>
      </c>
      <c r="AE97" s="7">
        <v>0</v>
      </c>
      <c r="AF97" s="7">
        <v>0</v>
      </c>
      <c r="AG97" s="7">
        <v>1200</v>
      </c>
      <c r="AH97" s="7">
        <v>0</v>
      </c>
      <c r="AV97" s="7">
        <f t="shared" si="6"/>
        <v>1200</v>
      </c>
    </row>
    <row r="98" spans="1:48" ht="16" customHeight="1">
      <c r="A98" s="204"/>
      <c r="B98" s="3" t="s">
        <v>31</v>
      </c>
      <c r="T98" s="7">
        <v>0</v>
      </c>
      <c r="U98" s="7">
        <v>0</v>
      </c>
      <c r="V98" s="7">
        <v>0</v>
      </c>
      <c r="W98" s="7">
        <v>0</v>
      </c>
      <c r="X98" s="7">
        <v>0</v>
      </c>
      <c r="Y98" s="7">
        <v>0</v>
      </c>
      <c r="Z98" s="7">
        <v>0</v>
      </c>
      <c r="AA98" s="7">
        <v>0</v>
      </c>
      <c r="AB98" s="7">
        <v>0</v>
      </c>
      <c r="AC98" s="7">
        <v>0</v>
      </c>
      <c r="AD98" s="7">
        <v>0</v>
      </c>
      <c r="AE98" s="7">
        <v>0</v>
      </c>
      <c r="AF98" s="7">
        <v>20000</v>
      </c>
      <c r="AG98" s="7">
        <v>0</v>
      </c>
      <c r="AH98" s="7">
        <v>0</v>
      </c>
      <c r="AV98" s="7">
        <f t="shared" si="6"/>
        <v>20000</v>
      </c>
    </row>
    <row r="99" spans="1:48" ht="16" customHeight="1">
      <c r="A99" s="204"/>
      <c r="B99" s="3" t="s">
        <v>489</v>
      </c>
      <c r="T99" s="7">
        <v>0</v>
      </c>
      <c r="U99" s="7">
        <v>0</v>
      </c>
      <c r="V99" s="7">
        <v>0</v>
      </c>
      <c r="W99" s="7">
        <v>0</v>
      </c>
      <c r="X99" s="7">
        <v>0</v>
      </c>
      <c r="Y99" s="7">
        <v>0</v>
      </c>
      <c r="Z99" s="7">
        <v>0</v>
      </c>
      <c r="AA99" s="7">
        <v>0</v>
      </c>
      <c r="AB99" s="7">
        <v>0</v>
      </c>
      <c r="AC99" s="7">
        <v>0</v>
      </c>
      <c r="AD99" s="7">
        <v>0</v>
      </c>
      <c r="AE99" s="7">
        <v>3000.4</v>
      </c>
      <c r="AF99" s="7">
        <v>0</v>
      </c>
      <c r="AG99" s="7">
        <v>0</v>
      </c>
      <c r="AH99" s="7">
        <v>0</v>
      </c>
      <c r="AV99" s="7">
        <f t="shared" si="6"/>
        <v>3000.4</v>
      </c>
    </row>
    <row r="100" spans="1:48" ht="16" customHeight="1">
      <c r="A100" s="204"/>
      <c r="B100" s="3" t="s">
        <v>490</v>
      </c>
      <c r="T100" s="7">
        <v>0</v>
      </c>
      <c r="U100" s="7">
        <v>0</v>
      </c>
      <c r="V100" s="7">
        <v>0</v>
      </c>
      <c r="W100" s="7">
        <v>0</v>
      </c>
      <c r="X100" s="7">
        <v>-20</v>
      </c>
      <c r="Y100" s="7">
        <v>-20</v>
      </c>
      <c r="Z100" s="7">
        <v>0</v>
      </c>
      <c r="AA100" s="7">
        <v>0</v>
      </c>
      <c r="AB100" s="7">
        <v>0</v>
      </c>
      <c r="AC100" s="7">
        <v>-17.9998</v>
      </c>
      <c r="AD100" s="7">
        <v>-26.999700000000001</v>
      </c>
      <c r="AE100" s="7">
        <v>0</v>
      </c>
      <c r="AF100" s="7">
        <v>0</v>
      </c>
      <c r="AG100" s="7">
        <v>0</v>
      </c>
      <c r="AH100" s="7">
        <v>1799.98</v>
      </c>
      <c r="AV100" s="7">
        <f t="shared" si="6"/>
        <v>1714.9805000000001</v>
      </c>
    </row>
    <row r="101" spans="1:48" ht="16" customHeight="1">
      <c r="T101" s="211" t="s">
        <v>106</v>
      </c>
      <c r="U101" s="211"/>
      <c r="V101" s="211"/>
      <c r="W101" s="211"/>
      <c r="X101" s="211"/>
      <c r="Y101" s="211"/>
      <c r="Z101" s="211"/>
      <c r="AA101" s="211"/>
      <c r="AB101" s="211"/>
      <c r="AC101" s="211"/>
      <c r="AD101" s="211"/>
      <c r="AE101" s="211"/>
      <c r="AF101" s="211"/>
      <c r="AG101" s="211"/>
      <c r="AH101" s="211"/>
      <c r="AV101" s="38" t="s">
        <v>109</v>
      </c>
    </row>
    <row r="102" spans="1:48" ht="16" customHeight="1">
      <c r="T102" s="7">
        <f>SUM(T85:T100)</f>
        <v>50000</v>
      </c>
      <c r="U102" s="7">
        <f t="shared" ref="U102:AH102" si="7">SUM(U85:U100)</f>
        <v>43000</v>
      </c>
      <c r="V102" s="7">
        <f t="shared" si="7"/>
        <v>-2075</v>
      </c>
      <c r="W102" s="7">
        <f t="shared" si="7"/>
        <v>-2575</v>
      </c>
      <c r="X102" s="7">
        <f t="shared" si="7"/>
        <v>-545</v>
      </c>
      <c r="Y102" s="7">
        <f t="shared" si="7"/>
        <v>-45</v>
      </c>
      <c r="Z102" s="7">
        <f t="shared" si="7"/>
        <v>-5075</v>
      </c>
      <c r="AA102" s="7">
        <f t="shared" si="7"/>
        <v>-9700</v>
      </c>
      <c r="AB102" s="7">
        <f t="shared" si="7"/>
        <v>-125</v>
      </c>
      <c r="AC102" s="7">
        <f t="shared" si="7"/>
        <v>-367.99979999999999</v>
      </c>
      <c r="AD102" s="7">
        <f t="shared" si="7"/>
        <v>-526.99969999999996</v>
      </c>
      <c r="AE102" s="7">
        <f t="shared" si="7"/>
        <v>-22999.599999999999</v>
      </c>
      <c r="AF102" s="7">
        <f t="shared" si="7"/>
        <v>-5000</v>
      </c>
      <c r="AG102" s="7">
        <f t="shared" si="7"/>
        <v>-4800</v>
      </c>
      <c r="AH102" s="7">
        <f t="shared" si="7"/>
        <v>-13250.02</v>
      </c>
    </row>
    <row r="103" spans="1:48" ht="19">
      <c r="T103" s="211" t="s">
        <v>115</v>
      </c>
      <c r="U103" s="211"/>
      <c r="V103" s="211"/>
      <c r="W103" s="211"/>
      <c r="X103" s="211"/>
      <c r="Y103" s="211"/>
      <c r="Z103" s="211"/>
      <c r="AA103" s="211"/>
      <c r="AB103" s="211"/>
      <c r="AC103" s="211"/>
      <c r="AD103" s="211"/>
      <c r="AE103" s="211"/>
      <c r="AF103" s="211"/>
      <c r="AG103" s="211"/>
      <c r="AH103" s="211"/>
    </row>
    <row r="104" spans="1:48">
      <c r="S104" s="3" t="s">
        <v>107</v>
      </c>
      <c r="T104" s="7">
        <f>T102</f>
        <v>50000</v>
      </c>
      <c r="U104" s="7">
        <f>U102</f>
        <v>43000</v>
      </c>
      <c r="V104" s="7">
        <v>0</v>
      </c>
      <c r="W104" s="7">
        <v>0</v>
      </c>
      <c r="X104" s="7">
        <v>0</v>
      </c>
      <c r="Y104" s="7">
        <v>0</v>
      </c>
      <c r="Z104" s="7">
        <v>0</v>
      </c>
      <c r="AA104" s="7">
        <v>0</v>
      </c>
      <c r="AB104" s="7">
        <v>0</v>
      </c>
      <c r="AC104" s="7">
        <v>0</v>
      </c>
      <c r="AD104" s="7">
        <v>0</v>
      </c>
      <c r="AE104" s="7">
        <v>0</v>
      </c>
      <c r="AF104" s="7">
        <v>0</v>
      </c>
      <c r="AG104" s="7">
        <v>0</v>
      </c>
      <c r="AH104" s="7">
        <v>0</v>
      </c>
    </row>
    <row r="105" spans="1:48">
      <c r="S105" s="3" t="s">
        <v>108</v>
      </c>
      <c r="T105" s="7">
        <v>0</v>
      </c>
      <c r="U105" s="7">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48" ht="16" customHeight="1"/>
    <row r="109" spans="1:48" ht="47">
      <c r="A109" s="29" t="s">
        <v>121</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row>
    <row r="110" spans="1:48" ht="16" customHeight="1"/>
    <row r="111" spans="1:48">
      <c r="A111" s="211" t="s">
        <v>122</v>
      </c>
      <c r="B111" s="211"/>
      <c r="C111" s="211"/>
      <c r="D111" s="211"/>
      <c r="E111" s="211"/>
      <c r="F111" s="211"/>
      <c r="G111" s="211"/>
      <c r="H111" s="211"/>
      <c r="I111" s="211"/>
      <c r="J111" s="6"/>
      <c r="K111" s="6"/>
      <c r="M111" s="6"/>
      <c r="N111" s="6"/>
      <c r="O111" s="6"/>
      <c r="P111" s="6"/>
      <c r="Q111" s="6"/>
      <c r="R111" s="6"/>
      <c r="S111" s="6"/>
      <c r="T111" s="6"/>
      <c r="U111" s="6"/>
      <c r="V111" s="6"/>
      <c r="W111" s="6"/>
    </row>
    <row r="112" spans="1:48">
      <c r="A112" s="38"/>
      <c r="B112" s="38"/>
      <c r="C112" s="38"/>
      <c r="D112" s="38"/>
      <c r="E112" s="38"/>
      <c r="F112" s="38"/>
      <c r="G112" s="38"/>
      <c r="H112" s="6"/>
      <c r="I112" s="6"/>
      <c r="J112" s="6"/>
      <c r="K112" s="6"/>
      <c r="M112" s="6"/>
      <c r="N112" s="6"/>
      <c r="O112" s="6"/>
      <c r="P112" s="6"/>
      <c r="Q112" s="6"/>
      <c r="R112" s="6"/>
      <c r="S112" s="6"/>
      <c r="T112" s="6"/>
      <c r="U112" s="6"/>
      <c r="V112" s="6"/>
      <c r="W112" s="6"/>
    </row>
    <row r="113" spans="1:25" ht="16" customHeight="1">
      <c r="A113" s="204" t="s">
        <v>171</v>
      </c>
      <c r="B113" s="3" t="s">
        <v>14</v>
      </c>
      <c r="C113" s="7">
        <f>AV85</f>
        <v>0</v>
      </c>
      <c r="D113" s="17"/>
      <c r="E113" s="46">
        <f>AT44</f>
        <v>0</v>
      </c>
      <c r="H113" s="17"/>
      <c r="I113" s="22">
        <f>C113-E113</f>
        <v>0</v>
      </c>
      <c r="J113" s="17"/>
      <c r="K113" s="17"/>
      <c r="M113" s="17"/>
      <c r="N113" s="17"/>
      <c r="O113" s="17"/>
      <c r="P113" s="17"/>
      <c r="Q113" s="17"/>
      <c r="R113" s="17"/>
      <c r="S113" s="17"/>
      <c r="T113" s="17"/>
      <c r="U113" s="17"/>
      <c r="V113" s="17"/>
      <c r="W113" s="17"/>
      <c r="Y113" s="17"/>
    </row>
    <row r="114" spans="1:25">
      <c r="A114" s="204"/>
      <c r="B114" s="3" t="s">
        <v>480</v>
      </c>
      <c r="C114" s="7">
        <f t="shared" ref="C114:C128" si="10">AV86</f>
        <v>0</v>
      </c>
      <c r="D114" s="17"/>
      <c r="E114" s="46">
        <f t="shared" ref="E114:E128" si="11">AT45</f>
        <v>0</v>
      </c>
      <c r="H114" s="17"/>
      <c r="I114" s="22">
        <f t="shared" ref="I114:I128" si="12">C114-E114</f>
        <v>0</v>
      </c>
      <c r="J114" s="17"/>
      <c r="K114" s="17"/>
      <c r="M114" s="17"/>
      <c r="N114" s="17"/>
      <c r="O114" s="17"/>
      <c r="P114" s="17"/>
      <c r="Q114" s="17"/>
      <c r="R114" s="17"/>
      <c r="S114" s="17"/>
      <c r="T114" s="17"/>
      <c r="U114" s="17"/>
      <c r="V114" s="17"/>
      <c r="W114" s="17"/>
      <c r="Y114" s="17"/>
    </row>
    <row r="115" spans="1:25">
      <c r="A115" s="204"/>
      <c r="B115" s="3" t="s">
        <v>481</v>
      </c>
      <c r="C115" s="7">
        <f t="shared" si="10"/>
        <v>0</v>
      </c>
      <c r="E115" s="46">
        <f t="shared" si="11"/>
        <v>0</v>
      </c>
      <c r="I115" s="22">
        <f t="shared" si="12"/>
        <v>0</v>
      </c>
      <c r="J115" s="17"/>
      <c r="K115" s="17"/>
      <c r="L115" s="38"/>
      <c r="M115" s="17"/>
      <c r="N115" s="17"/>
      <c r="O115" s="17"/>
      <c r="P115" s="17"/>
      <c r="Q115" s="17"/>
      <c r="R115" s="17"/>
      <c r="S115" s="17"/>
      <c r="T115" s="17"/>
      <c r="U115" s="17"/>
      <c r="V115" s="17"/>
      <c r="W115" s="17"/>
      <c r="X115" s="91"/>
      <c r="Y115" s="17"/>
    </row>
    <row r="116" spans="1:25">
      <c r="A116" s="204"/>
      <c r="B116" s="3" t="s">
        <v>27</v>
      </c>
      <c r="C116" s="7">
        <f t="shared" si="10"/>
        <v>0</v>
      </c>
      <c r="E116" s="46">
        <f t="shared" si="11"/>
        <v>0</v>
      </c>
      <c r="I116" s="22">
        <f t="shared" si="12"/>
        <v>0</v>
      </c>
      <c r="J116" s="17"/>
      <c r="K116" s="17"/>
      <c r="M116" s="17"/>
      <c r="N116" s="17"/>
      <c r="O116" s="17"/>
      <c r="P116" s="17"/>
      <c r="Q116" s="17"/>
      <c r="R116" s="17"/>
      <c r="S116" s="17"/>
      <c r="T116" s="17"/>
      <c r="U116" s="17"/>
      <c r="V116" s="17"/>
      <c r="W116" s="17"/>
      <c r="Y116" s="17"/>
    </row>
    <row r="117" spans="1:25">
      <c r="A117" s="204"/>
      <c r="B117" s="3" t="s">
        <v>482</v>
      </c>
      <c r="C117" s="7">
        <f t="shared" si="10"/>
        <v>0</v>
      </c>
      <c r="E117" s="46">
        <f t="shared" si="11"/>
        <v>0</v>
      </c>
      <c r="I117" s="22">
        <f t="shared" si="12"/>
        <v>0</v>
      </c>
      <c r="J117" s="17"/>
      <c r="K117" s="17"/>
      <c r="M117" s="17"/>
      <c r="N117" s="17"/>
      <c r="O117" s="17"/>
      <c r="P117" s="17"/>
      <c r="Q117" s="17"/>
      <c r="R117" s="17"/>
      <c r="S117" s="17"/>
      <c r="T117" s="17"/>
      <c r="U117" s="17"/>
      <c r="V117" s="17"/>
      <c r="W117" s="17"/>
      <c r="Y117" s="17"/>
    </row>
    <row r="118" spans="1:25">
      <c r="A118" s="204"/>
      <c r="B118" s="3" t="s">
        <v>483</v>
      </c>
      <c r="C118" s="7">
        <f t="shared" si="10"/>
        <v>0</v>
      </c>
      <c r="D118" s="17"/>
      <c r="E118" s="46">
        <f t="shared" si="11"/>
        <v>0</v>
      </c>
      <c r="H118" s="17"/>
      <c r="I118" s="22">
        <f t="shared" si="12"/>
        <v>0</v>
      </c>
      <c r="J118" s="17"/>
      <c r="K118" s="17"/>
      <c r="M118" s="17"/>
      <c r="N118" s="17"/>
      <c r="O118" s="17"/>
      <c r="P118" s="17"/>
      <c r="Q118" s="17"/>
      <c r="R118" s="17"/>
      <c r="S118" s="17"/>
      <c r="T118" s="17"/>
      <c r="U118" s="17"/>
      <c r="V118" s="17"/>
      <c r="W118" s="17"/>
      <c r="Y118" s="17"/>
    </row>
    <row r="119" spans="1:25">
      <c r="A119" s="204"/>
      <c r="B119" s="3" t="s">
        <v>15</v>
      </c>
      <c r="C119" s="7">
        <f t="shared" si="10"/>
        <v>0</v>
      </c>
      <c r="D119" s="17"/>
      <c r="E119" s="46">
        <f t="shared" si="11"/>
        <v>0</v>
      </c>
      <c r="H119" s="17"/>
      <c r="I119" s="22">
        <f t="shared" si="12"/>
        <v>0</v>
      </c>
      <c r="J119" s="17"/>
      <c r="K119" s="17"/>
      <c r="M119" s="17"/>
      <c r="N119" s="17"/>
      <c r="O119" s="17"/>
      <c r="P119" s="17"/>
      <c r="Q119" s="17"/>
      <c r="R119" s="17"/>
      <c r="S119" s="17"/>
      <c r="T119" s="17"/>
      <c r="U119" s="17"/>
      <c r="V119" s="17"/>
      <c r="W119" s="17"/>
      <c r="Y119" s="17"/>
    </row>
    <row r="120" spans="1:25">
      <c r="A120" s="204"/>
      <c r="B120" s="3" t="s">
        <v>484</v>
      </c>
      <c r="C120" s="7">
        <f t="shared" si="10"/>
        <v>0</v>
      </c>
      <c r="D120" s="17"/>
      <c r="E120" s="46">
        <f t="shared" si="11"/>
        <v>0</v>
      </c>
      <c r="H120" s="17"/>
      <c r="I120" s="22">
        <f t="shared" si="12"/>
        <v>0</v>
      </c>
      <c r="J120" s="17"/>
      <c r="K120" s="17"/>
      <c r="M120" s="17"/>
      <c r="N120" s="17"/>
      <c r="O120" s="17"/>
      <c r="P120" s="17"/>
      <c r="Q120" s="17"/>
      <c r="R120" s="17"/>
      <c r="S120" s="17"/>
      <c r="T120" s="17"/>
      <c r="U120" s="17"/>
      <c r="V120" s="17"/>
      <c r="W120" s="17"/>
      <c r="Y120" s="17"/>
    </row>
    <row r="121" spans="1:25">
      <c r="A121" s="204"/>
      <c r="B121" s="3" t="s">
        <v>21</v>
      </c>
      <c r="C121" s="7">
        <f t="shared" si="10"/>
        <v>0</v>
      </c>
      <c r="D121" s="38" t="s">
        <v>26</v>
      </c>
      <c r="E121" s="46">
        <f t="shared" si="11"/>
        <v>0</v>
      </c>
      <c r="H121" s="92" t="s">
        <v>25</v>
      </c>
      <c r="I121" s="22">
        <f t="shared" si="12"/>
        <v>0</v>
      </c>
      <c r="J121" s="17"/>
      <c r="K121" s="17"/>
      <c r="M121" s="17"/>
      <c r="N121" s="17"/>
      <c r="O121" s="17"/>
      <c r="P121" s="17"/>
      <c r="Q121" s="17"/>
      <c r="R121" s="17"/>
      <c r="S121" s="17"/>
      <c r="T121" s="17"/>
      <c r="U121" s="17"/>
      <c r="V121" s="17"/>
      <c r="W121" s="17"/>
      <c r="Y121" s="17"/>
    </row>
    <row r="122" spans="1:25">
      <c r="A122" s="204"/>
      <c r="B122" s="3" t="s">
        <v>485</v>
      </c>
      <c r="C122" s="7">
        <f t="shared" si="10"/>
        <v>0</v>
      </c>
      <c r="D122" s="17"/>
      <c r="E122" s="46">
        <f t="shared" si="11"/>
        <v>0</v>
      </c>
      <c r="H122" s="17"/>
      <c r="I122" s="22">
        <f t="shared" si="12"/>
        <v>0</v>
      </c>
      <c r="J122" s="17"/>
      <c r="K122" s="17"/>
      <c r="M122" s="17"/>
      <c r="N122" s="17"/>
      <c r="O122" s="17"/>
      <c r="P122" s="17"/>
      <c r="Q122" s="17"/>
      <c r="R122" s="17"/>
      <c r="S122" s="17"/>
      <c r="T122" s="17"/>
      <c r="U122" s="17"/>
      <c r="V122" s="17"/>
      <c r="W122" s="17"/>
      <c r="Y122" s="17"/>
    </row>
    <row r="123" spans="1:25">
      <c r="A123" s="204"/>
      <c r="B123" s="3" t="s">
        <v>20</v>
      </c>
      <c r="C123" s="7">
        <f t="shared" si="10"/>
        <v>0</v>
      </c>
      <c r="D123" s="17"/>
      <c r="E123" s="46">
        <f t="shared" si="11"/>
        <v>0</v>
      </c>
      <c r="H123" s="17"/>
      <c r="I123" s="22">
        <f t="shared" si="12"/>
        <v>0</v>
      </c>
      <c r="J123" s="17"/>
      <c r="K123" s="17"/>
      <c r="M123" s="17"/>
      <c r="N123" s="17"/>
      <c r="O123" s="17"/>
      <c r="P123" s="17"/>
      <c r="Q123" s="17"/>
      <c r="R123" s="17"/>
      <c r="S123" s="17"/>
      <c r="T123" s="17"/>
      <c r="U123" s="17"/>
      <c r="V123" s="17"/>
      <c r="W123" s="17"/>
      <c r="Y123" s="17"/>
    </row>
    <row r="124" spans="1:25">
      <c r="A124" s="204"/>
      <c r="B124" s="3" t="s">
        <v>486</v>
      </c>
      <c r="C124" s="7">
        <f t="shared" si="10"/>
        <v>0</v>
      </c>
      <c r="D124" s="17"/>
      <c r="E124" s="46">
        <f t="shared" si="11"/>
        <v>0</v>
      </c>
      <c r="H124" s="17"/>
      <c r="I124" s="22">
        <f t="shared" si="12"/>
        <v>0</v>
      </c>
      <c r="J124" s="17"/>
      <c r="K124" s="17"/>
      <c r="M124" s="17"/>
      <c r="N124" s="17"/>
      <c r="O124" s="17"/>
      <c r="P124" s="17"/>
      <c r="Q124" s="17"/>
      <c r="R124" s="17"/>
      <c r="S124" s="17"/>
      <c r="T124" s="17"/>
      <c r="U124" s="17"/>
      <c r="V124" s="17"/>
      <c r="W124" s="17"/>
      <c r="Y124" s="17"/>
    </row>
    <row r="125" spans="1:25">
      <c r="A125" s="204"/>
      <c r="B125" s="3" t="s">
        <v>30</v>
      </c>
      <c r="C125" s="7">
        <f t="shared" si="10"/>
        <v>1200</v>
      </c>
      <c r="D125" s="17"/>
      <c r="E125" s="46">
        <f t="shared" si="11"/>
        <v>1200</v>
      </c>
      <c r="H125" s="17"/>
      <c r="I125" s="22">
        <f t="shared" si="12"/>
        <v>0</v>
      </c>
      <c r="J125" s="17"/>
      <c r="K125" s="17"/>
      <c r="M125" s="17"/>
      <c r="N125" s="17"/>
      <c r="O125" s="17"/>
      <c r="P125" s="17"/>
      <c r="Q125" s="17"/>
      <c r="R125" s="17"/>
      <c r="S125" s="17"/>
      <c r="T125" s="17"/>
      <c r="U125" s="17"/>
      <c r="V125" s="17"/>
      <c r="W125" s="17"/>
      <c r="Y125" s="17"/>
    </row>
    <row r="126" spans="1:25">
      <c r="A126" s="204"/>
      <c r="B126" s="3" t="s">
        <v>31</v>
      </c>
      <c r="C126" s="7">
        <f t="shared" si="10"/>
        <v>20000</v>
      </c>
      <c r="D126" s="17"/>
      <c r="E126" s="46">
        <f t="shared" si="11"/>
        <v>20000</v>
      </c>
      <c r="H126" s="17"/>
      <c r="I126" s="22">
        <f t="shared" si="12"/>
        <v>0</v>
      </c>
      <c r="J126" s="17"/>
      <c r="K126" s="17"/>
      <c r="M126" s="17"/>
      <c r="N126" s="17"/>
      <c r="O126" s="17"/>
      <c r="P126" s="17"/>
      <c r="Q126" s="17"/>
      <c r="R126" s="17"/>
      <c r="S126" s="17"/>
      <c r="T126" s="17"/>
      <c r="U126" s="17"/>
      <c r="V126" s="17"/>
      <c r="W126" s="17"/>
      <c r="Y126" s="17"/>
    </row>
    <row r="127" spans="1:25">
      <c r="A127" s="204"/>
      <c r="B127" s="3" t="s">
        <v>489</v>
      </c>
      <c r="C127" s="7">
        <f t="shared" si="10"/>
        <v>3000.4</v>
      </c>
      <c r="D127" s="17"/>
      <c r="E127" s="46">
        <f t="shared" si="11"/>
        <v>3000.4</v>
      </c>
      <c r="H127" s="17"/>
      <c r="I127" s="22">
        <f t="shared" si="12"/>
        <v>0</v>
      </c>
      <c r="J127" s="17"/>
      <c r="K127" s="17"/>
      <c r="M127" s="17"/>
      <c r="N127" s="17"/>
      <c r="O127" s="17"/>
      <c r="P127" s="17"/>
      <c r="Q127" s="17"/>
      <c r="R127" s="17"/>
      <c r="S127" s="17"/>
      <c r="T127" s="17"/>
      <c r="U127" s="17"/>
      <c r="V127" s="17"/>
      <c r="W127" s="17"/>
      <c r="Y127" s="17"/>
    </row>
    <row r="128" spans="1:25">
      <c r="A128" s="204"/>
      <c r="B128" s="3" t="s">
        <v>490</v>
      </c>
      <c r="C128" s="7">
        <f t="shared" si="10"/>
        <v>1714.9805000000001</v>
      </c>
      <c r="D128" s="17"/>
      <c r="E128" s="46">
        <f t="shared" si="11"/>
        <v>1714.9804999999999</v>
      </c>
      <c r="H128" s="17"/>
      <c r="I128" s="22">
        <f t="shared" si="12"/>
        <v>0</v>
      </c>
      <c r="J128" s="17"/>
      <c r="K128" s="17"/>
      <c r="M128" s="17"/>
      <c r="N128" s="17"/>
      <c r="O128" s="17"/>
      <c r="P128" s="17"/>
      <c r="Q128" s="17"/>
      <c r="R128" s="17"/>
      <c r="S128" s="17"/>
      <c r="T128" s="17"/>
      <c r="U128" s="17"/>
      <c r="V128" s="17"/>
      <c r="W128" s="17"/>
      <c r="Y128" s="17"/>
    </row>
    <row r="129" spans="1:23">
      <c r="C129" s="38" t="s">
        <v>109</v>
      </c>
      <c r="D129" s="4"/>
      <c r="E129" s="38" t="s">
        <v>104</v>
      </c>
      <c r="H129" s="4"/>
      <c r="I129" s="17" t="s">
        <v>119</v>
      </c>
      <c r="J129" s="4"/>
      <c r="K129" s="4"/>
      <c r="M129" s="4"/>
      <c r="N129" s="4"/>
      <c r="O129" s="4"/>
      <c r="P129" s="4"/>
      <c r="Q129" s="4"/>
      <c r="R129" s="4"/>
      <c r="S129" s="4"/>
      <c r="T129" s="4"/>
      <c r="U129" s="4"/>
      <c r="V129" s="4"/>
      <c r="W129" s="38"/>
    </row>
    <row r="130" spans="1:23">
      <c r="C130" s="38"/>
      <c r="D130" s="4"/>
      <c r="E130" s="38"/>
      <c r="H130" s="4"/>
      <c r="I130" s="17"/>
      <c r="J130" s="4"/>
      <c r="K130" s="4"/>
      <c r="M130" s="38"/>
      <c r="N130" s="38"/>
      <c r="O130" s="38"/>
      <c r="P130" s="38"/>
      <c r="Q130" s="38"/>
      <c r="R130" s="38"/>
      <c r="S130" s="38"/>
      <c r="T130" s="38"/>
      <c r="U130" s="38"/>
      <c r="V130" s="38"/>
      <c r="W130" s="38"/>
    </row>
    <row r="131" spans="1:23">
      <c r="A131" s="211" t="s">
        <v>123</v>
      </c>
      <c r="B131" s="211"/>
      <c r="C131" s="211"/>
      <c r="D131" s="211"/>
      <c r="E131" s="211"/>
      <c r="F131" s="211"/>
      <c r="G131" s="211"/>
      <c r="H131" s="211"/>
      <c r="I131" s="211"/>
    </row>
    <row r="133" spans="1:23" ht="16" customHeight="1">
      <c r="A133" s="204" t="s">
        <v>1</v>
      </c>
      <c r="B133" s="3" t="s">
        <v>487</v>
      </c>
      <c r="C133" s="7">
        <f t="shared" ref="C133:C147" si="13">AV66</f>
        <v>50000</v>
      </c>
      <c r="E133" s="7">
        <f t="array" ref="E133:E147">TRANSPOSE(T102:AH102)</f>
        <v>50000</v>
      </c>
      <c r="G133" s="7">
        <f t="array" ref="G133:G147">TRANSPOSE(T61:AH61)</f>
        <v>0</v>
      </c>
      <c r="I133" s="22">
        <f>C133-E133-G133</f>
        <v>0</v>
      </c>
    </row>
    <row r="134" spans="1:23" ht="16" customHeight="1">
      <c r="A134" s="204"/>
      <c r="B134" s="3" t="s">
        <v>488</v>
      </c>
      <c r="C134" s="7">
        <f t="shared" si="13"/>
        <v>43000</v>
      </c>
      <c r="E134" s="7">
        <v>43000</v>
      </c>
      <c r="G134" s="7">
        <v>0</v>
      </c>
      <c r="I134" s="22">
        <f t="shared" ref="I134:I147" si="14">C134-E134-G134</f>
        <v>0</v>
      </c>
    </row>
    <row r="135" spans="1:23">
      <c r="A135" s="204"/>
      <c r="B135" s="3" t="s">
        <v>28</v>
      </c>
      <c r="C135" s="7">
        <f t="shared" si="13"/>
        <v>41000</v>
      </c>
      <c r="E135" s="7">
        <v>-2075</v>
      </c>
      <c r="G135" s="7">
        <v>43075</v>
      </c>
      <c r="I135" s="22">
        <f t="shared" si="14"/>
        <v>0</v>
      </c>
    </row>
    <row r="136" spans="1:23">
      <c r="A136" s="204"/>
      <c r="B136" s="3" t="s">
        <v>0</v>
      </c>
      <c r="C136" s="7">
        <f t="shared" si="13"/>
        <v>47500</v>
      </c>
      <c r="E136" s="7">
        <v>-2575</v>
      </c>
      <c r="G136" s="7">
        <v>50075</v>
      </c>
      <c r="I136" s="22">
        <f t="shared" si="14"/>
        <v>0</v>
      </c>
    </row>
    <row r="137" spans="1:23">
      <c r="A137" s="204"/>
      <c r="B137" s="3" t="s">
        <v>37</v>
      </c>
      <c r="C137" s="7">
        <f t="shared" si="13"/>
        <v>47000</v>
      </c>
      <c r="E137" s="7">
        <v>-545</v>
      </c>
      <c r="G137" s="7">
        <v>47545</v>
      </c>
      <c r="I137" s="22">
        <f t="shared" si="14"/>
        <v>0</v>
      </c>
    </row>
    <row r="138" spans="1:23">
      <c r="A138" s="204"/>
      <c r="B138" s="3" t="s">
        <v>38</v>
      </c>
      <c r="C138" s="7">
        <f t="shared" si="13"/>
        <v>41000</v>
      </c>
      <c r="E138" s="7">
        <v>-45</v>
      </c>
      <c r="G138" s="7">
        <v>41045</v>
      </c>
      <c r="I138" s="22">
        <f t="shared" si="14"/>
        <v>0</v>
      </c>
    </row>
    <row r="139" spans="1:23">
      <c r="A139" s="204"/>
      <c r="B139" s="3" t="s">
        <v>13</v>
      </c>
      <c r="C139" s="7">
        <f t="shared" si="13"/>
        <v>42000</v>
      </c>
      <c r="E139" s="7">
        <v>-5075</v>
      </c>
      <c r="G139" s="7">
        <v>47075</v>
      </c>
      <c r="I139" s="22">
        <f t="shared" si="14"/>
        <v>0</v>
      </c>
    </row>
    <row r="140" spans="1:23">
      <c r="A140" s="204"/>
      <c r="B140" s="3" t="s">
        <v>23</v>
      </c>
      <c r="C140" s="7">
        <f t="shared" si="13"/>
        <v>6400</v>
      </c>
      <c r="D140" s="38" t="s">
        <v>116</v>
      </c>
      <c r="E140" s="7">
        <v>-9700</v>
      </c>
      <c r="F140" s="38" t="s">
        <v>116</v>
      </c>
      <c r="G140" s="7">
        <v>16100</v>
      </c>
      <c r="H140" s="91" t="s">
        <v>25</v>
      </c>
      <c r="I140" s="22">
        <f t="shared" si="14"/>
        <v>0</v>
      </c>
    </row>
    <row r="141" spans="1:23">
      <c r="A141" s="204"/>
      <c r="B141" s="3" t="s">
        <v>22</v>
      </c>
      <c r="C141" s="7">
        <f t="shared" si="13"/>
        <v>6275</v>
      </c>
      <c r="E141" s="7">
        <v>-125</v>
      </c>
      <c r="G141" s="7">
        <v>6400</v>
      </c>
      <c r="I141" s="22">
        <f t="shared" si="14"/>
        <v>0</v>
      </c>
    </row>
    <row r="142" spans="1:23">
      <c r="A142" s="204"/>
      <c r="B142" s="3" t="s">
        <v>131</v>
      </c>
      <c r="C142" s="7">
        <f t="shared" si="13"/>
        <v>15150</v>
      </c>
      <c r="E142" s="7">
        <v>-367.99979999999999</v>
      </c>
      <c r="G142" s="7">
        <v>15517.9998</v>
      </c>
      <c r="I142" s="22">
        <f t="shared" si="14"/>
        <v>0</v>
      </c>
    </row>
    <row r="143" spans="1:23">
      <c r="A143" s="204"/>
      <c r="B143" s="3" t="s">
        <v>132</v>
      </c>
      <c r="C143" s="7">
        <f t="shared" si="13"/>
        <v>26000</v>
      </c>
      <c r="E143" s="7">
        <v>-526.99969999999996</v>
      </c>
      <c r="G143" s="7">
        <v>26526.9997</v>
      </c>
      <c r="I143" s="22">
        <f t="shared" si="14"/>
        <v>0</v>
      </c>
    </row>
    <row r="144" spans="1:23">
      <c r="A144" s="204"/>
      <c r="B144" s="3" t="s">
        <v>32</v>
      </c>
      <c r="C144" s="7">
        <f t="shared" si="13"/>
        <v>3000.4</v>
      </c>
      <c r="E144" s="7">
        <v>-22999.599999999999</v>
      </c>
      <c r="G144" s="7">
        <v>26000</v>
      </c>
      <c r="I144" s="22">
        <f t="shared" si="14"/>
        <v>0</v>
      </c>
    </row>
    <row r="145" spans="1:9">
      <c r="A145" s="204"/>
      <c r="B145" s="3" t="s">
        <v>33</v>
      </c>
      <c r="C145" s="7">
        <f t="shared" si="13"/>
        <v>20000</v>
      </c>
      <c r="E145" s="7">
        <v>-5000</v>
      </c>
      <c r="G145" s="7">
        <v>25000</v>
      </c>
      <c r="I145" s="22">
        <f t="shared" si="14"/>
        <v>0</v>
      </c>
    </row>
    <row r="146" spans="1:9">
      <c r="A146" s="204"/>
      <c r="B146" s="3" t="s">
        <v>42</v>
      </c>
      <c r="C146" s="7">
        <f t="shared" si="13"/>
        <v>1200</v>
      </c>
      <c r="E146" s="7">
        <v>-4800</v>
      </c>
      <c r="G146" s="7">
        <v>6000</v>
      </c>
      <c r="I146" s="22">
        <f t="shared" si="14"/>
        <v>0</v>
      </c>
    </row>
    <row r="147" spans="1:9">
      <c r="A147" s="204"/>
      <c r="B147" s="3" t="s">
        <v>34</v>
      </c>
      <c r="C147" s="7">
        <f t="shared" si="13"/>
        <v>1799.98</v>
      </c>
      <c r="E147" s="7">
        <v>-13250.02</v>
      </c>
      <c r="G147" s="7">
        <v>15050</v>
      </c>
      <c r="I147" s="22">
        <f t="shared" si="14"/>
        <v>0</v>
      </c>
    </row>
    <row r="148" spans="1:9" ht="19">
      <c r="C148" s="38" t="s">
        <v>105</v>
      </c>
      <c r="E148" s="17" t="s">
        <v>117</v>
      </c>
      <c r="G148" s="17" t="s">
        <v>118</v>
      </c>
      <c r="I148" s="17" t="s">
        <v>120</v>
      </c>
    </row>
    <row r="153" spans="1:9" ht="47">
      <c r="A153" s="29" t="s">
        <v>137</v>
      </c>
    </row>
    <row r="155" spans="1:9" ht="16" customHeight="1">
      <c r="A155" s="204" t="s">
        <v>169</v>
      </c>
      <c r="B155" s="3" t="s">
        <v>487</v>
      </c>
      <c r="C155" s="7">
        <f t="shared" ref="C155:C169" si="15">AV66</f>
        <v>50000</v>
      </c>
      <c r="D155" s="7">
        <f t="array" ref="D155:D169">TRANSPOSE(T61:AH61)</f>
        <v>0</v>
      </c>
      <c r="F155" s="7" t="s">
        <v>19</v>
      </c>
    </row>
    <row r="156" spans="1:9" ht="16" customHeight="1">
      <c r="A156" s="204"/>
      <c r="B156" s="3" t="s">
        <v>488</v>
      </c>
      <c r="C156" s="7">
        <f t="shared" si="15"/>
        <v>43000</v>
      </c>
      <c r="D156" s="7">
        <v>0</v>
      </c>
      <c r="F156" s="7" t="s">
        <v>19</v>
      </c>
    </row>
    <row r="157" spans="1:9">
      <c r="A157" s="204"/>
      <c r="B157" s="3" t="s">
        <v>28</v>
      </c>
      <c r="C157" s="7">
        <f t="shared" si="15"/>
        <v>41000</v>
      </c>
      <c r="D157" s="7">
        <v>43075</v>
      </c>
      <c r="F157" s="7">
        <f t="shared" ref="F157:F169" si="16">C157/D157</f>
        <v>0.9518282066163668</v>
      </c>
    </row>
    <row r="158" spans="1:9">
      <c r="A158" s="204"/>
      <c r="B158" s="3" t="s">
        <v>0</v>
      </c>
      <c r="C158" s="7">
        <f t="shared" si="15"/>
        <v>47500</v>
      </c>
      <c r="D158" s="7">
        <v>50075</v>
      </c>
      <c r="F158" s="7">
        <f t="shared" si="16"/>
        <v>0.94857713429855217</v>
      </c>
    </row>
    <row r="159" spans="1:9">
      <c r="A159" s="204"/>
      <c r="B159" s="3" t="s">
        <v>37</v>
      </c>
      <c r="C159" s="7">
        <f t="shared" si="15"/>
        <v>47000</v>
      </c>
      <c r="D159" s="7">
        <v>47545</v>
      </c>
      <c r="F159" s="7">
        <f t="shared" si="16"/>
        <v>0.98853717530760332</v>
      </c>
    </row>
    <row r="160" spans="1:9">
      <c r="A160" s="204"/>
      <c r="B160" s="3" t="s">
        <v>38</v>
      </c>
      <c r="C160" s="7">
        <f t="shared" si="15"/>
        <v>41000</v>
      </c>
      <c r="D160" s="7">
        <v>41045</v>
      </c>
      <c r="F160" s="7">
        <f t="shared" si="16"/>
        <v>0.99890364234376905</v>
      </c>
    </row>
    <row r="161" spans="1:9">
      <c r="A161" s="204"/>
      <c r="B161" s="3" t="s">
        <v>13</v>
      </c>
      <c r="C161" s="7">
        <f t="shared" si="15"/>
        <v>42000</v>
      </c>
      <c r="D161" s="7">
        <v>47075</v>
      </c>
      <c r="F161" s="7">
        <f t="shared" si="16"/>
        <v>0.89219330855018586</v>
      </c>
    </row>
    <row r="162" spans="1:9">
      <c r="A162" s="204"/>
      <c r="B162" s="3" t="s">
        <v>23</v>
      </c>
      <c r="C162" s="7">
        <f t="shared" si="15"/>
        <v>6400</v>
      </c>
      <c r="D162" s="7">
        <v>16100</v>
      </c>
      <c r="F162" s="7">
        <f t="shared" si="16"/>
        <v>0.39751552795031053</v>
      </c>
    </row>
    <row r="163" spans="1:9">
      <c r="A163" s="204"/>
      <c r="B163" s="3" t="s">
        <v>22</v>
      </c>
      <c r="C163" s="7">
        <f t="shared" si="15"/>
        <v>6275</v>
      </c>
      <c r="D163" s="7">
        <v>6400</v>
      </c>
      <c r="F163" s="7">
        <f t="shared" si="16"/>
        <v>0.98046875</v>
      </c>
    </row>
    <row r="164" spans="1:9">
      <c r="A164" s="204"/>
      <c r="B164" s="3" t="s">
        <v>131</v>
      </c>
      <c r="C164" s="7">
        <f t="shared" si="15"/>
        <v>15150</v>
      </c>
      <c r="D164" s="7">
        <v>15517.9998</v>
      </c>
      <c r="F164" s="7">
        <f t="shared" si="16"/>
        <v>0.9762856163975463</v>
      </c>
    </row>
    <row r="165" spans="1:9">
      <c r="A165" s="204"/>
      <c r="B165" s="3" t="s">
        <v>132</v>
      </c>
      <c r="C165" s="7">
        <f t="shared" si="15"/>
        <v>26000</v>
      </c>
      <c r="D165" s="7">
        <v>26526.9997</v>
      </c>
      <c r="F165" s="7">
        <f t="shared" si="16"/>
        <v>0.98013346002337387</v>
      </c>
    </row>
    <row r="166" spans="1:9">
      <c r="A166" s="204"/>
      <c r="B166" s="3" t="s">
        <v>32</v>
      </c>
      <c r="C166" s="7">
        <f t="shared" si="15"/>
        <v>3000.4</v>
      </c>
      <c r="D166" s="7">
        <v>26000</v>
      </c>
      <c r="F166" s="7">
        <f t="shared" si="16"/>
        <v>0.1154</v>
      </c>
    </row>
    <row r="167" spans="1:9">
      <c r="A167" s="204"/>
      <c r="B167" s="3" t="s">
        <v>33</v>
      </c>
      <c r="C167" s="7">
        <f t="shared" si="15"/>
        <v>20000</v>
      </c>
      <c r="D167" s="7">
        <v>25000</v>
      </c>
      <c r="F167" s="7">
        <f t="shared" si="16"/>
        <v>0.8</v>
      </c>
    </row>
    <row r="168" spans="1:9">
      <c r="A168" s="204"/>
      <c r="B168" s="3" t="s">
        <v>42</v>
      </c>
      <c r="C168" s="7">
        <f t="shared" si="15"/>
        <v>1200</v>
      </c>
      <c r="D168" s="7">
        <v>6000</v>
      </c>
      <c r="F168" s="7">
        <f t="shared" si="16"/>
        <v>0.2</v>
      </c>
    </row>
    <row r="169" spans="1:9">
      <c r="A169" s="204"/>
      <c r="B169" s="3" t="s">
        <v>34</v>
      </c>
      <c r="C169" s="7">
        <f t="shared" si="15"/>
        <v>1799.98</v>
      </c>
      <c r="D169" s="7">
        <v>15050</v>
      </c>
      <c r="F169" s="7">
        <f t="shared" si="16"/>
        <v>0.1196</v>
      </c>
    </row>
    <row r="170" spans="1:9">
      <c r="C170" s="38"/>
      <c r="D170" s="17"/>
      <c r="F170" s="99"/>
    </row>
    <row r="175" spans="1:9" ht="47">
      <c r="A175" s="214" t="s">
        <v>126</v>
      </c>
      <c r="B175" s="214"/>
      <c r="C175" s="214"/>
      <c r="D175" s="214"/>
      <c r="E175" s="214"/>
      <c r="F175" s="214"/>
      <c r="G175" s="214"/>
      <c r="H175" s="214"/>
      <c r="I175" s="214"/>
    </row>
    <row r="177" spans="1:6">
      <c r="A177" s="204" t="s">
        <v>177</v>
      </c>
      <c r="B177" s="3" t="str">
        <f t="array" ref="B177:B185">TRANSPOSE(AJ43:AR43)</f>
        <v>Exports</v>
      </c>
      <c r="C177" s="7">
        <f t="array" ref="C177:C185">TRANSPOSE(AJ61:AR61)</f>
        <v>0</v>
      </c>
      <c r="D177" s="7">
        <f t="array" ref="D177:D185">TRANSPOSE('Final energy E'!AB57:AJ57)</f>
        <v>0</v>
      </c>
      <c r="F177" s="7" t="s">
        <v>128</v>
      </c>
    </row>
    <row r="178" spans="1:6">
      <c r="A178" s="204"/>
      <c r="B178" s="3" t="str">
        <v xml:space="preserve">International aviation bunkers </v>
      </c>
      <c r="C178" s="7">
        <v>0</v>
      </c>
      <c r="D178" s="7">
        <v>0</v>
      </c>
      <c r="F178" s="7" t="s">
        <v>128</v>
      </c>
    </row>
    <row r="179" spans="1:6">
      <c r="A179" s="204"/>
      <c r="B179" s="3" t="str">
        <v xml:space="preserve">International marine bunkers </v>
      </c>
      <c r="C179" s="7">
        <v>0</v>
      </c>
      <c r="D179" s="7">
        <v>0</v>
      </c>
      <c r="F179" s="7" t="s">
        <v>128</v>
      </c>
    </row>
    <row r="180" spans="1:6">
      <c r="A180" s="204"/>
      <c r="B180" s="3" t="str">
        <v>Stock changes</v>
      </c>
      <c r="C180" s="7">
        <v>0</v>
      </c>
      <c r="D180" s="7">
        <v>0</v>
      </c>
      <c r="F180" s="7" t="s">
        <v>128</v>
      </c>
    </row>
    <row r="181" spans="1:6">
      <c r="A181" s="204"/>
      <c r="B181" s="3" t="str">
        <v>Non-energy use</v>
      </c>
      <c r="C181" s="7">
        <v>0</v>
      </c>
      <c r="D181" s="7">
        <v>0</v>
      </c>
      <c r="F181" s="7" t="s">
        <v>128</v>
      </c>
    </row>
    <row r="182" spans="1:6">
      <c r="A182" s="204"/>
      <c r="B182" s="3" t="str">
        <v>Losses</v>
      </c>
      <c r="C182" s="7">
        <v>0</v>
      </c>
      <c r="D182" s="7">
        <v>0</v>
      </c>
      <c r="F182" s="7" t="s">
        <v>128</v>
      </c>
    </row>
    <row r="183" spans="1:6">
      <c r="A183" s="204"/>
      <c r="B183" s="3" t="str">
        <v>Statistical differences</v>
      </c>
      <c r="C183" s="7">
        <v>0</v>
      </c>
      <c r="D183" s="7">
        <v>0</v>
      </c>
      <c r="F183" s="7" t="s">
        <v>128</v>
      </c>
    </row>
    <row r="184" spans="1:6">
      <c r="A184" s="204"/>
      <c r="B184" s="3" t="str">
        <v>Residential</v>
      </c>
      <c r="C184" s="7">
        <v>21200</v>
      </c>
      <c r="D184" s="7">
        <v>31000</v>
      </c>
      <c r="F184" s="7">
        <f>C184/D184</f>
        <v>0.68387096774193545</v>
      </c>
    </row>
    <row r="185" spans="1:6">
      <c r="A185" s="204"/>
      <c r="B185" s="3" t="str">
        <v>Transport</v>
      </c>
      <c r="C185" s="7">
        <v>4715.3805000000002</v>
      </c>
      <c r="D185" s="7">
        <v>40750</v>
      </c>
      <c r="F185" s="7">
        <f>C185/D185</f>
        <v>0.11571485889570553</v>
      </c>
    </row>
    <row r="186" spans="1:6">
      <c r="C186" s="100"/>
      <c r="D186" s="100"/>
      <c r="F186" s="101"/>
    </row>
  </sheetData>
  <mergeCells count="31">
    <mergeCell ref="BA42:BO42"/>
    <mergeCell ref="BA60:BO60"/>
    <mergeCell ref="AY44:AY59"/>
    <mergeCell ref="AJ62:AR62"/>
    <mergeCell ref="AJ60:AR60"/>
    <mergeCell ref="AT66:AT80"/>
    <mergeCell ref="A177:A185"/>
    <mergeCell ref="A131:I131"/>
    <mergeCell ref="A133:A147"/>
    <mergeCell ref="T101:AH101"/>
    <mergeCell ref="C84:R84"/>
    <mergeCell ref="A85:A100"/>
    <mergeCell ref="A113:A128"/>
    <mergeCell ref="S66:S67"/>
    <mergeCell ref="T66:T67"/>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workbookViewId="0">
      <selection activeCell="B47" sqref="B47:B66"/>
    </sheetView>
  </sheetViews>
  <sheetFormatPr baseColWidth="10" defaultColWidth="5.83203125" defaultRowHeight="16"/>
  <cols>
    <col min="1" max="1" width="13.6640625" customWidth="1"/>
    <col min="2" max="2" width="26" customWidth="1"/>
    <col min="3" max="3" width="12.83203125"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47">
      <c r="A1" t="s">
        <v>98</v>
      </c>
      <c r="AO1" t="s">
        <v>200</v>
      </c>
    </row>
    <row r="2" spans="1:47">
      <c r="A2" s="112">
        <v>500000000000</v>
      </c>
      <c r="B2" t="s">
        <v>39</v>
      </c>
      <c r="C2" t="s">
        <v>96</v>
      </c>
      <c r="AO2" t="s">
        <v>222</v>
      </c>
    </row>
    <row r="3" spans="1:47">
      <c r="A3" s="112">
        <v>150000000000</v>
      </c>
      <c r="B3" t="s">
        <v>158</v>
      </c>
      <c r="C3" t="s">
        <v>157</v>
      </c>
      <c r="AO3" t="s">
        <v>223</v>
      </c>
    </row>
    <row r="4" spans="1:47">
      <c r="A4" s="112">
        <f>25000000*100*3*10</f>
        <v>75000000000</v>
      </c>
      <c r="B4" t="s">
        <v>101</v>
      </c>
      <c r="C4" t="s">
        <v>97</v>
      </c>
      <c r="AO4" t="s">
        <v>224</v>
      </c>
    </row>
    <row r="5" spans="1:47">
      <c r="A5" s="113">
        <f>1000000000000000/2</f>
        <v>500000000000000</v>
      </c>
      <c r="B5" t="s">
        <v>102</v>
      </c>
      <c r="C5" t="s">
        <v>100</v>
      </c>
      <c r="AO5" t="s">
        <v>225</v>
      </c>
    </row>
    <row r="6" spans="1:47">
      <c r="AO6" t="s">
        <v>368</v>
      </c>
    </row>
    <row r="7" spans="1:47">
      <c r="AO7" t="s">
        <v>230</v>
      </c>
    </row>
    <row r="8" spans="1:47">
      <c r="AO8" t="s">
        <v>231</v>
      </c>
    </row>
    <row r="9" spans="1:47">
      <c r="I9" s="8"/>
      <c r="T9" s="15"/>
      <c r="U9" s="13"/>
      <c r="AO9" t="s">
        <v>232</v>
      </c>
    </row>
    <row r="10" spans="1:47" ht="17" customHeight="1">
      <c r="AO10" s="222"/>
      <c r="AP10" s="23"/>
      <c r="AQ10" s="17"/>
      <c r="AR10" s="17"/>
      <c r="AS10" s="17"/>
      <c r="AT10" s="17"/>
      <c r="AU10" s="17"/>
    </row>
    <row r="11" spans="1:47">
      <c r="I11" s="4"/>
      <c r="AO11" s="222"/>
      <c r="AP11" s="23"/>
      <c r="AQ11" s="17"/>
      <c r="AR11" s="17"/>
      <c r="AS11" s="17"/>
      <c r="AT11" s="17"/>
      <c r="AU11" s="17"/>
    </row>
    <row r="12" spans="1:47" ht="19">
      <c r="K12" s="9"/>
      <c r="V12" s="52">
        <f>'Useful energy E'!$X$9</f>
        <v>25000</v>
      </c>
      <c r="Y12" s="24"/>
      <c r="AA12" s="16"/>
      <c r="AB12" s="14"/>
      <c r="AC12" s="48">
        <f>V12-AA18</f>
        <v>20000</v>
      </c>
      <c r="AG12" s="114">
        <f>A4</f>
        <v>75000000000</v>
      </c>
      <c r="AH12" s="35" t="s">
        <v>29</v>
      </c>
      <c r="AO12" s="222"/>
      <c r="AP12" s="23"/>
      <c r="AQ12" s="17"/>
      <c r="AR12" s="17"/>
      <c r="AS12" s="17"/>
      <c r="AT12" s="17"/>
      <c r="AU12" s="17"/>
    </row>
    <row r="13" spans="1:47" ht="16" customHeight="1">
      <c r="G13" s="30">
        <f>'Useful energy E'!$G$10</f>
        <v>25</v>
      </c>
      <c r="K13" s="16">
        <f>'Useful energy E'!$K$10</f>
        <v>25</v>
      </c>
      <c r="P13" s="30">
        <f>'Useful energy E'!$P$10</f>
        <v>100</v>
      </c>
      <c r="Y13" s="24"/>
      <c r="AA13" s="16"/>
      <c r="AB13" s="14"/>
      <c r="AO13" s="222"/>
      <c r="AP13" s="23"/>
      <c r="AQ13" s="17"/>
      <c r="AR13" s="17"/>
      <c r="AS13" s="17"/>
      <c r="AT13" s="17"/>
      <c r="AU13" s="17"/>
    </row>
    <row r="14" spans="1:47" ht="16" customHeight="1">
      <c r="K14" s="9"/>
      <c r="Y14" s="24"/>
      <c r="AA14" s="16"/>
      <c r="AB14" s="14"/>
      <c r="AO14" s="222"/>
      <c r="AP14" s="23"/>
      <c r="AQ14" s="17"/>
      <c r="AR14" s="17"/>
      <c r="AS14" s="17"/>
      <c r="AT14" s="17"/>
      <c r="AU14" s="17"/>
    </row>
    <row r="15" spans="1:47">
      <c r="K15" s="9"/>
      <c r="Y15" s="24"/>
      <c r="AA15" s="16"/>
      <c r="AB15" s="60"/>
      <c r="AO15" s="222"/>
      <c r="AP15" s="23"/>
      <c r="AQ15" s="17"/>
      <c r="AR15" s="17"/>
      <c r="AS15" s="17"/>
      <c r="AT15" s="17"/>
      <c r="AU15" s="17"/>
    </row>
    <row r="16" spans="1:47" ht="16" customHeight="1">
      <c r="D16" s="1">
        <f>'Useful energy E'!D13</f>
        <v>43000</v>
      </c>
      <c r="I16" s="1">
        <f>D16+G13+E18-F18</f>
        <v>41000</v>
      </c>
      <c r="K16" s="9"/>
      <c r="M16" s="137">
        <f>I16+K13-K18</f>
        <v>41000</v>
      </c>
      <c r="O16" s="17">
        <f>M16-V12</f>
        <v>16000</v>
      </c>
      <c r="R16" s="14">
        <f>O16+P13-P18</f>
        <v>6400</v>
      </c>
      <c r="V16" s="16">
        <f>R16-U18</f>
        <v>6275</v>
      </c>
      <c r="X16" s="16">
        <f>V16-G13-K13-P13-F24-K24-P24</f>
        <v>6000</v>
      </c>
      <c r="Y16" s="24"/>
      <c r="AA16" s="16"/>
      <c r="AB16" s="59">
        <f>X16-Y18</f>
        <v>1200</v>
      </c>
      <c r="AG16" s="53">
        <f>A5</f>
        <v>500000000000000</v>
      </c>
      <c r="AH16" s="40" t="s">
        <v>102</v>
      </c>
      <c r="AO16" s="222"/>
      <c r="AP16" s="23"/>
      <c r="AQ16" s="17"/>
      <c r="AR16" s="17"/>
      <c r="AS16" s="17"/>
      <c r="AT16" s="17"/>
      <c r="AU16" s="17"/>
    </row>
    <row r="17" spans="4:47" ht="16" customHeight="1">
      <c r="K17" s="9"/>
      <c r="Y17" s="24"/>
      <c r="AA17" s="16"/>
      <c r="AB17" s="14"/>
      <c r="AO17" s="222"/>
      <c r="AP17" s="23"/>
      <c r="AQ17" s="17"/>
      <c r="AR17" s="17"/>
      <c r="AS17" s="17"/>
      <c r="AT17" s="17"/>
      <c r="AU17" s="17"/>
    </row>
    <row r="18" spans="4:47">
      <c r="E18" s="51">
        <f>'Useful energy E'!E15</f>
        <v>50</v>
      </c>
      <c r="F18" s="102">
        <f>'Useful energy E'!$F$15</f>
        <v>2075</v>
      </c>
      <c r="J18" s="115">
        <f>AG26*'Useful energy E'!J15/'Useful energy E'!AC23</f>
        <v>1666685185.3909488</v>
      </c>
      <c r="K18" s="102">
        <f>'Useful energy E'!$L$15-'Useful energy E'!J15</f>
        <v>25</v>
      </c>
      <c r="M18" s="57">
        <f>J18</f>
        <v>1666685185.3909488</v>
      </c>
      <c r="P18" s="103">
        <f>'Useful energy E'!$P$15</f>
        <v>9700</v>
      </c>
      <c r="U18" s="102">
        <f>'Useful energy E'!$U$15</f>
        <v>125</v>
      </c>
      <c r="Y18" s="102">
        <f>'Useful energy E'!$Y$15</f>
        <v>4800</v>
      </c>
      <c r="AA18" s="102">
        <f>'Useful energy E'!$AA$15</f>
        <v>5000</v>
      </c>
      <c r="AB18" s="14"/>
      <c r="AC18" s="102">
        <f>AB16</f>
        <v>1200</v>
      </c>
      <c r="AF18" s="57">
        <f>AC12</f>
        <v>20000</v>
      </c>
      <c r="AO18" s="222"/>
      <c r="AP18" s="23"/>
      <c r="AQ18" s="17"/>
      <c r="AR18" s="17"/>
      <c r="AS18" s="17"/>
      <c r="AT18" s="17"/>
      <c r="AU18" s="17"/>
    </row>
    <row r="19" spans="4:47">
      <c r="J19" s="49" t="s">
        <v>103</v>
      </c>
      <c r="K19" s="9"/>
      <c r="M19" s="58" t="s">
        <v>103</v>
      </c>
      <c r="Y19" s="24"/>
      <c r="AA19" s="16"/>
      <c r="AB19" s="14"/>
      <c r="AO19" s="222"/>
      <c r="AP19" s="23"/>
      <c r="AQ19" s="17"/>
      <c r="AR19" s="17"/>
      <c r="AS19" s="17"/>
      <c r="AT19" s="17"/>
      <c r="AU19" s="17"/>
    </row>
    <row r="20" spans="4:47">
      <c r="K20" s="9"/>
      <c r="Y20" s="24"/>
      <c r="AA20" s="16"/>
      <c r="AB20" s="14"/>
      <c r="AO20" s="222"/>
      <c r="AP20" s="23"/>
      <c r="AQ20" s="17"/>
      <c r="AR20" s="17"/>
      <c r="AS20" s="17"/>
      <c r="AT20" s="17"/>
      <c r="AU20" s="17"/>
    </row>
    <row r="21" spans="4:47">
      <c r="K21" s="9"/>
      <c r="Y21" s="24"/>
      <c r="AA21" s="16"/>
      <c r="AB21" s="14"/>
      <c r="AJ21" s="135">
        <f>U18+K18+P18+F18+Y18+AA18+AC18+AF18</f>
        <v>42925</v>
      </c>
      <c r="AO21" s="222"/>
      <c r="AP21" s="23"/>
      <c r="AQ21" s="17"/>
      <c r="AR21" s="17"/>
      <c r="AS21" s="17"/>
      <c r="AT21" s="17"/>
      <c r="AU21" s="17"/>
    </row>
    <row r="22" spans="4:47">
      <c r="K22" s="9"/>
      <c r="Y22" s="24"/>
      <c r="AA22" s="16"/>
      <c r="AB22" s="14"/>
      <c r="AJ22" s="102">
        <f>M18</f>
        <v>1666685185.3909488</v>
      </c>
      <c r="AQ22" s="38"/>
      <c r="AR22" s="38"/>
      <c r="AS22" s="38"/>
      <c r="AT22" s="38"/>
      <c r="AU22" s="38"/>
    </row>
    <row r="23" spans="4:47">
      <c r="T23" s="136">
        <f>AG26*'Useful energy E'!S21/'Useful energy E'!AC23</f>
        <v>1500000000</v>
      </c>
      <c r="V23" s="136">
        <f>AG26*'Useful energy E'!U21/'Useful energy E'!AC23</f>
        <v>2250000000</v>
      </c>
      <c r="AA23" s="16"/>
      <c r="AB23" s="14"/>
      <c r="AJ23" s="102" t="s">
        <v>103</v>
      </c>
    </row>
    <row r="24" spans="4:47">
      <c r="F24" s="14">
        <f>'Useful energy E'!$F$21</f>
        <v>25</v>
      </c>
      <c r="K24" s="14">
        <f>'Useful energy E'!$K$21</f>
        <v>25</v>
      </c>
      <c r="P24" s="30">
        <f>'Useful energy E'!$P$21</f>
        <v>75</v>
      </c>
      <c r="T24" s="44" t="s">
        <v>103</v>
      </c>
      <c r="V24" s="44" t="s">
        <v>103</v>
      </c>
      <c r="Y24" s="24"/>
      <c r="AA24" s="16"/>
      <c r="AB24" s="14"/>
    </row>
    <row r="26" spans="4:47">
      <c r="G26" s="51">
        <f>'Final energy E'!G23</f>
        <v>50</v>
      </c>
      <c r="L26" s="116">
        <f>AG26*'Useful energy E'!L23/'Useful energy E'!AC23</f>
        <v>1666685185.3909488</v>
      </c>
      <c r="M26" s="44" t="s">
        <v>103</v>
      </c>
      <c r="Q26" s="37"/>
      <c r="Z26" s="34">
        <f>V28-E18-G26</f>
        <v>15050</v>
      </c>
      <c r="AC26" s="31">
        <f>Z26-AA33</f>
        <v>1799.9799999999996</v>
      </c>
      <c r="AG26" s="111">
        <f>A3</f>
        <v>150000000000</v>
      </c>
      <c r="AH26" s="90" t="s">
        <v>103</v>
      </c>
    </row>
    <row r="27" spans="4:47">
      <c r="AD27" s="12"/>
      <c r="AE27" s="12"/>
      <c r="AF27" s="12"/>
      <c r="AH27" s="14"/>
    </row>
    <row r="28" spans="4:47">
      <c r="O28" s="21"/>
      <c r="R28" s="21">
        <f>'Useful energy E'!$R$25</f>
        <v>15500</v>
      </c>
      <c r="V28" s="34">
        <f>'Useful energy E'!$V$25</f>
        <v>15150</v>
      </c>
      <c r="AI28" s="109">
        <f>AG26-J18-L26-T23-V23</f>
        <v>142916629629.21808</v>
      </c>
      <c r="AJ28" s="134" t="s">
        <v>103</v>
      </c>
    </row>
    <row r="29" spans="4:47">
      <c r="D29" s="42">
        <f>'Useful energy E'!D26</f>
        <v>50000</v>
      </c>
      <c r="E29" s="24"/>
      <c r="I29" s="42">
        <f>D29+G26+F24-F33</f>
        <v>47500</v>
      </c>
      <c r="J29" s="1"/>
      <c r="L29" s="10"/>
      <c r="M29" s="21"/>
      <c r="N29" s="43">
        <f>I29+K24-K33</f>
        <v>47000</v>
      </c>
      <c r="T29" s="10"/>
      <c r="W29" s="17"/>
      <c r="X29" s="17"/>
      <c r="Y29" s="24"/>
      <c r="AA29" s="16"/>
      <c r="AB29" s="13"/>
      <c r="AD29" s="32">
        <f>AG26+AA30</f>
        <v>150000003000.39999</v>
      </c>
    </row>
    <row r="30" spans="4:47">
      <c r="D30" s="17"/>
      <c r="E30" s="17"/>
      <c r="I30" s="17"/>
      <c r="L30" s="11"/>
      <c r="Q30" s="11"/>
      <c r="R30" s="33">
        <f>N29+P24-R28-P33</f>
        <v>26500</v>
      </c>
      <c r="X30" s="28">
        <f>'Useful energy E'!$X$27</f>
        <v>26000</v>
      </c>
      <c r="AA30" s="39">
        <f>X30-Y33</f>
        <v>3000.4000000000015</v>
      </c>
      <c r="AB30" s="2"/>
      <c r="AG30" s="110">
        <f>A2</f>
        <v>500000000000</v>
      </c>
      <c r="AH30" s="41" t="s">
        <v>39</v>
      </c>
    </row>
    <row r="31" spans="4:47">
      <c r="M31" s="57">
        <f>L26</f>
        <v>1666685185.3909488</v>
      </c>
      <c r="R31" s="36"/>
      <c r="T31" s="57">
        <f>T23</f>
        <v>1500000000</v>
      </c>
      <c r="V31" s="57">
        <f>V23</f>
        <v>2250000000</v>
      </c>
    </row>
    <row r="32" spans="4:47">
      <c r="J32" s="4"/>
      <c r="K32" s="17"/>
      <c r="M32" s="57" t="s">
        <v>103</v>
      </c>
      <c r="R32" s="36"/>
      <c r="T32" s="57" t="s">
        <v>103</v>
      </c>
      <c r="U32" s="13"/>
      <c r="V32" s="57" t="s">
        <v>103</v>
      </c>
    </row>
    <row r="33" spans="1:36">
      <c r="F33" s="102">
        <f>'Useful energy E'!$F$30</f>
        <v>2575</v>
      </c>
      <c r="K33" s="102">
        <f>'Useful energy E'!$K$30-'Useful energy E'!L23</f>
        <v>525</v>
      </c>
      <c r="P33" s="103">
        <f>'Useful energy E'!$P$30</f>
        <v>5075</v>
      </c>
      <c r="S33" s="57">
        <f>'Useful energy E'!S30</f>
        <v>350</v>
      </c>
      <c r="U33" s="103">
        <f>R30-X30</f>
        <v>500</v>
      </c>
      <c r="Y33" s="102">
        <f>'Useful energy E'!$Y$30</f>
        <v>22999.599999999999</v>
      </c>
      <c r="AA33" s="102">
        <f>'Useful energy E'!$AA$30</f>
        <v>13250.02</v>
      </c>
      <c r="AC33" s="102">
        <f>AA30</f>
        <v>3000.4000000000015</v>
      </c>
      <c r="AE33" s="102">
        <f>AC26</f>
        <v>1799.9799999999996</v>
      </c>
    </row>
    <row r="34" spans="1:36">
      <c r="H34" s="4"/>
    </row>
    <row r="35" spans="1:36">
      <c r="AB35" s="5"/>
      <c r="AJ35" s="102">
        <f>F33+K33+P33+S33+Y33+AA33+AC33+AE33+U33</f>
        <v>50075</v>
      </c>
    </row>
    <row r="36" spans="1:36">
      <c r="AJ36" s="58"/>
    </row>
    <row r="37" spans="1:36">
      <c r="AJ37" s="102">
        <f>M31+V31+T31</f>
        <v>5416685185.3909492</v>
      </c>
    </row>
    <row r="38" spans="1:36">
      <c r="AJ38" s="102" t="s">
        <v>103</v>
      </c>
    </row>
    <row r="44" spans="1:36">
      <c r="D44" s="4"/>
      <c r="E44" s="4"/>
      <c r="F44" s="4"/>
      <c r="G44" s="4"/>
      <c r="I44" s="4"/>
      <c r="J44" s="4"/>
    </row>
    <row r="45" spans="1:36">
      <c r="A45" s="95"/>
      <c r="B45" s="95"/>
      <c r="C45" s="224" t="s">
        <v>143</v>
      </c>
      <c r="D45" s="224"/>
      <c r="E45" s="224"/>
      <c r="F45" s="224"/>
      <c r="G45" s="224"/>
      <c r="I45" s="4"/>
      <c r="J45" s="4"/>
    </row>
    <row r="46" spans="1:36" ht="143">
      <c r="A46" s="95"/>
      <c r="B46" s="95"/>
      <c r="C46" s="97" t="s">
        <v>145</v>
      </c>
      <c r="D46" s="97" t="s">
        <v>146</v>
      </c>
      <c r="E46" s="6" t="s">
        <v>148</v>
      </c>
      <c r="F46" s="6" t="s">
        <v>149</v>
      </c>
      <c r="G46" s="6" t="s">
        <v>210</v>
      </c>
      <c r="I46" s="4"/>
      <c r="J46" s="4"/>
    </row>
    <row r="47" spans="1:36" ht="16" customHeight="1">
      <c r="A47" s="222" t="s">
        <v>171</v>
      </c>
      <c r="B47" s="23" t="s">
        <v>14</v>
      </c>
      <c r="C47" s="96">
        <v>1</v>
      </c>
      <c r="D47" s="96">
        <v>0</v>
      </c>
      <c r="E47" s="96">
        <v>0</v>
      </c>
      <c r="F47" s="96">
        <v>0</v>
      </c>
      <c r="G47" s="96">
        <v>0</v>
      </c>
      <c r="I47" s="4"/>
      <c r="J47" s="4"/>
    </row>
    <row r="48" spans="1:36" ht="16" customHeight="1">
      <c r="A48" s="222"/>
      <c r="B48" s="23" t="s">
        <v>480</v>
      </c>
      <c r="C48" s="96">
        <v>1</v>
      </c>
      <c r="D48" s="96">
        <v>0</v>
      </c>
      <c r="E48" s="96">
        <v>0</v>
      </c>
      <c r="F48" s="96">
        <v>0</v>
      </c>
      <c r="G48" s="96">
        <v>0</v>
      </c>
      <c r="I48" s="4"/>
      <c r="J48" s="4"/>
    </row>
    <row r="49" spans="1:10" ht="16" customHeight="1">
      <c r="A49" s="222"/>
      <c r="B49" s="23" t="s">
        <v>481</v>
      </c>
      <c r="C49" s="96">
        <v>1</v>
      </c>
      <c r="D49" s="96">
        <v>0</v>
      </c>
      <c r="E49" s="96">
        <v>0</v>
      </c>
      <c r="F49" s="96">
        <v>0</v>
      </c>
      <c r="G49" s="96">
        <v>0</v>
      </c>
      <c r="I49" s="4"/>
      <c r="J49" s="4"/>
    </row>
    <row r="50" spans="1:10">
      <c r="A50" s="222"/>
      <c r="B50" s="23" t="s">
        <v>27</v>
      </c>
      <c r="C50" s="96">
        <v>1</v>
      </c>
      <c r="D50" s="96">
        <v>0</v>
      </c>
      <c r="E50" s="96">
        <v>0</v>
      </c>
      <c r="F50" s="96">
        <v>0</v>
      </c>
      <c r="G50" s="96">
        <v>0</v>
      </c>
      <c r="I50" s="4"/>
      <c r="J50" s="4"/>
    </row>
    <row r="51" spans="1:10">
      <c r="A51" s="222"/>
      <c r="B51" s="23" t="s">
        <v>482</v>
      </c>
      <c r="C51" s="96">
        <v>1</v>
      </c>
      <c r="D51" s="96">
        <v>0</v>
      </c>
      <c r="E51" s="96">
        <v>0</v>
      </c>
      <c r="F51" s="96">
        <v>0</v>
      </c>
      <c r="G51" s="96">
        <v>0</v>
      </c>
      <c r="I51" s="4"/>
      <c r="J51" s="4"/>
    </row>
    <row r="52" spans="1:10">
      <c r="A52" s="222"/>
      <c r="B52" s="23" t="s">
        <v>483</v>
      </c>
      <c r="C52" s="96">
        <v>1</v>
      </c>
      <c r="D52" s="96">
        <v>0</v>
      </c>
      <c r="E52" s="96">
        <v>0</v>
      </c>
      <c r="F52" s="96">
        <v>0</v>
      </c>
      <c r="G52" s="96">
        <v>0</v>
      </c>
      <c r="I52" s="4"/>
      <c r="J52" s="4"/>
    </row>
    <row r="53" spans="1:10">
      <c r="A53" s="222"/>
      <c r="B53" s="23" t="s">
        <v>15</v>
      </c>
      <c r="C53" s="96">
        <v>1</v>
      </c>
      <c r="D53" s="96">
        <v>0</v>
      </c>
      <c r="E53" s="96">
        <v>0</v>
      </c>
      <c r="F53" s="96">
        <v>0</v>
      </c>
      <c r="G53" s="96">
        <v>0</v>
      </c>
      <c r="I53" s="4"/>
      <c r="J53" s="4"/>
    </row>
    <row r="54" spans="1:10">
      <c r="A54" s="222"/>
      <c r="B54" s="23" t="s">
        <v>484</v>
      </c>
      <c r="C54" s="96">
        <v>1</v>
      </c>
      <c r="D54" s="96">
        <v>0</v>
      </c>
      <c r="E54" s="96">
        <v>0</v>
      </c>
      <c r="F54" s="96">
        <v>0</v>
      </c>
      <c r="G54" s="96">
        <v>0</v>
      </c>
      <c r="I54" s="4"/>
      <c r="J54" s="4"/>
    </row>
    <row r="55" spans="1:10">
      <c r="A55" s="222"/>
      <c r="B55" s="23" t="s">
        <v>21</v>
      </c>
      <c r="C55" s="96">
        <v>1</v>
      </c>
      <c r="D55" s="96">
        <v>0</v>
      </c>
      <c r="E55" s="96">
        <v>0</v>
      </c>
      <c r="F55" s="96">
        <v>0</v>
      </c>
      <c r="G55" s="96">
        <v>0</v>
      </c>
      <c r="I55" s="4"/>
      <c r="J55" s="4"/>
    </row>
    <row r="56" spans="1:10">
      <c r="A56" s="222"/>
      <c r="B56" s="23" t="s">
        <v>485</v>
      </c>
      <c r="C56" s="96">
        <v>1</v>
      </c>
      <c r="D56" s="96">
        <v>0</v>
      </c>
      <c r="E56" s="96">
        <v>0</v>
      </c>
      <c r="F56" s="96">
        <v>0</v>
      </c>
      <c r="G56" s="96">
        <v>0</v>
      </c>
      <c r="I56" s="4"/>
      <c r="J56" s="4"/>
    </row>
    <row r="57" spans="1:10">
      <c r="A57" s="222"/>
      <c r="B57" s="23" t="s">
        <v>20</v>
      </c>
      <c r="C57" s="96">
        <v>1</v>
      </c>
      <c r="D57" s="96">
        <v>0</v>
      </c>
      <c r="E57" s="96">
        <v>0</v>
      </c>
      <c r="F57" s="96">
        <v>0</v>
      </c>
      <c r="G57" s="96">
        <v>0</v>
      </c>
      <c r="I57" s="4"/>
      <c r="J57" s="4"/>
    </row>
    <row r="58" spans="1:10">
      <c r="A58" s="222"/>
      <c r="B58" s="23" t="s">
        <v>486</v>
      </c>
      <c r="C58" s="96">
        <v>1</v>
      </c>
      <c r="D58" s="96">
        <v>0</v>
      </c>
      <c r="E58" s="96">
        <v>0</v>
      </c>
      <c r="F58" s="96">
        <v>0</v>
      </c>
      <c r="G58" s="96">
        <v>0</v>
      </c>
      <c r="I58" s="4"/>
      <c r="J58" s="4"/>
    </row>
    <row r="59" spans="1:10">
      <c r="A59" s="222"/>
      <c r="B59" s="23" t="s">
        <v>30</v>
      </c>
      <c r="C59" s="96">
        <v>1</v>
      </c>
      <c r="D59" s="96">
        <v>0</v>
      </c>
      <c r="E59" s="96">
        <v>0</v>
      </c>
      <c r="F59" s="96">
        <v>0</v>
      </c>
      <c r="G59" s="96">
        <v>0</v>
      </c>
      <c r="I59" s="4"/>
      <c r="J59" s="4"/>
    </row>
    <row r="60" spans="1:10">
      <c r="A60" s="222"/>
      <c r="B60" s="23" t="s">
        <v>31</v>
      </c>
      <c r="C60" s="96">
        <v>1</v>
      </c>
      <c r="D60" s="96">
        <v>0</v>
      </c>
      <c r="E60" s="96">
        <v>0</v>
      </c>
      <c r="F60" s="96">
        <v>0</v>
      </c>
      <c r="G60" s="96">
        <v>0</v>
      </c>
      <c r="I60" s="4"/>
      <c r="J60" s="4"/>
    </row>
    <row r="61" spans="1:10">
      <c r="A61" s="222"/>
      <c r="B61" s="23" t="s">
        <v>489</v>
      </c>
      <c r="C61" s="96">
        <v>1</v>
      </c>
      <c r="D61" s="96">
        <v>0</v>
      </c>
      <c r="E61" s="96">
        <v>0</v>
      </c>
      <c r="F61" s="96">
        <v>0</v>
      </c>
      <c r="G61" s="96">
        <v>0</v>
      </c>
      <c r="I61" s="4"/>
      <c r="J61" s="4"/>
    </row>
    <row r="62" spans="1:10">
      <c r="A62" s="222"/>
      <c r="B62" s="23" t="s">
        <v>490</v>
      </c>
      <c r="C62" s="96">
        <v>1</v>
      </c>
      <c r="D62" s="96">
        <v>0</v>
      </c>
      <c r="E62" s="96">
        <v>0</v>
      </c>
      <c r="F62" s="96">
        <v>0</v>
      </c>
      <c r="G62" s="96">
        <v>0</v>
      </c>
      <c r="I62" s="4"/>
      <c r="J62" s="4"/>
    </row>
    <row r="63" spans="1:10">
      <c r="A63" s="222"/>
      <c r="B63" s="23" t="s">
        <v>139</v>
      </c>
      <c r="C63" s="96">
        <v>0</v>
      </c>
      <c r="D63" s="96">
        <v>1</v>
      </c>
      <c r="E63" s="96">
        <v>0</v>
      </c>
      <c r="F63" s="96">
        <v>0</v>
      </c>
      <c r="G63" s="96">
        <v>0</v>
      </c>
      <c r="I63" s="4"/>
      <c r="J63" s="4"/>
    </row>
    <row r="64" spans="1:10">
      <c r="A64" s="222"/>
      <c r="B64" s="23" t="s">
        <v>140</v>
      </c>
      <c r="C64" s="96">
        <v>0</v>
      </c>
      <c r="D64" s="96">
        <v>0</v>
      </c>
      <c r="E64" s="96">
        <v>1</v>
      </c>
      <c r="F64" s="96">
        <v>0</v>
      </c>
      <c r="G64" s="96">
        <v>0</v>
      </c>
      <c r="I64" s="4"/>
      <c r="J64" s="4"/>
    </row>
    <row r="65" spans="1:274">
      <c r="A65" s="222"/>
      <c r="B65" s="23" t="s">
        <v>141</v>
      </c>
      <c r="C65" s="96">
        <v>0</v>
      </c>
      <c r="D65" s="96">
        <v>0</v>
      </c>
      <c r="E65" s="96">
        <v>0</v>
      </c>
      <c r="F65" s="96">
        <v>1</v>
      </c>
      <c r="G65" s="96">
        <v>0</v>
      </c>
      <c r="I65" s="4"/>
      <c r="J65" s="4"/>
    </row>
    <row r="66" spans="1:274" ht="19">
      <c r="A66" s="222"/>
      <c r="B66" s="23" t="s">
        <v>142</v>
      </c>
      <c r="C66" s="96">
        <v>0</v>
      </c>
      <c r="D66" s="96">
        <v>0</v>
      </c>
      <c r="E66" s="96">
        <v>0</v>
      </c>
      <c r="F66" s="96">
        <v>0</v>
      </c>
      <c r="G66" s="96">
        <v>1</v>
      </c>
      <c r="I66" s="4"/>
      <c r="J66" s="4"/>
    </row>
    <row r="67" spans="1:274">
      <c r="C67" s="224"/>
      <c r="D67" s="224"/>
      <c r="E67" s="224"/>
      <c r="F67" s="224"/>
      <c r="G67" s="224"/>
      <c r="I67" s="4"/>
      <c r="J67" s="4"/>
    </row>
    <row r="68" spans="1:274">
      <c r="D68" s="4"/>
      <c r="E68" s="4"/>
      <c r="F68" s="4"/>
      <c r="G68" s="4"/>
      <c r="I68" s="4"/>
      <c r="J68" s="4"/>
    </row>
    <row r="69" spans="1:274" ht="17" thickBot="1">
      <c r="D69" s="4"/>
      <c r="E69" s="4"/>
      <c r="F69" s="4"/>
      <c r="G69" s="4"/>
      <c r="I69" s="4"/>
      <c r="J69" s="4"/>
    </row>
    <row r="70" spans="1:274" ht="17" customHeight="1" thickTop="1">
      <c r="F70" s="4"/>
      <c r="G70" s="4"/>
      <c r="H70" s="4"/>
      <c r="I70" s="4"/>
      <c r="K70" s="4"/>
      <c r="L70" s="4"/>
      <c r="FG70" s="121"/>
      <c r="FH70" s="122"/>
      <c r="FI70" s="122"/>
      <c r="FJ70" s="122"/>
      <c r="FK70" s="122"/>
      <c r="FL70" s="122"/>
      <c r="FM70" s="122"/>
      <c r="FN70" s="122"/>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c r="GQ70" s="122"/>
      <c r="GR70" s="122"/>
      <c r="GS70" s="122"/>
      <c r="GT70" s="122"/>
      <c r="GU70" s="122"/>
      <c r="GV70" s="122"/>
      <c r="GW70" s="122"/>
      <c r="GX70" s="122"/>
      <c r="GY70" s="122"/>
      <c r="GZ70" s="122"/>
      <c r="HA70" s="122"/>
      <c r="HB70" s="122"/>
      <c r="HC70" s="122"/>
      <c r="HD70" s="122"/>
      <c r="HE70" s="123"/>
      <c r="HQ70" s="139"/>
      <c r="HR70" s="140"/>
      <c r="HS70" s="140"/>
      <c r="HT70" s="140"/>
      <c r="HU70" s="140"/>
      <c r="HV70" s="140"/>
      <c r="HW70" s="140"/>
      <c r="HX70" s="140"/>
      <c r="HY70" s="140"/>
      <c r="HZ70" s="140"/>
      <c r="IA70" s="140"/>
      <c r="IB70" s="140"/>
      <c r="IC70" s="140"/>
      <c r="ID70" s="140"/>
      <c r="IE70" s="140"/>
      <c r="IF70" s="140"/>
      <c r="IG70" s="140"/>
      <c r="IH70" s="140"/>
      <c r="II70" s="140"/>
      <c r="IJ70" s="140"/>
      <c r="IK70" s="140"/>
      <c r="IL70" s="140"/>
      <c r="IM70" s="140"/>
      <c r="IN70" s="140"/>
      <c r="IO70" s="140"/>
      <c r="IP70" s="140"/>
      <c r="IQ70" s="140"/>
      <c r="IR70" s="140"/>
      <c r="IS70" s="140"/>
      <c r="IT70" s="140"/>
      <c r="IU70" s="140"/>
      <c r="IV70" s="140"/>
      <c r="IW70" s="140"/>
      <c r="IX70" s="140"/>
      <c r="IY70" s="140"/>
      <c r="IZ70" s="140"/>
      <c r="JA70" s="140"/>
      <c r="JB70" s="140"/>
      <c r="JC70" s="140"/>
      <c r="JD70" s="140"/>
      <c r="JE70" s="140"/>
      <c r="JF70" s="140"/>
      <c r="JG70" s="140"/>
      <c r="JH70" s="140"/>
      <c r="JI70" s="140"/>
      <c r="JJ70" s="140"/>
      <c r="JK70" s="140"/>
      <c r="JL70" s="140"/>
      <c r="JM70" s="140"/>
      <c r="JN70" s="141"/>
    </row>
    <row r="71" spans="1:274">
      <c r="C71" s="211" t="s">
        <v>110</v>
      </c>
      <c r="D71" s="211"/>
      <c r="E71" s="211"/>
      <c r="F71" s="211"/>
      <c r="G71" s="211"/>
      <c r="H71" s="211"/>
      <c r="I71" s="211"/>
      <c r="J71" s="211"/>
      <c r="K71" s="211"/>
      <c r="L71" s="211"/>
      <c r="M71" s="211"/>
      <c r="N71" s="211"/>
      <c r="O71" s="211"/>
      <c r="P71" s="211"/>
      <c r="Q71" s="211"/>
      <c r="R71" s="211"/>
      <c r="S71" s="211"/>
      <c r="T71" s="211"/>
      <c r="U71" s="211"/>
      <c r="V71" s="211"/>
      <c r="X71" s="211" t="s">
        <v>1</v>
      </c>
      <c r="Y71" s="211"/>
      <c r="Z71" s="211"/>
      <c r="AA71" s="211"/>
      <c r="AB71" s="211"/>
      <c r="AC71" s="211"/>
      <c r="AD71" s="211"/>
      <c r="AE71" s="211"/>
      <c r="AF71" s="211"/>
      <c r="AG71" s="211"/>
      <c r="AH71" s="211"/>
      <c r="AI71" s="211"/>
      <c r="AJ71" s="211"/>
      <c r="AK71" s="211"/>
      <c r="AL71" s="211"/>
      <c r="AM71" s="211"/>
      <c r="AN71" s="211"/>
      <c r="AO71" s="211"/>
      <c r="AP71" s="211"/>
      <c r="AR71" s="211" t="s">
        <v>127</v>
      </c>
      <c r="AS71" s="211"/>
      <c r="AT71" s="211"/>
      <c r="AU71" s="211"/>
      <c r="AV71" s="211"/>
      <c r="AW71" s="211"/>
      <c r="AX71" s="211"/>
      <c r="AY71" s="211"/>
      <c r="AZ71" s="211"/>
      <c r="BB71" s="224"/>
      <c r="BC71" s="224"/>
      <c r="BD71" s="224"/>
      <c r="BE71" s="224"/>
      <c r="BF71" s="224"/>
      <c r="BM71" s="211" t="s">
        <v>1</v>
      </c>
      <c r="BN71" s="211"/>
      <c r="BO71" s="211"/>
      <c r="BP71" s="211"/>
      <c r="BQ71" s="211"/>
      <c r="BR71" s="211"/>
      <c r="BS71" s="211"/>
      <c r="BT71" s="211"/>
      <c r="BU71" s="211"/>
      <c r="BV71" s="211"/>
      <c r="BW71" s="211"/>
      <c r="BX71" s="211"/>
      <c r="BY71" s="211"/>
      <c r="BZ71" s="211"/>
      <c r="CA71" s="211"/>
      <c r="CB71" s="211"/>
      <c r="CC71" s="211"/>
      <c r="CD71" s="211"/>
      <c r="CE71" s="211"/>
      <c r="CP71" s="211" t="s">
        <v>110</v>
      </c>
      <c r="CQ71" s="211"/>
      <c r="CR71" s="211"/>
      <c r="CS71" s="211"/>
      <c r="CT71" s="211"/>
      <c r="CU71" s="211"/>
      <c r="CV71" s="211"/>
      <c r="CW71" s="211"/>
      <c r="CX71" s="211"/>
      <c r="CY71" s="211"/>
      <c r="CZ71" s="211"/>
      <c r="DA71" s="211"/>
      <c r="DB71" s="211"/>
      <c r="DC71" s="211"/>
      <c r="DD71" s="211"/>
      <c r="DE71" s="211"/>
      <c r="DF71" s="211"/>
      <c r="DG71" s="211"/>
      <c r="DH71" s="211"/>
      <c r="DI71" s="211"/>
      <c r="DN71" s="211" t="s">
        <v>1</v>
      </c>
      <c r="DO71" s="211"/>
      <c r="DP71" s="211"/>
      <c r="DQ71" s="211"/>
      <c r="DR71" s="211"/>
      <c r="DS71" s="211"/>
      <c r="DT71" s="211"/>
      <c r="DU71" s="211"/>
      <c r="DV71" s="211"/>
      <c r="DW71" s="211"/>
      <c r="DX71" s="211"/>
      <c r="DY71" s="211"/>
      <c r="DZ71" s="211"/>
      <c r="EA71" s="211"/>
      <c r="EB71" s="211"/>
      <c r="EC71" s="211"/>
      <c r="ED71" s="211"/>
      <c r="EE71" s="211"/>
      <c r="EF71" s="211"/>
      <c r="EK71" s="211" t="s">
        <v>1</v>
      </c>
      <c r="EL71" s="211"/>
      <c r="EM71" s="211"/>
      <c r="EN71" s="211"/>
      <c r="EO71" s="211"/>
      <c r="EP71" s="211"/>
      <c r="EQ71" s="211"/>
      <c r="ER71" s="211"/>
      <c r="ES71" s="211"/>
      <c r="ET71" s="211"/>
      <c r="EU71" s="211"/>
      <c r="EV71" s="211"/>
      <c r="EW71" s="211"/>
      <c r="EX71" s="211"/>
      <c r="EY71" s="211"/>
      <c r="EZ71" s="211"/>
      <c r="FA71" s="211"/>
      <c r="FB71" s="211"/>
      <c r="FC71" s="211"/>
      <c r="FG71" s="124"/>
      <c r="FN71" s="211" t="s">
        <v>110</v>
      </c>
      <c r="FO71" s="211"/>
      <c r="FP71" s="211"/>
      <c r="FQ71" s="211"/>
      <c r="FR71" s="211"/>
      <c r="FS71" s="211"/>
      <c r="FT71" s="211"/>
      <c r="FU71" s="211"/>
      <c r="FV71" s="211"/>
      <c r="FW71" s="211"/>
      <c r="FX71" s="211"/>
      <c r="FY71" s="211"/>
      <c r="FZ71" s="211"/>
      <c r="GA71" s="211"/>
      <c r="GB71" s="211"/>
      <c r="GC71" s="211"/>
      <c r="GD71" s="211"/>
      <c r="GE71" s="211"/>
      <c r="GF71" s="211"/>
      <c r="GG71" s="211"/>
      <c r="GH71" s="38"/>
      <c r="HE71" s="125"/>
      <c r="HK71" s="4"/>
      <c r="HL71" s="4"/>
      <c r="HM71" s="4"/>
      <c r="HN71" s="4"/>
      <c r="HO71" s="4"/>
      <c r="HP71" s="4"/>
      <c r="HQ71" s="142"/>
      <c r="HR71" s="4"/>
      <c r="HS71" s="4"/>
      <c r="HT71" s="4"/>
      <c r="HU71" s="4"/>
      <c r="HX71" s="211" t="s">
        <v>1</v>
      </c>
      <c r="HY71" s="211"/>
      <c r="HZ71" s="211"/>
      <c r="IA71" s="211"/>
      <c r="IB71" s="211"/>
      <c r="IC71" s="211"/>
      <c r="ID71" s="211"/>
      <c r="IE71" s="211"/>
      <c r="IF71" s="211"/>
      <c r="IG71" s="211"/>
      <c r="IH71" s="211"/>
      <c r="II71" s="211"/>
      <c r="IJ71" s="211"/>
      <c r="IK71" s="211"/>
      <c r="IL71" s="211"/>
      <c r="IM71" s="211"/>
      <c r="IN71" s="211"/>
      <c r="IO71" s="211"/>
      <c r="IP71" s="211"/>
      <c r="JN71" s="143"/>
    </row>
    <row r="72" spans="1:274" ht="145" customHeight="1">
      <c r="C72" s="6" t="s">
        <v>14</v>
      </c>
      <c r="D72" s="6" t="s">
        <v>480</v>
      </c>
      <c r="E72" s="6" t="s">
        <v>481</v>
      </c>
      <c r="F72" s="6" t="s">
        <v>27</v>
      </c>
      <c r="G72" s="6" t="s">
        <v>482</v>
      </c>
      <c r="H72" s="6" t="s">
        <v>483</v>
      </c>
      <c r="I72" s="6" t="s">
        <v>15</v>
      </c>
      <c r="J72" s="6" t="s">
        <v>484</v>
      </c>
      <c r="K72" s="6" t="s">
        <v>21</v>
      </c>
      <c r="L72" s="6" t="s">
        <v>485</v>
      </c>
      <c r="M72" s="6" t="s">
        <v>20</v>
      </c>
      <c r="N72" s="6" t="s">
        <v>486</v>
      </c>
      <c r="O72" s="6" t="s">
        <v>30</v>
      </c>
      <c r="P72" s="6" t="s">
        <v>31</v>
      </c>
      <c r="Q72" s="6" t="s">
        <v>489</v>
      </c>
      <c r="R72" s="6" t="s">
        <v>490</v>
      </c>
      <c r="S72" s="6" t="s">
        <v>139</v>
      </c>
      <c r="T72" s="6" t="s">
        <v>140</v>
      </c>
      <c r="U72" s="6" t="s">
        <v>141</v>
      </c>
      <c r="V72" s="6" t="s">
        <v>142</v>
      </c>
      <c r="X72" s="6" t="s">
        <v>487</v>
      </c>
      <c r="Y72" s="6" t="s">
        <v>488</v>
      </c>
      <c r="Z72" s="6" t="s">
        <v>28</v>
      </c>
      <c r="AA72" s="6" t="s">
        <v>0</v>
      </c>
      <c r="AB72" s="6" t="s">
        <v>37</v>
      </c>
      <c r="AC72" s="6" t="s">
        <v>38</v>
      </c>
      <c r="AD72" s="6" t="s">
        <v>13</v>
      </c>
      <c r="AE72" s="6" t="s">
        <v>23</v>
      </c>
      <c r="AF72" s="6" t="s">
        <v>22</v>
      </c>
      <c r="AG72" s="6" t="s">
        <v>131</v>
      </c>
      <c r="AH72" s="6" t="s">
        <v>132</v>
      </c>
      <c r="AI72" s="6" t="s">
        <v>32</v>
      </c>
      <c r="AJ72" s="6" t="s">
        <v>33</v>
      </c>
      <c r="AK72" s="6" t="s">
        <v>42</v>
      </c>
      <c r="AL72" s="6" t="s">
        <v>34</v>
      </c>
      <c r="AM72" s="6" t="s">
        <v>35</v>
      </c>
      <c r="AN72" s="6" t="s">
        <v>36</v>
      </c>
      <c r="AO72" s="6" t="s">
        <v>41</v>
      </c>
      <c r="AP72" s="6" t="s">
        <v>134</v>
      </c>
      <c r="AR72" s="6" t="s">
        <v>2</v>
      </c>
      <c r="AS72" s="6" t="s">
        <v>7</v>
      </c>
      <c r="AT72" s="6" t="s">
        <v>8</v>
      </c>
      <c r="AU72" s="6" t="s">
        <v>3</v>
      </c>
      <c r="AV72" s="6" t="s">
        <v>4</v>
      </c>
      <c r="AW72" s="6" t="s">
        <v>5</v>
      </c>
      <c r="AX72" s="6" t="s">
        <v>6</v>
      </c>
      <c r="AY72" s="6" t="s">
        <v>24</v>
      </c>
      <c r="AZ72" s="6" t="s">
        <v>16</v>
      </c>
      <c r="BB72" s="97"/>
      <c r="BC72" s="97"/>
      <c r="BD72" s="6"/>
      <c r="BE72" s="6"/>
      <c r="BF72" s="6"/>
      <c r="BM72" s="6" t="s">
        <v>487</v>
      </c>
      <c r="BN72" s="6" t="s">
        <v>488</v>
      </c>
      <c r="BO72" s="6" t="s">
        <v>28</v>
      </c>
      <c r="BP72" s="6" t="s">
        <v>0</v>
      </c>
      <c r="BQ72" s="6" t="s">
        <v>37</v>
      </c>
      <c r="BR72" s="6" t="s">
        <v>38</v>
      </c>
      <c r="BS72" s="6" t="s">
        <v>13</v>
      </c>
      <c r="BT72" s="6" t="s">
        <v>23</v>
      </c>
      <c r="BU72" s="6" t="s">
        <v>22</v>
      </c>
      <c r="BV72" s="6" t="s">
        <v>131</v>
      </c>
      <c r="BW72" s="6" t="s">
        <v>132</v>
      </c>
      <c r="BX72" s="6" t="s">
        <v>32</v>
      </c>
      <c r="BY72" s="6" t="s">
        <v>33</v>
      </c>
      <c r="BZ72" s="6" t="s">
        <v>42</v>
      </c>
      <c r="CA72" s="6" t="s">
        <v>34</v>
      </c>
      <c r="CB72" s="6" t="s">
        <v>35</v>
      </c>
      <c r="CC72" s="6" t="s">
        <v>36</v>
      </c>
      <c r="CD72" s="6" t="s">
        <v>41</v>
      </c>
      <c r="CE72" s="6" t="s">
        <v>134</v>
      </c>
      <c r="CP72" s="6" t="s">
        <v>14</v>
      </c>
      <c r="CQ72" s="6" t="s">
        <v>480</v>
      </c>
      <c r="CR72" s="6" t="s">
        <v>481</v>
      </c>
      <c r="CS72" s="6" t="s">
        <v>27</v>
      </c>
      <c r="CT72" s="6" t="s">
        <v>482</v>
      </c>
      <c r="CU72" s="6" t="s">
        <v>483</v>
      </c>
      <c r="CV72" s="6" t="s">
        <v>15</v>
      </c>
      <c r="CW72" s="6" t="s">
        <v>484</v>
      </c>
      <c r="CX72" s="6" t="s">
        <v>21</v>
      </c>
      <c r="CY72" s="6" t="s">
        <v>485</v>
      </c>
      <c r="CZ72" s="6" t="s">
        <v>20</v>
      </c>
      <c r="DA72" s="6" t="s">
        <v>486</v>
      </c>
      <c r="DB72" s="6" t="s">
        <v>30</v>
      </c>
      <c r="DC72" s="6" t="s">
        <v>31</v>
      </c>
      <c r="DD72" s="6" t="s">
        <v>489</v>
      </c>
      <c r="DE72" s="6" t="s">
        <v>490</v>
      </c>
      <c r="DF72" s="6" t="s">
        <v>139</v>
      </c>
      <c r="DG72" s="6" t="s">
        <v>140</v>
      </c>
      <c r="DH72" s="6" t="s">
        <v>141</v>
      </c>
      <c r="DI72" s="6" t="s">
        <v>142</v>
      </c>
      <c r="DN72" s="6" t="s">
        <v>487</v>
      </c>
      <c r="DO72" s="6" t="s">
        <v>488</v>
      </c>
      <c r="DP72" s="6" t="s">
        <v>28</v>
      </c>
      <c r="DQ72" s="6" t="s">
        <v>0</v>
      </c>
      <c r="DR72" s="6" t="s">
        <v>37</v>
      </c>
      <c r="DS72" s="6" t="s">
        <v>38</v>
      </c>
      <c r="DT72" s="6" t="s">
        <v>13</v>
      </c>
      <c r="DU72" s="6" t="s">
        <v>23</v>
      </c>
      <c r="DV72" s="6" t="s">
        <v>22</v>
      </c>
      <c r="DW72" s="6" t="s">
        <v>131</v>
      </c>
      <c r="DX72" s="6" t="s">
        <v>132</v>
      </c>
      <c r="DY72" s="6" t="s">
        <v>32</v>
      </c>
      <c r="DZ72" s="6" t="s">
        <v>33</v>
      </c>
      <c r="EA72" s="6" t="s">
        <v>42</v>
      </c>
      <c r="EB72" s="6" t="s">
        <v>34</v>
      </c>
      <c r="EC72" s="6" t="s">
        <v>35</v>
      </c>
      <c r="ED72" s="6" t="s">
        <v>36</v>
      </c>
      <c r="EE72" s="6" t="s">
        <v>41</v>
      </c>
      <c r="EF72" s="6" t="s">
        <v>134</v>
      </c>
      <c r="EK72" s="6" t="s">
        <v>487</v>
      </c>
      <c r="EL72" s="6" t="s">
        <v>488</v>
      </c>
      <c r="EM72" s="6" t="s">
        <v>28</v>
      </c>
      <c r="EN72" s="6" t="s">
        <v>0</v>
      </c>
      <c r="EO72" s="6" t="s">
        <v>37</v>
      </c>
      <c r="EP72" s="6" t="s">
        <v>38</v>
      </c>
      <c r="EQ72" s="6" t="s">
        <v>13</v>
      </c>
      <c r="ER72" s="6" t="s">
        <v>23</v>
      </c>
      <c r="ES72" s="6" t="s">
        <v>22</v>
      </c>
      <c r="ET72" s="6" t="s">
        <v>131</v>
      </c>
      <c r="EU72" s="6" t="s">
        <v>132</v>
      </c>
      <c r="EV72" s="6" t="s">
        <v>32</v>
      </c>
      <c r="EW72" s="6" t="s">
        <v>33</v>
      </c>
      <c r="EX72" s="6" t="s">
        <v>42</v>
      </c>
      <c r="EY72" s="6" t="s">
        <v>34</v>
      </c>
      <c r="EZ72" s="6" t="s">
        <v>35</v>
      </c>
      <c r="FA72" s="6" t="s">
        <v>36</v>
      </c>
      <c r="FB72" s="6" t="s">
        <v>41</v>
      </c>
      <c r="FC72" s="6" t="s">
        <v>134</v>
      </c>
      <c r="FG72" s="124"/>
      <c r="FN72" s="6" t="s">
        <v>14</v>
      </c>
      <c r="FO72" s="6" t="s">
        <v>480</v>
      </c>
      <c r="FP72" s="6" t="s">
        <v>481</v>
      </c>
      <c r="FQ72" s="6" t="s">
        <v>27</v>
      </c>
      <c r="FR72" s="6" t="s">
        <v>482</v>
      </c>
      <c r="FS72" s="6" t="s">
        <v>483</v>
      </c>
      <c r="FT72" s="6" t="s">
        <v>15</v>
      </c>
      <c r="FU72" s="6" t="s">
        <v>484</v>
      </c>
      <c r="FV72" s="6" t="s">
        <v>21</v>
      </c>
      <c r="FW72" s="6" t="s">
        <v>485</v>
      </c>
      <c r="FX72" s="6" t="s">
        <v>20</v>
      </c>
      <c r="FY72" s="6" t="s">
        <v>486</v>
      </c>
      <c r="FZ72" s="6" t="s">
        <v>30</v>
      </c>
      <c r="GA72" s="6" t="s">
        <v>31</v>
      </c>
      <c r="GB72" s="6" t="s">
        <v>489</v>
      </c>
      <c r="GC72" s="6" t="s">
        <v>490</v>
      </c>
      <c r="GD72" s="6" t="s">
        <v>139</v>
      </c>
      <c r="GE72" s="6" t="s">
        <v>140</v>
      </c>
      <c r="GF72" s="6" t="s">
        <v>141</v>
      </c>
      <c r="GG72" s="6" t="s">
        <v>142</v>
      </c>
      <c r="GH72" s="6"/>
      <c r="GM72" s="6" t="s">
        <v>179</v>
      </c>
      <c r="GN72" s="6" t="s">
        <v>176</v>
      </c>
      <c r="HE72" s="125"/>
      <c r="HK72" s="6"/>
      <c r="HL72" s="6"/>
      <c r="HM72" s="6"/>
      <c r="HN72" s="6"/>
      <c r="HO72" s="6"/>
      <c r="HP72" s="6"/>
      <c r="HQ72" s="144"/>
      <c r="HR72" s="6"/>
      <c r="HS72" s="6"/>
      <c r="HT72" s="6"/>
      <c r="HU72" s="6"/>
      <c r="HX72" s="6" t="s">
        <v>175</v>
      </c>
      <c r="HY72" s="6" t="s">
        <v>176</v>
      </c>
      <c r="HZ72" s="6" t="s">
        <v>28</v>
      </c>
      <c r="IA72" s="6" t="s">
        <v>0</v>
      </c>
      <c r="IB72" s="6" t="s">
        <v>37</v>
      </c>
      <c r="IC72" s="6" t="s">
        <v>38</v>
      </c>
      <c r="ID72" s="6" t="s">
        <v>13</v>
      </c>
      <c r="IE72" s="6" t="s">
        <v>23</v>
      </c>
      <c r="IF72" s="6" t="s">
        <v>22</v>
      </c>
      <c r="IG72" s="6" t="s">
        <v>131</v>
      </c>
      <c r="IH72" s="6" t="s">
        <v>132</v>
      </c>
      <c r="II72" s="6" t="s">
        <v>32</v>
      </c>
      <c r="IJ72" s="6" t="s">
        <v>33</v>
      </c>
      <c r="IK72" s="6" t="s">
        <v>42</v>
      </c>
      <c r="IL72" s="6" t="s">
        <v>34</v>
      </c>
      <c r="IM72" s="6" t="s">
        <v>35</v>
      </c>
      <c r="IN72" s="6" t="s">
        <v>36</v>
      </c>
      <c r="IO72" s="6" t="s">
        <v>41</v>
      </c>
      <c r="IP72" s="6" t="s">
        <v>134</v>
      </c>
      <c r="JN72" s="143"/>
    </row>
    <row r="73" spans="1:274" ht="16" customHeight="1">
      <c r="A73" s="222" t="s">
        <v>171</v>
      </c>
      <c r="B73" s="3" t="s">
        <v>14</v>
      </c>
      <c r="C73" s="23"/>
      <c r="D73" s="23"/>
      <c r="E73" s="23"/>
      <c r="X73" s="18">
        <v>0</v>
      </c>
      <c r="Y73" s="18">
        <v>0</v>
      </c>
      <c r="Z73" s="18">
        <v>0</v>
      </c>
      <c r="AA73" s="18">
        <f>D29</f>
        <v>50000</v>
      </c>
      <c r="AB73" s="18">
        <v>0</v>
      </c>
      <c r="AC73" s="18">
        <v>0</v>
      </c>
      <c r="AD73" s="18">
        <v>0</v>
      </c>
      <c r="AE73" s="18">
        <v>0</v>
      </c>
      <c r="AF73" s="18">
        <v>0</v>
      </c>
      <c r="AG73" s="18">
        <v>0</v>
      </c>
      <c r="AH73" s="18">
        <v>0</v>
      </c>
      <c r="AI73" s="18">
        <v>0</v>
      </c>
      <c r="AJ73" s="18">
        <v>0</v>
      </c>
      <c r="AK73" s="18">
        <v>0</v>
      </c>
      <c r="AL73" s="18">
        <v>0</v>
      </c>
      <c r="AM73" s="18">
        <v>0</v>
      </c>
      <c r="AN73" s="18">
        <v>0</v>
      </c>
      <c r="AO73" s="18">
        <v>0</v>
      </c>
      <c r="AP73" s="18">
        <v>0</v>
      </c>
      <c r="AR73" s="19">
        <v>0</v>
      </c>
      <c r="AS73" s="19">
        <v>0</v>
      </c>
      <c r="AT73" s="19">
        <v>0</v>
      </c>
      <c r="AU73" s="19">
        <v>0</v>
      </c>
      <c r="AV73" s="19">
        <v>0</v>
      </c>
      <c r="AW73" s="19">
        <v>0</v>
      </c>
      <c r="AX73" s="19">
        <v>0</v>
      </c>
      <c r="AY73" s="19">
        <v>0</v>
      </c>
      <c r="AZ73" s="19">
        <v>0</v>
      </c>
      <c r="BB73" s="7">
        <f>SUM(AR73:AZ73)</f>
        <v>0</v>
      </c>
      <c r="BD73" s="7">
        <f t="shared" ref="BD73:BD92" si="0">SUM(X73:AP73) + BB73</f>
        <v>50000</v>
      </c>
      <c r="BK73" s="222" t="s">
        <v>171</v>
      </c>
      <c r="BL73" s="3" t="s">
        <v>14</v>
      </c>
      <c r="BM73" s="120">
        <v>0</v>
      </c>
      <c r="BN73" s="120">
        <v>0</v>
      </c>
      <c r="BO73" s="120">
        <v>0</v>
      </c>
      <c r="BP73" s="120">
        <v>0</v>
      </c>
      <c r="BQ73" s="120">
        <v>0</v>
      </c>
      <c r="BR73" s="120">
        <v>0</v>
      </c>
      <c r="BS73" s="120">
        <v>0</v>
      </c>
      <c r="BT73" s="120">
        <v>0</v>
      </c>
      <c r="BU73" s="120">
        <v>0</v>
      </c>
      <c r="BV73" s="120">
        <v>0</v>
      </c>
      <c r="BW73" s="120">
        <v>0</v>
      </c>
      <c r="BX73" s="120">
        <v>0</v>
      </c>
      <c r="BY73" s="120">
        <v>0</v>
      </c>
      <c r="BZ73" s="120">
        <v>0</v>
      </c>
      <c r="CA73" s="120">
        <v>0</v>
      </c>
      <c r="CB73" s="120">
        <v>0</v>
      </c>
      <c r="CC73" s="120">
        <v>0</v>
      </c>
      <c r="CD73" s="120">
        <v>0</v>
      </c>
      <c r="CE73" s="120">
        <v>0</v>
      </c>
      <c r="CN73" s="222" t="s">
        <v>171</v>
      </c>
      <c r="CO73" s="3" t="s">
        <v>14</v>
      </c>
      <c r="CP73" s="7">
        <f ca="1">IF((ROW()-ROW($CP$73))=(COLUMN()-COLUMN($CP$73)),INDIRECT("BD"&amp;ROW()),0)</f>
        <v>50000</v>
      </c>
      <c r="CQ73" s="7">
        <f t="shared" ref="CQ73:DI86" ca="1" si="1">IF((ROW()-ROW($CP$73))=(COLUMN()-COLUMN($CP$73)),INDIRECT("BD"&amp;ROW()),0)</f>
        <v>0</v>
      </c>
      <c r="CR73" s="7">
        <f t="shared" ca="1" si="1"/>
        <v>0</v>
      </c>
      <c r="CS73" s="7">
        <f t="shared" ca="1" si="1"/>
        <v>0</v>
      </c>
      <c r="CT73" s="7">
        <f t="shared" ca="1" si="1"/>
        <v>0</v>
      </c>
      <c r="CU73" s="7">
        <f t="shared" ca="1" si="1"/>
        <v>0</v>
      </c>
      <c r="CV73" s="7">
        <f t="shared" ca="1" si="1"/>
        <v>0</v>
      </c>
      <c r="CW73" s="7">
        <f t="shared" ca="1" si="1"/>
        <v>0</v>
      </c>
      <c r="CX73" s="7">
        <f t="shared" ca="1" si="1"/>
        <v>0</v>
      </c>
      <c r="CY73" s="7">
        <f t="shared" ca="1" si="1"/>
        <v>0</v>
      </c>
      <c r="CZ73" s="7">
        <f t="shared" ca="1" si="1"/>
        <v>0</v>
      </c>
      <c r="DA73" s="7">
        <f t="shared" ca="1" si="1"/>
        <v>0</v>
      </c>
      <c r="DB73" s="7">
        <f t="shared" ca="1" si="1"/>
        <v>0</v>
      </c>
      <c r="DC73" s="7">
        <f t="shared" ca="1" si="1"/>
        <v>0</v>
      </c>
      <c r="DD73" s="7">
        <f t="shared" ca="1" si="1"/>
        <v>0</v>
      </c>
      <c r="DE73" s="7">
        <f t="shared" ca="1" si="1"/>
        <v>0</v>
      </c>
      <c r="DF73" s="7">
        <f t="shared" ca="1" si="1"/>
        <v>0</v>
      </c>
      <c r="DG73" s="7">
        <f t="shared" ca="1" si="1"/>
        <v>0</v>
      </c>
      <c r="DH73" s="7">
        <f t="shared" ca="1" si="1"/>
        <v>0</v>
      </c>
      <c r="DI73" s="7">
        <f t="shared" ca="1" si="1"/>
        <v>0</v>
      </c>
      <c r="DL73" s="222" t="s">
        <v>171</v>
      </c>
      <c r="DM73" s="3" t="s">
        <v>14</v>
      </c>
      <c r="DN73" s="7">
        <f t="array" aca="1" ref="DN73:EF92" ca="1">MMULT(X73:AP92, MINVERSE(CP105:DH123))</f>
        <v>0</v>
      </c>
      <c r="DO73" s="7">
        <f ca="1"/>
        <v>0</v>
      </c>
      <c r="DP73" s="7">
        <f ca="1"/>
        <v>0</v>
      </c>
      <c r="DQ73" s="155">
        <f ca="1"/>
        <v>1.0526315789473684</v>
      </c>
      <c r="DR73" s="7">
        <f ca="1"/>
        <v>0</v>
      </c>
      <c r="DS73" s="7">
        <f ca="1"/>
        <v>0</v>
      </c>
      <c r="DT73" s="7">
        <f ca="1"/>
        <v>0</v>
      </c>
      <c r="DU73" s="7">
        <f ca="1"/>
        <v>0</v>
      </c>
      <c r="DV73" s="7">
        <f ca="1"/>
        <v>0</v>
      </c>
      <c r="DW73" s="7">
        <f ca="1"/>
        <v>0</v>
      </c>
      <c r="DX73" s="7">
        <f ca="1"/>
        <v>0</v>
      </c>
      <c r="DY73" s="7">
        <f ca="1"/>
        <v>0</v>
      </c>
      <c r="DZ73" s="7">
        <f ca="1"/>
        <v>0</v>
      </c>
      <c r="EA73" s="7">
        <f ca="1"/>
        <v>0</v>
      </c>
      <c r="EB73" s="7">
        <f ca="1"/>
        <v>0</v>
      </c>
      <c r="EC73" s="7">
        <f ca="1"/>
        <v>0</v>
      </c>
      <c r="ED73" s="7">
        <f ca="1"/>
        <v>0</v>
      </c>
      <c r="EE73" s="7">
        <f ca="1"/>
        <v>0</v>
      </c>
      <c r="EF73" s="7">
        <f ca="1"/>
        <v>0</v>
      </c>
      <c r="EI73" s="222" t="s">
        <v>171</v>
      </c>
      <c r="EJ73" s="3" t="s">
        <v>14</v>
      </c>
      <c r="EK73" s="7">
        <f t="array" aca="1" ref="EK73:FC92" ca="1">MMULT(TRANSPOSE(C105:V123), MINVERSE(CP105:DH123))</f>
        <v>1</v>
      </c>
      <c r="EL73" s="7">
        <f ca="1"/>
        <v>0</v>
      </c>
      <c r="EM73" s="7">
        <f ca="1"/>
        <v>0</v>
      </c>
      <c r="EN73" s="7">
        <f ca="1"/>
        <v>0</v>
      </c>
      <c r="EO73" s="7">
        <f ca="1"/>
        <v>0</v>
      </c>
      <c r="EP73" s="7">
        <f ca="1"/>
        <v>0</v>
      </c>
      <c r="EQ73" s="7">
        <f ca="1"/>
        <v>0</v>
      </c>
      <c r="ER73" s="7">
        <f ca="1"/>
        <v>0</v>
      </c>
      <c r="ES73" s="7">
        <f ca="1"/>
        <v>0</v>
      </c>
      <c r="ET73" s="7">
        <f ca="1"/>
        <v>0</v>
      </c>
      <c r="EU73" s="7">
        <f ca="1"/>
        <v>0</v>
      </c>
      <c r="EV73" s="7">
        <f ca="1"/>
        <v>0</v>
      </c>
      <c r="EW73" s="7">
        <f ca="1"/>
        <v>0</v>
      </c>
      <c r="EX73" s="7">
        <f ca="1"/>
        <v>0</v>
      </c>
      <c r="EY73" s="7">
        <f ca="1"/>
        <v>0</v>
      </c>
      <c r="EZ73" s="7">
        <f ca="1"/>
        <v>0</v>
      </c>
      <c r="FA73" s="7">
        <f ca="1"/>
        <v>0</v>
      </c>
      <c r="FB73" s="7">
        <f ca="1"/>
        <v>0</v>
      </c>
      <c r="FC73" s="7">
        <f ca="1"/>
        <v>0</v>
      </c>
      <c r="FG73" s="124"/>
      <c r="FH73" s="222" t="s">
        <v>171</v>
      </c>
      <c r="FI73" s="3" t="s">
        <v>14</v>
      </c>
      <c r="FJ73" s="7">
        <f t="shared" ref="FJ73:FJ92" si="2">BB73</f>
        <v>0</v>
      </c>
      <c r="FN73" s="7">
        <f ca="1">IF((ROW()-ROW($FN$73))=(COLUMN()-COLUMN($FN$73)),INDIRECT("ER"&amp;ROW()),0)</f>
        <v>0</v>
      </c>
      <c r="FO73" s="7">
        <f t="shared" ref="FO73:GG73" ca="1" si="3">IF((ROW()-ROW($FN$73))=(COLUMN()-COLUMN($FN$73)),INDIRECT("ER"&amp;ROW()),0)</f>
        <v>0</v>
      </c>
      <c r="FP73" s="7">
        <f t="shared" ca="1" si="3"/>
        <v>0</v>
      </c>
      <c r="FQ73" s="7">
        <f t="shared" ca="1" si="3"/>
        <v>0</v>
      </c>
      <c r="FR73" s="7">
        <f t="shared" ca="1" si="3"/>
        <v>0</v>
      </c>
      <c r="FS73" s="7">
        <f t="shared" ca="1" si="3"/>
        <v>0</v>
      </c>
      <c r="FT73" s="7">
        <f t="shared" ca="1" si="3"/>
        <v>0</v>
      </c>
      <c r="FU73" s="7">
        <f t="shared" ca="1" si="3"/>
        <v>0</v>
      </c>
      <c r="FV73" s="7">
        <f t="shared" ca="1" si="3"/>
        <v>0</v>
      </c>
      <c r="FW73" s="7">
        <f t="shared" ca="1" si="3"/>
        <v>0</v>
      </c>
      <c r="FX73" s="7">
        <f t="shared" ca="1" si="3"/>
        <v>0</v>
      </c>
      <c r="FY73" s="7">
        <f t="shared" ca="1" si="3"/>
        <v>0</v>
      </c>
      <c r="FZ73" s="7">
        <f t="shared" ca="1" si="3"/>
        <v>0</v>
      </c>
      <c r="GA73" s="7">
        <f t="shared" ca="1" si="3"/>
        <v>0</v>
      </c>
      <c r="GB73" s="7">
        <f t="shared" ca="1" si="3"/>
        <v>0</v>
      </c>
      <c r="GC73" s="7">
        <f t="shared" ca="1" si="3"/>
        <v>0</v>
      </c>
      <c r="GD73" s="7">
        <f t="shared" ca="1" si="3"/>
        <v>0</v>
      </c>
      <c r="GE73" s="7">
        <f t="shared" ca="1" si="3"/>
        <v>0</v>
      </c>
      <c r="GF73" s="7">
        <f t="shared" ca="1" si="3"/>
        <v>0</v>
      </c>
      <c r="GG73" s="7">
        <f t="shared" ca="1" si="3"/>
        <v>0</v>
      </c>
      <c r="GI73" s="222" t="s">
        <v>171</v>
      </c>
      <c r="GJ73" s="3" t="s">
        <v>14</v>
      </c>
      <c r="GK73" s="7">
        <f t="shared" ref="GK73:GK92" si="4">BB73</f>
        <v>0</v>
      </c>
      <c r="GM73" s="7">
        <f t="array" aca="1" ref="GM73:GN92" ca="1">TRANSPOSE(FN105:GG106)</f>
        <v>0</v>
      </c>
      <c r="GN73" s="7">
        <f ca="1"/>
        <v>0</v>
      </c>
      <c r="GP73" s="7">
        <f ca="1">SUM(GM73:GN73)</f>
        <v>0</v>
      </c>
      <c r="GR73" s="132" t="s">
        <v>128</v>
      </c>
      <c r="GV73" s="133" t="s">
        <v>178</v>
      </c>
      <c r="HE73" s="125"/>
      <c r="HI73" s="222"/>
      <c r="HJ73" s="23"/>
      <c r="HK73" s="17"/>
      <c r="HL73" s="17"/>
      <c r="HM73" s="17"/>
      <c r="HN73" s="17"/>
      <c r="HO73" s="17"/>
      <c r="HP73" s="17"/>
      <c r="HQ73" s="145"/>
      <c r="HR73" s="17"/>
      <c r="HS73" s="17"/>
      <c r="HT73" s="17"/>
      <c r="HU73" s="17"/>
      <c r="HV73" s="204" t="s">
        <v>171</v>
      </c>
      <c r="HW73" s="23" t="s">
        <v>14</v>
      </c>
      <c r="HX73" s="7">
        <f t="array" aca="1" ref="HX73:IP92" ca="1">MMULT(X128:AP147, MINVERSE(CP105:DH123))</f>
        <v>1</v>
      </c>
      <c r="HY73" s="7">
        <f ca="1"/>
        <v>0</v>
      </c>
      <c r="HZ73" s="7">
        <f ca="1"/>
        <v>0</v>
      </c>
      <c r="IA73" s="7">
        <f ca="1"/>
        <v>-1.0526315789473684</v>
      </c>
      <c r="IB73" s="7">
        <f ca="1"/>
        <v>0</v>
      </c>
      <c r="IC73" s="7">
        <f ca="1"/>
        <v>0</v>
      </c>
      <c r="ID73" s="7">
        <f ca="1"/>
        <v>0</v>
      </c>
      <c r="IE73" s="7">
        <f ca="1"/>
        <v>0</v>
      </c>
      <c r="IF73" s="7">
        <f ca="1"/>
        <v>0</v>
      </c>
      <c r="IG73" s="7">
        <f ca="1"/>
        <v>0</v>
      </c>
      <c r="IH73" s="7">
        <f ca="1"/>
        <v>0</v>
      </c>
      <c r="II73" s="7">
        <f ca="1"/>
        <v>0</v>
      </c>
      <c r="IJ73" s="7">
        <f ca="1"/>
        <v>0</v>
      </c>
      <c r="IK73" s="7">
        <f ca="1"/>
        <v>0</v>
      </c>
      <c r="IL73" s="7">
        <f ca="1"/>
        <v>0</v>
      </c>
      <c r="IM73" s="7">
        <f ca="1"/>
        <v>0</v>
      </c>
      <c r="IN73" s="7">
        <f ca="1"/>
        <v>0</v>
      </c>
      <c r="IO73" s="7">
        <f ca="1"/>
        <v>0</v>
      </c>
      <c r="IP73" s="7">
        <f ca="1"/>
        <v>0</v>
      </c>
      <c r="JN73" s="143"/>
    </row>
    <row r="74" spans="1:274" ht="16" customHeight="1">
      <c r="A74" s="222"/>
      <c r="B74" s="3" t="s">
        <v>480</v>
      </c>
      <c r="C74" s="23"/>
      <c r="D74" s="23"/>
      <c r="E74" s="23"/>
      <c r="X74" s="18">
        <v>0</v>
      </c>
      <c r="Y74" s="18">
        <v>0</v>
      </c>
      <c r="Z74" s="18">
        <v>0</v>
      </c>
      <c r="AA74" s="18">
        <v>0</v>
      </c>
      <c r="AB74" s="18">
        <f>I29</f>
        <v>47500</v>
      </c>
      <c r="AC74" s="18">
        <v>0</v>
      </c>
      <c r="AD74" s="18">
        <v>0</v>
      </c>
      <c r="AE74" s="18">
        <v>0</v>
      </c>
      <c r="AF74" s="18">
        <v>0</v>
      </c>
      <c r="AG74" s="18">
        <v>0</v>
      </c>
      <c r="AH74" s="18">
        <v>0</v>
      </c>
      <c r="AI74" s="18">
        <v>0</v>
      </c>
      <c r="AJ74" s="18">
        <v>0</v>
      </c>
      <c r="AK74" s="18">
        <v>0</v>
      </c>
      <c r="AL74" s="18">
        <v>0</v>
      </c>
      <c r="AM74" s="18">
        <v>0</v>
      </c>
      <c r="AN74" s="18">
        <v>0</v>
      </c>
      <c r="AO74" s="18">
        <v>0</v>
      </c>
      <c r="AP74" s="18">
        <v>0</v>
      </c>
      <c r="AR74" s="19">
        <v>0</v>
      </c>
      <c r="AS74" s="19">
        <v>0</v>
      </c>
      <c r="AT74" s="19">
        <v>0</v>
      </c>
      <c r="AU74" s="19">
        <v>0</v>
      </c>
      <c r="AV74" s="19">
        <v>0</v>
      </c>
      <c r="AW74" s="19">
        <v>0</v>
      </c>
      <c r="AX74" s="19">
        <v>0</v>
      </c>
      <c r="AY74" s="19">
        <v>0</v>
      </c>
      <c r="AZ74" s="19">
        <v>0</v>
      </c>
      <c r="BB74" s="7">
        <f t="shared" ref="BB74:BB92" si="5">SUM(AR74:AZ74)</f>
        <v>0</v>
      </c>
      <c r="BD74" s="7">
        <f t="shared" si="0"/>
        <v>47500</v>
      </c>
      <c r="BK74" s="222"/>
      <c r="BL74" s="3" t="s">
        <v>480</v>
      </c>
      <c r="BM74" s="120">
        <v>0</v>
      </c>
      <c r="BN74" s="120">
        <v>0</v>
      </c>
      <c r="BO74" s="120">
        <v>0</v>
      </c>
      <c r="BP74" s="120">
        <v>0</v>
      </c>
      <c r="BQ74" s="120">
        <v>0</v>
      </c>
      <c r="BR74" s="120">
        <v>0</v>
      </c>
      <c r="BS74" s="120">
        <v>0</v>
      </c>
      <c r="BT74" s="120">
        <v>0</v>
      </c>
      <c r="BU74" s="120">
        <v>0</v>
      </c>
      <c r="BV74" s="120">
        <v>0</v>
      </c>
      <c r="BW74" s="120">
        <v>0</v>
      </c>
      <c r="BX74" s="120">
        <v>0</v>
      </c>
      <c r="BY74" s="120">
        <v>0</v>
      </c>
      <c r="BZ74" s="120">
        <v>0</v>
      </c>
      <c r="CA74" s="120">
        <v>0</v>
      </c>
      <c r="CB74" s="120">
        <v>0</v>
      </c>
      <c r="CC74" s="120">
        <v>0</v>
      </c>
      <c r="CD74" s="120">
        <v>0</v>
      </c>
      <c r="CE74" s="120">
        <v>0</v>
      </c>
      <c r="CN74" s="222"/>
      <c r="CO74" s="3" t="s">
        <v>480</v>
      </c>
      <c r="CP74" s="7">
        <f t="shared" ref="CP74:DE92" ca="1" si="6">IF((ROW()-ROW($CP$73))=(COLUMN()-COLUMN($CP$73)),INDIRECT("BD"&amp;ROW()),0)</f>
        <v>0</v>
      </c>
      <c r="CQ74" s="7">
        <f t="shared" ca="1" si="1"/>
        <v>47500</v>
      </c>
      <c r="CR74" s="7">
        <f t="shared" ca="1" si="1"/>
        <v>0</v>
      </c>
      <c r="CS74" s="7">
        <f t="shared" ca="1" si="1"/>
        <v>0</v>
      </c>
      <c r="CT74" s="7">
        <f t="shared" ca="1" si="1"/>
        <v>0</v>
      </c>
      <c r="CU74" s="7">
        <f t="shared" ca="1" si="1"/>
        <v>0</v>
      </c>
      <c r="CV74" s="7">
        <f t="shared" ca="1" si="1"/>
        <v>0</v>
      </c>
      <c r="CW74" s="7">
        <f t="shared" ca="1" si="1"/>
        <v>0</v>
      </c>
      <c r="CX74" s="7">
        <f t="shared" ca="1" si="1"/>
        <v>0</v>
      </c>
      <c r="CY74" s="7">
        <f t="shared" ca="1" si="1"/>
        <v>0</v>
      </c>
      <c r="CZ74" s="7">
        <f t="shared" ca="1" si="1"/>
        <v>0</v>
      </c>
      <c r="DA74" s="7">
        <f t="shared" ca="1" si="1"/>
        <v>0</v>
      </c>
      <c r="DB74" s="7">
        <f t="shared" ca="1" si="1"/>
        <v>0</v>
      </c>
      <c r="DC74" s="7">
        <f t="shared" ca="1" si="1"/>
        <v>0</v>
      </c>
      <c r="DD74" s="7">
        <f t="shared" ca="1" si="1"/>
        <v>0</v>
      </c>
      <c r="DE74" s="7">
        <f t="shared" ca="1" si="1"/>
        <v>0</v>
      </c>
      <c r="DF74" s="7">
        <f t="shared" ca="1" si="1"/>
        <v>0</v>
      </c>
      <c r="DG74" s="7">
        <f t="shared" ca="1" si="1"/>
        <v>0</v>
      </c>
      <c r="DH74" s="7">
        <f t="shared" ca="1" si="1"/>
        <v>0</v>
      </c>
      <c r="DI74" s="7">
        <f t="shared" ca="1" si="1"/>
        <v>0</v>
      </c>
      <c r="DL74" s="222"/>
      <c r="DM74" s="3" t="s">
        <v>480</v>
      </c>
      <c r="DN74" s="7">
        <f ca="1"/>
        <v>0</v>
      </c>
      <c r="DO74" s="7">
        <f ca="1"/>
        <v>0</v>
      </c>
      <c r="DP74" s="7">
        <f ca="1"/>
        <v>0</v>
      </c>
      <c r="DQ74" s="7">
        <f ca="1"/>
        <v>0</v>
      </c>
      <c r="DR74" s="155">
        <f ca="1"/>
        <v>1.0106382978723405</v>
      </c>
      <c r="DS74" s="7">
        <f ca="1"/>
        <v>0</v>
      </c>
      <c r="DT74" s="7">
        <f ca="1"/>
        <v>0</v>
      </c>
      <c r="DU74" s="7">
        <f ca="1"/>
        <v>0</v>
      </c>
      <c r="DV74" s="7">
        <f ca="1"/>
        <v>0</v>
      </c>
      <c r="DW74" s="7">
        <f ca="1"/>
        <v>0</v>
      </c>
      <c r="DX74" s="7">
        <f ca="1"/>
        <v>0</v>
      </c>
      <c r="DY74" s="7">
        <f ca="1"/>
        <v>0</v>
      </c>
      <c r="DZ74" s="7">
        <f ca="1"/>
        <v>0</v>
      </c>
      <c r="EA74" s="7">
        <f ca="1"/>
        <v>0</v>
      </c>
      <c r="EB74" s="7">
        <f ca="1"/>
        <v>0</v>
      </c>
      <c r="EC74" s="7">
        <f ca="1"/>
        <v>0</v>
      </c>
      <c r="ED74" s="7">
        <f ca="1"/>
        <v>0</v>
      </c>
      <c r="EE74" s="7">
        <f ca="1"/>
        <v>0</v>
      </c>
      <c r="EF74" s="7">
        <f ca="1"/>
        <v>0</v>
      </c>
      <c r="EI74" s="222"/>
      <c r="EJ74" s="3" t="s">
        <v>480</v>
      </c>
      <c r="EK74" s="7">
        <f ca="1"/>
        <v>0</v>
      </c>
      <c r="EL74" s="7">
        <f ca="1"/>
        <v>0</v>
      </c>
      <c r="EM74" s="7">
        <f ca="1"/>
        <v>0</v>
      </c>
      <c r="EN74" s="7">
        <f ca="1"/>
        <v>1</v>
      </c>
      <c r="EO74" s="7">
        <f ca="1"/>
        <v>0</v>
      </c>
      <c r="EP74" s="7">
        <f ca="1"/>
        <v>0</v>
      </c>
      <c r="EQ74" s="7">
        <f ca="1"/>
        <v>0</v>
      </c>
      <c r="ER74" s="7">
        <f ca="1"/>
        <v>0</v>
      </c>
      <c r="ES74" s="7">
        <f ca="1"/>
        <v>0</v>
      </c>
      <c r="ET74" s="7">
        <f ca="1"/>
        <v>0</v>
      </c>
      <c r="EU74" s="7">
        <f ca="1"/>
        <v>0</v>
      </c>
      <c r="EV74" s="7">
        <f ca="1"/>
        <v>0</v>
      </c>
      <c r="EW74" s="7">
        <f ca="1"/>
        <v>0</v>
      </c>
      <c r="EX74" s="7">
        <f ca="1"/>
        <v>0</v>
      </c>
      <c r="EY74" s="7">
        <f ca="1"/>
        <v>0</v>
      </c>
      <c r="EZ74" s="7">
        <f ca="1"/>
        <v>0</v>
      </c>
      <c r="FA74" s="7">
        <f ca="1"/>
        <v>0</v>
      </c>
      <c r="FB74" s="7">
        <f ca="1"/>
        <v>0</v>
      </c>
      <c r="FC74" s="7">
        <f ca="1"/>
        <v>0</v>
      </c>
      <c r="FG74" s="124"/>
      <c r="FH74" s="222"/>
      <c r="FI74" s="3" t="s">
        <v>480</v>
      </c>
      <c r="FJ74" s="7">
        <f t="shared" si="2"/>
        <v>0</v>
      </c>
      <c r="FN74" s="7">
        <f t="shared" ref="FN74:GC89" ca="1" si="7">IF((ROW()-ROW($FN$73))=(COLUMN()-COLUMN($FN$73)),INDIRECT("ER"&amp;ROW()),0)</f>
        <v>0</v>
      </c>
      <c r="FO74" s="7">
        <f t="shared" ca="1" si="7"/>
        <v>0</v>
      </c>
      <c r="FP74" s="7">
        <f t="shared" ca="1" si="7"/>
        <v>0</v>
      </c>
      <c r="FQ74" s="7">
        <f t="shared" ca="1" si="7"/>
        <v>0</v>
      </c>
      <c r="FR74" s="7">
        <f t="shared" ca="1" si="7"/>
        <v>0</v>
      </c>
      <c r="FS74" s="7">
        <f t="shared" ca="1" si="7"/>
        <v>0</v>
      </c>
      <c r="FT74" s="7">
        <f t="shared" ca="1" si="7"/>
        <v>0</v>
      </c>
      <c r="FU74" s="7">
        <f t="shared" ca="1" si="7"/>
        <v>0</v>
      </c>
      <c r="FV74" s="7">
        <f t="shared" ca="1" si="7"/>
        <v>0</v>
      </c>
      <c r="FW74" s="7">
        <f t="shared" ca="1" si="7"/>
        <v>0</v>
      </c>
      <c r="FX74" s="7">
        <f t="shared" ca="1" si="7"/>
        <v>0</v>
      </c>
      <c r="FY74" s="7">
        <f t="shared" ca="1" si="7"/>
        <v>0</v>
      </c>
      <c r="FZ74" s="7">
        <f t="shared" ca="1" si="7"/>
        <v>0</v>
      </c>
      <c r="GA74" s="7">
        <f t="shared" ca="1" si="7"/>
        <v>0</v>
      </c>
      <c r="GB74" s="7">
        <f t="shared" ca="1" si="7"/>
        <v>0</v>
      </c>
      <c r="GC74" s="7">
        <f t="shared" ca="1" si="7"/>
        <v>0</v>
      </c>
      <c r="GD74" s="7">
        <f t="shared" ref="GD74:GG88" ca="1" si="8">IF((ROW()-ROW($FN$73))=(COLUMN()-COLUMN($FN$73)),INDIRECT("ER"&amp;ROW()),0)</f>
        <v>0</v>
      </c>
      <c r="GE74" s="7">
        <f t="shared" ca="1" si="8"/>
        <v>0</v>
      </c>
      <c r="GF74" s="7">
        <f t="shared" ca="1" si="8"/>
        <v>0</v>
      </c>
      <c r="GG74" s="7">
        <f t="shared" ca="1" si="8"/>
        <v>0</v>
      </c>
      <c r="GI74" s="222"/>
      <c r="GJ74" s="3" t="s">
        <v>480</v>
      </c>
      <c r="GK74" s="7">
        <f t="shared" si="4"/>
        <v>0</v>
      </c>
      <c r="GM74" s="7">
        <f ca="1"/>
        <v>0</v>
      </c>
      <c r="GN74" s="7">
        <f ca="1"/>
        <v>0</v>
      </c>
      <c r="GP74" s="7">
        <f t="shared" ref="GP74:GP92" ca="1" si="9">SUM(GM74:GN74)</f>
        <v>0</v>
      </c>
      <c r="GR74" s="132" t="s">
        <v>128</v>
      </c>
      <c r="GV74" s="133"/>
      <c r="HE74" s="125"/>
      <c r="HI74" s="222"/>
      <c r="HJ74" s="23"/>
      <c r="HK74" s="17"/>
      <c r="HL74" s="17"/>
      <c r="HM74" s="17"/>
      <c r="HN74" s="17"/>
      <c r="HO74" s="17"/>
      <c r="HP74" s="17"/>
      <c r="HQ74" s="145"/>
      <c r="HR74" s="17"/>
      <c r="HS74" s="17"/>
      <c r="HT74" s="17"/>
      <c r="HU74" s="17"/>
      <c r="HV74" s="204"/>
      <c r="HW74" s="23" t="s">
        <v>201</v>
      </c>
      <c r="HX74" s="7">
        <f ca="1"/>
        <v>0</v>
      </c>
      <c r="HY74" s="7">
        <f ca="1"/>
        <v>0</v>
      </c>
      <c r="HZ74" s="7">
        <f ca="1"/>
        <v>0</v>
      </c>
      <c r="IA74" s="7">
        <f ca="1"/>
        <v>1</v>
      </c>
      <c r="IB74" s="7">
        <f ca="1"/>
        <v>-1.0106382978723405</v>
      </c>
      <c r="IC74" s="7">
        <f ca="1"/>
        <v>0</v>
      </c>
      <c r="ID74" s="7">
        <f ca="1"/>
        <v>0</v>
      </c>
      <c r="IE74" s="7">
        <f ca="1"/>
        <v>0</v>
      </c>
      <c r="IF74" s="7">
        <f ca="1"/>
        <v>0</v>
      </c>
      <c r="IG74" s="7">
        <f ca="1"/>
        <v>0</v>
      </c>
      <c r="IH74" s="7">
        <f ca="1"/>
        <v>0</v>
      </c>
      <c r="II74" s="7">
        <f ca="1"/>
        <v>0</v>
      </c>
      <c r="IJ74" s="7">
        <f ca="1"/>
        <v>0</v>
      </c>
      <c r="IK74" s="7">
        <f ca="1"/>
        <v>0</v>
      </c>
      <c r="IL74" s="7">
        <f ca="1"/>
        <v>0</v>
      </c>
      <c r="IM74" s="7">
        <f ca="1"/>
        <v>0</v>
      </c>
      <c r="IN74" s="7">
        <f ca="1"/>
        <v>0</v>
      </c>
      <c r="IO74" s="7">
        <f ca="1"/>
        <v>0</v>
      </c>
      <c r="IP74" s="7">
        <f ca="1"/>
        <v>0</v>
      </c>
      <c r="JN74" s="143"/>
    </row>
    <row r="75" spans="1:274" ht="16" customHeight="1">
      <c r="A75" s="222"/>
      <c r="B75" s="3" t="s">
        <v>481</v>
      </c>
      <c r="C75" s="23"/>
      <c r="D75" s="23"/>
      <c r="E75" s="23"/>
      <c r="X75" s="18">
        <v>0</v>
      </c>
      <c r="Y75" s="18">
        <v>0</v>
      </c>
      <c r="Z75" s="18">
        <v>0</v>
      </c>
      <c r="AA75" s="18">
        <v>0</v>
      </c>
      <c r="AB75" s="18">
        <v>0</v>
      </c>
      <c r="AC75" s="18">
        <v>0</v>
      </c>
      <c r="AD75" s="18">
        <f>N29</f>
        <v>47000</v>
      </c>
      <c r="AE75" s="18">
        <v>0</v>
      </c>
      <c r="AF75" s="18">
        <v>0</v>
      </c>
      <c r="AG75" s="18">
        <v>0</v>
      </c>
      <c r="AH75" s="18">
        <v>0</v>
      </c>
      <c r="AI75" s="18">
        <v>0</v>
      </c>
      <c r="AJ75" s="18">
        <v>0</v>
      </c>
      <c r="AK75" s="18">
        <v>0</v>
      </c>
      <c r="AL75" s="18">
        <v>0</v>
      </c>
      <c r="AM75" s="18">
        <v>0</v>
      </c>
      <c r="AN75" s="18">
        <v>0</v>
      </c>
      <c r="AO75" s="18">
        <v>0</v>
      </c>
      <c r="AP75" s="18">
        <v>0</v>
      </c>
      <c r="AR75" s="19">
        <v>0</v>
      </c>
      <c r="AS75" s="19">
        <v>0</v>
      </c>
      <c r="AT75" s="19">
        <v>0</v>
      </c>
      <c r="AU75" s="19">
        <v>0</v>
      </c>
      <c r="AV75" s="19">
        <v>0</v>
      </c>
      <c r="AW75" s="19">
        <v>0</v>
      </c>
      <c r="AX75" s="19">
        <v>0</v>
      </c>
      <c r="AY75" s="19">
        <v>0</v>
      </c>
      <c r="AZ75" s="19">
        <v>0</v>
      </c>
      <c r="BB75" s="7">
        <f t="shared" si="5"/>
        <v>0</v>
      </c>
      <c r="BD75" s="7">
        <f t="shared" si="0"/>
        <v>47000</v>
      </c>
      <c r="BK75" s="222"/>
      <c r="BL75" s="3" t="s">
        <v>481</v>
      </c>
      <c r="BM75" s="120">
        <v>0</v>
      </c>
      <c r="BN75" s="120">
        <v>0</v>
      </c>
      <c r="BO75" s="120">
        <v>0</v>
      </c>
      <c r="BP75" s="120">
        <v>0</v>
      </c>
      <c r="BQ75" s="120">
        <v>0</v>
      </c>
      <c r="BR75" s="120">
        <v>0</v>
      </c>
      <c r="BS75" s="120">
        <v>0</v>
      </c>
      <c r="BT75" s="120">
        <v>0</v>
      </c>
      <c r="BU75" s="120">
        <v>0</v>
      </c>
      <c r="BV75" s="120">
        <v>0</v>
      </c>
      <c r="BW75" s="120">
        <v>0</v>
      </c>
      <c r="BX75" s="120">
        <v>0</v>
      </c>
      <c r="BY75" s="120">
        <v>0</v>
      </c>
      <c r="BZ75" s="120">
        <v>0</v>
      </c>
      <c r="CA75" s="120">
        <v>0</v>
      </c>
      <c r="CB75" s="120">
        <v>0</v>
      </c>
      <c r="CC75" s="120">
        <v>0</v>
      </c>
      <c r="CD75" s="120">
        <v>0</v>
      </c>
      <c r="CE75" s="120">
        <v>0</v>
      </c>
      <c r="CN75" s="222"/>
      <c r="CO75" s="3" t="s">
        <v>481</v>
      </c>
      <c r="CP75" s="7">
        <f t="shared" ca="1" si="6"/>
        <v>0</v>
      </c>
      <c r="CQ75" s="7">
        <f t="shared" ca="1" si="1"/>
        <v>0</v>
      </c>
      <c r="CR75" s="7">
        <f t="shared" ca="1" si="1"/>
        <v>47000</v>
      </c>
      <c r="CS75" s="7">
        <f t="shared" ca="1" si="1"/>
        <v>0</v>
      </c>
      <c r="CT75" s="7">
        <f t="shared" ca="1" si="1"/>
        <v>0</v>
      </c>
      <c r="CU75" s="7">
        <f t="shared" ca="1" si="1"/>
        <v>0</v>
      </c>
      <c r="CV75" s="7">
        <f t="shared" ca="1" si="1"/>
        <v>0</v>
      </c>
      <c r="CW75" s="7">
        <f t="shared" ca="1" si="1"/>
        <v>0</v>
      </c>
      <c r="CX75" s="7">
        <f t="shared" ca="1" si="1"/>
        <v>0</v>
      </c>
      <c r="CY75" s="7">
        <f t="shared" ca="1" si="1"/>
        <v>0</v>
      </c>
      <c r="CZ75" s="7">
        <f t="shared" ca="1" si="1"/>
        <v>0</v>
      </c>
      <c r="DA75" s="7">
        <f t="shared" ca="1" si="1"/>
        <v>0</v>
      </c>
      <c r="DB75" s="7">
        <f t="shared" ca="1" si="1"/>
        <v>0</v>
      </c>
      <c r="DC75" s="7">
        <f t="shared" ca="1" si="1"/>
        <v>0</v>
      </c>
      <c r="DD75" s="7">
        <f t="shared" ca="1" si="1"/>
        <v>0</v>
      </c>
      <c r="DE75" s="7">
        <f t="shared" ca="1" si="1"/>
        <v>0</v>
      </c>
      <c r="DF75" s="7">
        <f t="shared" ca="1" si="1"/>
        <v>0</v>
      </c>
      <c r="DG75" s="7">
        <f t="shared" ca="1" si="1"/>
        <v>0</v>
      </c>
      <c r="DH75" s="7">
        <f t="shared" ca="1" si="1"/>
        <v>0</v>
      </c>
      <c r="DI75" s="7">
        <f t="shared" ca="1" si="1"/>
        <v>0</v>
      </c>
      <c r="DL75" s="222"/>
      <c r="DM75" s="3" t="s">
        <v>481</v>
      </c>
      <c r="DN75" s="7">
        <f ca="1"/>
        <v>0</v>
      </c>
      <c r="DO75" s="7">
        <f ca="1"/>
        <v>0</v>
      </c>
      <c r="DP75" s="7">
        <f ca="1"/>
        <v>0</v>
      </c>
      <c r="DQ75" s="7">
        <f ca="1"/>
        <v>0</v>
      </c>
      <c r="DR75" s="7">
        <f ca="1"/>
        <v>0</v>
      </c>
      <c r="DS75" s="7">
        <f ca="1"/>
        <v>0</v>
      </c>
      <c r="DT75" s="155">
        <f ca="1"/>
        <v>1.1190476190476191</v>
      </c>
      <c r="DU75" s="7">
        <f ca="1"/>
        <v>0</v>
      </c>
      <c r="DV75" s="7">
        <f ca="1"/>
        <v>0</v>
      </c>
      <c r="DW75" s="7">
        <f ca="1"/>
        <v>0</v>
      </c>
      <c r="DX75" s="7">
        <f ca="1"/>
        <v>0</v>
      </c>
      <c r="DY75" s="7">
        <f ca="1"/>
        <v>0</v>
      </c>
      <c r="DZ75" s="7">
        <f ca="1"/>
        <v>0</v>
      </c>
      <c r="EA75" s="7">
        <f ca="1"/>
        <v>0</v>
      </c>
      <c r="EB75" s="7">
        <f ca="1"/>
        <v>0</v>
      </c>
      <c r="EC75" s="7">
        <f ca="1"/>
        <v>0</v>
      </c>
      <c r="ED75" s="7">
        <f ca="1"/>
        <v>0</v>
      </c>
      <c r="EE75" s="7">
        <f ca="1"/>
        <v>0</v>
      </c>
      <c r="EF75" s="7">
        <f ca="1"/>
        <v>0</v>
      </c>
      <c r="EI75" s="222"/>
      <c r="EJ75" s="3" t="s">
        <v>481</v>
      </c>
      <c r="EK75" s="7">
        <f ca="1"/>
        <v>0</v>
      </c>
      <c r="EL75" s="7">
        <f ca="1"/>
        <v>0</v>
      </c>
      <c r="EM75" s="7">
        <f ca="1"/>
        <v>0</v>
      </c>
      <c r="EN75" s="7">
        <f ca="1"/>
        <v>0</v>
      </c>
      <c r="EO75" s="7">
        <f ca="1"/>
        <v>1</v>
      </c>
      <c r="EP75" s="7">
        <f ca="1"/>
        <v>0</v>
      </c>
      <c r="EQ75" s="7">
        <f ca="1"/>
        <v>0</v>
      </c>
      <c r="ER75" s="7">
        <f ca="1"/>
        <v>0</v>
      </c>
      <c r="ES75" s="7">
        <f ca="1"/>
        <v>0</v>
      </c>
      <c r="ET75" s="7">
        <f ca="1"/>
        <v>0</v>
      </c>
      <c r="EU75" s="7">
        <f ca="1"/>
        <v>0</v>
      </c>
      <c r="EV75" s="7">
        <f ca="1"/>
        <v>0</v>
      </c>
      <c r="EW75" s="7">
        <f ca="1"/>
        <v>0</v>
      </c>
      <c r="EX75" s="7">
        <f ca="1"/>
        <v>0</v>
      </c>
      <c r="EY75" s="7">
        <f ca="1"/>
        <v>0</v>
      </c>
      <c r="EZ75" s="7">
        <f ca="1"/>
        <v>0</v>
      </c>
      <c r="FA75" s="7">
        <f ca="1"/>
        <v>0</v>
      </c>
      <c r="FB75" s="7">
        <f ca="1"/>
        <v>0</v>
      </c>
      <c r="FC75" s="7">
        <f ca="1"/>
        <v>0</v>
      </c>
      <c r="FG75" s="124"/>
      <c r="FH75" s="222"/>
      <c r="FI75" s="3" t="s">
        <v>481</v>
      </c>
      <c r="FJ75" s="7">
        <f t="shared" si="2"/>
        <v>0</v>
      </c>
      <c r="FN75" s="7">
        <f t="shared" ca="1" si="7"/>
        <v>0</v>
      </c>
      <c r="FO75" s="7">
        <f t="shared" ca="1" si="7"/>
        <v>0</v>
      </c>
      <c r="FP75" s="7">
        <f t="shared" ca="1" si="7"/>
        <v>0</v>
      </c>
      <c r="FQ75" s="7">
        <f t="shared" ca="1" si="7"/>
        <v>0</v>
      </c>
      <c r="FR75" s="7">
        <f t="shared" ca="1" si="7"/>
        <v>0</v>
      </c>
      <c r="FS75" s="7">
        <f t="shared" ca="1" si="7"/>
        <v>0</v>
      </c>
      <c r="FT75" s="7">
        <f t="shared" ca="1" si="7"/>
        <v>0</v>
      </c>
      <c r="FU75" s="7">
        <f t="shared" ca="1" si="7"/>
        <v>0</v>
      </c>
      <c r="FV75" s="7">
        <f t="shared" ca="1" si="7"/>
        <v>0</v>
      </c>
      <c r="FW75" s="7">
        <f t="shared" ca="1" si="7"/>
        <v>0</v>
      </c>
      <c r="FX75" s="7">
        <f t="shared" ca="1" si="7"/>
        <v>0</v>
      </c>
      <c r="FY75" s="7">
        <f t="shared" ca="1" si="7"/>
        <v>0</v>
      </c>
      <c r="FZ75" s="7">
        <f t="shared" ca="1" si="7"/>
        <v>0</v>
      </c>
      <c r="GA75" s="7">
        <f t="shared" ca="1" si="7"/>
        <v>0</v>
      </c>
      <c r="GB75" s="7">
        <f t="shared" ca="1" si="7"/>
        <v>0</v>
      </c>
      <c r="GC75" s="7">
        <f t="shared" ca="1" si="7"/>
        <v>0</v>
      </c>
      <c r="GD75" s="7">
        <f t="shared" ca="1" si="8"/>
        <v>0</v>
      </c>
      <c r="GE75" s="7">
        <f t="shared" ca="1" si="8"/>
        <v>0</v>
      </c>
      <c r="GF75" s="7">
        <f t="shared" ca="1" si="8"/>
        <v>0</v>
      </c>
      <c r="GG75" s="7">
        <f t="shared" ca="1" si="8"/>
        <v>0</v>
      </c>
      <c r="GI75" s="222"/>
      <c r="GJ75" s="3" t="s">
        <v>481</v>
      </c>
      <c r="GK75" s="7">
        <f t="shared" si="4"/>
        <v>0</v>
      </c>
      <c r="GM75" s="7">
        <f ca="1"/>
        <v>0</v>
      </c>
      <c r="GN75" s="7">
        <f ca="1"/>
        <v>0</v>
      </c>
      <c r="GP75" s="7">
        <f t="shared" ca="1" si="9"/>
        <v>0</v>
      </c>
      <c r="GR75" s="132" t="s">
        <v>128</v>
      </c>
      <c r="GV75" s="133"/>
      <c r="HE75" s="125"/>
      <c r="HI75" s="222"/>
      <c r="HJ75" s="23"/>
      <c r="HK75" s="17"/>
      <c r="HL75" s="17"/>
      <c r="HM75" s="17"/>
      <c r="HN75" s="17"/>
      <c r="HO75" s="17"/>
      <c r="HP75" s="17"/>
      <c r="HQ75" s="145"/>
      <c r="HR75" s="17"/>
      <c r="HS75" s="17"/>
      <c r="HT75" s="17"/>
      <c r="HU75" s="17"/>
      <c r="HV75" s="204"/>
      <c r="HW75" s="23" t="s">
        <v>202</v>
      </c>
      <c r="HX75" s="7">
        <f ca="1"/>
        <v>0</v>
      </c>
      <c r="HY75" s="7">
        <f ca="1"/>
        <v>0</v>
      </c>
      <c r="HZ75" s="7">
        <f ca="1"/>
        <v>0</v>
      </c>
      <c r="IA75" s="7">
        <f ca="1"/>
        <v>0</v>
      </c>
      <c r="IB75" s="7">
        <f ca="1"/>
        <v>1</v>
      </c>
      <c r="IC75" s="7">
        <f ca="1"/>
        <v>0</v>
      </c>
      <c r="ID75" s="7">
        <f ca="1"/>
        <v>-1.1190476190476191</v>
      </c>
      <c r="IE75" s="7">
        <f ca="1"/>
        <v>0</v>
      </c>
      <c r="IF75" s="7">
        <f ca="1"/>
        <v>0</v>
      </c>
      <c r="IG75" s="7">
        <f ca="1"/>
        <v>0</v>
      </c>
      <c r="IH75" s="7">
        <f ca="1"/>
        <v>0</v>
      </c>
      <c r="II75" s="7">
        <f ca="1"/>
        <v>0</v>
      </c>
      <c r="IJ75" s="7">
        <f ca="1"/>
        <v>0</v>
      </c>
      <c r="IK75" s="7">
        <f ca="1"/>
        <v>0</v>
      </c>
      <c r="IL75" s="7">
        <f ca="1"/>
        <v>0</v>
      </c>
      <c r="IM75" s="7">
        <f ca="1"/>
        <v>0</v>
      </c>
      <c r="IN75" s="7">
        <f ca="1"/>
        <v>0</v>
      </c>
      <c r="IO75" s="7">
        <f ca="1"/>
        <v>0</v>
      </c>
      <c r="IP75" s="7">
        <f ca="1"/>
        <v>0</v>
      </c>
      <c r="JN75" s="143"/>
    </row>
    <row r="76" spans="1:274" ht="16" customHeight="1">
      <c r="A76" s="222"/>
      <c r="B76" s="3" t="s">
        <v>27</v>
      </c>
      <c r="C76" s="23"/>
      <c r="D76" s="23"/>
      <c r="E76" s="23"/>
      <c r="X76" s="18">
        <v>0</v>
      </c>
      <c r="Y76" s="18">
        <v>0</v>
      </c>
      <c r="Z76" s="18">
        <f>D16</f>
        <v>43000</v>
      </c>
      <c r="AA76" s="18">
        <v>0</v>
      </c>
      <c r="AB76" s="18">
        <v>0</v>
      </c>
      <c r="AC76" s="18">
        <v>0</v>
      </c>
      <c r="AD76" s="18">
        <v>0</v>
      </c>
      <c r="AE76" s="18">
        <v>0</v>
      </c>
      <c r="AF76" s="18">
        <v>0</v>
      </c>
      <c r="AG76" s="18">
        <v>0</v>
      </c>
      <c r="AH76" s="18">
        <v>0</v>
      </c>
      <c r="AI76" s="18">
        <v>0</v>
      </c>
      <c r="AJ76" s="18">
        <v>0</v>
      </c>
      <c r="AK76" s="18">
        <v>0</v>
      </c>
      <c r="AL76" s="18">
        <v>0</v>
      </c>
      <c r="AM76" s="18">
        <v>0</v>
      </c>
      <c r="AN76" s="18">
        <v>0</v>
      </c>
      <c r="AO76" s="18">
        <v>0</v>
      </c>
      <c r="AP76" s="18">
        <v>0</v>
      </c>
      <c r="AR76" s="19">
        <v>0</v>
      </c>
      <c r="AS76" s="19">
        <v>0</v>
      </c>
      <c r="AT76" s="19">
        <v>0</v>
      </c>
      <c r="AU76" s="19">
        <v>0</v>
      </c>
      <c r="AV76" s="19">
        <v>0</v>
      </c>
      <c r="AW76" s="19">
        <v>0</v>
      </c>
      <c r="AX76" s="19">
        <v>0</v>
      </c>
      <c r="AY76" s="19">
        <v>0</v>
      </c>
      <c r="AZ76" s="19">
        <v>0</v>
      </c>
      <c r="BB76" s="7">
        <f t="shared" si="5"/>
        <v>0</v>
      </c>
      <c r="BD76" s="7">
        <f t="shared" si="0"/>
        <v>43000</v>
      </c>
      <c r="BK76" s="222"/>
      <c r="BL76" s="3" t="s">
        <v>27</v>
      </c>
      <c r="BM76" s="120">
        <v>0</v>
      </c>
      <c r="BN76" s="120">
        <v>0</v>
      </c>
      <c r="BO76" s="120">
        <v>0</v>
      </c>
      <c r="BP76" s="120">
        <v>0</v>
      </c>
      <c r="BQ76" s="120">
        <v>0</v>
      </c>
      <c r="BR76" s="120">
        <v>0</v>
      </c>
      <c r="BS76" s="120">
        <v>0</v>
      </c>
      <c r="BT76" s="120">
        <v>0</v>
      </c>
      <c r="BU76" s="120">
        <v>0</v>
      </c>
      <c r="BV76" s="120">
        <v>0</v>
      </c>
      <c r="BW76" s="120">
        <v>0</v>
      </c>
      <c r="BX76" s="120">
        <v>0</v>
      </c>
      <c r="BY76" s="120">
        <v>0</v>
      </c>
      <c r="BZ76" s="120">
        <v>0</v>
      </c>
      <c r="CA76" s="120">
        <v>0</v>
      </c>
      <c r="CB76" s="120">
        <v>0</v>
      </c>
      <c r="CC76" s="120">
        <v>0</v>
      </c>
      <c r="CD76" s="120">
        <v>0</v>
      </c>
      <c r="CE76" s="120">
        <v>0</v>
      </c>
      <c r="CN76" s="222"/>
      <c r="CO76" s="3" t="s">
        <v>27</v>
      </c>
      <c r="CP76" s="7">
        <f t="shared" ca="1" si="6"/>
        <v>0</v>
      </c>
      <c r="CQ76" s="7">
        <f t="shared" ca="1" si="1"/>
        <v>0</v>
      </c>
      <c r="CR76" s="7">
        <f t="shared" ca="1" si="1"/>
        <v>0</v>
      </c>
      <c r="CS76" s="7">
        <f t="shared" ca="1" si="1"/>
        <v>43000</v>
      </c>
      <c r="CT76" s="7">
        <f t="shared" ca="1" si="1"/>
        <v>0</v>
      </c>
      <c r="CU76" s="7">
        <f t="shared" ca="1" si="1"/>
        <v>0</v>
      </c>
      <c r="CV76" s="7">
        <f t="shared" ca="1" si="1"/>
        <v>0</v>
      </c>
      <c r="CW76" s="7">
        <f t="shared" ca="1" si="1"/>
        <v>0</v>
      </c>
      <c r="CX76" s="7">
        <f t="shared" ca="1" si="1"/>
        <v>0</v>
      </c>
      <c r="CY76" s="7">
        <f t="shared" ca="1" si="1"/>
        <v>0</v>
      </c>
      <c r="CZ76" s="7">
        <f t="shared" ca="1" si="1"/>
        <v>0</v>
      </c>
      <c r="DA76" s="7">
        <f t="shared" ca="1" si="1"/>
        <v>0</v>
      </c>
      <c r="DB76" s="7">
        <f t="shared" ca="1" si="1"/>
        <v>0</v>
      </c>
      <c r="DC76" s="7">
        <f t="shared" ca="1" si="1"/>
        <v>0</v>
      </c>
      <c r="DD76" s="7">
        <f t="shared" ca="1" si="1"/>
        <v>0</v>
      </c>
      <c r="DE76" s="7">
        <f t="shared" ca="1" si="1"/>
        <v>0</v>
      </c>
      <c r="DF76" s="7">
        <f t="shared" ca="1" si="1"/>
        <v>0</v>
      </c>
      <c r="DG76" s="7">
        <f t="shared" ca="1" si="1"/>
        <v>0</v>
      </c>
      <c r="DH76" s="7">
        <f t="shared" ca="1" si="1"/>
        <v>0</v>
      </c>
      <c r="DI76" s="7">
        <f t="shared" ca="1" si="1"/>
        <v>0</v>
      </c>
      <c r="DL76" s="222"/>
      <c r="DM76" s="3" t="s">
        <v>27</v>
      </c>
      <c r="DN76" s="7">
        <f ca="1"/>
        <v>0</v>
      </c>
      <c r="DO76" s="7">
        <f ca="1"/>
        <v>0</v>
      </c>
      <c r="DP76" s="7">
        <f ca="1"/>
        <v>1.0487804878048781</v>
      </c>
      <c r="DQ76" s="7">
        <f ca="1"/>
        <v>0</v>
      </c>
      <c r="DR76" s="7">
        <f ca="1"/>
        <v>0</v>
      </c>
      <c r="DS76" s="7">
        <f ca="1"/>
        <v>0</v>
      </c>
      <c r="DT76" s="7">
        <f ca="1"/>
        <v>0</v>
      </c>
      <c r="DU76" s="7">
        <f ca="1"/>
        <v>0</v>
      </c>
      <c r="DV76" s="7">
        <f ca="1"/>
        <v>0</v>
      </c>
      <c r="DW76" s="7">
        <f ca="1"/>
        <v>0</v>
      </c>
      <c r="DX76" s="7">
        <f ca="1"/>
        <v>0</v>
      </c>
      <c r="DY76" s="7">
        <f ca="1"/>
        <v>0</v>
      </c>
      <c r="DZ76" s="7">
        <f ca="1"/>
        <v>0</v>
      </c>
      <c r="EA76" s="7">
        <f ca="1"/>
        <v>0</v>
      </c>
      <c r="EB76" s="7">
        <f ca="1"/>
        <v>0</v>
      </c>
      <c r="EC76" s="7">
        <f ca="1"/>
        <v>0</v>
      </c>
      <c r="ED76" s="7">
        <f ca="1"/>
        <v>0</v>
      </c>
      <c r="EE76" s="7">
        <f ca="1"/>
        <v>0</v>
      </c>
      <c r="EF76" s="7">
        <f ca="1"/>
        <v>0</v>
      </c>
      <c r="EI76" s="222"/>
      <c r="EJ76" s="3" t="s">
        <v>27</v>
      </c>
      <c r="EK76" s="7">
        <f ca="1"/>
        <v>0</v>
      </c>
      <c r="EL76" s="7">
        <f ca="1"/>
        <v>0.99999999999999989</v>
      </c>
      <c r="EM76" s="7">
        <f ca="1"/>
        <v>0</v>
      </c>
      <c r="EN76" s="7">
        <f ca="1"/>
        <v>0</v>
      </c>
      <c r="EO76" s="7">
        <f ca="1"/>
        <v>0</v>
      </c>
      <c r="EP76" s="7">
        <f ca="1"/>
        <v>0</v>
      </c>
      <c r="EQ76" s="7">
        <f ca="1"/>
        <v>0</v>
      </c>
      <c r="ER76" s="7">
        <f ca="1"/>
        <v>0</v>
      </c>
      <c r="ES76" s="7">
        <f ca="1"/>
        <v>0</v>
      </c>
      <c r="ET76" s="7">
        <f ca="1"/>
        <v>0</v>
      </c>
      <c r="EU76" s="7">
        <f ca="1"/>
        <v>0</v>
      </c>
      <c r="EV76" s="7">
        <f ca="1"/>
        <v>0</v>
      </c>
      <c r="EW76" s="7">
        <f ca="1"/>
        <v>0</v>
      </c>
      <c r="EX76" s="7">
        <f ca="1"/>
        <v>0</v>
      </c>
      <c r="EY76" s="7">
        <f ca="1"/>
        <v>0</v>
      </c>
      <c r="EZ76" s="7">
        <f ca="1"/>
        <v>0</v>
      </c>
      <c r="FA76" s="7">
        <f ca="1"/>
        <v>0</v>
      </c>
      <c r="FB76" s="7">
        <f ca="1"/>
        <v>0</v>
      </c>
      <c r="FC76" s="7">
        <f ca="1"/>
        <v>0</v>
      </c>
      <c r="FG76" s="124"/>
      <c r="FH76" s="222"/>
      <c r="FI76" s="3" t="s">
        <v>27</v>
      </c>
      <c r="FJ76" s="7">
        <f t="shared" si="2"/>
        <v>0</v>
      </c>
      <c r="FN76" s="7">
        <f t="shared" ca="1" si="7"/>
        <v>0</v>
      </c>
      <c r="FO76" s="7">
        <f t="shared" ca="1" si="7"/>
        <v>0</v>
      </c>
      <c r="FP76" s="7">
        <f t="shared" ca="1" si="7"/>
        <v>0</v>
      </c>
      <c r="FQ76" s="7">
        <f t="shared" ca="1" si="7"/>
        <v>0</v>
      </c>
      <c r="FR76" s="7">
        <f t="shared" ca="1" si="7"/>
        <v>0</v>
      </c>
      <c r="FS76" s="7">
        <f t="shared" ca="1" si="7"/>
        <v>0</v>
      </c>
      <c r="FT76" s="7">
        <f t="shared" ca="1" si="7"/>
        <v>0</v>
      </c>
      <c r="FU76" s="7">
        <f t="shared" ca="1" si="7"/>
        <v>0</v>
      </c>
      <c r="FV76" s="7">
        <f t="shared" ca="1" si="7"/>
        <v>0</v>
      </c>
      <c r="FW76" s="7">
        <f t="shared" ca="1" si="7"/>
        <v>0</v>
      </c>
      <c r="FX76" s="7">
        <f t="shared" ca="1" si="7"/>
        <v>0</v>
      </c>
      <c r="FY76" s="7">
        <f t="shared" ca="1" si="7"/>
        <v>0</v>
      </c>
      <c r="FZ76" s="7">
        <f t="shared" ca="1" si="7"/>
        <v>0</v>
      </c>
      <c r="GA76" s="7">
        <f t="shared" ca="1" si="7"/>
        <v>0</v>
      </c>
      <c r="GB76" s="7">
        <f t="shared" ca="1" si="7"/>
        <v>0</v>
      </c>
      <c r="GC76" s="7">
        <f t="shared" ca="1" si="7"/>
        <v>0</v>
      </c>
      <c r="GD76" s="7">
        <f t="shared" ca="1" si="8"/>
        <v>0</v>
      </c>
      <c r="GE76" s="7">
        <f t="shared" ca="1" si="8"/>
        <v>0</v>
      </c>
      <c r="GF76" s="7">
        <f t="shared" ca="1" si="8"/>
        <v>0</v>
      </c>
      <c r="GG76" s="7">
        <f t="shared" ca="1" si="8"/>
        <v>0</v>
      </c>
      <c r="GI76" s="222"/>
      <c r="GJ76" s="3" t="s">
        <v>27</v>
      </c>
      <c r="GK76" s="7">
        <f t="shared" si="4"/>
        <v>0</v>
      </c>
      <c r="GM76" s="7">
        <f ca="1"/>
        <v>0</v>
      </c>
      <c r="GN76" s="7">
        <f ca="1"/>
        <v>0</v>
      </c>
      <c r="GP76" s="7">
        <f t="shared" ca="1" si="9"/>
        <v>0</v>
      </c>
      <c r="GR76" s="132" t="s">
        <v>128</v>
      </c>
      <c r="GX76" s="126" t="e">
        <f ca="1">GR91</f>
        <v>#DIV/0!</v>
      </c>
      <c r="GY76" s="126" t="e">
        <f ca="1">GX76/1.61</f>
        <v>#DIV/0!</v>
      </c>
      <c r="GZ76" s="127" t="e">
        <f ca="1">GY76/41868</f>
        <v>#DIV/0!</v>
      </c>
      <c r="HA76" s="127" t="e">
        <f ca="1">GZ76*0.13176</f>
        <v>#DIV/0!</v>
      </c>
      <c r="HB76" s="127" t="e">
        <f ca="1">HA76/1.5</f>
        <v>#DIV/0!</v>
      </c>
      <c r="HD76" s="128" t="e">
        <f ca="1">HB76/HB81</f>
        <v>#DIV/0!</v>
      </c>
      <c r="HE76" s="125"/>
      <c r="HI76" s="222"/>
      <c r="HJ76" s="23"/>
      <c r="HK76" s="17"/>
      <c r="HL76" s="17"/>
      <c r="HM76" s="17"/>
      <c r="HN76" s="17"/>
      <c r="HO76" s="17"/>
      <c r="HP76" s="17"/>
      <c r="HQ76" s="145"/>
      <c r="HR76" s="17"/>
      <c r="HS76" s="17"/>
      <c r="HT76" s="17"/>
      <c r="HU76" s="17"/>
      <c r="HV76" s="204"/>
      <c r="HW76" s="23" t="s">
        <v>27</v>
      </c>
      <c r="HX76" s="7">
        <f ca="1"/>
        <v>0</v>
      </c>
      <c r="HY76" s="7">
        <f ca="1"/>
        <v>0.99999999999999989</v>
      </c>
      <c r="HZ76" s="7">
        <f ca="1"/>
        <v>-1.0487804878048781</v>
      </c>
      <c r="IA76" s="7">
        <f ca="1"/>
        <v>0</v>
      </c>
      <c r="IB76" s="7">
        <f ca="1"/>
        <v>0</v>
      </c>
      <c r="IC76" s="7">
        <f ca="1"/>
        <v>0</v>
      </c>
      <c r="ID76" s="7">
        <f ca="1"/>
        <v>0</v>
      </c>
      <c r="IE76" s="7">
        <f ca="1"/>
        <v>0</v>
      </c>
      <c r="IF76" s="7">
        <f ca="1"/>
        <v>0</v>
      </c>
      <c r="IG76" s="7">
        <f ca="1"/>
        <v>0</v>
      </c>
      <c r="IH76" s="7">
        <f ca="1"/>
        <v>0</v>
      </c>
      <c r="II76" s="7">
        <f ca="1"/>
        <v>0</v>
      </c>
      <c r="IJ76" s="7">
        <f ca="1"/>
        <v>0</v>
      </c>
      <c r="IK76" s="7">
        <f ca="1"/>
        <v>0</v>
      </c>
      <c r="IL76" s="7">
        <f ca="1"/>
        <v>0</v>
      </c>
      <c r="IM76" s="7">
        <f ca="1"/>
        <v>0</v>
      </c>
      <c r="IN76" s="7">
        <f ca="1"/>
        <v>0</v>
      </c>
      <c r="IO76" s="7">
        <f ca="1"/>
        <v>0</v>
      </c>
      <c r="IP76" s="7">
        <f ca="1"/>
        <v>0</v>
      </c>
      <c r="JN76" s="143"/>
    </row>
    <row r="77" spans="1:274" ht="16" customHeight="1">
      <c r="A77" s="222"/>
      <c r="B77" s="3" t="s">
        <v>482</v>
      </c>
      <c r="C77" s="23"/>
      <c r="D77" s="23"/>
      <c r="E77" s="23"/>
      <c r="X77" s="18">
        <v>0</v>
      </c>
      <c r="Y77" s="18">
        <v>0</v>
      </c>
      <c r="Z77" s="18">
        <v>0</v>
      </c>
      <c r="AA77" s="18">
        <v>0</v>
      </c>
      <c r="AB77" s="18">
        <v>0</v>
      </c>
      <c r="AC77" s="18">
        <f>I16</f>
        <v>41000</v>
      </c>
      <c r="AD77" s="18">
        <v>0</v>
      </c>
      <c r="AE77" s="18">
        <v>0</v>
      </c>
      <c r="AF77" s="18">
        <v>0</v>
      </c>
      <c r="AG77" s="18">
        <v>0</v>
      </c>
      <c r="AH77" s="18">
        <v>0</v>
      </c>
      <c r="AI77" s="18">
        <v>0</v>
      </c>
      <c r="AJ77" s="18">
        <v>0</v>
      </c>
      <c r="AK77" s="18">
        <v>0</v>
      </c>
      <c r="AL77" s="18">
        <v>0</v>
      </c>
      <c r="AM77" s="18">
        <v>0</v>
      </c>
      <c r="AN77" s="18">
        <v>0</v>
      </c>
      <c r="AO77" s="18">
        <v>0</v>
      </c>
      <c r="AP77" s="18">
        <v>0</v>
      </c>
      <c r="AR77" s="19">
        <v>0</v>
      </c>
      <c r="AS77" s="19">
        <v>0</v>
      </c>
      <c r="AT77" s="19">
        <v>0</v>
      </c>
      <c r="AU77" s="19">
        <v>0</v>
      </c>
      <c r="AV77" s="19">
        <v>0</v>
      </c>
      <c r="AW77" s="19">
        <v>0</v>
      </c>
      <c r="AX77" s="19">
        <v>0</v>
      </c>
      <c r="AY77" s="19">
        <v>0</v>
      </c>
      <c r="AZ77" s="19">
        <v>0</v>
      </c>
      <c r="BB77" s="7">
        <f t="shared" si="5"/>
        <v>0</v>
      </c>
      <c r="BD77" s="7">
        <f t="shared" si="0"/>
        <v>41000</v>
      </c>
      <c r="BK77" s="222"/>
      <c r="BL77" s="3" t="s">
        <v>482</v>
      </c>
      <c r="BM77" s="120">
        <v>0</v>
      </c>
      <c r="BN77" s="120">
        <v>0</v>
      </c>
      <c r="BO77" s="120">
        <v>0</v>
      </c>
      <c r="BP77" s="120">
        <v>0</v>
      </c>
      <c r="BQ77" s="120">
        <v>0</v>
      </c>
      <c r="BR77" s="120">
        <v>0</v>
      </c>
      <c r="BS77" s="120">
        <v>0</v>
      </c>
      <c r="BT77" s="120">
        <v>0</v>
      </c>
      <c r="BU77" s="120">
        <v>0</v>
      </c>
      <c r="BV77" s="120">
        <v>0</v>
      </c>
      <c r="BW77" s="120">
        <v>0</v>
      </c>
      <c r="BX77" s="120">
        <v>0</v>
      </c>
      <c r="BY77" s="120">
        <v>0</v>
      </c>
      <c r="BZ77" s="120">
        <v>0</v>
      </c>
      <c r="CA77" s="120">
        <v>0</v>
      </c>
      <c r="CB77" s="120">
        <v>0</v>
      </c>
      <c r="CC77" s="120">
        <v>0</v>
      </c>
      <c r="CD77" s="120">
        <v>0</v>
      </c>
      <c r="CE77" s="120">
        <v>0</v>
      </c>
      <c r="CN77" s="222"/>
      <c r="CO77" s="3" t="s">
        <v>482</v>
      </c>
      <c r="CP77" s="7">
        <f t="shared" ca="1" si="6"/>
        <v>0</v>
      </c>
      <c r="CQ77" s="7">
        <f t="shared" ca="1" si="1"/>
        <v>0</v>
      </c>
      <c r="CR77" s="7">
        <f t="shared" ca="1" si="1"/>
        <v>0</v>
      </c>
      <c r="CS77" s="7">
        <f t="shared" ca="1" si="1"/>
        <v>0</v>
      </c>
      <c r="CT77" s="7">
        <f t="shared" ca="1" si="1"/>
        <v>41000</v>
      </c>
      <c r="CU77" s="7">
        <f t="shared" ca="1" si="1"/>
        <v>0</v>
      </c>
      <c r="CV77" s="7">
        <f t="shared" ca="1" si="1"/>
        <v>0</v>
      </c>
      <c r="CW77" s="7">
        <f t="shared" ca="1" si="1"/>
        <v>0</v>
      </c>
      <c r="CX77" s="7">
        <f t="shared" ca="1" si="1"/>
        <v>0</v>
      </c>
      <c r="CY77" s="7">
        <f t="shared" ca="1" si="1"/>
        <v>0</v>
      </c>
      <c r="CZ77" s="7">
        <f t="shared" ca="1" si="1"/>
        <v>0</v>
      </c>
      <c r="DA77" s="7">
        <f t="shared" ca="1" si="1"/>
        <v>0</v>
      </c>
      <c r="DB77" s="7">
        <f t="shared" ca="1" si="1"/>
        <v>0</v>
      </c>
      <c r="DC77" s="7">
        <f t="shared" ca="1" si="1"/>
        <v>0</v>
      </c>
      <c r="DD77" s="7">
        <f t="shared" ca="1" si="1"/>
        <v>0</v>
      </c>
      <c r="DE77" s="7">
        <f t="shared" ca="1" si="1"/>
        <v>0</v>
      </c>
      <c r="DF77" s="7">
        <f t="shared" ca="1" si="1"/>
        <v>0</v>
      </c>
      <c r="DG77" s="7">
        <f t="shared" ca="1" si="1"/>
        <v>0</v>
      </c>
      <c r="DH77" s="7">
        <f t="shared" ca="1" si="1"/>
        <v>0</v>
      </c>
      <c r="DI77" s="7">
        <f t="shared" ca="1" si="1"/>
        <v>0</v>
      </c>
      <c r="DL77" s="222"/>
      <c r="DM77" s="3" t="s">
        <v>482</v>
      </c>
      <c r="DN77" s="7">
        <f ca="1"/>
        <v>0</v>
      </c>
      <c r="DO77" s="7">
        <f ca="1"/>
        <v>0</v>
      </c>
      <c r="DP77" s="7">
        <f ca="1"/>
        <v>0</v>
      </c>
      <c r="DQ77" s="7">
        <f ca="1"/>
        <v>0</v>
      </c>
      <c r="DR77" s="7">
        <f ca="1"/>
        <v>0</v>
      </c>
      <c r="DS77" s="7">
        <f ca="1"/>
        <v>1</v>
      </c>
      <c r="DT77" s="7">
        <f ca="1"/>
        <v>0</v>
      </c>
      <c r="DU77" s="7">
        <f ca="1"/>
        <v>0</v>
      </c>
      <c r="DV77" s="7">
        <f ca="1"/>
        <v>0</v>
      </c>
      <c r="DW77" s="7">
        <f ca="1"/>
        <v>0</v>
      </c>
      <c r="DX77" s="7">
        <f ca="1"/>
        <v>0</v>
      </c>
      <c r="DY77" s="7">
        <f ca="1"/>
        <v>0</v>
      </c>
      <c r="DZ77" s="7">
        <f ca="1"/>
        <v>0</v>
      </c>
      <c r="EA77" s="7">
        <f ca="1"/>
        <v>0</v>
      </c>
      <c r="EB77" s="7">
        <f ca="1"/>
        <v>0</v>
      </c>
      <c r="EC77" s="7">
        <f ca="1"/>
        <v>0</v>
      </c>
      <c r="ED77" s="7">
        <f ca="1"/>
        <v>0</v>
      </c>
      <c r="EE77" s="7">
        <f ca="1"/>
        <v>0</v>
      </c>
      <c r="EF77" s="7">
        <f ca="1"/>
        <v>0</v>
      </c>
      <c r="EI77" s="222"/>
      <c r="EJ77" s="3" t="s">
        <v>482</v>
      </c>
      <c r="EK77" s="7">
        <f ca="1"/>
        <v>0</v>
      </c>
      <c r="EL77" s="7">
        <f ca="1"/>
        <v>0</v>
      </c>
      <c r="EM77" s="7">
        <f ca="1"/>
        <v>1</v>
      </c>
      <c r="EN77" s="7">
        <f ca="1"/>
        <v>0</v>
      </c>
      <c r="EO77" s="7">
        <f ca="1"/>
        <v>0</v>
      </c>
      <c r="EP77" s="7">
        <f ca="1"/>
        <v>0</v>
      </c>
      <c r="EQ77" s="7">
        <f ca="1"/>
        <v>0</v>
      </c>
      <c r="ER77" s="7">
        <f ca="1"/>
        <v>0</v>
      </c>
      <c r="ES77" s="7">
        <f ca="1"/>
        <v>0</v>
      </c>
      <c r="ET77" s="7">
        <f ca="1"/>
        <v>0</v>
      </c>
      <c r="EU77" s="7">
        <f ca="1"/>
        <v>0</v>
      </c>
      <c r="EV77" s="7">
        <f ca="1"/>
        <v>0</v>
      </c>
      <c r="EW77" s="7">
        <f ca="1"/>
        <v>0</v>
      </c>
      <c r="EX77" s="7">
        <f ca="1"/>
        <v>0</v>
      </c>
      <c r="EY77" s="7">
        <f ca="1"/>
        <v>0</v>
      </c>
      <c r="EZ77" s="7">
        <f ca="1"/>
        <v>0</v>
      </c>
      <c r="FA77" s="7">
        <f ca="1"/>
        <v>0</v>
      </c>
      <c r="FB77" s="7">
        <f ca="1"/>
        <v>0</v>
      </c>
      <c r="FC77" s="7">
        <f ca="1"/>
        <v>0</v>
      </c>
      <c r="FG77" s="124"/>
      <c r="FH77" s="222"/>
      <c r="FI77" s="3" t="s">
        <v>482</v>
      </c>
      <c r="FJ77" s="7">
        <f t="shared" si="2"/>
        <v>0</v>
      </c>
      <c r="FN77" s="7">
        <f t="shared" ca="1" si="7"/>
        <v>0</v>
      </c>
      <c r="FO77" s="7">
        <f t="shared" ca="1" si="7"/>
        <v>0</v>
      </c>
      <c r="FP77" s="7">
        <f t="shared" ca="1" si="7"/>
        <v>0</v>
      </c>
      <c r="FQ77" s="7">
        <f t="shared" ca="1" si="7"/>
        <v>0</v>
      </c>
      <c r="FR77" s="7">
        <f t="shared" ca="1" si="7"/>
        <v>0</v>
      </c>
      <c r="FS77" s="7">
        <f t="shared" ca="1" si="7"/>
        <v>0</v>
      </c>
      <c r="FT77" s="7">
        <f t="shared" ca="1" si="7"/>
        <v>0</v>
      </c>
      <c r="FU77" s="7">
        <f t="shared" ca="1" si="7"/>
        <v>0</v>
      </c>
      <c r="FV77" s="7">
        <f t="shared" ca="1" si="7"/>
        <v>0</v>
      </c>
      <c r="FW77" s="7">
        <f t="shared" ca="1" si="7"/>
        <v>0</v>
      </c>
      <c r="FX77" s="7">
        <f t="shared" ca="1" si="7"/>
        <v>0</v>
      </c>
      <c r="FY77" s="7">
        <f t="shared" ca="1" si="7"/>
        <v>0</v>
      </c>
      <c r="FZ77" s="7">
        <f t="shared" ca="1" si="7"/>
        <v>0</v>
      </c>
      <c r="GA77" s="7">
        <f t="shared" ca="1" si="7"/>
        <v>0</v>
      </c>
      <c r="GB77" s="7">
        <f t="shared" ca="1" si="7"/>
        <v>0</v>
      </c>
      <c r="GC77" s="7">
        <f t="shared" ca="1" si="7"/>
        <v>0</v>
      </c>
      <c r="GD77" s="7">
        <f t="shared" ca="1" si="8"/>
        <v>0</v>
      </c>
      <c r="GE77" s="7">
        <f t="shared" ca="1" si="8"/>
        <v>0</v>
      </c>
      <c r="GF77" s="7">
        <f t="shared" ca="1" si="8"/>
        <v>0</v>
      </c>
      <c r="GG77" s="7">
        <f t="shared" ca="1" si="8"/>
        <v>0</v>
      </c>
      <c r="GI77" s="222"/>
      <c r="GJ77" s="3" t="s">
        <v>482</v>
      </c>
      <c r="GK77" s="7">
        <f t="shared" si="4"/>
        <v>0</v>
      </c>
      <c r="GM77" s="7">
        <f ca="1"/>
        <v>0</v>
      </c>
      <c r="GN77" s="7">
        <f ca="1"/>
        <v>0</v>
      </c>
      <c r="GP77" s="7">
        <f t="shared" ca="1" si="9"/>
        <v>0</v>
      </c>
      <c r="GR77" s="132" t="s">
        <v>128</v>
      </c>
      <c r="GX77" t="s">
        <v>162</v>
      </c>
      <c r="GY77" s="3" t="s">
        <v>163</v>
      </c>
      <c r="GZ77" s="3" t="s">
        <v>164</v>
      </c>
      <c r="HA77" s="3" t="s">
        <v>165</v>
      </c>
      <c r="HB77" s="3" t="s">
        <v>166</v>
      </c>
      <c r="HD77" s="98" t="s">
        <v>168</v>
      </c>
      <c r="HE77" s="125"/>
      <c r="HI77" s="222"/>
      <c r="HJ77" s="23"/>
      <c r="HK77" s="17"/>
      <c r="HL77" s="17"/>
      <c r="HM77" s="17"/>
      <c r="HN77" s="17"/>
      <c r="HO77" s="17"/>
      <c r="HP77" s="17"/>
      <c r="HQ77" s="145"/>
      <c r="HR77" s="17"/>
      <c r="HS77" s="17"/>
      <c r="HT77" s="17"/>
      <c r="HU77" s="17"/>
      <c r="HV77" s="204"/>
      <c r="HW77" s="23" t="s">
        <v>203</v>
      </c>
      <c r="HX77" s="7">
        <f ca="1"/>
        <v>0</v>
      </c>
      <c r="HY77" s="7">
        <f ca="1"/>
        <v>0</v>
      </c>
      <c r="HZ77" s="7">
        <f ca="1"/>
        <v>1</v>
      </c>
      <c r="IA77" s="7">
        <f ca="1"/>
        <v>0</v>
      </c>
      <c r="IB77" s="7">
        <f ca="1"/>
        <v>0</v>
      </c>
      <c r="IC77" s="7">
        <f ca="1"/>
        <v>-1</v>
      </c>
      <c r="ID77" s="7">
        <f ca="1"/>
        <v>0</v>
      </c>
      <c r="IE77" s="7">
        <f ca="1"/>
        <v>0</v>
      </c>
      <c r="IF77" s="7">
        <f ca="1"/>
        <v>0</v>
      </c>
      <c r="IG77" s="7">
        <f ca="1"/>
        <v>0</v>
      </c>
      <c r="IH77" s="7">
        <f ca="1"/>
        <v>0</v>
      </c>
      <c r="II77" s="7">
        <f ca="1"/>
        <v>0</v>
      </c>
      <c r="IJ77" s="7">
        <f ca="1"/>
        <v>0</v>
      </c>
      <c r="IK77" s="7">
        <f ca="1"/>
        <v>0</v>
      </c>
      <c r="IL77" s="7">
        <f ca="1"/>
        <v>0</v>
      </c>
      <c r="IM77" s="7">
        <f ca="1"/>
        <v>0</v>
      </c>
      <c r="IN77" s="7">
        <f ca="1"/>
        <v>0</v>
      </c>
      <c r="IO77" s="7">
        <f ca="1"/>
        <v>0</v>
      </c>
      <c r="IP77" s="7">
        <f ca="1"/>
        <v>0</v>
      </c>
      <c r="JN77" s="143"/>
    </row>
    <row r="78" spans="1:274" ht="16" customHeight="1">
      <c r="A78" s="222"/>
      <c r="B78" s="3" t="s">
        <v>483</v>
      </c>
      <c r="C78" s="23"/>
      <c r="D78" s="23"/>
      <c r="E78" s="23"/>
      <c r="X78" s="18">
        <v>0</v>
      </c>
      <c r="Y78" s="18">
        <v>0</v>
      </c>
      <c r="Z78" s="18">
        <v>0</v>
      </c>
      <c r="AA78" s="18">
        <v>0</v>
      </c>
      <c r="AB78" s="18">
        <v>0</v>
      </c>
      <c r="AC78" s="18">
        <v>0</v>
      </c>
      <c r="AD78" s="18">
        <v>0</v>
      </c>
      <c r="AE78" s="18">
        <f>O16</f>
        <v>16000</v>
      </c>
      <c r="AF78" s="18">
        <v>0</v>
      </c>
      <c r="AG78" s="18">
        <v>0</v>
      </c>
      <c r="AH78" s="18">
        <v>0</v>
      </c>
      <c r="AI78" s="18">
        <v>0</v>
      </c>
      <c r="AJ78" s="18">
        <f>V12</f>
        <v>25000</v>
      </c>
      <c r="AK78" s="18">
        <v>0</v>
      </c>
      <c r="AL78" s="18">
        <v>0</v>
      </c>
      <c r="AM78" s="18">
        <v>0</v>
      </c>
      <c r="AN78" s="18">
        <v>0</v>
      </c>
      <c r="AO78" s="18">
        <v>0</v>
      </c>
      <c r="AP78" s="18">
        <v>0</v>
      </c>
      <c r="AR78" s="19">
        <v>0</v>
      </c>
      <c r="AS78" s="19">
        <v>0</v>
      </c>
      <c r="AT78" s="19">
        <v>0</v>
      </c>
      <c r="AU78" s="19">
        <v>0</v>
      </c>
      <c r="AV78" s="19">
        <v>0</v>
      </c>
      <c r="AW78" s="19">
        <v>0</v>
      </c>
      <c r="AX78" s="19">
        <v>0</v>
      </c>
      <c r="AY78" s="19">
        <v>0</v>
      </c>
      <c r="AZ78" s="19">
        <v>0</v>
      </c>
      <c r="BB78" s="7">
        <f t="shared" si="5"/>
        <v>0</v>
      </c>
      <c r="BD78" s="7">
        <f t="shared" si="0"/>
        <v>41000</v>
      </c>
      <c r="BK78" s="222"/>
      <c r="BL78" s="3" t="s">
        <v>483</v>
      </c>
      <c r="BM78" s="120">
        <v>0</v>
      </c>
      <c r="BN78" s="120">
        <v>0</v>
      </c>
      <c r="BO78" s="120">
        <v>0</v>
      </c>
      <c r="BP78" s="120">
        <v>0</v>
      </c>
      <c r="BQ78" s="120">
        <v>0</v>
      </c>
      <c r="BR78" s="120">
        <v>0</v>
      </c>
      <c r="BS78" s="120">
        <v>0</v>
      </c>
      <c r="BT78" s="120">
        <v>0</v>
      </c>
      <c r="BU78" s="120">
        <v>0</v>
      </c>
      <c r="BV78" s="120">
        <v>0</v>
      </c>
      <c r="BW78" s="120">
        <v>0</v>
      </c>
      <c r="BX78" s="120">
        <v>0</v>
      </c>
      <c r="BY78" s="120">
        <v>0</v>
      </c>
      <c r="BZ78" s="120">
        <v>0</v>
      </c>
      <c r="CA78" s="120">
        <v>0</v>
      </c>
      <c r="CB78" s="120">
        <v>0</v>
      </c>
      <c r="CC78" s="120">
        <v>0</v>
      </c>
      <c r="CD78" s="120">
        <v>0</v>
      </c>
      <c r="CE78" s="120">
        <v>0</v>
      </c>
      <c r="CN78" s="222"/>
      <c r="CO78" s="3" t="s">
        <v>483</v>
      </c>
      <c r="CP78" s="7">
        <f t="shared" ca="1" si="6"/>
        <v>0</v>
      </c>
      <c r="CQ78" s="7">
        <f t="shared" ca="1" si="1"/>
        <v>0</v>
      </c>
      <c r="CR78" s="7">
        <f t="shared" ca="1" si="1"/>
        <v>0</v>
      </c>
      <c r="CS78" s="7">
        <f t="shared" ca="1" si="1"/>
        <v>0</v>
      </c>
      <c r="CT78" s="7">
        <f t="shared" ca="1" si="1"/>
        <v>0</v>
      </c>
      <c r="CU78" s="7">
        <f t="shared" ca="1" si="1"/>
        <v>41000</v>
      </c>
      <c r="CV78" s="7">
        <f t="shared" ca="1" si="1"/>
        <v>0</v>
      </c>
      <c r="CW78" s="7">
        <f t="shared" ca="1" si="1"/>
        <v>0</v>
      </c>
      <c r="CX78" s="7">
        <f t="shared" ca="1" si="1"/>
        <v>0</v>
      </c>
      <c r="CY78" s="7">
        <f t="shared" ca="1" si="1"/>
        <v>0</v>
      </c>
      <c r="CZ78" s="7">
        <f t="shared" ca="1" si="1"/>
        <v>0</v>
      </c>
      <c r="DA78" s="7">
        <f t="shared" ca="1" si="1"/>
        <v>0</v>
      </c>
      <c r="DB78" s="7">
        <f t="shared" ca="1" si="1"/>
        <v>0</v>
      </c>
      <c r="DC78" s="7">
        <f t="shared" ca="1" si="1"/>
        <v>0</v>
      </c>
      <c r="DD78" s="7">
        <f t="shared" ca="1" si="1"/>
        <v>0</v>
      </c>
      <c r="DE78" s="7">
        <f t="shared" ca="1" si="1"/>
        <v>0</v>
      </c>
      <c r="DF78" s="7">
        <f t="shared" ca="1" si="1"/>
        <v>0</v>
      </c>
      <c r="DG78" s="7">
        <f t="shared" ca="1" si="1"/>
        <v>0</v>
      </c>
      <c r="DH78" s="7">
        <f t="shared" ca="1" si="1"/>
        <v>0</v>
      </c>
      <c r="DI78" s="7">
        <f t="shared" ca="1" si="1"/>
        <v>0</v>
      </c>
      <c r="DL78" s="222"/>
      <c r="DM78" s="3" t="s">
        <v>483</v>
      </c>
      <c r="DN78" s="7">
        <f ca="1"/>
        <v>0</v>
      </c>
      <c r="DO78" s="7">
        <f ca="1"/>
        <v>0</v>
      </c>
      <c r="DP78" s="7">
        <f ca="1"/>
        <v>0</v>
      </c>
      <c r="DQ78" s="7">
        <f ca="1"/>
        <v>0</v>
      </c>
      <c r="DR78" s="7">
        <f ca="1"/>
        <v>0</v>
      </c>
      <c r="DS78" s="7">
        <f ca="1"/>
        <v>0</v>
      </c>
      <c r="DT78" s="7">
        <f ca="1"/>
        <v>0</v>
      </c>
      <c r="DU78" s="7">
        <f ca="1"/>
        <v>2.5</v>
      </c>
      <c r="DV78" s="7">
        <f ca="1"/>
        <v>0</v>
      </c>
      <c r="DW78" s="7">
        <f ca="1"/>
        <v>0</v>
      </c>
      <c r="DX78" s="7">
        <f ca="1"/>
        <v>0</v>
      </c>
      <c r="DY78" s="7">
        <f ca="1"/>
        <v>0</v>
      </c>
      <c r="DZ78" s="7">
        <f ca="1"/>
        <v>1.25</v>
      </c>
      <c r="EA78" s="7">
        <f ca="1"/>
        <v>0</v>
      </c>
      <c r="EB78" s="7">
        <f ca="1"/>
        <v>0</v>
      </c>
      <c r="EC78" s="7">
        <f ca="1"/>
        <v>0</v>
      </c>
      <c r="ED78" s="7">
        <f ca="1"/>
        <v>0</v>
      </c>
      <c r="EE78" s="7">
        <f ca="1"/>
        <v>0</v>
      </c>
      <c r="EF78" s="7">
        <f ca="1"/>
        <v>0</v>
      </c>
      <c r="EI78" s="222"/>
      <c r="EJ78" s="3" t="s">
        <v>483</v>
      </c>
      <c r="EK78" s="7">
        <f ca="1"/>
        <v>0</v>
      </c>
      <c r="EL78" s="7">
        <f ca="1"/>
        <v>0</v>
      </c>
      <c r="EM78" s="7">
        <f ca="1"/>
        <v>0</v>
      </c>
      <c r="EN78" s="7">
        <f ca="1"/>
        <v>0</v>
      </c>
      <c r="EO78" s="7">
        <f ca="1"/>
        <v>0</v>
      </c>
      <c r="EP78" s="7">
        <f ca="1"/>
        <v>1</v>
      </c>
      <c r="EQ78" s="7">
        <f ca="1"/>
        <v>0</v>
      </c>
      <c r="ER78" s="7">
        <f ca="1"/>
        <v>0</v>
      </c>
      <c r="ES78" s="7">
        <f ca="1"/>
        <v>0</v>
      </c>
      <c r="ET78" s="7">
        <f ca="1"/>
        <v>0</v>
      </c>
      <c r="EU78" s="7">
        <f ca="1"/>
        <v>0</v>
      </c>
      <c r="EV78" s="7">
        <f ca="1"/>
        <v>0</v>
      </c>
      <c r="EW78" s="7">
        <f ca="1"/>
        <v>0</v>
      </c>
      <c r="EX78" s="7">
        <f ca="1"/>
        <v>0</v>
      </c>
      <c r="EY78" s="7">
        <f ca="1"/>
        <v>0</v>
      </c>
      <c r="EZ78" s="7">
        <f ca="1"/>
        <v>0</v>
      </c>
      <c r="FA78" s="7">
        <f ca="1"/>
        <v>0</v>
      </c>
      <c r="FB78" s="7">
        <f ca="1"/>
        <v>0</v>
      </c>
      <c r="FC78" s="7">
        <f ca="1"/>
        <v>0</v>
      </c>
      <c r="FG78" s="124"/>
      <c r="FH78" s="222"/>
      <c r="FI78" s="3" t="s">
        <v>483</v>
      </c>
      <c r="FJ78" s="7">
        <f t="shared" si="2"/>
        <v>0</v>
      </c>
      <c r="FN78" s="7">
        <f t="shared" ca="1" si="7"/>
        <v>0</v>
      </c>
      <c r="FO78" s="7">
        <f t="shared" ca="1" si="7"/>
        <v>0</v>
      </c>
      <c r="FP78" s="7">
        <f t="shared" ca="1" si="7"/>
        <v>0</v>
      </c>
      <c r="FQ78" s="7">
        <f t="shared" ca="1" si="7"/>
        <v>0</v>
      </c>
      <c r="FR78" s="7">
        <f t="shared" ca="1" si="7"/>
        <v>0</v>
      </c>
      <c r="FS78" s="7">
        <f t="shared" ca="1" si="7"/>
        <v>0</v>
      </c>
      <c r="FT78" s="7">
        <f t="shared" ca="1" si="7"/>
        <v>0</v>
      </c>
      <c r="FU78" s="7">
        <f t="shared" ca="1" si="7"/>
        <v>0</v>
      </c>
      <c r="FV78" s="7">
        <f t="shared" ca="1" si="7"/>
        <v>0</v>
      </c>
      <c r="FW78" s="7">
        <f t="shared" ca="1" si="7"/>
        <v>0</v>
      </c>
      <c r="FX78" s="7">
        <f t="shared" ca="1" si="7"/>
        <v>0</v>
      </c>
      <c r="FY78" s="7">
        <f t="shared" ca="1" si="7"/>
        <v>0</v>
      </c>
      <c r="FZ78" s="7">
        <f t="shared" ca="1" si="7"/>
        <v>0</v>
      </c>
      <c r="GA78" s="7">
        <f t="shared" ca="1" si="7"/>
        <v>0</v>
      </c>
      <c r="GB78" s="7">
        <f t="shared" ca="1" si="7"/>
        <v>0</v>
      </c>
      <c r="GC78" s="7">
        <f t="shared" ca="1" si="7"/>
        <v>0</v>
      </c>
      <c r="GD78" s="7">
        <f t="shared" ca="1" si="8"/>
        <v>0</v>
      </c>
      <c r="GE78" s="7">
        <f t="shared" ca="1" si="8"/>
        <v>0</v>
      </c>
      <c r="GF78" s="7">
        <f t="shared" ca="1" si="8"/>
        <v>0</v>
      </c>
      <c r="GG78" s="7">
        <f t="shared" ca="1" si="8"/>
        <v>0</v>
      </c>
      <c r="GI78" s="222"/>
      <c r="GJ78" s="3" t="s">
        <v>483</v>
      </c>
      <c r="GK78" s="7">
        <f t="shared" si="4"/>
        <v>0</v>
      </c>
      <c r="GM78" s="7">
        <f ca="1"/>
        <v>0</v>
      </c>
      <c r="GN78" s="7">
        <f ca="1"/>
        <v>0</v>
      </c>
      <c r="GP78" s="7">
        <f t="shared" ca="1" si="9"/>
        <v>0</v>
      </c>
      <c r="GR78" s="132" t="s">
        <v>128</v>
      </c>
      <c r="GX78" s="126"/>
      <c r="GY78" s="126"/>
      <c r="GZ78" s="127"/>
      <c r="HA78" s="127"/>
      <c r="HB78" s="127"/>
      <c r="HE78" s="125"/>
      <c r="HI78" s="222"/>
      <c r="HJ78" s="23"/>
      <c r="HK78" s="17"/>
      <c r="HL78" s="17"/>
      <c r="HM78" s="17"/>
      <c r="HN78" s="17"/>
      <c r="HO78" s="17"/>
      <c r="HP78" s="17"/>
      <c r="HQ78" s="145"/>
      <c r="HR78" s="17"/>
      <c r="HS78" s="17"/>
      <c r="HT78" s="17"/>
      <c r="HU78" s="17"/>
      <c r="HV78" s="204"/>
      <c r="HW78" s="23" t="s">
        <v>204</v>
      </c>
      <c r="HX78" s="7">
        <f ca="1"/>
        <v>0</v>
      </c>
      <c r="HY78" s="7">
        <f ca="1"/>
        <v>0</v>
      </c>
      <c r="HZ78" s="7">
        <f ca="1"/>
        <v>0</v>
      </c>
      <c r="IA78" s="7">
        <f ca="1"/>
        <v>0</v>
      </c>
      <c r="IB78" s="7">
        <f ca="1"/>
        <v>0</v>
      </c>
      <c r="IC78" s="7">
        <f ca="1"/>
        <v>1</v>
      </c>
      <c r="ID78" s="7">
        <f ca="1"/>
        <v>0</v>
      </c>
      <c r="IE78" s="7">
        <f ca="1"/>
        <v>-2.5</v>
      </c>
      <c r="IF78" s="7">
        <f ca="1"/>
        <v>0</v>
      </c>
      <c r="IG78" s="7">
        <f ca="1"/>
        <v>0</v>
      </c>
      <c r="IH78" s="7">
        <f ca="1"/>
        <v>0</v>
      </c>
      <c r="II78" s="7">
        <f ca="1"/>
        <v>0</v>
      </c>
      <c r="IJ78" s="7">
        <f ca="1"/>
        <v>-1.25</v>
      </c>
      <c r="IK78" s="7">
        <f ca="1"/>
        <v>0</v>
      </c>
      <c r="IL78" s="7">
        <f ca="1"/>
        <v>0</v>
      </c>
      <c r="IM78" s="7">
        <f ca="1"/>
        <v>0</v>
      </c>
      <c r="IN78" s="7">
        <f ca="1"/>
        <v>0</v>
      </c>
      <c r="IO78" s="7">
        <f ca="1"/>
        <v>0</v>
      </c>
      <c r="IP78" s="7">
        <f ca="1"/>
        <v>0</v>
      </c>
      <c r="JN78" s="143"/>
    </row>
    <row r="79" spans="1:274" ht="16" customHeight="1">
      <c r="A79" s="222"/>
      <c r="B79" s="3" t="s">
        <v>15</v>
      </c>
      <c r="C79" s="23"/>
      <c r="D79" s="23"/>
      <c r="E79" s="23"/>
      <c r="X79" s="18">
        <v>0</v>
      </c>
      <c r="Y79" s="18">
        <v>0</v>
      </c>
      <c r="Z79" s="18">
        <v>0</v>
      </c>
      <c r="AA79" s="18">
        <v>0</v>
      </c>
      <c r="AB79" s="18">
        <v>0</v>
      </c>
      <c r="AC79" s="18">
        <v>0</v>
      </c>
      <c r="AD79" s="18">
        <v>0</v>
      </c>
      <c r="AE79" s="18">
        <v>0</v>
      </c>
      <c r="AF79" s="18">
        <v>0</v>
      </c>
      <c r="AG79" s="18">
        <f>R28</f>
        <v>15500</v>
      </c>
      <c r="AH79" s="18">
        <v>0</v>
      </c>
      <c r="AI79" s="18">
        <v>0</v>
      </c>
      <c r="AJ79" s="18">
        <v>0</v>
      </c>
      <c r="AK79" s="18">
        <v>0</v>
      </c>
      <c r="AL79" s="18">
        <v>0</v>
      </c>
      <c r="AM79" s="18">
        <v>0</v>
      </c>
      <c r="AN79" s="18">
        <v>0</v>
      </c>
      <c r="AO79" s="18">
        <v>0</v>
      </c>
      <c r="AP79" s="18">
        <v>0</v>
      </c>
      <c r="AR79" s="19">
        <v>0</v>
      </c>
      <c r="AS79" s="19">
        <v>0</v>
      </c>
      <c r="AT79" s="19">
        <v>0</v>
      </c>
      <c r="AU79" s="19">
        <v>0</v>
      </c>
      <c r="AV79" s="19">
        <v>0</v>
      </c>
      <c r="AW79" s="19">
        <v>0</v>
      </c>
      <c r="AX79" s="19">
        <v>0</v>
      </c>
      <c r="AY79" s="19">
        <v>0</v>
      </c>
      <c r="AZ79" s="19">
        <v>0</v>
      </c>
      <c r="BB79" s="7">
        <f t="shared" si="5"/>
        <v>0</v>
      </c>
      <c r="BD79" s="7">
        <f t="shared" si="0"/>
        <v>15500</v>
      </c>
      <c r="BK79" s="222"/>
      <c r="BL79" s="3" t="s">
        <v>15</v>
      </c>
      <c r="BM79" s="120">
        <v>0</v>
      </c>
      <c r="BN79" s="120">
        <v>0</v>
      </c>
      <c r="BO79" s="120">
        <v>0</v>
      </c>
      <c r="BP79" s="120">
        <v>0</v>
      </c>
      <c r="BQ79" s="120">
        <v>0</v>
      </c>
      <c r="BR79" s="120">
        <v>0</v>
      </c>
      <c r="BS79" s="120">
        <v>0</v>
      </c>
      <c r="BT79" s="120">
        <v>0</v>
      </c>
      <c r="BU79" s="120">
        <v>0</v>
      </c>
      <c r="BV79" s="120">
        <v>0</v>
      </c>
      <c r="BW79" s="120">
        <v>0</v>
      </c>
      <c r="BX79" s="120">
        <v>0</v>
      </c>
      <c r="BY79" s="120">
        <v>0</v>
      </c>
      <c r="BZ79" s="120">
        <v>0</v>
      </c>
      <c r="CA79" s="120">
        <v>0</v>
      </c>
      <c r="CB79" s="120">
        <v>0</v>
      </c>
      <c r="CC79" s="120">
        <v>0</v>
      </c>
      <c r="CD79" s="120">
        <v>0</v>
      </c>
      <c r="CE79" s="120">
        <v>0</v>
      </c>
      <c r="CN79" s="222"/>
      <c r="CO79" s="3" t="s">
        <v>15</v>
      </c>
      <c r="CP79" s="7">
        <f t="shared" ca="1" si="6"/>
        <v>0</v>
      </c>
      <c r="CQ79" s="7">
        <f t="shared" ca="1" si="1"/>
        <v>0</v>
      </c>
      <c r="CR79" s="7">
        <f t="shared" ca="1" si="1"/>
        <v>0</v>
      </c>
      <c r="CS79" s="7">
        <f t="shared" ca="1" si="1"/>
        <v>0</v>
      </c>
      <c r="CT79" s="7">
        <f t="shared" ca="1" si="1"/>
        <v>0</v>
      </c>
      <c r="CU79" s="7">
        <f t="shared" ca="1" si="1"/>
        <v>0</v>
      </c>
      <c r="CV79" s="7">
        <f t="shared" ca="1" si="1"/>
        <v>15500</v>
      </c>
      <c r="CW79" s="7">
        <f t="shared" ca="1" si="1"/>
        <v>0</v>
      </c>
      <c r="CX79" s="7">
        <f t="shared" ca="1" si="1"/>
        <v>0</v>
      </c>
      <c r="CY79" s="7">
        <f t="shared" ca="1" si="1"/>
        <v>0</v>
      </c>
      <c r="CZ79" s="7">
        <f t="shared" ca="1" si="1"/>
        <v>0</v>
      </c>
      <c r="DA79" s="7">
        <f t="shared" ca="1" si="1"/>
        <v>0</v>
      </c>
      <c r="DB79" s="7">
        <f t="shared" ca="1" si="1"/>
        <v>0</v>
      </c>
      <c r="DC79" s="7">
        <f t="shared" ca="1" si="1"/>
        <v>0</v>
      </c>
      <c r="DD79" s="7">
        <f t="shared" ca="1" si="1"/>
        <v>0</v>
      </c>
      <c r="DE79" s="7">
        <f t="shared" ca="1" si="1"/>
        <v>0</v>
      </c>
      <c r="DF79" s="7">
        <f t="shared" ca="1" si="1"/>
        <v>0</v>
      </c>
      <c r="DG79" s="7">
        <f t="shared" ca="1" si="1"/>
        <v>0</v>
      </c>
      <c r="DH79" s="7">
        <f t="shared" ca="1" si="1"/>
        <v>0</v>
      </c>
      <c r="DI79" s="7">
        <f t="shared" ca="1" si="1"/>
        <v>0</v>
      </c>
      <c r="DL79" s="222"/>
      <c r="DM79" s="3" t="s">
        <v>15</v>
      </c>
      <c r="DN79" s="7">
        <f ca="1"/>
        <v>0</v>
      </c>
      <c r="DO79" s="7">
        <f ca="1"/>
        <v>0</v>
      </c>
      <c r="DP79" s="7">
        <f ca="1"/>
        <v>0</v>
      </c>
      <c r="DQ79" s="7">
        <f ca="1"/>
        <v>0</v>
      </c>
      <c r="DR79" s="7">
        <f ca="1"/>
        <v>0</v>
      </c>
      <c r="DS79" s="7">
        <f ca="1"/>
        <v>0</v>
      </c>
      <c r="DT79" s="7">
        <f ca="1"/>
        <v>0</v>
      </c>
      <c r="DU79" s="7">
        <f ca="1"/>
        <v>0</v>
      </c>
      <c r="DV79" s="7">
        <f ca="1"/>
        <v>0</v>
      </c>
      <c r="DW79" s="155">
        <f ca="1"/>
        <v>1.023102310231023</v>
      </c>
      <c r="DX79" s="7">
        <f ca="1"/>
        <v>0</v>
      </c>
      <c r="DY79" s="7">
        <f ca="1"/>
        <v>0</v>
      </c>
      <c r="DZ79" s="7">
        <f ca="1"/>
        <v>0</v>
      </c>
      <c r="EA79" s="7">
        <f ca="1"/>
        <v>0</v>
      </c>
      <c r="EB79" s="7">
        <f ca="1"/>
        <v>0</v>
      </c>
      <c r="EC79" s="7">
        <f ca="1"/>
        <v>0</v>
      </c>
      <c r="ED79" s="7">
        <f ca="1"/>
        <v>0</v>
      </c>
      <c r="EE79" s="7">
        <f ca="1"/>
        <v>0</v>
      </c>
      <c r="EF79" s="7">
        <f ca="1"/>
        <v>0</v>
      </c>
      <c r="EI79" s="222"/>
      <c r="EJ79" s="3" t="s">
        <v>15</v>
      </c>
      <c r="EK79" s="7">
        <f ca="1"/>
        <v>0</v>
      </c>
      <c r="EL79" s="7">
        <f ca="1"/>
        <v>0</v>
      </c>
      <c r="EM79" s="7">
        <f ca="1"/>
        <v>0</v>
      </c>
      <c r="EN79" s="7">
        <f ca="1"/>
        <v>0</v>
      </c>
      <c r="EO79" s="7">
        <f ca="1"/>
        <v>0</v>
      </c>
      <c r="EP79" s="7">
        <f ca="1"/>
        <v>0</v>
      </c>
      <c r="EQ79" s="7">
        <f ca="1"/>
        <v>0.36904761904761907</v>
      </c>
      <c r="ER79" s="7">
        <f ca="1"/>
        <v>0</v>
      </c>
      <c r="ES79" s="7">
        <f ca="1"/>
        <v>0</v>
      </c>
      <c r="ET79" s="7">
        <f ca="1"/>
        <v>0</v>
      </c>
      <c r="EU79" s="7">
        <f ca="1"/>
        <v>0</v>
      </c>
      <c r="EV79" s="7">
        <f ca="1"/>
        <v>0</v>
      </c>
      <c r="EW79" s="7">
        <f ca="1"/>
        <v>0</v>
      </c>
      <c r="EX79" s="7">
        <f ca="1"/>
        <v>0</v>
      </c>
      <c r="EY79" s="7">
        <f ca="1"/>
        <v>0</v>
      </c>
      <c r="EZ79" s="7">
        <f ca="1"/>
        <v>0</v>
      </c>
      <c r="FA79" s="7">
        <f ca="1"/>
        <v>0</v>
      </c>
      <c r="FB79" s="7">
        <f ca="1"/>
        <v>0</v>
      </c>
      <c r="FC79" s="7">
        <f ca="1"/>
        <v>0</v>
      </c>
      <c r="FG79" s="124"/>
      <c r="FH79" s="222"/>
      <c r="FI79" s="3" t="s">
        <v>15</v>
      </c>
      <c r="FJ79" s="7">
        <f t="shared" si="2"/>
        <v>0</v>
      </c>
      <c r="FN79" s="7">
        <f t="shared" ca="1" si="7"/>
        <v>0</v>
      </c>
      <c r="FO79" s="7">
        <f t="shared" ca="1" si="7"/>
        <v>0</v>
      </c>
      <c r="FP79" s="7">
        <f t="shared" ca="1" si="7"/>
        <v>0</v>
      </c>
      <c r="FQ79" s="7">
        <f t="shared" ca="1" si="7"/>
        <v>0</v>
      </c>
      <c r="FR79" s="7">
        <f t="shared" ca="1" si="7"/>
        <v>0</v>
      </c>
      <c r="FS79" s="7">
        <f t="shared" ca="1" si="7"/>
        <v>0</v>
      </c>
      <c r="FT79" s="7">
        <f t="shared" ca="1" si="7"/>
        <v>0</v>
      </c>
      <c r="FU79" s="7">
        <f t="shared" ca="1" si="7"/>
        <v>0</v>
      </c>
      <c r="FV79" s="7">
        <f t="shared" ca="1" si="7"/>
        <v>0</v>
      </c>
      <c r="FW79" s="7">
        <f t="shared" ca="1" si="7"/>
        <v>0</v>
      </c>
      <c r="FX79" s="7">
        <f t="shared" ca="1" si="7"/>
        <v>0</v>
      </c>
      <c r="FY79" s="7">
        <f t="shared" ca="1" si="7"/>
        <v>0</v>
      </c>
      <c r="FZ79" s="7">
        <f t="shared" ca="1" si="7"/>
        <v>0</v>
      </c>
      <c r="GA79" s="7">
        <f t="shared" ca="1" si="7"/>
        <v>0</v>
      </c>
      <c r="GB79" s="7">
        <f t="shared" ca="1" si="7"/>
        <v>0</v>
      </c>
      <c r="GC79" s="7">
        <f t="shared" ca="1" si="7"/>
        <v>0</v>
      </c>
      <c r="GD79" s="7">
        <f t="shared" ca="1" si="8"/>
        <v>0</v>
      </c>
      <c r="GE79" s="7">
        <f t="shared" ca="1" si="8"/>
        <v>0</v>
      </c>
      <c r="GF79" s="7">
        <f t="shared" ca="1" si="8"/>
        <v>0</v>
      </c>
      <c r="GG79" s="7">
        <f t="shared" ca="1" si="8"/>
        <v>0</v>
      </c>
      <c r="GI79" s="222"/>
      <c r="GJ79" s="3" t="s">
        <v>15</v>
      </c>
      <c r="GK79" s="7">
        <f t="shared" si="4"/>
        <v>0</v>
      </c>
      <c r="GM79" s="7">
        <f ca="1"/>
        <v>0</v>
      </c>
      <c r="GN79" s="7">
        <f ca="1"/>
        <v>0</v>
      </c>
      <c r="GP79" s="7">
        <f t="shared" ca="1" si="9"/>
        <v>0</v>
      </c>
      <c r="GR79" s="132" t="s">
        <v>128</v>
      </c>
      <c r="GV79" s="133" t="s">
        <v>173</v>
      </c>
      <c r="HE79" s="125"/>
      <c r="HI79" s="222"/>
      <c r="HJ79" s="23"/>
      <c r="HK79" s="17"/>
      <c r="HL79" s="17"/>
      <c r="HM79" s="17"/>
      <c r="HN79" s="17"/>
      <c r="HO79" s="17"/>
      <c r="HP79" s="17"/>
      <c r="HQ79" s="145"/>
      <c r="HR79" s="17"/>
      <c r="HS79" s="17"/>
      <c r="HT79" s="17"/>
      <c r="HU79" s="17"/>
      <c r="HV79" s="204"/>
      <c r="HW79" s="23" t="s">
        <v>15</v>
      </c>
      <c r="HX79" s="7">
        <f ca="1"/>
        <v>0</v>
      </c>
      <c r="HY79" s="7">
        <f ca="1"/>
        <v>0</v>
      </c>
      <c r="HZ79" s="7">
        <f ca="1"/>
        <v>0</v>
      </c>
      <c r="IA79" s="7">
        <f ca="1"/>
        <v>0</v>
      </c>
      <c r="IB79" s="7">
        <f ca="1"/>
        <v>0</v>
      </c>
      <c r="IC79" s="7">
        <f ca="1"/>
        <v>0</v>
      </c>
      <c r="ID79" s="7">
        <f ca="1"/>
        <v>0.36904761904761907</v>
      </c>
      <c r="IE79" s="7">
        <f ca="1"/>
        <v>0</v>
      </c>
      <c r="IF79" s="7">
        <f ca="1"/>
        <v>0</v>
      </c>
      <c r="IG79" s="7">
        <f ca="1"/>
        <v>-1.023102310231023</v>
      </c>
      <c r="IH79" s="7">
        <f ca="1"/>
        <v>0</v>
      </c>
      <c r="II79" s="7">
        <f ca="1"/>
        <v>0</v>
      </c>
      <c r="IJ79" s="7">
        <f ca="1"/>
        <v>0</v>
      </c>
      <c r="IK79" s="7">
        <f ca="1"/>
        <v>0</v>
      </c>
      <c r="IL79" s="7">
        <f ca="1"/>
        <v>0</v>
      </c>
      <c r="IM79" s="7">
        <f ca="1"/>
        <v>0</v>
      </c>
      <c r="IN79" s="7">
        <f ca="1"/>
        <v>0</v>
      </c>
      <c r="IO79" s="7">
        <f ca="1"/>
        <v>0</v>
      </c>
      <c r="IP79" s="7">
        <f ca="1"/>
        <v>0</v>
      </c>
      <c r="JN79" s="143"/>
    </row>
    <row r="80" spans="1:274" ht="16" customHeight="1">
      <c r="A80" s="222"/>
      <c r="B80" s="3" t="s">
        <v>484</v>
      </c>
      <c r="C80" s="23"/>
      <c r="D80" s="23"/>
      <c r="E80" s="23"/>
      <c r="X80" s="18">
        <v>0</v>
      </c>
      <c r="Y80" s="18">
        <v>0</v>
      </c>
      <c r="Z80" s="18">
        <f>E18</f>
        <v>50</v>
      </c>
      <c r="AA80" s="18">
        <f>G26</f>
        <v>50</v>
      </c>
      <c r="AB80" s="18">
        <v>0</v>
      </c>
      <c r="AC80" s="18">
        <v>0</v>
      </c>
      <c r="AD80" s="18">
        <v>0</v>
      </c>
      <c r="AE80" s="18">
        <v>0</v>
      </c>
      <c r="AF80" s="18">
        <v>0</v>
      </c>
      <c r="AG80" s="18">
        <v>0</v>
      </c>
      <c r="AH80" s="18">
        <v>0</v>
      </c>
      <c r="AI80" s="18">
        <v>0</v>
      </c>
      <c r="AJ80" s="18">
        <v>0</v>
      </c>
      <c r="AK80" s="18">
        <v>0</v>
      </c>
      <c r="AL80" s="18">
        <f>Z26</f>
        <v>15050</v>
      </c>
      <c r="AM80" s="18">
        <v>0</v>
      </c>
      <c r="AN80" s="18">
        <v>0</v>
      </c>
      <c r="AO80" s="18">
        <v>0</v>
      </c>
      <c r="AP80" s="18">
        <v>0</v>
      </c>
      <c r="AR80" s="19">
        <v>0</v>
      </c>
      <c r="AS80" s="19">
        <v>0</v>
      </c>
      <c r="AT80" s="19">
        <v>0</v>
      </c>
      <c r="AU80" s="19">
        <v>0</v>
      </c>
      <c r="AV80" s="19">
        <v>0</v>
      </c>
      <c r="AW80" s="19">
        <v>0</v>
      </c>
      <c r="AX80" s="19">
        <v>0</v>
      </c>
      <c r="AY80" s="19">
        <v>0</v>
      </c>
      <c r="AZ80" s="19">
        <v>0</v>
      </c>
      <c r="BB80" s="7">
        <f t="shared" si="5"/>
        <v>0</v>
      </c>
      <c r="BD80" s="7">
        <f t="shared" si="0"/>
        <v>15150</v>
      </c>
      <c r="BK80" s="222"/>
      <c r="BL80" s="3" t="s">
        <v>484</v>
      </c>
      <c r="BM80" s="120">
        <v>0</v>
      </c>
      <c r="BN80" s="120">
        <v>0</v>
      </c>
      <c r="BO80" s="18">
        <v>1</v>
      </c>
      <c r="BP80" s="18">
        <v>1</v>
      </c>
      <c r="BQ80" s="120">
        <v>0</v>
      </c>
      <c r="BR80" s="120">
        <v>0</v>
      </c>
      <c r="BS80" s="120">
        <v>0</v>
      </c>
      <c r="BT80" s="120">
        <v>0</v>
      </c>
      <c r="BU80" s="120">
        <v>0</v>
      </c>
      <c r="BV80" s="120">
        <v>0</v>
      </c>
      <c r="BW80" s="120">
        <v>0</v>
      </c>
      <c r="BX80" s="120">
        <v>0</v>
      </c>
      <c r="BY80" s="120">
        <v>0</v>
      </c>
      <c r="BZ80" s="120">
        <v>0</v>
      </c>
      <c r="CA80" s="120">
        <v>0</v>
      </c>
      <c r="CB80" s="120">
        <v>0</v>
      </c>
      <c r="CC80" s="120">
        <v>0</v>
      </c>
      <c r="CD80" s="120">
        <v>0</v>
      </c>
      <c r="CE80" s="120">
        <v>0</v>
      </c>
      <c r="CN80" s="222"/>
      <c r="CO80" s="3" t="s">
        <v>484</v>
      </c>
      <c r="CP80" s="7">
        <f t="shared" ca="1" si="6"/>
        <v>0</v>
      </c>
      <c r="CQ80" s="7">
        <f t="shared" ca="1" si="1"/>
        <v>0</v>
      </c>
      <c r="CR80" s="7">
        <f t="shared" ca="1" si="1"/>
        <v>0</v>
      </c>
      <c r="CS80" s="7">
        <f t="shared" ca="1" si="1"/>
        <v>0</v>
      </c>
      <c r="CT80" s="7">
        <f t="shared" ca="1" si="1"/>
        <v>0</v>
      </c>
      <c r="CU80" s="7">
        <f t="shared" ca="1" si="1"/>
        <v>0</v>
      </c>
      <c r="CV80" s="7">
        <f t="shared" ca="1" si="1"/>
        <v>0</v>
      </c>
      <c r="CW80" s="7">
        <f t="shared" ca="1" si="1"/>
        <v>15150</v>
      </c>
      <c r="CX80" s="7">
        <f t="shared" ca="1" si="1"/>
        <v>0</v>
      </c>
      <c r="CY80" s="7">
        <f t="shared" ca="1" si="1"/>
        <v>0</v>
      </c>
      <c r="CZ80" s="7">
        <f t="shared" ca="1" si="1"/>
        <v>0</v>
      </c>
      <c r="DA80" s="7">
        <f t="shared" ca="1" si="1"/>
        <v>0</v>
      </c>
      <c r="DB80" s="7">
        <f t="shared" ca="1" si="1"/>
        <v>0</v>
      </c>
      <c r="DC80" s="7">
        <f t="shared" ca="1" si="1"/>
        <v>0</v>
      </c>
      <c r="DD80" s="7">
        <f t="shared" ca="1" si="1"/>
        <v>0</v>
      </c>
      <c r="DE80" s="7">
        <f t="shared" ca="1" si="1"/>
        <v>0</v>
      </c>
      <c r="DF80" s="7">
        <f t="shared" ca="1" si="1"/>
        <v>0</v>
      </c>
      <c r="DG80" s="7">
        <f t="shared" ca="1" si="1"/>
        <v>0</v>
      </c>
      <c r="DH80" s="7">
        <f t="shared" ca="1" si="1"/>
        <v>0</v>
      </c>
      <c r="DI80" s="7">
        <f t="shared" ca="1" si="1"/>
        <v>0</v>
      </c>
      <c r="DL80" s="222"/>
      <c r="DM80" s="3" t="s">
        <v>484</v>
      </c>
      <c r="DN80" s="7">
        <f ca="1"/>
        <v>0</v>
      </c>
      <c r="DO80" s="7">
        <f ca="1"/>
        <v>0</v>
      </c>
      <c r="DP80" s="7">
        <f ca="1"/>
        <v>1.2195121951219512E-3</v>
      </c>
      <c r="DQ80" s="7">
        <f ca="1"/>
        <v>1.0526315789473684E-3</v>
      </c>
      <c r="DR80" s="7">
        <f ca="1"/>
        <v>0</v>
      </c>
      <c r="DS80" s="7">
        <f ca="1"/>
        <v>0</v>
      </c>
      <c r="DT80" s="7">
        <f ca="1"/>
        <v>0</v>
      </c>
      <c r="DU80" s="7">
        <f ca="1"/>
        <v>0</v>
      </c>
      <c r="DV80" s="7">
        <f ca="1"/>
        <v>0</v>
      </c>
      <c r="DW80" s="7">
        <f ca="1"/>
        <v>0</v>
      </c>
      <c r="DX80" s="7">
        <f ca="1"/>
        <v>0</v>
      </c>
      <c r="DY80" s="7">
        <f ca="1"/>
        <v>0</v>
      </c>
      <c r="DZ80" s="7">
        <f ca="1"/>
        <v>0</v>
      </c>
      <c r="EA80" s="7">
        <f ca="1"/>
        <v>0</v>
      </c>
      <c r="EB80" s="155">
        <f ca="1"/>
        <v>8.3612040133779288</v>
      </c>
      <c r="EC80" s="7">
        <f ca="1"/>
        <v>0</v>
      </c>
      <c r="ED80" s="7">
        <f ca="1"/>
        <v>0</v>
      </c>
      <c r="EE80" s="7">
        <f ca="1"/>
        <v>0</v>
      </c>
      <c r="EF80" s="7">
        <f ca="1"/>
        <v>0</v>
      </c>
      <c r="EI80" s="222"/>
      <c r="EJ80" s="3" t="s">
        <v>484</v>
      </c>
      <c r="EK80" s="7">
        <f ca="1"/>
        <v>0</v>
      </c>
      <c r="EL80" s="7">
        <f ca="1"/>
        <v>0</v>
      </c>
      <c r="EM80" s="7">
        <f ca="1"/>
        <v>0</v>
      </c>
      <c r="EN80" s="7">
        <f ca="1"/>
        <v>0</v>
      </c>
      <c r="EO80" s="7">
        <f ca="1"/>
        <v>0</v>
      </c>
      <c r="EP80" s="7">
        <f ca="1"/>
        <v>0</v>
      </c>
      <c r="EQ80" s="7">
        <f ca="1"/>
        <v>0</v>
      </c>
      <c r="ER80" s="7">
        <f ca="1"/>
        <v>0</v>
      </c>
      <c r="ES80" s="7">
        <f ca="1"/>
        <v>0</v>
      </c>
      <c r="ET80" s="7">
        <f ca="1"/>
        <v>0.99999999999999989</v>
      </c>
      <c r="EU80" s="7">
        <f ca="1"/>
        <v>0</v>
      </c>
      <c r="EV80" s="7">
        <f ca="1"/>
        <v>0</v>
      </c>
      <c r="EW80" s="7">
        <f ca="1"/>
        <v>0</v>
      </c>
      <c r="EX80" s="7">
        <f ca="1"/>
        <v>0</v>
      </c>
      <c r="EY80" s="7">
        <f ca="1"/>
        <v>0</v>
      </c>
      <c r="EZ80" s="7">
        <f ca="1"/>
        <v>0</v>
      </c>
      <c r="FA80" s="7">
        <f ca="1"/>
        <v>0</v>
      </c>
      <c r="FB80" s="7">
        <f ca="1"/>
        <v>0</v>
      </c>
      <c r="FC80" s="7">
        <f ca="1"/>
        <v>0</v>
      </c>
      <c r="FG80" s="124"/>
      <c r="FH80" s="222"/>
      <c r="FI80" s="3" t="s">
        <v>484</v>
      </c>
      <c r="FJ80" s="7">
        <f t="shared" si="2"/>
        <v>0</v>
      </c>
      <c r="FN80" s="7">
        <f t="shared" ca="1" si="7"/>
        <v>0</v>
      </c>
      <c r="FO80" s="7">
        <f t="shared" ca="1" si="7"/>
        <v>0</v>
      </c>
      <c r="FP80" s="7">
        <f t="shared" ca="1" si="7"/>
        <v>0</v>
      </c>
      <c r="FQ80" s="7">
        <f t="shared" ca="1" si="7"/>
        <v>0</v>
      </c>
      <c r="FR80" s="7">
        <f t="shared" ca="1" si="7"/>
        <v>0</v>
      </c>
      <c r="FS80" s="7">
        <f t="shared" ca="1" si="7"/>
        <v>0</v>
      </c>
      <c r="FT80" s="7">
        <f t="shared" ca="1" si="7"/>
        <v>0</v>
      </c>
      <c r="FU80" s="7">
        <f t="shared" ca="1" si="7"/>
        <v>0</v>
      </c>
      <c r="FV80" s="7">
        <f t="shared" ca="1" si="7"/>
        <v>0</v>
      </c>
      <c r="FW80" s="7">
        <f t="shared" ca="1" si="7"/>
        <v>0</v>
      </c>
      <c r="FX80" s="7">
        <f t="shared" ca="1" si="7"/>
        <v>0</v>
      </c>
      <c r="FY80" s="7">
        <f t="shared" ca="1" si="7"/>
        <v>0</v>
      </c>
      <c r="FZ80" s="7">
        <f t="shared" ca="1" si="7"/>
        <v>0</v>
      </c>
      <c r="GA80" s="7">
        <f t="shared" ca="1" si="7"/>
        <v>0</v>
      </c>
      <c r="GB80" s="7">
        <f t="shared" ca="1" si="7"/>
        <v>0</v>
      </c>
      <c r="GC80" s="7">
        <f t="shared" ca="1" si="7"/>
        <v>0</v>
      </c>
      <c r="GD80" s="7">
        <f t="shared" ca="1" si="8"/>
        <v>0</v>
      </c>
      <c r="GE80" s="7">
        <f t="shared" ca="1" si="8"/>
        <v>0</v>
      </c>
      <c r="GF80" s="7">
        <f t="shared" ca="1" si="8"/>
        <v>0</v>
      </c>
      <c r="GG80" s="7">
        <f t="shared" ca="1" si="8"/>
        <v>0</v>
      </c>
      <c r="GI80" s="222"/>
      <c r="GJ80" s="3" t="s">
        <v>484</v>
      </c>
      <c r="GK80" s="7">
        <f t="shared" si="4"/>
        <v>0</v>
      </c>
      <c r="GM80" s="7">
        <f ca="1"/>
        <v>0</v>
      </c>
      <c r="GN80" s="7">
        <f ca="1"/>
        <v>0</v>
      </c>
      <c r="GP80" s="7">
        <f t="shared" ca="1" si="9"/>
        <v>0</v>
      </c>
      <c r="GR80" s="132" t="s">
        <v>128</v>
      </c>
      <c r="GV80" s="133"/>
      <c r="HD80" s="98"/>
      <c r="HE80" s="125"/>
      <c r="HI80" s="222"/>
      <c r="HJ80" s="23"/>
      <c r="HK80" s="17"/>
      <c r="HL80" s="17"/>
      <c r="HM80" s="17"/>
      <c r="HN80" s="17"/>
      <c r="HO80" s="17"/>
      <c r="HP80" s="17"/>
      <c r="HQ80" s="145"/>
      <c r="HR80" s="17"/>
      <c r="HS80" s="17"/>
      <c r="HT80" s="17"/>
      <c r="HU80" s="17"/>
      <c r="HV80" s="204"/>
      <c r="HW80" s="23" t="s">
        <v>206</v>
      </c>
      <c r="HX80" s="7">
        <f ca="1"/>
        <v>0</v>
      </c>
      <c r="HY80" s="7">
        <f ca="1"/>
        <v>0</v>
      </c>
      <c r="HZ80" s="7">
        <f ca="1"/>
        <v>-1.2195121951219512E-3</v>
      </c>
      <c r="IA80" s="7">
        <f ca="1"/>
        <v>-1.0526315789473684E-3</v>
      </c>
      <c r="IB80" s="7">
        <f ca="1"/>
        <v>0</v>
      </c>
      <c r="IC80" s="7">
        <f ca="1"/>
        <v>0</v>
      </c>
      <c r="ID80" s="7">
        <f ca="1"/>
        <v>0</v>
      </c>
      <c r="IE80" s="7">
        <f ca="1"/>
        <v>0</v>
      </c>
      <c r="IF80" s="7">
        <f ca="1"/>
        <v>0</v>
      </c>
      <c r="IG80" s="7">
        <f ca="1"/>
        <v>0.99999999999999989</v>
      </c>
      <c r="IH80" s="7">
        <f ca="1"/>
        <v>0</v>
      </c>
      <c r="II80" s="7">
        <f ca="1"/>
        <v>0</v>
      </c>
      <c r="IJ80" s="7">
        <f ca="1"/>
        <v>0</v>
      </c>
      <c r="IK80" s="7">
        <f ca="1"/>
        <v>0</v>
      </c>
      <c r="IL80" s="7">
        <f ca="1"/>
        <v>-8.3612040133779288</v>
      </c>
      <c r="IM80" s="7">
        <f ca="1"/>
        <v>0</v>
      </c>
      <c r="IN80" s="7">
        <f ca="1"/>
        <v>0</v>
      </c>
      <c r="IO80" s="7">
        <f ca="1"/>
        <v>0</v>
      </c>
      <c r="IP80" s="7">
        <f ca="1"/>
        <v>0</v>
      </c>
      <c r="JN80" s="143"/>
    </row>
    <row r="81" spans="1:274">
      <c r="A81" s="222"/>
      <c r="B81" s="3" t="s">
        <v>21</v>
      </c>
      <c r="C81" s="23"/>
      <c r="D81" s="23"/>
      <c r="E81" s="23"/>
      <c r="X81" s="18">
        <v>0</v>
      </c>
      <c r="Y81" s="18">
        <v>0</v>
      </c>
      <c r="Z81" s="18">
        <v>0</v>
      </c>
      <c r="AA81" s="18">
        <v>0</v>
      </c>
      <c r="AB81" s="18">
        <v>0</v>
      </c>
      <c r="AC81" s="18">
        <v>0</v>
      </c>
      <c r="AD81" s="18">
        <v>0</v>
      </c>
      <c r="AE81" s="18">
        <v>0</v>
      </c>
      <c r="AF81" s="18">
        <f>R16</f>
        <v>6400</v>
      </c>
      <c r="AG81" s="18">
        <v>0</v>
      </c>
      <c r="AH81" s="18">
        <v>0</v>
      </c>
      <c r="AI81" s="18">
        <v>0</v>
      </c>
      <c r="AJ81" s="18">
        <v>0</v>
      </c>
      <c r="AK81" s="18">
        <v>0</v>
      </c>
      <c r="AL81" s="18">
        <v>0</v>
      </c>
      <c r="AM81" s="18">
        <v>0</v>
      </c>
      <c r="AN81" s="18">
        <v>0</v>
      </c>
      <c r="AO81" s="18">
        <v>0</v>
      </c>
      <c r="AP81" s="18">
        <v>0</v>
      </c>
      <c r="AR81" s="19">
        <v>0</v>
      </c>
      <c r="AS81" s="19">
        <v>0</v>
      </c>
      <c r="AT81" s="19">
        <v>0</v>
      </c>
      <c r="AU81" s="19">
        <v>0</v>
      </c>
      <c r="AV81" s="19">
        <v>0</v>
      </c>
      <c r="AW81" s="19">
        <v>0</v>
      </c>
      <c r="AX81" s="19">
        <v>0</v>
      </c>
      <c r="AY81" s="19">
        <v>0</v>
      </c>
      <c r="AZ81" s="19">
        <v>0</v>
      </c>
      <c r="BB81" s="7">
        <f t="shared" si="5"/>
        <v>0</v>
      </c>
      <c r="BD81" s="7">
        <f t="shared" si="0"/>
        <v>6400</v>
      </c>
      <c r="BK81" s="222"/>
      <c r="BL81" s="3" t="s">
        <v>21</v>
      </c>
      <c r="BM81" s="120">
        <v>0</v>
      </c>
      <c r="BN81" s="120">
        <v>0</v>
      </c>
      <c r="BO81" s="120">
        <v>0</v>
      </c>
      <c r="BP81" s="120">
        <v>0</v>
      </c>
      <c r="BQ81" s="120">
        <v>0</v>
      </c>
      <c r="BR81" s="120">
        <v>0</v>
      </c>
      <c r="BS81" s="120">
        <v>0</v>
      </c>
      <c r="BT81" s="120">
        <v>0</v>
      </c>
      <c r="BU81" s="120">
        <v>0</v>
      </c>
      <c r="BV81" s="120">
        <v>0</v>
      </c>
      <c r="BW81" s="120">
        <v>0</v>
      </c>
      <c r="BX81" s="120">
        <v>0</v>
      </c>
      <c r="BY81" s="120">
        <v>0</v>
      </c>
      <c r="BZ81" s="120">
        <v>0</v>
      </c>
      <c r="CA81" s="120">
        <v>0</v>
      </c>
      <c r="CB81" s="120">
        <v>0</v>
      </c>
      <c r="CC81" s="120">
        <v>0</v>
      </c>
      <c r="CD81" s="120">
        <v>0</v>
      </c>
      <c r="CE81" s="120">
        <v>0</v>
      </c>
      <c r="CN81" s="222"/>
      <c r="CO81" s="3" t="s">
        <v>21</v>
      </c>
      <c r="CP81" s="7">
        <f t="shared" ca="1" si="6"/>
        <v>0</v>
      </c>
      <c r="CQ81" s="7">
        <f t="shared" ca="1" si="1"/>
        <v>0</v>
      </c>
      <c r="CR81" s="7">
        <f t="shared" ca="1" si="1"/>
        <v>0</v>
      </c>
      <c r="CS81" s="7">
        <f t="shared" ca="1" si="1"/>
        <v>0</v>
      </c>
      <c r="CT81" s="7">
        <f t="shared" ca="1" si="1"/>
        <v>0</v>
      </c>
      <c r="CU81" s="7">
        <f t="shared" ca="1" si="1"/>
        <v>0</v>
      </c>
      <c r="CV81" s="7">
        <f t="shared" ca="1" si="1"/>
        <v>0</v>
      </c>
      <c r="CW81" s="7">
        <f t="shared" ca="1" si="1"/>
        <v>0</v>
      </c>
      <c r="CX81" s="7">
        <f t="shared" ca="1" si="1"/>
        <v>6400</v>
      </c>
      <c r="CY81" s="7">
        <f t="shared" ca="1" si="1"/>
        <v>0</v>
      </c>
      <c r="CZ81" s="7">
        <f t="shared" ca="1" si="1"/>
        <v>0</v>
      </c>
      <c r="DA81" s="7">
        <f t="shared" ca="1" si="1"/>
        <v>0</v>
      </c>
      <c r="DB81" s="7">
        <f t="shared" ca="1" si="1"/>
        <v>0</v>
      </c>
      <c r="DC81" s="7">
        <f t="shared" ca="1" si="1"/>
        <v>0</v>
      </c>
      <c r="DD81" s="7">
        <f t="shared" ca="1" si="1"/>
        <v>0</v>
      </c>
      <c r="DE81" s="7">
        <f t="shared" ca="1" si="1"/>
        <v>0</v>
      </c>
      <c r="DF81" s="7">
        <f t="shared" ca="1" si="1"/>
        <v>0</v>
      </c>
      <c r="DG81" s="7">
        <f t="shared" ca="1" si="1"/>
        <v>0</v>
      </c>
      <c r="DH81" s="7">
        <f t="shared" ca="1" si="1"/>
        <v>0</v>
      </c>
      <c r="DI81" s="7">
        <f t="shared" ca="1" si="1"/>
        <v>0</v>
      </c>
      <c r="DL81" s="222"/>
      <c r="DM81" s="3" t="s">
        <v>21</v>
      </c>
      <c r="DN81" s="7">
        <f ca="1"/>
        <v>0</v>
      </c>
      <c r="DO81" s="7">
        <f ca="1"/>
        <v>0</v>
      </c>
      <c r="DP81" s="7">
        <f ca="1"/>
        <v>0</v>
      </c>
      <c r="DQ81" s="7">
        <f ca="1"/>
        <v>0</v>
      </c>
      <c r="DR81" s="7">
        <f ca="1"/>
        <v>0</v>
      </c>
      <c r="DS81" s="7">
        <f ca="1"/>
        <v>0</v>
      </c>
      <c r="DT81" s="7">
        <f ca="1"/>
        <v>0</v>
      </c>
      <c r="DU81" s="7">
        <f ca="1"/>
        <v>0</v>
      </c>
      <c r="DV81" s="7">
        <f ca="1"/>
        <v>1.0199203187250996</v>
      </c>
      <c r="DW81" s="7">
        <f ca="1"/>
        <v>0</v>
      </c>
      <c r="DX81" s="7">
        <f ca="1"/>
        <v>0</v>
      </c>
      <c r="DY81" s="7">
        <f ca="1"/>
        <v>0</v>
      </c>
      <c r="DZ81" s="7">
        <f ca="1"/>
        <v>0</v>
      </c>
      <c r="EA81" s="7">
        <f ca="1"/>
        <v>0</v>
      </c>
      <c r="EB81" s="7">
        <f ca="1"/>
        <v>0</v>
      </c>
      <c r="EC81" s="7">
        <f ca="1"/>
        <v>0</v>
      </c>
      <c r="ED81" s="7">
        <f ca="1"/>
        <v>0</v>
      </c>
      <c r="EE81" s="7">
        <f ca="1"/>
        <v>0</v>
      </c>
      <c r="EF81" s="7">
        <f ca="1"/>
        <v>0</v>
      </c>
      <c r="EI81" s="222"/>
      <c r="EJ81" s="3" t="s">
        <v>21</v>
      </c>
      <c r="EK81" s="7">
        <f ca="1"/>
        <v>0</v>
      </c>
      <c r="EL81" s="7">
        <f ca="1"/>
        <v>0</v>
      </c>
      <c r="EM81" s="7">
        <f ca="1"/>
        <v>0</v>
      </c>
      <c r="EN81" s="7">
        <f ca="1"/>
        <v>0</v>
      </c>
      <c r="EO81" s="7">
        <f ca="1"/>
        <v>0</v>
      </c>
      <c r="EP81" s="7">
        <f ca="1"/>
        <v>0</v>
      </c>
      <c r="EQ81" s="7">
        <f ca="1"/>
        <v>0</v>
      </c>
      <c r="ER81" s="7">
        <f ca="1"/>
        <v>1</v>
      </c>
      <c r="ES81" s="7">
        <f ca="1"/>
        <v>0</v>
      </c>
      <c r="ET81" s="7">
        <f ca="1"/>
        <v>0</v>
      </c>
      <c r="EU81" s="7">
        <f ca="1"/>
        <v>0</v>
      </c>
      <c r="EV81" s="7">
        <f ca="1"/>
        <v>0</v>
      </c>
      <c r="EW81" s="7">
        <f ca="1"/>
        <v>0</v>
      </c>
      <c r="EX81" s="7">
        <f ca="1"/>
        <v>0</v>
      </c>
      <c r="EY81" s="7">
        <f ca="1"/>
        <v>0</v>
      </c>
      <c r="EZ81" s="7">
        <f ca="1"/>
        <v>0</v>
      </c>
      <c r="FA81" s="7">
        <f ca="1"/>
        <v>0</v>
      </c>
      <c r="FB81" s="7">
        <f ca="1"/>
        <v>0</v>
      </c>
      <c r="FC81" s="7">
        <f ca="1"/>
        <v>0</v>
      </c>
      <c r="FG81" s="124"/>
      <c r="FH81" s="222"/>
      <c r="FI81" s="3" t="s">
        <v>21</v>
      </c>
      <c r="FJ81" s="7">
        <f t="shared" si="2"/>
        <v>0</v>
      </c>
      <c r="FN81" s="7">
        <f t="shared" ca="1" si="7"/>
        <v>0</v>
      </c>
      <c r="FO81" s="7">
        <f t="shared" ca="1" si="7"/>
        <v>0</v>
      </c>
      <c r="FP81" s="7">
        <f t="shared" ca="1" si="7"/>
        <v>0</v>
      </c>
      <c r="FQ81" s="7">
        <f t="shared" ca="1" si="7"/>
        <v>0</v>
      </c>
      <c r="FR81" s="7">
        <f t="shared" ca="1" si="7"/>
        <v>0</v>
      </c>
      <c r="FS81" s="7">
        <f t="shared" ca="1" si="7"/>
        <v>0</v>
      </c>
      <c r="FT81" s="7">
        <f t="shared" ca="1" si="7"/>
        <v>0</v>
      </c>
      <c r="FU81" s="7">
        <f t="shared" ca="1" si="7"/>
        <v>0</v>
      </c>
      <c r="FV81" s="7">
        <f t="shared" ca="1" si="7"/>
        <v>1</v>
      </c>
      <c r="FW81" s="7">
        <f t="shared" ca="1" si="7"/>
        <v>0</v>
      </c>
      <c r="FX81" s="7">
        <f t="shared" ca="1" si="7"/>
        <v>0</v>
      </c>
      <c r="FY81" s="7">
        <f t="shared" ca="1" si="7"/>
        <v>0</v>
      </c>
      <c r="FZ81" s="7">
        <f t="shared" ca="1" si="7"/>
        <v>0</v>
      </c>
      <c r="GA81" s="7">
        <f t="shared" ca="1" si="7"/>
        <v>0</v>
      </c>
      <c r="GB81" s="7">
        <f t="shared" ca="1" si="7"/>
        <v>0</v>
      </c>
      <c r="GC81" s="7">
        <f t="shared" ca="1" si="7"/>
        <v>0</v>
      </c>
      <c r="GD81" s="7">
        <f t="shared" ca="1" si="8"/>
        <v>0</v>
      </c>
      <c r="GE81" s="7">
        <f t="shared" ca="1" si="8"/>
        <v>0</v>
      </c>
      <c r="GF81" s="7">
        <f t="shared" ca="1" si="8"/>
        <v>0</v>
      </c>
      <c r="GG81" s="7">
        <f t="shared" ca="1" si="8"/>
        <v>0</v>
      </c>
      <c r="GI81" s="222"/>
      <c r="GJ81" s="3" t="s">
        <v>21</v>
      </c>
      <c r="GK81" s="7">
        <f t="shared" si="4"/>
        <v>0</v>
      </c>
      <c r="GM81" s="7">
        <f ca="1"/>
        <v>1.6700783409603542E-2</v>
      </c>
      <c r="GN81" s="7">
        <f ca="1"/>
        <v>2.6729716705199187</v>
      </c>
      <c r="GP81" s="7">
        <f t="shared" ca="1" si="9"/>
        <v>2.6896724539295223</v>
      </c>
      <c r="GR81" s="132" t="s">
        <v>128</v>
      </c>
      <c r="GV81" s="126">
        <f>AG30</f>
        <v>500000000000</v>
      </c>
      <c r="GW81">
        <f>X30</f>
        <v>26000</v>
      </c>
      <c r="GX81" s="126">
        <f>GV81/GW81</f>
        <v>19230769.230769232</v>
      </c>
      <c r="GY81" s="126">
        <f>GX81/1.61</f>
        <v>11944577.161968466</v>
      </c>
      <c r="GZ81" s="127">
        <f>GY81/41868</f>
        <v>285.29132420866688</v>
      </c>
      <c r="HA81" s="127">
        <f>GZ81*0.13176</f>
        <v>37.589984877733947</v>
      </c>
      <c r="HB81" s="127">
        <f>HA81/1.5</f>
        <v>25.059989918489297</v>
      </c>
      <c r="HE81" s="125"/>
      <c r="HI81" s="222"/>
      <c r="HJ81" s="23"/>
      <c r="HK81" s="17"/>
      <c r="HL81" s="17"/>
      <c r="HM81" s="17"/>
      <c r="HN81" s="17"/>
      <c r="HO81" s="17"/>
      <c r="HP81" s="17"/>
      <c r="HQ81" s="145"/>
      <c r="HR81" s="17"/>
      <c r="HS81" s="17"/>
      <c r="HT81" s="17"/>
      <c r="HU81" s="17"/>
      <c r="HV81" s="204"/>
      <c r="HW81" s="23" t="s">
        <v>21</v>
      </c>
      <c r="HX81" s="7">
        <f ca="1"/>
        <v>0</v>
      </c>
      <c r="HY81" s="7">
        <f ca="1"/>
        <v>0</v>
      </c>
      <c r="HZ81" s="7">
        <f ca="1"/>
        <v>0</v>
      </c>
      <c r="IA81" s="7">
        <f ca="1"/>
        <v>0</v>
      </c>
      <c r="IB81" s="7">
        <f ca="1"/>
        <v>0</v>
      </c>
      <c r="IC81" s="7">
        <f ca="1"/>
        <v>0</v>
      </c>
      <c r="ID81" s="7">
        <f ca="1"/>
        <v>0</v>
      </c>
      <c r="IE81" s="7">
        <f ca="1"/>
        <v>1</v>
      </c>
      <c r="IF81" s="7">
        <f ca="1"/>
        <v>-1.0199203187250996</v>
      </c>
      <c r="IG81" s="7">
        <f ca="1"/>
        <v>0</v>
      </c>
      <c r="IH81" s="7">
        <f ca="1"/>
        <v>0</v>
      </c>
      <c r="II81" s="7">
        <f ca="1"/>
        <v>0</v>
      </c>
      <c r="IJ81" s="7">
        <f ca="1"/>
        <v>0</v>
      </c>
      <c r="IK81" s="7">
        <f ca="1"/>
        <v>0</v>
      </c>
      <c r="IL81" s="7">
        <f ca="1"/>
        <v>0</v>
      </c>
      <c r="IM81" s="7">
        <f ca="1"/>
        <v>0</v>
      </c>
      <c r="IN81" s="7">
        <f ca="1"/>
        <v>0</v>
      </c>
      <c r="IO81" s="7">
        <f ca="1"/>
        <v>0</v>
      </c>
      <c r="IP81" s="7">
        <f ca="1"/>
        <v>0</v>
      </c>
      <c r="JN81" s="143"/>
    </row>
    <row r="82" spans="1:274">
      <c r="A82" s="222"/>
      <c r="B82" s="3" t="s">
        <v>485</v>
      </c>
      <c r="C82" s="23"/>
      <c r="D82" s="23"/>
      <c r="E82" s="23"/>
      <c r="X82" s="18">
        <v>0</v>
      </c>
      <c r="Y82" s="18">
        <v>0</v>
      </c>
      <c r="Z82" s="18">
        <f>G13</f>
        <v>25</v>
      </c>
      <c r="AA82" s="18">
        <f>F24</f>
        <v>25</v>
      </c>
      <c r="AB82" s="18">
        <f>K24</f>
        <v>25</v>
      </c>
      <c r="AC82" s="18">
        <f>K13</f>
        <v>25</v>
      </c>
      <c r="AD82" s="18">
        <f>P24</f>
        <v>75</v>
      </c>
      <c r="AE82" s="18">
        <f>P13</f>
        <v>100</v>
      </c>
      <c r="AF82" s="18">
        <v>0</v>
      </c>
      <c r="AG82" s="18">
        <v>0</v>
      </c>
      <c r="AH82" s="18">
        <v>0</v>
      </c>
      <c r="AI82" s="18">
        <v>0</v>
      </c>
      <c r="AJ82" s="18">
        <v>0</v>
      </c>
      <c r="AK82" s="18">
        <f>X16</f>
        <v>6000</v>
      </c>
      <c r="AL82" s="18">
        <v>0</v>
      </c>
      <c r="AM82" s="18">
        <v>0</v>
      </c>
      <c r="AN82" s="18">
        <v>0</v>
      </c>
      <c r="AO82" s="18">
        <v>0</v>
      </c>
      <c r="AP82" s="18">
        <v>0</v>
      </c>
      <c r="AR82" s="19">
        <v>0</v>
      </c>
      <c r="AS82" s="19">
        <v>0</v>
      </c>
      <c r="AT82" s="19">
        <v>0</v>
      </c>
      <c r="AU82" s="19">
        <v>0</v>
      </c>
      <c r="AV82" s="19">
        <v>0</v>
      </c>
      <c r="AW82" s="19">
        <v>0</v>
      </c>
      <c r="AX82" s="19">
        <v>0</v>
      </c>
      <c r="AY82" s="19">
        <v>0</v>
      </c>
      <c r="AZ82" s="19">
        <v>0</v>
      </c>
      <c r="BB82" s="7">
        <f t="shared" si="5"/>
        <v>0</v>
      </c>
      <c r="BD82" s="7">
        <f t="shared" si="0"/>
        <v>6275</v>
      </c>
      <c r="BK82" s="222"/>
      <c r="BL82" s="3" t="s">
        <v>485</v>
      </c>
      <c r="BM82" s="120">
        <v>0</v>
      </c>
      <c r="BN82" s="120">
        <v>0</v>
      </c>
      <c r="BO82" s="18">
        <v>1</v>
      </c>
      <c r="BP82" s="18">
        <v>1</v>
      </c>
      <c r="BQ82" s="18">
        <v>1</v>
      </c>
      <c r="BR82" s="18">
        <v>1</v>
      </c>
      <c r="BS82" s="18">
        <v>1</v>
      </c>
      <c r="BT82" s="18">
        <v>1</v>
      </c>
      <c r="BU82" s="120">
        <v>0</v>
      </c>
      <c r="BV82" s="120">
        <v>0</v>
      </c>
      <c r="BW82" s="120">
        <v>0</v>
      </c>
      <c r="BX82" s="120">
        <v>0</v>
      </c>
      <c r="BY82" s="120">
        <v>0</v>
      </c>
      <c r="BZ82" s="120">
        <v>0</v>
      </c>
      <c r="CA82" s="120">
        <v>0</v>
      </c>
      <c r="CB82" s="120">
        <v>0</v>
      </c>
      <c r="CC82" s="120">
        <v>0</v>
      </c>
      <c r="CD82" s="120">
        <v>0</v>
      </c>
      <c r="CE82" s="120">
        <v>0</v>
      </c>
      <c r="CN82" s="222"/>
      <c r="CO82" s="3" t="s">
        <v>485</v>
      </c>
      <c r="CP82" s="7">
        <f t="shared" ca="1" si="6"/>
        <v>0</v>
      </c>
      <c r="CQ82" s="7">
        <f t="shared" ca="1" si="1"/>
        <v>0</v>
      </c>
      <c r="CR82" s="7">
        <f t="shared" ca="1" si="1"/>
        <v>0</v>
      </c>
      <c r="CS82" s="7">
        <f t="shared" ca="1" si="1"/>
        <v>0</v>
      </c>
      <c r="CT82" s="7">
        <f t="shared" ca="1" si="1"/>
        <v>0</v>
      </c>
      <c r="CU82" s="7">
        <f t="shared" ca="1" si="1"/>
        <v>0</v>
      </c>
      <c r="CV82" s="7">
        <f t="shared" ca="1" si="1"/>
        <v>0</v>
      </c>
      <c r="CW82" s="7">
        <f t="shared" ca="1" si="1"/>
        <v>0</v>
      </c>
      <c r="CX82" s="7">
        <f t="shared" ca="1" si="1"/>
        <v>0</v>
      </c>
      <c r="CY82" s="7">
        <f t="shared" ca="1" si="1"/>
        <v>6275</v>
      </c>
      <c r="CZ82" s="7">
        <f t="shared" ca="1" si="1"/>
        <v>0</v>
      </c>
      <c r="DA82" s="7">
        <f t="shared" ca="1" si="1"/>
        <v>0</v>
      </c>
      <c r="DB82" s="7">
        <f t="shared" ca="1" si="1"/>
        <v>0</v>
      </c>
      <c r="DC82" s="7">
        <f t="shared" ca="1" si="1"/>
        <v>0</v>
      </c>
      <c r="DD82" s="7">
        <f t="shared" ca="1" si="1"/>
        <v>0</v>
      </c>
      <c r="DE82" s="7">
        <f t="shared" ca="1" si="1"/>
        <v>0</v>
      </c>
      <c r="DF82" s="7">
        <f t="shared" ca="1" si="1"/>
        <v>0</v>
      </c>
      <c r="DG82" s="7">
        <f t="shared" ca="1" si="1"/>
        <v>0</v>
      </c>
      <c r="DH82" s="7">
        <f t="shared" ca="1" si="1"/>
        <v>0</v>
      </c>
      <c r="DI82" s="7">
        <f t="shared" ca="1" si="1"/>
        <v>0</v>
      </c>
      <c r="DL82" s="222"/>
      <c r="DM82" s="3" t="s">
        <v>485</v>
      </c>
      <c r="DN82" s="7">
        <f ca="1"/>
        <v>0</v>
      </c>
      <c r="DO82" s="7">
        <f ca="1"/>
        <v>0</v>
      </c>
      <c r="DP82" s="7">
        <f ca="1"/>
        <v>6.0975609756097561E-4</v>
      </c>
      <c r="DQ82" s="7">
        <f ca="1"/>
        <v>5.263157894736842E-4</v>
      </c>
      <c r="DR82" s="7">
        <f ca="1"/>
        <v>5.3191489361702129E-4</v>
      </c>
      <c r="DS82" s="7">
        <f ca="1"/>
        <v>6.0975609756097561E-4</v>
      </c>
      <c r="DT82" s="7">
        <f ca="1"/>
        <v>1.7857142857142857E-3</v>
      </c>
      <c r="DU82" s="7">
        <f ca="1"/>
        <v>1.5625E-2</v>
      </c>
      <c r="DV82" s="7">
        <f ca="1"/>
        <v>0</v>
      </c>
      <c r="DW82" s="7">
        <f ca="1"/>
        <v>0</v>
      </c>
      <c r="DX82" s="7">
        <f ca="1"/>
        <v>0</v>
      </c>
      <c r="DY82" s="7">
        <f ca="1"/>
        <v>0</v>
      </c>
      <c r="DZ82" s="7">
        <f ca="1"/>
        <v>0</v>
      </c>
      <c r="EA82" s="7">
        <f ca="1"/>
        <v>5</v>
      </c>
      <c r="EB82" s="7">
        <f ca="1"/>
        <v>0</v>
      </c>
      <c r="EC82" s="7">
        <f ca="1"/>
        <v>0</v>
      </c>
      <c r="ED82" s="7">
        <f ca="1"/>
        <v>0</v>
      </c>
      <c r="EE82" s="7">
        <f ca="1"/>
        <v>0</v>
      </c>
      <c r="EF82" s="7">
        <f ca="1"/>
        <v>0</v>
      </c>
      <c r="EI82" s="222"/>
      <c r="EJ82" s="3" t="s">
        <v>485</v>
      </c>
      <c r="EK82" s="7">
        <f ca="1"/>
        <v>0</v>
      </c>
      <c r="EL82" s="7">
        <f ca="1"/>
        <v>0</v>
      </c>
      <c r="EM82" s="7">
        <f ca="1"/>
        <v>0</v>
      </c>
      <c r="EN82" s="7">
        <f ca="1"/>
        <v>0</v>
      </c>
      <c r="EO82" s="7">
        <f ca="1"/>
        <v>0</v>
      </c>
      <c r="EP82" s="7">
        <f ca="1"/>
        <v>0</v>
      </c>
      <c r="EQ82" s="7">
        <f ca="1"/>
        <v>0</v>
      </c>
      <c r="ER82" s="7">
        <f ca="1"/>
        <v>0</v>
      </c>
      <c r="ES82" s="7">
        <f ca="1"/>
        <v>1</v>
      </c>
      <c r="ET82" s="7">
        <f ca="1"/>
        <v>0</v>
      </c>
      <c r="EU82" s="7">
        <f ca="1"/>
        <v>0</v>
      </c>
      <c r="EV82" s="7">
        <f ca="1"/>
        <v>0</v>
      </c>
      <c r="EW82" s="7">
        <f ca="1"/>
        <v>0</v>
      </c>
      <c r="EX82" s="7">
        <f ca="1"/>
        <v>0</v>
      </c>
      <c r="EY82" s="7">
        <f ca="1"/>
        <v>0</v>
      </c>
      <c r="EZ82" s="7">
        <f ca="1"/>
        <v>0</v>
      </c>
      <c r="FA82" s="7">
        <f ca="1"/>
        <v>0</v>
      </c>
      <c r="FB82" s="7">
        <f ca="1"/>
        <v>0</v>
      </c>
      <c r="FC82" s="7">
        <f ca="1"/>
        <v>0</v>
      </c>
      <c r="FG82" s="124"/>
      <c r="FH82" s="222"/>
      <c r="FI82" s="3" t="s">
        <v>485</v>
      </c>
      <c r="FJ82" s="7">
        <f t="shared" si="2"/>
        <v>0</v>
      </c>
      <c r="FN82" s="7">
        <f t="shared" ca="1" si="7"/>
        <v>0</v>
      </c>
      <c r="FO82" s="7">
        <f t="shared" ca="1" si="7"/>
        <v>0</v>
      </c>
      <c r="FP82" s="7">
        <f t="shared" ca="1" si="7"/>
        <v>0</v>
      </c>
      <c r="FQ82" s="7">
        <f t="shared" ca="1" si="7"/>
        <v>0</v>
      </c>
      <c r="FR82" s="7">
        <f t="shared" ca="1" si="7"/>
        <v>0</v>
      </c>
      <c r="FS82" s="7">
        <f t="shared" ca="1" si="7"/>
        <v>0</v>
      </c>
      <c r="FT82" s="7">
        <f t="shared" ca="1" si="7"/>
        <v>0</v>
      </c>
      <c r="FU82" s="7">
        <f t="shared" ca="1" si="7"/>
        <v>0</v>
      </c>
      <c r="FV82" s="7">
        <f t="shared" ca="1" si="7"/>
        <v>0</v>
      </c>
      <c r="FW82" s="7">
        <f t="shared" ca="1" si="7"/>
        <v>0</v>
      </c>
      <c r="FX82" s="7">
        <f t="shared" ca="1" si="7"/>
        <v>0</v>
      </c>
      <c r="FY82" s="7">
        <f t="shared" ca="1" si="7"/>
        <v>0</v>
      </c>
      <c r="FZ82" s="7">
        <f t="shared" ca="1" si="7"/>
        <v>0</v>
      </c>
      <c r="GA82" s="7">
        <f t="shared" ca="1" si="7"/>
        <v>0</v>
      </c>
      <c r="GB82" s="7">
        <f t="shared" ca="1" si="7"/>
        <v>0</v>
      </c>
      <c r="GC82" s="7">
        <f t="shared" ca="1" si="7"/>
        <v>0</v>
      </c>
      <c r="GD82" s="7">
        <f t="shared" ca="1" si="8"/>
        <v>0</v>
      </c>
      <c r="GE82" s="7">
        <f t="shared" ca="1" si="8"/>
        <v>0</v>
      </c>
      <c r="GF82" s="7">
        <f t="shared" ca="1" si="8"/>
        <v>0</v>
      </c>
      <c r="GG82" s="7">
        <f t="shared" ca="1" si="8"/>
        <v>0</v>
      </c>
      <c r="GI82" s="222"/>
      <c r="GJ82" s="3" t="s">
        <v>485</v>
      </c>
      <c r="GK82" s="7">
        <f t="shared" si="4"/>
        <v>0</v>
      </c>
      <c r="GM82" s="7">
        <f ca="1"/>
        <v>0</v>
      </c>
      <c r="GN82" s="7">
        <f ca="1"/>
        <v>0</v>
      </c>
      <c r="GP82" s="7">
        <f t="shared" ca="1" si="9"/>
        <v>0</v>
      </c>
      <c r="GR82" s="132" t="s">
        <v>128</v>
      </c>
      <c r="GV82" s="3" t="s">
        <v>39</v>
      </c>
      <c r="GW82" s="3" t="s">
        <v>167</v>
      </c>
      <c r="GX82" s="3" t="s">
        <v>162</v>
      </c>
      <c r="GY82" s="98" t="s">
        <v>163</v>
      </c>
      <c r="GZ82" s="98" t="s">
        <v>164</v>
      </c>
      <c r="HA82" s="98" t="s">
        <v>165</v>
      </c>
      <c r="HB82" s="98" t="s">
        <v>166</v>
      </c>
      <c r="HE82" s="125"/>
      <c r="HI82" s="222"/>
      <c r="HJ82" s="23"/>
      <c r="HK82" s="17"/>
      <c r="HL82" s="17"/>
      <c r="HM82" s="17"/>
      <c r="HN82" s="17"/>
      <c r="HO82" s="17"/>
      <c r="HP82" s="17"/>
      <c r="HQ82" s="145"/>
      <c r="HR82" s="17"/>
      <c r="HS82" s="17"/>
      <c r="HT82" s="17"/>
      <c r="HU82" s="17"/>
      <c r="HV82" s="204"/>
      <c r="HW82" s="23" t="s">
        <v>205</v>
      </c>
      <c r="HX82" s="7">
        <f ca="1"/>
        <v>0</v>
      </c>
      <c r="HY82" s="7">
        <f ca="1"/>
        <v>0</v>
      </c>
      <c r="HZ82" s="7">
        <f ca="1"/>
        <v>-6.0975609756097561E-4</v>
      </c>
      <c r="IA82" s="7">
        <f ca="1"/>
        <v>-5.263157894736842E-4</v>
      </c>
      <c r="IB82" s="7">
        <f ca="1"/>
        <v>-5.3191489361702129E-4</v>
      </c>
      <c r="IC82" s="7">
        <f ca="1"/>
        <v>-6.0975609756097561E-4</v>
      </c>
      <c r="ID82" s="7">
        <f ca="1"/>
        <v>-1.7857142857142857E-3</v>
      </c>
      <c r="IE82" s="7">
        <f ca="1"/>
        <v>-1.5625E-2</v>
      </c>
      <c r="IF82" s="7">
        <f ca="1"/>
        <v>1</v>
      </c>
      <c r="IG82" s="7">
        <f ca="1"/>
        <v>0</v>
      </c>
      <c r="IH82" s="7">
        <f ca="1"/>
        <v>0</v>
      </c>
      <c r="II82" s="7">
        <f ca="1"/>
        <v>0</v>
      </c>
      <c r="IJ82" s="7">
        <f ca="1"/>
        <v>0</v>
      </c>
      <c r="IK82" s="7">
        <f ca="1"/>
        <v>-5</v>
      </c>
      <c r="IL82" s="7">
        <f ca="1"/>
        <v>0</v>
      </c>
      <c r="IM82" s="7">
        <f ca="1"/>
        <v>0</v>
      </c>
      <c r="IN82" s="7">
        <f ca="1"/>
        <v>0</v>
      </c>
      <c r="IO82" s="7">
        <f ca="1"/>
        <v>0</v>
      </c>
      <c r="IP82" s="7">
        <f ca="1"/>
        <v>0</v>
      </c>
      <c r="JN82" s="143"/>
    </row>
    <row r="83" spans="1:274">
      <c r="A83" s="222"/>
      <c r="B83" s="3" t="s">
        <v>20</v>
      </c>
      <c r="C83" s="23"/>
      <c r="D83" s="23"/>
      <c r="E83" s="23"/>
      <c r="X83" s="18">
        <v>0</v>
      </c>
      <c r="Y83" s="18">
        <v>0</v>
      </c>
      <c r="Z83" s="18">
        <v>0</v>
      </c>
      <c r="AA83" s="18">
        <v>0</v>
      </c>
      <c r="AB83" s="18">
        <v>0</v>
      </c>
      <c r="AC83" s="18">
        <v>0</v>
      </c>
      <c r="AD83" s="18">
        <v>0</v>
      </c>
      <c r="AE83" s="18">
        <v>0</v>
      </c>
      <c r="AF83" s="18">
        <v>0</v>
      </c>
      <c r="AG83" s="18">
        <v>0</v>
      </c>
      <c r="AH83" s="18">
        <f>R30</f>
        <v>26500</v>
      </c>
      <c r="AI83" s="18">
        <v>0</v>
      </c>
      <c r="AJ83" s="18">
        <v>0</v>
      </c>
      <c r="AK83" s="18">
        <v>0</v>
      </c>
      <c r="AL83" s="18">
        <v>0</v>
      </c>
      <c r="AM83" s="18">
        <v>0</v>
      </c>
      <c r="AN83" s="18">
        <v>0</v>
      </c>
      <c r="AO83" s="18">
        <v>0</v>
      </c>
      <c r="AP83" s="18">
        <v>0</v>
      </c>
      <c r="AR83" s="19">
        <v>0</v>
      </c>
      <c r="AS83" s="19">
        <v>0</v>
      </c>
      <c r="AT83" s="19">
        <v>0</v>
      </c>
      <c r="AU83" s="19">
        <v>0</v>
      </c>
      <c r="AV83" s="19">
        <v>0</v>
      </c>
      <c r="AW83" s="19">
        <v>0</v>
      </c>
      <c r="AX83" s="19">
        <v>0</v>
      </c>
      <c r="AY83" s="19">
        <v>0</v>
      </c>
      <c r="AZ83" s="19">
        <v>0</v>
      </c>
      <c r="BB83" s="7">
        <f t="shared" si="5"/>
        <v>0</v>
      </c>
      <c r="BD83" s="7">
        <f t="shared" si="0"/>
        <v>26500</v>
      </c>
      <c r="BK83" s="222"/>
      <c r="BL83" s="3" t="s">
        <v>20</v>
      </c>
      <c r="BM83" s="120">
        <v>0</v>
      </c>
      <c r="BN83" s="120">
        <v>0</v>
      </c>
      <c r="BO83" s="120">
        <v>0</v>
      </c>
      <c r="BP83" s="120">
        <v>0</v>
      </c>
      <c r="BQ83" s="120">
        <v>0</v>
      </c>
      <c r="BR83" s="120">
        <v>0</v>
      </c>
      <c r="BS83" s="120">
        <v>0</v>
      </c>
      <c r="BT83" s="120">
        <v>0</v>
      </c>
      <c r="BU83" s="120">
        <v>0</v>
      </c>
      <c r="BV83" s="120">
        <v>0</v>
      </c>
      <c r="BW83" s="120">
        <v>0</v>
      </c>
      <c r="BX83" s="120">
        <v>0</v>
      </c>
      <c r="BY83" s="120">
        <v>0</v>
      </c>
      <c r="BZ83" s="120">
        <v>0</v>
      </c>
      <c r="CA83" s="120">
        <v>0</v>
      </c>
      <c r="CB83" s="120">
        <v>0</v>
      </c>
      <c r="CC83" s="120">
        <v>0</v>
      </c>
      <c r="CD83" s="120">
        <v>0</v>
      </c>
      <c r="CE83" s="120">
        <v>0</v>
      </c>
      <c r="CN83" s="222"/>
      <c r="CO83" s="3" t="s">
        <v>20</v>
      </c>
      <c r="CP83" s="7">
        <f t="shared" ca="1" si="6"/>
        <v>0</v>
      </c>
      <c r="CQ83" s="7">
        <f t="shared" ca="1" si="1"/>
        <v>0</v>
      </c>
      <c r="CR83" s="7">
        <f t="shared" ca="1" si="1"/>
        <v>0</v>
      </c>
      <c r="CS83" s="7">
        <f t="shared" ca="1" si="1"/>
        <v>0</v>
      </c>
      <c r="CT83" s="7">
        <f t="shared" ca="1" si="1"/>
        <v>0</v>
      </c>
      <c r="CU83" s="7">
        <f t="shared" ca="1" si="1"/>
        <v>0</v>
      </c>
      <c r="CV83" s="7">
        <f t="shared" ca="1" si="1"/>
        <v>0</v>
      </c>
      <c r="CW83" s="7">
        <f t="shared" ca="1" si="1"/>
        <v>0</v>
      </c>
      <c r="CX83" s="7">
        <f t="shared" ca="1" si="1"/>
        <v>0</v>
      </c>
      <c r="CY83" s="7">
        <f t="shared" ca="1" si="1"/>
        <v>0</v>
      </c>
      <c r="CZ83" s="7">
        <f t="shared" ca="1" si="1"/>
        <v>26500</v>
      </c>
      <c r="DA83" s="7">
        <f t="shared" ca="1" si="1"/>
        <v>0</v>
      </c>
      <c r="DB83" s="7">
        <f t="shared" ca="1" si="1"/>
        <v>0</v>
      </c>
      <c r="DC83" s="7">
        <f t="shared" ca="1" si="1"/>
        <v>0</v>
      </c>
      <c r="DD83" s="7">
        <f t="shared" ca="1" si="1"/>
        <v>0</v>
      </c>
      <c r="DE83" s="7">
        <f t="shared" ca="1" si="1"/>
        <v>0</v>
      </c>
      <c r="DF83" s="7">
        <f t="shared" ca="1" si="1"/>
        <v>0</v>
      </c>
      <c r="DG83" s="7">
        <f t="shared" ca="1" si="1"/>
        <v>0</v>
      </c>
      <c r="DH83" s="7">
        <f t="shared" ca="1" si="1"/>
        <v>0</v>
      </c>
      <c r="DI83" s="7">
        <f t="shared" ca="1" si="1"/>
        <v>0</v>
      </c>
      <c r="DL83" s="222"/>
      <c r="DM83" s="3" t="s">
        <v>20</v>
      </c>
      <c r="DN83" s="7">
        <f ca="1"/>
        <v>0</v>
      </c>
      <c r="DO83" s="7">
        <f ca="1"/>
        <v>0</v>
      </c>
      <c r="DP83" s="7">
        <f ca="1"/>
        <v>0</v>
      </c>
      <c r="DQ83" s="7">
        <f ca="1"/>
        <v>0</v>
      </c>
      <c r="DR83" s="7">
        <f ca="1"/>
        <v>0</v>
      </c>
      <c r="DS83" s="7">
        <f ca="1"/>
        <v>0</v>
      </c>
      <c r="DT83" s="7">
        <f ca="1"/>
        <v>0</v>
      </c>
      <c r="DU83" s="7">
        <f ca="1"/>
        <v>0</v>
      </c>
      <c r="DV83" s="7">
        <f ca="1"/>
        <v>0</v>
      </c>
      <c r="DW83" s="7">
        <f ca="1"/>
        <v>0</v>
      </c>
      <c r="DX83" s="7">
        <f ca="1"/>
        <v>1.0192307692307692</v>
      </c>
      <c r="DY83" s="7">
        <f ca="1"/>
        <v>0</v>
      </c>
      <c r="DZ83" s="7">
        <f ca="1"/>
        <v>0</v>
      </c>
      <c r="EA83" s="7">
        <f ca="1"/>
        <v>0</v>
      </c>
      <c r="EB83" s="7">
        <f ca="1"/>
        <v>0</v>
      </c>
      <c r="EC83" s="7">
        <f ca="1"/>
        <v>0</v>
      </c>
      <c r="ED83" s="7">
        <f ca="1"/>
        <v>0</v>
      </c>
      <c r="EE83" s="7">
        <f ca="1"/>
        <v>0</v>
      </c>
      <c r="EF83" s="7">
        <f ca="1"/>
        <v>0</v>
      </c>
      <c r="EI83" s="222"/>
      <c r="EJ83" s="3" t="s">
        <v>20</v>
      </c>
      <c r="EK83" s="7">
        <f ca="1"/>
        <v>0</v>
      </c>
      <c r="EL83" s="7">
        <f ca="1"/>
        <v>0</v>
      </c>
      <c r="EM83" s="7">
        <f ca="1"/>
        <v>0</v>
      </c>
      <c r="EN83" s="7">
        <f ca="1"/>
        <v>0</v>
      </c>
      <c r="EO83" s="7">
        <f ca="1"/>
        <v>0</v>
      </c>
      <c r="EP83" s="7">
        <f ca="1"/>
        <v>0</v>
      </c>
      <c r="EQ83" s="7">
        <f ca="1"/>
        <v>0.63095238095238093</v>
      </c>
      <c r="ER83" s="7">
        <f ca="1"/>
        <v>0</v>
      </c>
      <c r="ES83" s="7">
        <f ca="1"/>
        <v>0</v>
      </c>
      <c r="ET83" s="7">
        <f ca="1"/>
        <v>0</v>
      </c>
      <c r="EU83" s="7">
        <f ca="1"/>
        <v>0</v>
      </c>
      <c r="EV83" s="7">
        <f ca="1"/>
        <v>0</v>
      </c>
      <c r="EW83" s="7">
        <f ca="1"/>
        <v>0</v>
      </c>
      <c r="EX83" s="7">
        <f ca="1"/>
        <v>0</v>
      </c>
      <c r="EY83" s="7">
        <f ca="1"/>
        <v>0</v>
      </c>
      <c r="EZ83" s="7">
        <f ca="1"/>
        <v>0</v>
      </c>
      <c r="FA83" s="7">
        <f ca="1"/>
        <v>0</v>
      </c>
      <c r="FB83" s="7">
        <f ca="1"/>
        <v>0</v>
      </c>
      <c r="FC83" s="7">
        <f ca="1"/>
        <v>0</v>
      </c>
      <c r="FG83" s="124"/>
      <c r="FH83" s="222"/>
      <c r="FI83" s="3" t="s">
        <v>20</v>
      </c>
      <c r="FJ83" s="7">
        <f t="shared" si="2"/>
        <v>0</v>
      </c>
      <c r="FN83" s="7">
        <f t="shared" ca="1" si="7"/>
        <v>0</v>
      </c>
      <c r="FO83" s="7">
        <f t="shared" ca="1" si="7"/>
        <v>0</v>
      </c>
      <c r="FP83" s="7">
        <f t="shared" ca="1" si="7"/>
        <v>0</v>
      </c>
      <c r="FQ83" s="7">
        <f t="shared" ca="1" si="7"/>
        <v>0</v>
      </c>
      <c r="FR83" s="7">
        <f t="shared" ca="1" si="7"/>
        <v>0</v>
      </c>
      <c r="FS83" s="7">
        <f t="shared" ca="1" si="7"/>
        <v>0</v>
      </c>
      <c r="FT83" s="7">
        <f t="shared" ca="1" si="7"/>
        <v>0</v>
      </c>
      <c r="FU83" s="7">
        <f t="shared" ca="1" si="7"/>
        <v>0</v>
      </c>
      <c r="FV83" s="7">
        <f t="shared" ca="1" si="7"/>
        <v>0</v>
      </c>
      <c r="FW83" s="7">
        <f t="shared" ca="1" si="7"/>
        <v>0</v>
      </c>
      <c r="FX83" s="7">
        <f t="shared" ca="1" si="7"/>
        <v>0</v>
      </c>
      <c r="FY83" s="7">
        <f t="shared" ca="1" si="7"/>
        <v>0</v>
      </c>
      <c r="FZ83" s="7">
        <f t="shared" ca="1" si="7"/>
        <v>0</v>
      </c>
      <c r="GA83" s="7">
        <f t="shared" ca="1" si="7"/>
        <v>0</v>
      </c>
      <c r="GB83" s="7">
        <f t="shared" ca="1" si="7"/>
        <v>0</v>
      </c>
      <c r="GC83" s="7">
        <f t="shared" ca="1" si="7"/>
        <v>0</v>
      </c>
      <c r="GD83" s="7">
        <f t="shared" ca="1" si="8"/>
        <v>0</v>
      </c>
      <c r="GE83" s="7">
        <f t="shared" ca="1" si="8"/>
        <v>0</v>
      </c>
      <c r="GF83" s="7">
        <f t="shared" ca="1" si="8"/>
        <v>0</v>
      </c>
      <c r="GG83" s="7">
        <f t="shared" ca="1" si="8"/>
        <v>0</v>
      </c>
      <c r="GI83" s="222"/>
      <c r="GJ83" s="3" t="s">
        <v>20</v>
      </c>
      <c r="GK83" s="7">
        <f t="shared" si="4"/>
        <v>0</v>
      </c>
      <c r="GM83" s="7">
        <f ca="1"/>
        <v>0</v>
      </c>
      <c r="GN83" s="7">
        <f ca="1"/>
        <v>0</v>
      </c>
      <c r="GP83" s="7">
        <f t="shared" ca="1" si="9"/>
        <v>0</v>
      </c>
      <c r="GR83" s="132" t="s">
        <v>128</v>
      </c>
      <c r="HE83" s="125"/>
      <c r="HI83" s="222"/>
      <c r="HJ83" s="23"/>
      <c r="HK83" s="17"/>
      <c r="HL83" s="17"/>
      <c r="HM83" s="17"/>
      <c r="HN83" s="17"/>
      <c r="HO83" s="17"/>
      <c r="HP83" s="17"/>
      <c r="HQ83" s="145"/>
      <c r="HR83" s="17"/>
      <c r="HS83" s="17"/>
      <c r="HT83" s="17"/>
      <c r="HU83" s="17"/>
      <c r="HV83" s="204"/>
      <c r="HW83" s="23" t="s">
        <v>20</v>
      </c>
      <c r="HX83" s="7">
        <f ca="1"/>
        <v>0</v>
      </c>
      <c r="HY83" s="7">
        <f ca="1"/>
        <v>0</v>
      </c>
      <c r="HZ83" s="7">
        <f ca="1"/>
        <v>0</v>
      </c>
      <c r="IA83" s="7">
        <f ca="1"/>
        <v>0</v>
      </c>
      <c r="IB83" s="7">
        <f ca="1"/>
        <v>0</v>
      </c>
      <c r="IC83" s="7">
        <f ca="1"/>
        <v>0</v>
      </c>
      <c r="ID83" s="7">
        <f ca="1"/>
        <v>0.63095238095238093</v>
      </c>
      <c r="IE83" s="7">
        <f ca="1"/>
        <v>0</v>
      </c>
      <c r="IF83" s="7">
        <f ca="1"/>
        <v>0</v>
      </c>
      <c r="IG83" s="7">
        <f ca="1"/>
        <v>0</v>
      </c>
      <c r="IH83" s="7">
        <f ca="1"/>
        <v>-1.0192307692307692</v>
      </c>
      <c r="II83" s="7">
        <f ca="1"/>
        <v>0</v>
      </c>
      <c r="IJ83" s="7">
        <f ca="1"/>
        <v>0</v>
      </c>
      <c r="IK83" s="7">
        <f ca="1"/>
        <v>0</v>
      </c>
      <c r="IL83" s="7">
        <f ca="1"/>
        <v>0</v>
      </c>
      <c r="IM83" s="7">
        <f ca="1"/>
        <v>0</v>
      </c>
      <c r="IN83" s="7">
        <f ca="1"/>
        <v>0</v>
      </c>
      <c r="IO83" s="7">
        <f ca="1"/>
        <v>0</v>
      </c>
      <c r="IP83" s="7">
        <f ca="1"/>
        <v>0</v>
      </c>
      <c r="JN83" s="143"/>
    </row>
    <row r="84" spans="1:274">
      <c r="A84" s="222"/>
      <c r="B84" s="3" t="s">
        <v>486</v>
      </c>
      <c r="C84" s="23"/>
      <c r="D84" s="23"/>
      <c r="E84" s="23"/>
      <c r="X84" s="18">
        <v>0</v>
      </c>
      <c r="Y84" s="18">
        <v>0</v>
      </c>
      <c r="Z84" s="18">
        <v>0</v>
      </c>
      <c r="AA84" s="18">
        <v>0</v>
      </c>
      <c r="AB84" s="18">
        <v>0</v>
      </c>
      <c r="AC84" s="18">
        <v>0</v>
      </c>
      <c r="AD84" s="18">
        <v>0</v>
      </c>
      <c r="AE84" s="18">
        <v>0</v>
      </c>
      <c r="AF84" s="18">
        <v>0</v>
      </c>
      <c r="AG84" s="18">
        <v>0</v>
      </c>
      <c r="AH84" s="18">
        <v>0</v>
      </c>
      <c r="AI84" s="18">
        <f>X30</f>
        <v>26000</v>
      </c>
      <c r="AJ84" s="18">
        <v>0</v>
      </c>
      <c r="AK84" s="18">
        <v>0</v>
      </c>
      <c r="AL84" s="18">
        <v>0</v>
      </c>
      <c r="AM84" s="18">
        <v>0</v>
      </c>
      <c r="AN84" s="18">
        <v>0</v>
      </c>
      <c r="AO84" s="18">
        <v>0</v>
      </c>
      <c r="AP84" s="18">
        <v>0</v>
      </c>
      <c r="AR84" s="19">
        <v>0</v>
      </c>
      <c r="AS84" s="19">
        <v>0</v>
      </c>
      <c r="AT84" s="19">
        <v>0</v>
      </c>
      <c r="AU84" s="19">
        <v>0</v>
      </c>
      <c r="AV84" s="19">
        <v>0</v>
      </c>
      <c r="AW84" s="19">
        <v>0</v>
      </c>
      <c r="AX84" s="19">
        <v>0</v>
      </c>
      <c r="AY84" s="19">
        <v>0</v>
      </c>
      <c r="AZ84" s="19">
        <v>0</v>
      </c>
      <c r="BB84" s="7">
        <f t="shared" si="5"/>
        <v>0</v>
      </c>
      <c r="BD84" s="7">
        <f t="shared" si="0"/>
        <v>26000</v>
      </c>
      <c r="BK84" s="222"/>
      <c r="BL84" s="3" t="s">
        <v>486</v>
      </c>
      <c r="BM84" s="120">
        <v>0</v>
      </c>
      <c r="BN84" s="120">
        <v>0</v>
      </c>
      <c r="BO84" s="120">
        <v>0</v>
      </c>
      <c r="BP84" s="120">
        <v>0</v>
      </c>
      <c r="BQ84" s="120">
        <v>0</v>
      </c>
      <c r="BR84" s="120">
        <v>0</v>
      </c>
      <c r="BS84" s="120">
        <v>0</v>
      </c>
      <c r="BT84" s="120">
        <v>0</v>
      </c>
      <c r="BU84" s="120">
        <v>0</v>
      </c>
      <c r="BV84" s="120">
        <v>0</v>
      </c>
      <c r="BW84" s="120">
        <v>0</v>
      </c>
      <c r="BX84" s="120">
        <v>0</v>
      </c>
      <c r="BY84" s="120">
        <v>0</v>
      </c>
      <c r="BZ84" s="120">
        <v>0</v>
      </c>
      <c r="CA84" s="120">
        <v>0</v>
      </c>
      <c r="CB84" s="120">
        <v>0</v>
      </c>
      <c r="CC84" s="120">
        <v>0</v>
      </c>
      <c r="CD84" s="120">
        <v>0</v>
      </c>
      <c r="CE84" s="120">
        <v>0</v>
      </c>
      <c r="CN84" s="222"/>
      <c r="CO84" s="3" t="s">
        <v>486</v>
      </c>
      <c r="CP84" s="7">
        <f t="shared" ca="1" si="6"/>
        <v>0</v>
      </c>
      <c r="CQ84" s="7">
        <f t="shared" ca="1" si="1"/>
        <v>0</v>
      </c>
      <c r="CR84" s="7">
        <f t="shared" ca="1" si="1"/>
        <v>0</v>
      </c>
      <c r="CS84" s="7">
        <f t="shared" ca="1" si="1"/>
        <v>0</v>
      </c>
      <c r="CT84" s="7">
        <f t="shared" ca="1" si="1"/>
        <v>0</v>
      </c>
      <c r="CU84" s="7">
        <f t="shared" ca="1" si="1"/>
        <v>0</v>
      </c>
      <c r="CV84" s="7">
        <f t="shared" ca="1" si="1"/>
        <v>0</v>
      </c>
      <c r="CW84" s="7">
        <f t="shared" ca="1" si="1"/>
        <v>0</v>
      </c>
      <c r="CX84" s="7">
        <f t="shared" ca="1" si="1"/>
        <v>0</v>
      </c>
      <c r="CY84" s="7">
        <f t="shared" ca="1" si="1"/>
        <v>0</v>
      </c>
      <c r="CZ84" s="7">
        <f t="shared" ca="1" si="1"/>
        <v>0</v>
      </c>
      <c r="DA84" s="7">
        <f t="shared" ca="1" si="1"/>
        <v>26000</v>
      </c>
      <c r="DB84" s="7">
        <f t="shared" ca="1" si="1"/>
        <v>0</v>
      </c>
      <c r="DC84" s="7">
        <f t="shared" ca="1" si="1"/>
        <v>0</v>
      </c>
      <c r="DD84" s="7">
        <f t="shared" ca="1" si="1"/>
        <v>0</v>
      </c>
      <c r="DE84" s="7">
        <f t="shared" ca="1" si="1"/>
        <v>0</v>
      </c>
      <c r="DF84" s="7">
        <f t="shared" ca="1" si="1"/>
        <v>0</v>
      </c>
      <c r="DG84" s="7">
        <f t="shared" ca="1" si="1"/>
        <v>0</v>
      </c>
      <c r="DH84" s="7">
        <f t="shared" ca="1" si="1"/>
        <v>0</v>
      </c>
      <c r="DI84" s="7">
        <f t="shared" ca="1" si="1"/>
        <v>0</v>
      </c>
      <c r="DL84" s="222"/>
      <c r="DM84" s="3" t="s">
        <v>486</v>
      </c>
      <c r="DN84" s="7">
        <f ca="1"/>
        <v>0</v>
      </c>
      <c r="DO84" s="7">
        <f ca="1"/>
        <v>0</v>
      </c>
      <c r="DP84" s="7">
        <f ca="1"/>
        <v>0</v>
      </c>
      <c r="DQ84" s="7">
        <f ca="1"/>
        <v>0</v>
      </c>
      <c r="DR84" s="7">
        <f ca="1"/>
        <v>0</v>
      </c>
      <c r="DS84" s="7">
        <f ca="1"/>
        <v>0</v>
      </c>
      <c r="DT84" s="7">
        <f ca="1"/>
        <v>0</v>
      </c>
      <c r="DU84" s="7">
        <f ca="1"/>
        <v>0</v>
      </c>
      <c r="DV84" s="7">
        <f ca="1"/>
        <v>0</v>
      </c>
      <c r="DW84" s="7">
        <f ca="1"/>
        <v>0</v>
      </c>
      <c r="DX84" s="7">
        <f ca="1"/>
        <v>0</v>
      </c>
      <c r="DY84" s="7">
        <f ca="1"/>
        <v>8.6655112651646409</v>
      </c>
      <c r="DZ84" s="7">
        <f ca="1"/>
        <v>0</v>
      </c>
      <c r="EA84" s="7">
        <f ca="1"/>
        <v>0</v>
      </c>
      <c r="EB84" s="7">
        <f ca="1"/>
        <v>0</v>
      </c>
      <c r="EC84" s="7">
        <f ca="1"/>
        <v>0</v>
      </c>
      <c r="ED84" s="7">
        <f ca="1"/>
        <v>0</v>
      </c>
      <c r="EE84" s="7">
        <f ca="1"/>
        <v>0</v>
      </c>
      <c r="EF84" s="7">
        <f ca="1"/>
        <v>0</v>
      </c>
      <c r="EI84" s="222"/>
      <c r="EJ84" s="3" t="s">
        <v>486</v>
      </c>
      <c r="EK84" s="7">
        <f ca="1"/>
        <v>0</v>
      </c>
      <c r="EL84" s="7">
        <f ca="1"/>
        <v>0</v>
      </c>
      <c r="EM84" s="7">
        <f ca="1"/>
        <v>0</v>
      </c>
      <c r="EN84" s="7">
        <f ca="1"/>
        <v>0</v>
      </c>
      <c r="EO84" s="7">
        <f ca="1"/>
        <v>0</v>
      </c>
      <c r="EP84" s="7">
        <f ca="1"/>
        <v>0</v>
      </c>
      <c r="EQ84" s="7">
        <f ca="1"/>
        <v>0</v>
      </c>
      <c r="ER84" s="7">
        <f ca="1"/>
        <v>0</v>
      </c>
      <c r="ES84" s="7">
        <f ca="1"/>
        <v>0</v>
      </c>
      <c r="ET84" s="7">
        <f ca="1"/>
        <v>0</v>
      </c>
      <c r="EU84" s="7">
        <f ca="1"/>
        <v>1</v>
      </c>
      <c r="EV84" s="7">
        <f ca="1"/>
        <v>0</v>
      </c>
      <c r="EW84" s="7">
        <f ca="1"/>
        <v>0</v>
      </c>
      <c r="EX84" s="7">
        <f ca="1"/>
        <v>0</v>
      </c>
      <c r="EY84" s="7">
        <f ca="1"/>
        <v>0</v>
      </c>
      <c r="EZ84" s="7">
        <f ca="1"/>
        <v>0</v>
      </c>
      <c r="FA84" s="7">
        <f ca="1"/>
        <v>0</v>
      </c>
      <c r="FB84" s="7">
        <f ca="1"/>
        <v>0</v>
      </c>
      <c r="FC84" s="7">
        <f ca="1"/>
        <v>0</v>
      </c>
      <c r="FG84" s="124"/>
      <c r="FH84" s="222"/>
      <c r="FI84" s="3" t="s">
        <v>486</v>
      </c>
      <c r="FJ84" s="7">
        <f t="shared" si="2"/>
        <v>0</v>
      </c>
      <c r="FN84" s="7">
        <f t="shared" ca="1" si="7"/>
        <v>0</v>
      </c>
      <c r="FO84" s="7">
        <f t="shared" ca="1" si="7"/>
        <v>0</v>
      </c>
      <c r="FP84" s="7">
        <f t="shared" ca="1" si="7"/>
        <v>0</v>
      </c>
      <c r="FQ84" s="7">
        <f t="shared" ca="1" si="7"/>
        <v>0</v>
      </c>
      <c r="FR84" s="7">
        <f t="shared" ca="1" si="7"/>
        <v>0</v>
      </c>
      <c r="FS84" s="7">
        <f t="shared" ca="1" si="7"/>
        <v>0</v>
      </c>
      <c r="FT84" s="7">
        <f t="shared" ca="1" si="7"/>
        <v>0</v>
      </c>
      <c r="FU84" s="7">
        <f t="shared" ca="1" si="7"/>
        <v>0</v>
      </c>
      <c r="FV84" s="7">
        <f t="shared" ca="1" si="7"/>
        <v>0</v>
      </c>
      <c r="FW84" s="7">
        <f t="shared" ca="1" si="7"/>
        <v>0</v>
      </c>
      <c r="FX84" s="7">
        <f t="shared" ca="1" si="7"/>
        <v>0</v>
      </c>
      <c r="FY84" s="7">
        <f t="shared" ca="1" si="7"/>
        <v>0</v>
      </c>
      <c r="FZ84" s="7">
        <f t="shared" ca="1" si="7"/>
        <v>0</v>
      </c>
      <c r="GA84" s="7">
        <f t="shared" ca="1" si="7"/>
        <v>0</v>
      </c>
      <c r="GB84" s="7">
        <f t="shared" ca="1" si="7"/>
        <v>0</v>
      </c>
      <c r="GC84" s="7">
        <f t="shared" ca="1" si="7"/>
        <v>0</v>
      </c>
      <c r="GD84" s="7">
        <f t="shared" ca="1" si="8"/>
        <v>0</v>
      </c>
      <c r="GE84" s="7">
        <f t="shared" ca="1" si="8"/>
        <v>0</v>
      </c>
      <c r="GF84" s="7">
        <f t="shared" ca="1" si="8"/>
        <v>0</v>
      </c>
      <c r="GG84" s="7">
        <f t="shared" ca="1" si="8"/>
        <v>0</v>
      </c>
      <c r="GI84" s="222"/>
      <c r="GJ84" s="3" t="s">
        <v>486</v>
      </c>
      <c r="GK84" s="7">
        <f t="shared" si="4"/>
        <v>0</v>
      </c>
      <c r="GM84" s="7">
        <f ca="1"/>
        <v>0</v>
      </c>
      <c r="GN84" s="7">
        <f ca="1"/>
        <v>0</v>
      </c>
      <c r="GP84" s="7">
        <f t="shared" ca="1" si="9"/>
        <v>0</v>
      </c>
      <c r="GR84" s="132" t="s">
        <v>128</v>
      </c>
      <c r="HE84" s="125"/>
      <c r="HI84" s="222"/>
      <c r="HJ84" s="23"/>
      <c r="HK84" s="17"/>
      <c r="HL84" s="17"/>
      <c r="HM84" s="17"/>
      <c r="HN84" s="17"/>
      <c r="HO84" s="17"/>
      <c r="HP84" s="17"/>
      <c r="HQ84" s="145"/>
      <c r="HR84" s="17"/>
      <c r="HS84" s="17"/>
      <c r="HT84" s="17"/>
      <c r="HU84" s="17"/>
      <c r="HV84" s="204"/>
      <c r="HW84" s="23" t="s">
        <v>207</v>
      </c>
      <c r="HX84" s="7">
        <f ca="1"/>
        <v>0</v>
      </c>
      <c r="HY84" s="7">
        <f ca="1"/>
        <v>0</v>
      </c>
      <c r="HZ84" s="7">
        <f ca="1"/>
        <v>0</v>
      </c>
      <c r="IA84" s="7">
        <f ca="1"/>
        <v>0</v>
      </c>
      <c r="IB84" s="7">
        <f ca="1"/>
        <v>0</v>
      </c>
      <c r="IC84" s="7">
        <f ca="1"/>
        <v>0</v>
      </c>
      <c r="ID84" s="7">
        <f ca="1"/>
        <v>0</v>
      </c>
      <c r="IE84" s="7">
        <f ca="1"/>
        <v>0</v>
      </c>
      <c r="IF84" s="7">
        <f ca="1"/>
        <v>0</v>
      </c>
      <c r="IG84" s="7">
        <f ca="1"/>
        <v>0</v>
      </c>
      <c r="IH84" s="7">
        <f ca="1"/>
        <v>1</v>
      </c>
      <c r="II84" s="7">
        <f ca="1"/>
        <v>-8.6655112651646409</v>
      </c>
      <c r="IJ84" s="7">
        <f ca="1"/>
        <v>0</v>
      </c>
      <c r="IK84" s="7">
        <f ca="1"/>
        <v>0</v>
      </c>
      <c r="IL84" s="7">
        <f ca="1"/>
        <v>0</v>
      </c>
      <c r="IM84" s="7">
        <f ca="1"/>
        <v>0</v>
      </c>
      <c r="IN84" s="7">
        <f ca="1"/>
        <v>0</v>
      </c>
      <c r="IO84" s="7">
        <f ca="1"/>
        <v>0</v>
      </c>
      <c r="IP84" s="7">
        <f ca="1"/>
        <v>0</v>
      </c>
      <c r="JN84" s="143"/>
    </row>
    <row r="85" spans="1:274">
      <c r="A85" s="222"/>
      <c r="B85" s="3" t="s">
        <v>30</v>
      </c>
      <c r="C85" s="23"/>
      <c r="D85" s="23"/>
      <c r="E85" s="23"/>
      <c r="X85" s="18">
        <v>0</v>
      </c>
      <c r="Y85" s="18">
        <v>0</v>
      </c>
      <c r="Z85" s="18">
        <v>0</v>
      </c>
      <c r="AA85" s="18">
        <v>0</v>
      </c>
      <c r="AB85" s="18">
        <v>0</v>
      </c>
      <c r="AC85" s="18">
        <v>0</v>
      </c>
      <c r="AD85" s="18">
        <v>0</v>
      </c>
      <c r="AE85" s="18">
        <v>0</v>
      </c>
      <c r="AF85" s="18">
        <v>0</v>
      </c>
      <c r="AG85" s="18">
        <v>0</v>
      </c>
      <c r="AH85" s="18">
        <v>0</v>
      </c>
      <c r="AI85" s="18">
        <v>0</v>
      </c>
      <c r="AJ85" s="18">
        <v>0</v>
      </c>
      <c r="AK85" s="18">
        <v>0</v>
      </c>
      <c r="AL85" s="18">
        <v>0</v>
      </c>
      <c r="AM85" s="18">
        <v>0</v>
      </c>
      <c r="AN85" s="18">
        <v>0</v>
      </c>
      <c r="AO85" s="18">
        <f>AB16</f>
        <v>1200</v>
      </c>
      <c r="AP85" s="18">
        <v>0</v>
      </c>
      <c r="AR85" s="19">
        <v>0</v>
      </c>
      <c r="AS85" s="19">
        <v>0</v>
      </c>
      <c r="AT85" s="19">
        <v>0</v>
      </c>
      <c r="AU85" s="19">
        <v>0</v>
      </c>
      <c r="AV85" s="19">
        <v>0</v>
      </c>
      <c r="AW85" s="19">
        <v>0</v>
      </c>
      <c r="AX85" s="19">
        <v>0</v>
      </c>
      <c r="AY85" s="19">
        <v>0</v>
      </c>
      <c r="AZ85" s="19">
        <v>0</v>
      </c>
      <c r="BB85" s="7">
        <f t="shared" si="5"/>
        <v>0</v>
      </c>
      <c r="BD85" s="7">
        <f t="shared" si="0"/>
        <v>1200</v>
      </c>
      <c r="BK85" s="222"/>
      <c r="BL85" s="3" t="s">
        <v>30</v>
      </c>
      <c r="BM85" s="120">
        <v>0</v>
      </c>
      <c r="BN85" s="120">
        <v>0</v>
      </c>
      <c r="BO85" s="120">
        <v>0</v>
      </c>
      <c r="BP85" s="120">
        <v>0</v>
      </c>
      <c r="BQ85" s="120">
        <v>0</v>
      </c>
      <c r="BR85" s="120">
        <v>0</v>
      </c>
      <c r="BS85" s="120">
        <v>0</v>
      </c>
      <c r="BT85" s="120">
        <v>0</v>
      </c>
      <c r="BU85" s="120">
        <v>0</v>
      </c>
      <c r="BV85" s="120">
        <v>0</v>
      </c>
      <c r="BW85" s="120">
        <v>0</v>
      </c>
      <c r="BX85" s="120">
        <v>0</v>
      </c>
      <c r="BY85" s="120">
        <v>0</v>
      </c>
      <c r="BZ85" s="120">
        <v>0</v>
      </c>
      <c r="CA85" s="120">
        <v>0</v>
      </c>
      <c r="CB85" s="120">
        <v>0</v>
      </c>
      <c r="CC85" s="120">
        <v>0</v>
      </c>
      <c r="CD85" s="120">
        <v>0</v>
      </c>
      <c r="CE85" s="120">
        <v>0</v>
      </c>
      <c r="CN85" s="222"/>
      <c r="CO85" s="3" t="s">
        <v>30</v>
      </c>
      <c r="CP85" s="7">
        <f t="shared" ca="1" si="6"/>
        <v>0</v>
      </c>
      <c r="CQ85" s="7">
        <f t="shared" ca="1" si="1"/>
        <v>0</v>
      </c>
      <c r="CR85" s="7">
        <f t="shared" ca="1" si="1"/>
        <v>0</v>
      </c>
      <c r="CS85" s="7">
        <f t="shared" ca="1" si="1"/>
        <v>0</v>
      </c>
      <c r="CT85" s="7">
        <f t="shared" ca="1" si="1"/>
        <v>0</v>
      </c>
      <c r="CU85" s="7">
        <f t="shared" ca="1" si="1"/>
        <v>0</v>
      </c>
      <c r="CV85" s="7">
        <f t="shared" ca="1" si="1"/>
        <v>0</v>
      </c>
      <c r="CW85" s="7">
        <f t="shared" ca="1" si="1"/>
        <v>0</v>
      </c>
      <c r="CX85" s="7">
        <f t="shared" ca="1" si="1"/>
        <v>0</v>
      </c>
      <c r="CY85" s="7">
        <f t="shared" ca="1" si="1"/>
        <v>0</v>
      </c>
      <c r="CZ85" s="7">
        <f t="shared" ca="1" si="1"/>
        <v>0</v>
      </c>
      <c r="DA85" s="7">
        <f t="shared" ca="1" si="1"/>
        <v>0</v>
      </c>
      <c r="DB85" s="7">
        <f t="shared" ca="1" si="1"/>
        <v>1200</v>
      </c>
      <c r="DC85" s="7">
        <f t="shared" ca="1" si="1"/>
        <v>0</v>
      </c>
      <c r="DD85" s="7">
        <f t="shared" ca="1" si="1"/>
        <v>0</v>
      </c>
      <c r="DE85" s="7">
        <f t="shared" ca="1" si="1"/>
        <v>0</v>
      </c>
      <c r="DF85" s="7">
        <f t="shared" ca="1" si="1"/>
        <v>0</v>
      </c>
      <c r="DG85" s="7">
        <f t="shared" ca="1" si="1"/>
        <v>0</v>
      </c>
      <c r="DH85" s="7">
        <f t="shared" ca="1" si="1"/>
        <v>0</v>
      </c>
      <c r="DI85" s="7">
        <f t="shared" ca="1" si="1"/>
        <v>0</v>
      </c>
      <c r="DL85" s="222"/>
      <c r="DM85" s="3" t="s">
        <v>30</v>
      </c>
      <c r="DN85" s="7">
        <f ca="1"/>
        <v>0</v>
      </c>
      <c r="DO85" s="7">
        <f ca="1"/>
        <v>0</v>
      </c>
      <c r="DP85" s="7">
        <f ca="1"/>
        <v>0</v>
      </c>
      <c r="DQ85" s="7">
        <f ca="1"/>
        <v>0</v>
      </c>
      <c r="DR85" s="7">
        <f ca="1"/>
        <v>0</v>
      </c>
      <c r="DS85" s="7">
        <f ca="1"/>
        <v>0</v>
      </c>
      <c r="DT85" s="7">
        <f ca="1"/>
        <v>0</v>
      </c>
      <c r="DU85" s="7">
        <f ca="1"/>
        <v>0</v>
      </c>
      <c r="DV85" s="7">
        <f ca="1"/>
        <v>0</v>
      </c>
      <c r="DW85" s="7">
        <f ca="1"/>
        <v>0</v>
      </c>
      <c r="DX85" s="7">
        <f ca="1"/>
        <v>0</v>
      </c>
      <c r="DY85" s="7">
        <f ca="1"/>
        <v>0</v>
      </c>
      <c r="DZ85" s="7">
        <f ca="1"/>
        <v>0</v>
      </c>
      <c r="EA85" s="7">
        <f ca="1"/>
        <v>0</v>
      </c>
      <c r="EB85" s="7">
        <f ca="1"/>
        <v>0</v>
      </c>
      <c r="EC85" s="7">
        <f ca="1"/>
        <v>0</v>
      </c>
      <c r="ED85" s="7">
        <f ca="1"/>
        <v>0</v>
      </c>
      <c r="EE85" s="7">
        <f ca="1"/>
        <v>2.4000000000000003E-12</v>
      </c>
      <c r="EF85" s="7">
        <f ca="1"/>
        <v>0</v>
      </c>
      <c r="EI85" s="222"/>
      <c r="EJ85" s="3" t="s">
        <v>30</v>
      </c>
      <c r="EK85" s="7">
        <f ca="1"/>
        <v>0</v>
      </c>
      <c r="EL85" s="7">
        <f ca="1"/>
        <v>0</v>
      </c>
      <c r="EM85" s="7">
        <f ca="1"/>
        <v>0</v>
      </c>
      <c r="EN85" s="7">
        <f ca="1"/>
        <v>0</v>
      </c>
      <c r="EO85" s="7">
        <f ca="1"/>
        <v>0</v>
      </c>
      <c r="EP85" s="7">
        <f ca="1"/>
        <v>0</v>
      </c>
      <c r="EQ85" s="7">
        <f ca="1"/>
        <v>0</v>
      </c>
      <c r="ER85" s="7">
        <f ca="1"/>
        <v>0</v>
      </c>
      <c r="ES85" s="7">
        <f ca="1"/>
        <v>0</v>
      </c>
      <c r="ET85" s="7">
        <f ca="1"/>
        <v>0</v>
      </c>
      <c r="EU85" s="7">
        <f ca="1"/>
        <v>0</v>
      </c>
      <c r="EV85" s="7">
        <f ca="1"/>
        <v>0</v>
      </c>
      <c r="EW85" s="7">
        <f ca="1"/>
        <v>0</v>
      </c>
      <c r="EX85" s="7">
        <f ca="1"/>
        <v>1</v>
      </c>
      <c r="EY85" s="7">
        <f ca="1"/>
        <v>0</v>
      </c>
      <c r="EZ85" s="7">
        <f ca="1"/>
        <v>0</v>
      </c>
      <c r="FA85" s="7">
        <f ca="1"/>
        <v>0</v>
      </c>
      <c r="FB85" s="7">
        <f ca="1"/>
        <v>0</v>
      </c>
      <c r="FC85" s="7">
        <f ca="1"/>
        <v>0</v>
      </c>
      <c r="FG85" s="124"/>
      <c r="FH85" s="222"/>
      <c r="FI85" s="3" t="s">
        <v>30</v>
      </c>
      <c r="FJ85" s="7">
        <f t="shared" si="2"/>
        <v>0</v>
      </c>
      <c r="FN85" s="7">
        <f t="shared" ca="1" si="7"/>
        <v>0</v>
      </c>
      <c r="FO85" s="7">
        <f t="shared" ca="1" si="7"/>
        <v>0</v>
      </c>
      <c r="FP85" s="7">
        <f t="shared" ca="1" si="7"/>
        <v>0</v>
      </c>
      <c r="FQ85" s="7">
        <f t="shared" ca="1" si="7"/>
        <v>0</v>
      </c>
      <c r="FR85" s="7">
        <f t="shared" ca="1" si="7"/>
        <v>0</v>
      </c>
      <c r="FS85" s="7">
        <f t="shared" ca="1" si="7"/>
        <v>0</v>
      </c>
      <c r="FT85" s="7">
        <f t="shared" ca="1" si="7"/>
        <v>0</v>
      </c>
      <c r="FU85" s="7">
        <f t="shared" ca="1" si="7"/>
        <v>0</v>
      </c>
      <c r="FV85" s="7">
        <f t="shared" ca="1" si="7"/>
        <v>0</v>
      </c>
      <c r="FW85" s="7">
        <f t="shared" ca="1" si="7"/>
        <v>0</v>
      </c>
      <c r="FX85" s="7">
        <f t="shared" ca="1" si="7"/>
        <v>0</v>
      </c>
      <c r="FY85" s="7">
        <f t="shared" ca="1" si="7"/>
        <v>0</v>
      </c>
      <c r="FZ85" s="7">
        <f t="shared" ca="1" si="7"/>
        <v>0</v>
      </c>
      <c r="GA85" s="7">
        <f t="shared" ca="1" si="7"/>
        <v>0</v>
      </c>
      <c r="GB85" s="7">
        <f t="shared" ca="1" si="7"/>
        <v>0</v>
      </c>
      <c r="GC85" s="7">
        <f t="shared" ca="1" si="7"/>
        <v>0</v>
      </c>
      <c r="GD85" s="7">
        <f t="shared" ca="1" si="8"/>
        <v>0</v>
      </c>
      <c r="GE85" s="7">
        <f t="shared" ca="1" si="8"/>
        <v>0</v>
      </c>
      <c r="GF85" s="7">
        <f t="shared" ca="1" si="8"/>
        <v>0</v>
      </c>
      <c r="GG85" s="7">
        <f t="shared" ca="1" si="8"/>
        <v>0</v>
      </c>
      <c r="GI85" s="222"/>
      <c r="GJ85" s="3" t="s">
        <v>30</v>
      </c>
      <c r="GK85" s="7">
        <f t="shared" si="4"/>
        <v>0</v>
      </c>
      <c r="GM85" s="7">
        <f ca="1"/>
        <v>0</v>
      </c>
      <c r="GN85" s="7">
        <f ca="1"/>
        <v>0</v>
      </c>
      <c r="GP85" s="7">
        <f t="shared" ca="1" si="9"/>
        <v>0</v>
      </c>
      <c r="GR85" s="132" t="s">
        <v>128</v>
      </c>
      <c r="HE85" s="125"/>
      <c r="HI85" s="222"/>
      <c r="HJ85" s="23"/>
      <c r="HK85" s="17"/>
      <c r="HL85" s="17"/>
      <c r="HM85" s="17"/>
      <c r="HN85" s="17"/>
      <c r="HO85" s="17"/>
      <c r="HP85" s="17"/>
      <c r="HQ85" s="145"/>
      <c r="HR85" s="17"/>
      <c r="HS85" s="17"/>
      <c r="HT85" s="17"/>
      <c r="HU85" s="17"/>
      <c r="HV85" s="204"/>
      <c r="HW85" s="23" t="s">
        <v>30</v>
      </c>
      <c r="HX85" s="7">
        <f ca="1"/>
        <v>0</v>
      </c>
      <c r="HY85" s="7">
        <f ca="1"/>
        <v>0</v>
      </c>
      <c r="HZ85" s="7">
        <f ca="1"/>
        <v>0</v>
      </c>
      <c r="IA85" s="7">
        <f ca="1"/>
        <v>0</v>
      </c>
      <c r="IB85" s="7">
        <f ca="1"/>
        <v>0</v>
      </c>
      <c r="IC85" s="7">
        <f ca="1"/>
        <v>0</v>
      </c>
      <c r="ID85" s="7">
        <f ca="1"/>
        <v>0</v>
      </c>
      <c r="IE85" s="7">
        <f ca="1"/>
        <v>0</v>
      </c>
      <c r="IF85" s="7">
        <f ca="1"/>
        <v>0</v>
      </c>
      <c r="IG85" s="7">
        <f ca="1"/>
        <v>0</v>
      </c>
      <c r="IH85" s="7">
        <f ca="1"/>
        <v>0</v>
      </c>
      <c r="II85" s="7">
        <f ca="1"/>
        <v>0</v>
      </c>
      <c r="IJ85" s="7">
        <f ca="1"/>
        <v>0</v>
      </c>
      <c r="IK85" s="7">
        <f ca="1"/>
        <v>1</v>
      </c>
      <c r="IL85" s="7">
        <f ca="1"/>
        <v>0</v>
      </c>
      <c r="IM85" s="7">
        <f ca="1"/>
        <v>0</v>
      </c>
      <c r="IN85" s="7">
        <f ca="1"/>
        <v>0</v>
      </c>
      <c r="IO85" s="7">
        <f ca="1"/>
        <v>-2.4000000000000003E-12</v>
      </c>
      <c r="IP85" s="7">
        <f ca="1"/>
        <v>0</v>
      </c>
      <c r="JN85" s="143"/>
    </row>
    <row r="86" spans="1:274">
      <c r="A86" s="222"/>
      <c r="B86" s="3" t="s">
        <v>31</v>
      </c>
      <c r="C86" s="23"/>
      <c r="D86" s="23"/>
      <c r="E86" s="23"/>
      <c r="X86" s="18">
        <v>0</v>
      </c>
      <c r="Y86" s="18">
        <v>0</v>
      </c>
      <c r="Z86" s="18">
        <v>0</v>
      </c>
      <c r="AA86" s="18">
        <v>0</v>
      </c>
      <c r="AB86" s="18">
        <v>0</v>
      </c>
      <c r="AC86" s="18">
        <v>0</v>
      </c>
      <c r="AD86" s="18">
        <v>0</v>
      </c>
      <c r="AE86" s="18">
        <v>0</v>
      </c>
      <c r="AF86" s="18">
        <v>0</v>
      </c>
      <c r="AG86" s="18">
        <v>0</v>
      </c>
      <c r="AH86" s="18">
        <v>0</v>
      </c>
      <c r="AI86" s="18">
        <v>0</v>
      </c>
      <c r="AJ86" s="18">
        <v>0</v>
      </c>
      <c r="AK86" s="18">
        <v>0</v>
      </c>
      <c r="AL86" s="18">
        <v>0</v>
      </c>
      <c r="AM86" s="18">
        <v>0</v>
      </c>
      <c r="AN86" s="18">
        <f>AC12</f>
        <v>20000</v>
      </c>
      <c r="AO86" s="18">
        <v>0</v>
      </c>
      <c r="AP86" s="18">
        <v>0</v>
      </c>
      <c r="AR86" s="19">
        <v>0</v>
      </c>
      <c r="AS86" s="19">
        <v>0</v>
      </c>
      <c r="AT86" s="19">
        <v>0</v>
      </c>
      <c r="AU86" s="19">
        <v>0</v>
      </c>
      <c r="AV86" s="19">
        <v>0</v>
      </c>
      <c r="AW86" s="19">
        <v>0</v>
      </c>
      <c r="AX86" s="19">
        <v>0</v>
      </c>
      <c r="AY86" s="19">
        <v>0</v>
      </c>
      <c r="AZ86" s="19">
        <v>0</v>
      </c>
      <c r="BB86" s="7">
        <f t="shared" si="5"/>
        <v>0</v>
      </c>
      <c r="BD86" s="7">
        <f t="shared" si="0"/>
        <v>20000</v>
      </c>
      <c r="BK86" s="222"/>
      <c r="BL86" s="3" t="s">
        <v>31</v>
      </c>
      <c r="BM86" s="120">
        <v>0</v>
      </c>
      <c r="BN86" s="120">
        <v>0</v>
      </c>
      <c r="BO86" s="120">
        <v>0</v>
      </c>
      <c r="BP86" s="120">
        <v>0</v>
      </c>
      <c r="BQ86" s="120">
        <v>0</v>
      </c>
      <c r="BR86" s="120">
        <v>0</v>
      </c>
      <c r="BS86" s="120">
        <v>0</v>
      </c>
      <c r="BT86" s="120">
        <v>0</v>
      </c>
      <c r="BU86" s="120">
        <v>0</v>
      </c>
      <c r="BV86" s="120">
        <v>0</v>
      </c>
      <c r="BW86" s="120">
        <v>0</v>
      </c>
      <c r="BX86" s="120">
        <v>0</v>
      </c>
      <c r="BY86" s="120">
        <v>0</v>
      </c>
      <c r="BZ86" s="120">
        <v>0</v>
      </c>
      <c r="CA86" s="120">
        <v>0</v>
      </c>
      <c r="CB86" s="120">
        <v>0</v>
      </c>
      <c r="CC86" s="120">
        <v>0</v>
      </c>
      <c r="CD86" s="120">
        <v>0</v>
      </c>
      <c r="CE86" s="120">
        <v>0</v>
      </c>
      <c r="CN86" s="222"/>
      <c r="CO86" s="3" t="s">
        <v>31</v>
      </c>
      <c r="CP86" s="7">
        <f t="shared" ca="1" si="6"/>
        <v>0</v>
      </c>
      <c r="CQ86" s="7">
        <f t="shared" ca="1" si="1"/>
        <v>0</v>
      </c>
      <c r="CR86" s="7">
        <f t="shared" ca="1" si="1"/>
        <v>0</v>
      </c>
      <c r="CS86" s="7">
        <f t="shared" ca="1" si="1"/>
        <v>0</v>
      </c>
      <c r="CT86" s="7">
        <f t="shared" ca="1" si="1"/>
        <v>0</v>
      </c>
      <c r="CU86" s="7">
        <f t="shared" ca="1" si="1"/>
        <v>0</v>
      </c>
      <c r="CV86" s="7">
        <f t="shared" ca="1" si="1"/>
        <v>0</v>
      </c>
      <c r="CW86" s="7">
        <f t="shared" ca="1" si="1"/>
        <v>0</v>
      </c>
      <c r="CX86" s="7">
        <f t="shared" ca="1" si="1"/>
        <v>0</v>
      </c>
      <c r="CY86" s="7">
        <f t="shared" ref="CY86:DI92" ca="1" si="10">IF((ROW()-ROW($CP$73))=(COLUMN()-COLUMN($CP$73)),INDIRECT("BD"&amp;ROW()),0)</f>
        <v>0</v>
      </c>
      <c r="CZ86" s="7">
        <f t="shared" ca="1" si="10"/>
        <v>0</v>
      </c>
      <c r="DA86" s="7">
        <f t="shared" ca="1" si="10"/>
        <v>0</v>
      </c>
      <c r="DB86" s="7">
        <f t="shared" ca="1" si="10"/>
        <v>0</v>
      </c>
      <c r="DC86" s="7">
        <f t="shared" ca="1" si="10"/>
        <v>20000</v>
      </c>
      <c r="DD86" s="7">
        <f t="shared" ca="1" si="10"/>
        <v>0</v>
      </c>
      <c r="DE86" s="7">
        <f t="shared" ca="1" si="10"/>
        <v>0</v>
      </c>
      <c r="DF86" s="7">
        <f t="shared" ca="1" si="10"/>
        <v>0</v>
      </c>
      <c r="DG86" s="7">
        <f t="shared" ca="1" si="10"/>
        <v>0</v>
      </c>
      <c r="DH86" s="7">
        <f t="shared" ca="1" si="10"/>
        <v>0</v>
      </c>
      <c r="DI86" s="7">
        <f t="shared" ca="1" si="10"/>
        <v>0</v>
      </c>
      <c r="DL86" s="222"/>
      <c r="DM86" s="3" t="s">
        <v>31</v>
      </c>
      <c r="DN86" s="7">
        <f ca="1"/>
        <v>0</v>
      </c>
      <c r="DO86" s="7">
        <f ca="1"/>
        <v>0</v>
      </c>
      <c r="DP86" s="7">
        <f ca="1"/>
        <v>0</v>
      </c>
      <c r="DQ86" s="7">
        <f ca="1"/>
        <v>0</v>
      </c>
      <c r="DR86" s="7">
        <f ca="1"/>
        <v>0</v>
      </c>
      <c r="DS86" s="7">
        <f ca="1"/>
        <v>0</v>
      </c>
      <c r="DT86" s="7">
        <f ca="1"/>
        <v>0</v>
      </c>
      <c r="DU86" s="7">
        <f ca="1"/>
        <v>0</v>
      </c>
      <c r="DV86" s="7">
        <f ca="1"/>
        <v>0</v>
      </c>
      <c r="DW86" s="7">
        <f ca="1"/>
        <v>0</v>
      </c>
      <c r="DX86" s="7">
        <f ca="1"/>
        <v>0</v>
      </c>
      <c r="DY86" s="7">
        <f ca="1"/>
        <v>0</v>
      </c>
      <c r="DZ86" s="7">
        <f ca="1"/>
        <v>0</v>
      </c>
      <c r="EA86" s="7">
        <f ca="1"/>
        <v>0</v>
      </c>
      <c r="EB86" s="7">
        <f ca="1"/>
        <v>0</v>
      </c>
      <c r="EC86" s="7">
        <f ca="1"/>
        <v>0</v>
      </c>
      <c r="ED86" s="7">
        <f ca="1"/>
        <v>2.6666666666666667E-7</v>
      </c>
      <c r="EE86" s="7">
        <f ca="1"/>
        <v>0</v>
      </c>
      <c r="EF86" s="7">
        <f ca="1"/>
        <v>0</v>
      </c>
      <c r="EI86" s="222"/>
      <c r="EJ86" s="3" t="s">
        <v>31</v>
      </c>
      <c r="EK86" s="7">
        <f ca="1"/>
        <v>0</v>
      </c>
      <c r="EL86" s="7">
        <f ca="1"/>
        <v>0</v>
      </c>
      <c r="EM86" s="7">
        <f ca="1"/>
        <v>0</v>
      </c>
      <c r="EN86" s="7">
        <f ca="1"/>
        <v>0</v>
      </c>
      <c r="EO86" s="7">
        <f ca="1"/>
        <v>0</v>
      </c>
      <c r="EP86" s="7">
        <f ca="1"/>
        <v>0</v>
      </c>
      <c r="EQ86" s="7">
        <f ca="1"/>
        <v>0</v>
      </c>
      <c r="ER86" s="7">
        <f ca="1"/>
        <v>0</v>
      </c>
      <c r="ES86" s="7">
        <f ca="1"/>
        <v>0</v>
      </c>
      <c r="ET86" s="7">
        <f ca="1"/>
        <v>0</v>
      </c>
      <c r="EU86" s="7">
        <f ca="1"/>
        <v>0</v>
      </c>
      <c r="EV86" s="7">
        <f ca="1"/>
        <v>0</v>
      </c>
      <c r="EW86" s="7">
        <f ca="1"/>
        <v>1</v>
      </c>
      <c r="EX86" s="7">
        <f ca="1"/>
        <v>0</v>
      </c>
      <c r="EY86" s="7">
        <f ca="1"/>
        <v>0</v>
      </c>
      <c r="EZ86" s="7">
        <f ca="1"/>
        <v>0</v>
      </c>
      <c r="FA86" s="7">
        <f ca="1"/>
        <v>0</v>
      </c>
      <c r="FB86" s="7">
        <f ca="1"/>
        <v>0</v>
      </c>
      <c r="FC86" s="7">
        <f ca="1"/>
        <v>0</v>
      </c>
      <c r="FG86" s="124"/>
      <c r="FH86" s="222"/>
      <c r="FI86" s="3" t="s">
        <v>31</v>
      </c>
      <c r="FJ86" s="7">
        <f t="shared" si="2"/>
        <v>0</v>
      </c>
      <c r="FN86" s="7">
        <f t="shared" ca="1" si="7"/>
        <v>0</v>
      </c>
      <c r="FO86" s="7">
        <f t="shared" ca="1" si="7"/>
        <v>0</v>
      </c>
      <c r="FP86" s="7">
        <f t="shared" ca="1" si="7"/>
        <v>0</v>
      </c>
      <c r="FQ86" s="7">
        <f t="shared" ca="1" si="7"/>
        <v>0</v>
      </c>
      <c r="FR86" s="7">
        <f t="shared" ca="1" si="7"/>
        <v>0</v>
      </c>
      <c r="FS86" s="7">
        <f t="shared" ca="1" si="7"/>
        <v>0</v>
      </c>
      <c r="FT86" s="7">
        <f t="shared" ca="1" si="7"/>
        <v>0</v>
      </c>
      <c r="FU86" s="7">
        <f t="shared" ca="1" si="7"/>
        <v>0</v>
      </c>
      <c r="FV86" s="7">
        <f t="shared" ca="1" si="7"/>
        <v>0</v>
      </c>
      <c r="FW86" s="7">
        <f t="shared" ca="1" si="7"/>
        <v>0</v>
      </c>
      <c r="FX86" s="7">
        <f t="shared" ca="1" si="7"/>
        <v>0</v>
      </c>
      <c r="FY86" s="7">
        <f t="shared" ca="1" si="7"/>
        <v>0</v>
      </c>
      <c r="FZ86" s="7">
        <f t="shared" ca="1" si="7"/>
        <v>0</v>
      </c>
      <c r="GA86" s="7">
        <f t="shared" ca="1" si="7"/>
        <v>0</v>
      </c>
      <c r="GB86" s="7">
        <f t="shared" ca="1" si="7"/>
        <v>0</v>
      </c>
      <c r="GC86" s="7">
        <f t="shared" ca="1" si="7"/>
        <v>0</v>
      </c>
      <c r="GD86" s="7">
        <f t="shared" ca="1" si="8"/>
        <v>0</v>
      </c>
      <c r="GE86" s="7">
        <f t="shared" ca="1" si="8"/>
        <v>0</v>
      </c>
      <c r="GF86" s="7">
        <f t="shared" ca="1" si="8"/>
        <v>0</v>
      </c>
      <c r="GG86" s="7">
        <f t="shared" ca="1" si="8"/>
        <v>0</v>
      </c>
      <c r="GI86" s="222"/>
      <c r="GJ86" s="3" t="s">
        <v>31</v>
      </c>
      <c r="GK86" s="7">
        <f t="shared" si="4"/>
        <v>0</v>
      </c>
      <c r="GM86" s="7">
        <f ca="1"/>
        <v>0</v>
      </c>
      <c r="GN86" s="7">
        <f ca="1"/>
        <v>0</v>
      </c>
      <c r="GP86" s="7">
        <f t="shared" ca="1" si="9"/>
        <v>0</v>
      </c>
      <c r="GR86" s="132" t="s">
        <v>128</v>
      </c>
      <c r="HE86" s="125"/>
      <c r="HI86" s="222"/>
      <c r="HJ86" s="23"/>
      <c r="HK86" s="17"/>
      <c r="HL86" s="17"/>
      <c r="HM86" s="17"/>
      <c r="HN86" s="17"/>
      <c r="HO86" s="17"/>
      <c r="HP86" s="17"/>
      <c r="HQ86" s="145"/>
      <c r="HR86" s="17"/>
      <c r="HS86" s="17"/>
      <c r="HT86" s="17"/>
      <c r="HU86" s="17"/>
      <c r="HV86" s="204"/>
      <c r="HW86" s="23" t="s">
        <v>31</v>
      </c>
      <c r="HX86" s="7">
        <f ca="1"/>
        <v>0</v>
      </c>
      <c r="HY86" s="7">
        <f ca="1"/>
        <v>0</v>
      </c>
      <c r="HZ86" s="7">
        <f ca="1"/>
        <v>0</v>
      </c>
      <c r="IA86" s="7">
        <f ca="1"/>
        <v>0</v>
      </c>
      <c r="IB86" s="7">
        <f ca="1"/>
        <v>0</v>
      </c>
      <c r="IC86" s="7">
        <f ca="1"/>
        <v>0</v>
      </c>
      <c r="ID86" s="7">
        <f ca="1"/>
        <v>0</v>
      </c>
      <c r="IE86" s="7">
        <f ca="1"/>
        <v>0</v>
      </c>
      <c r="IF86" s="7">
        <f ca="1"/>
        <v>0</v>
      </c>
      <c r="IG86" s="7">
        <f ca="1"/>
        <v>0</v>
      </c>
      <c r="IH86" s="7">
        <f ca="1"/>
        <v>0</v>
      </c>
      <c r="II86" s="7">
        <f ca="1"/>
        <v>0</v>
      </c>
      <c r="IJ86" s="7">
        <f ca="1"/>
        <v>1</v>
      </c>
      <c r="IK86" s="7">
        <f ca="1"/>
        <v>0</v>
      </c>
      <c r="IL86" s="7">
        <f ca="1"/>
        <v>0</v>
      </c>
      <c r="IM86" s="7">
        <f ca="1"/>
        <v>0</v>
      </c>
      <c r="IN86" s="7">
        <f ca="1"/>
        <v>-2.6666666666666667E-7</v>
      </c>
      <c r="IO86" s="7">
        <f ca="1"/>
        <v>0</v>
      </c>
      <c r="IP86" s="7">
        <f ca="1"/>
        <v>0</v>
      </c>
      <c r="JN86" s="143"/>
    </row>
    <row r="87" spans="1:274">
      <c r="A87" s="222"/>
      <c r="B87" s="3" t="s">
        <v>489</v>
      </c>
      <c r="C87" s="23"/>
      <c r="D87" s="23"/>
      <c r="E87" s="23"/>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f>AA30</f>
        <v>3000.4000000000015</v>
      </c>
      <c r="AN87" s="18">
        <v>0</v>
      </c>
      <c r="AO87" s="18">
        <v>0</v>
      </c>
      <c r="AP87" s="18">
        <v>0</v>
      </c>
      <c r="AR87" s="19">
        <v>0</v>
      </c>
      <c r="AS87" s="19">
        <v>0</v>
      </c>
      <c r="AT87" s="19">
        <v>0</v>
      </c>
      <c r="AU87" s="19">
        <v>0</v>
      </c>
      <c r="AV87" s="19">
        <v>0</v>
      </c>
      <c r="AW87" s="19">
        <v>0</v>
      </c>
      <c r="AX87" s="19">
        <v>0</v>
      </c>
      <c r="AY87" s="19">
        <v>0</v>
      </c>
      <c r="AZ87" s="19">
        <v>0</v>
      </c>
      <c r="BB87" s="7">
        <f t="shared" si="5"/>
        <v>0</v>
      </c>
      <c r="BD87" s="7">
        <f t="shared" si="0"/>
        <v>3000.4000000000015</v>
      </c>
      <c r="BK87" s="222"/>
      <c r="BL87" s="3" t="s">
        <v>489</v>
      </c>
      <c r="BM87" s="120">
        <v>0</v>
      </c>
      <c r="BN87" s="120">
        <v>0</v>
      </c>
      <c r="BO87" s="120">
        <v>0</v>
      </c>
      <c r="BP87" s="120">
        <v>0</v>
      </c>
      <c r="BQ87" s="120">
        <v>0</v>
      </c>
      <c r="BR87" s="120">
        <v>0</v>
      </c>
      <c r="BS87" s="120">
        <v>0</v>
      </c>
      <c r="BT87" s="120">
        <v>0</v>
      </c>
      <c r="BU87" s="120">
        <v>0</v>
      </c>
      <c r="BV87" s="120">
        <v>0</v>
      </c>
      <c r="BW87" s="120">
        <v>0</v>
      </c>
      <c r="BX87" s="120">
        <v>0</v>
      </c>
      <c r="BY87" s="120">
        <v>0</v>
      </c>
      <c r="BZ87" s="120">
        <v>0</v>
      </c>
      <c r="CA87" s="120">
        <v>0</v>
      </c>
      <c r="CB87" s="120">
        <v>0</v>
      </c>
      <c r="CC87" s="120">
        <v>0</v>
      </c>
      <c r="CD87" s="120">
        <v>0</v>
      </c>
      <c r="CE87" s="120">
        <v>0</v>
      </c>
      <c r="CN87" s="222"/>
      <c r="CO87" s="3" t="s">
        <v>489</v>
      </c>
      <c r="CP87" s="7">
        <f t="shared" ca="1" si="6"/>
        <v>0</v>
      </c>
      <c r="CQ87" s="7">
        <f t="shared" ca="1" si="6"/>
        <v>0</v>
      </c>
      <c r="CR87" s="7">
        <f t="shared" ca="1" si="6"/>
        <v>0</v>
      </c>
      <c r="CS87" s="7">
        <f t="shared" ca="1" si="6"/>
        <v>0</v>
      </c>
      <c r="CT87" s="7">
        <f t="shared" ca="1" si="6"/>
        <v>0</v>
      </c>
      <c r="CU87" s="7">
        <f t="shared" ca="1" si="6"/>
        <v>0</v>
      </c>
      <c r="CV87" s="7">
        <f t="shared" ca="1" si="6"/>
        <v>0</v>
      </c>
      <c r="CW87" s="7">
        <f t="shared" ca="1" si="6"/>
        <v>0</v>
      </c>
      <c r="CX87" s="7">
        <f t="shared" ca="1" si="6"/>
        <v>0</v>
      </c>
      <c r="CY87" s="7">
        <f t="shared" ca="1" si="6"/>
        <v>0</v>
      </c>
      <c r="CZ87" s="7">
        <f t="shared" ca="1" si="6"/>
        <v>0</v>
      </c>
      <c r="DA87" s="7">
        <f t="shared" ca="1" si="6"/>
        <v>0</v>
      </c>
      <c r="DB87" s="7">
        <f t="shared" ca="1" si="6"/>
        <v>0</v>
      </c>
      <c r="DC87" s="7">
        <f t="shared" ca="1" si="6"/>
        <v>0</v>
      </c>
      <c r="DD87" s="7">
        <f t="shared" ca="1" si="6"/>
        <v>3000.4000000000015</v>
      </c>
      <c r="DE87" s="7">
        <f t="shared" ca="1" si="6"/>
        <v>0</v>
      </c>
      <c r="DF87" s="7">
        <f t="shared" ca="1" si="10"/>
        <v>0</v>
      </c>
      <c r="DG87" s="7">
        <f t="shared" ca="1" si="10"/>
        <v>0</v>
      </c>
      <c r="DH87" s="7">
        <f t="shared" ca="1" si="10"/>
        <v>0</v>
      </c>
      <c r="DI87" s="7">
        <f t="shared" ca="1" si="10"/>
        <v>0</v>
      </c>
      <c r="DL87" s="222"/>
      <c r="DM87" s="3" t="s">
        <v>489</v>
      </c>
      <c r="DN87" s="7">
        <f ca="1"/>
        <v>0</v>
      </c>
      <c r="DO87" s="7">
        <f ca="1"/>
        <v>0</v>
      </c>
      <c r="DP87" s="7">
        <f ca="1"/>
        <v>0</v>
      </c>
      <c r="DQ87" s="7">
        <f ca="1"/>
        <v>0</v>
      </c>
      <c r="DR87" s="7">
        <f ca="1"/>
        <v>0</v>
      </c>
      <c r="DS87" s="7">
        <f ca="1"/>
        <v>0</v>
      </c>
      <c r="DT87" s="7">
        <f ca="1"/>
        <v>0</v>
      </c>
      <c r="DU87" s="7">
        <f ca="1"/>
        <v>0</v>
      </c>
      <c r="DV87" s="7">
        <f ca="1"/>
        <v>0</v>
      </c>
      <c r="DW87" s="7">
        <f ca="1"/>
        <v>0</v>
      </c>
      <c r="DX87" s="7">
        <f ca="1"/>
        <v>0</v>
      </c>
      <c r="DY87" s="7">
        <f ca="1"/>
        <v>0</v>
      </c>
      <c r="DZ87" s="7">
        <f ca="1"/>
        <v>0</v>
      </c>
      <c r="EA87" s="7">
        <f ca="1"/>
        <v>0</v>
      </c>
      <c r="EB87" s="7">
        <f ca="1"/>
        <v>0</v>
      </c>
      <c r="EC87" s="7">
        <f ca="1"/>
        <v>6.0008000000000027E-9</v>
      </c>
      <c r="ED87" s="7">
        <f ca="1"/>
        <v>0</v>
      </c>
      <c r="EE87" s="7">
        <f ca="1"/>
        <v>0</v>
      </c>
      <c r="EF87" s="7">
        <f ca="1"/>
        <v>0</v>
      </c>
      <c r="EI87" s="222"/>
      <c r="EJ87" s="3" t="s">
        <v>489</v>
      </c>
      <c r="EK87" s="7">
        <f ca="1"/>
        <v>0</v>
      </c>
      <c r="EL87" s="7">
        <f ca="1"/>
        <v>0</v>
      </c>
      <c r="EM87" s="7">
        <f ca="1"/>
        <v>0</v>
      </c>
      <c r="EN87" s="7">
        <f ca="1"/>
        <v>0</v>
      </c>
      <c r="EO87" s="7">
        <f ca="1"/>
        <v>0</v>
      </c>
      <c r="EP87" s="7">
        <f ca="1"/>
        <v>0</v>
      </c>
      <c r="EQ87" s="7">
        <f ca="1"/>
        <v>0</v>
      </c>
      <c r="ER87" s="7">
        <f ca="1"/>
        <v>0</v>
      </c>
      <c r="ES87" s="7">
        <f ca="1"/>
        <v>0</v>
      </c>
      <c r="ET87" s="7">
        <f ca="1"/>
        <v>0</v>
      </c>
      <c r="EU87" s="7">
        <f ca="1"/>
        <v>0</v>
      </c>
      <c r="EV87" s="7">
        <f ca="1"/>
        <v>1</v>
      </c>
      <c r="EW87" s="7">
        <f ca="1"/>
        <v>0</v>
      </c>
      <c r="EX87" s="7">
        <f ca="1"/>
        <v>0</v>
      </c>
      <c r="EY87" s="7">
        <f ca="1"/>
        <v>0</v>
      </c>
      <c r="EZ87" s="7">
        <f ca="1"/>
        <v>0</v>
      </c>
      <c r="FA87" s="7">
        <f ca="1"/>
        <v>0</v>
      </c>
      <c r="FB87" s="7">
        <f ca="1"/>
        <v>0</v>
      </c>
      <c r="FC87" s="7">
        <f ca="1"/>
        <v>0</v>
      </c>
      <c r="FG87" s="124"/>
      <c r="FH87" s="222"/>
      <c r="FI87" s="3" t="s">
        <v>489</v>
      </c>
      <c r="FJ87" s="7">
        <f t="shared" si="2"/>
        <v>0</v>
      </c>
      <c r="FN87" s="7">
        <f t="shared" ca="1" si="7"/>
        <v>0</v>
      </c>
      <c r="FO87" s="7">
        <f t="shared" ca="1" si="7"/>
        <v>0</v>
      </c>
      <c r="FP87" s="7">
        <f t="shared" ca="1" si="7"/>
        <v>0</v>
      </c>
      <c r="FQ87" s="7">
        <f t="shared" ca="1" si="7"/>
        <v>0</v>
      </c>
      <c r="FR87" s="7">
        <f t="shared" ca="1" si="7"/>
        <v>0</v>
      </c>
      <c r="FS87" s="7">
        <f t="shared" ca="1" si="7"/>
        <v>0</v>
      </c>
      <c r="FT87" s="7">
        <f t="shared" ca="1" si="7"/>
        <v>0</v>
      </c>
      <c r="FU87" s="7">
        <f t="shared" ca="1" si="7"/>
        <v>0</v>
      </c>
      <c r="FV87" s="7">
        <f t="shared" ca="1" si="7"/>
        <v>0</v>
      </c>
      <c r="FW87" s="7">
        <f t="shared" ca="1" si="7"/>
        <v>0</v>
      </c>
      <c r="FX87" s="7">
        <f t="shared" ca="1" si="7"/>
        <v>0</v>
      </c>
      <c r="FY87" s="7">
        <f t="shared" ca="1" si="7"/>
        <v>0</v>
      </c>
      <c r="FZ87" s="7">
        <f t="shared" ca="1" si="7"/>
        <v>0</v>
      </c>
      <c r="GA87" s="7">
        <f t="shared" ca="1" si="7"/>
        <v>0</v>
      </c>
      <c r="GB87" s="7">
        <f t="shared" ca="1" si="7"/>
        <v>0</v>
      </c>
      <c r="GC87" s="7">
        <f t="shared" ca="1" si="7"/>
        <v>0</v>
      </c>
      <c r="GD87" s="7">
        <f t="shared" ca="1" si="8"/>
        <v>0</v>
      </c>
      <c r="GE87" s="7">
        <f t="shared" ca="1" si="8"/>
        <v>0</v>
      </c>
      <c r="GF87" s="7">
        <f t="shared" ca="1" si="8"/>
        <v>0</v>
      </c>
      <c r="GG87" s="7">
        <f t="shared" ca="1" si="8"/>
        <v>0</v>
      </c>
      <c r="GI87" s="222"/>
      <c r="GJ87" s="3" t="s">
        <v>489</v>
      </c>
      <c r="GK87" s="7">
        <f t="shared" si="4"/>
        <v>0</v>
      </c>
      <c r="GM87" s="7">
        <f ca="1"/>
        <v>0</v>
      </c>
      <c r="GN87" s="7">
        <f ca="1"/>
        <v>0</v>
      </c>
      <c r="GP87" s="7">
        <f t="shared" ca="1" si="9"/>
        <v>0</v>
      </c>
      <c r="GR87" s="132" t="s">
        <v>128</v>
      </c>
      <c r="HE87" s="125"/>
      <c r="HI87" s="222"/>
      <c r="HJ87" s="23"/>
      <c r="HK87" s="17"/>
      <c r="HL87" s="17"/>
      <c r="HM87" s="17"/>
      <c r="HN87" s="17"/>
      <c r="HO87" s="17"/>
      <c r="HP87" s="17"/>
      <c r="HQ87" s="145"/>
      <c r="HR87" s="17"/>
      <c r="HS87" s="17"/>
      <c r="HT87" s="17"/>
      <c r="HU87" s="17"/>
      <c r="HV87" s="204"/>
      <c r="HW87" s="23" t="s">
        <v>135</v>
      </c>
      <c r="HX87" s="7">
        <f ca="1"/>
        <v>0</v>
      </c>
      <c r="HY87" s="7">
        <f ca="1"/>
        <v>0</v>
      </c>
      <c r="HZ87" s="7">
        <f ca="1"/>
        <v>0</v>
      </c>
      <c r="IA87" s="7">
        <f ca="1"/>
        <v>0</v>
      </c>
      <c r="IB87" s="7">
        <f ca="1"/>
        <v>0</v>
      </c>
      <c r="IC87" s="7">
        <f ca="1"/>
        <v>0</v>
      </c>
      <c r="ID87" s="7">
        <f ca="1"/>
        <v>0</v>
      </c>
      <c r="IE87" s="7">
        <f ca="1"/>
        <v>0</v>
      </c>
      <c r="IF87" s="7">
        <f ca="1"/>
        <v>0</v>
      </c>
      <c r="IG87" s="7">
        <f ca="1"/>
        <v>0</v>
      </c>
      <c r="IH87" s="7">
        <f ca="1"/>
        <v>0</v>
      </c>
      <c r="II87" s="7">
        <f ca="1"/>
        <v>1</v>
      </c>
      <c r="IJ87" s="7">
        <f ca="1"/>
        <v>0</v>
      </c>
      <c r="IK87" s="7">
        <f ca="1"/>
        <v>0</v>
      </c>
      <c r="IL87" s="7">
        <f ca="1"/>
        <v>0</v>
      </c>
      <c r="IM87" s="7">
        <f ca="1"/>
        <v>-6.0008000000000027E-9</v>
      </c>
      <c r="IN87" s="7">
        <f ca="1"/>
        <v>0</v>
      </c>
      <c r="IO87" s="7">
        <f ca="1"/>
        <v>0</v>
      </c>
      <c r="IP87" s="7">
        <f ca="1"/>
        <v>0</v>
      </c>
      <c r="JN87" s="143"/>
    </row>
    <row r="88" spans="1:274">
      <c r="A88" s="222"/>
      <c r="B88" s="3" t="s">
        <v>490</v>
      </c>
      <c r="C88" s="23"/>
      <c r="D88" s="23"/>
      <c r="E88" s="23"/>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f>AC26</f>
        <v>1799.9799999999996</v>
      </c>
      <c r="AR88" s="19">
        <v>0</v>
      </c>
      <c r="AS88" s="19">
        <v>0</v>
      </c>
      <c r="AT88" s="19">
        <v>0</v>
      </c>
      <c r="AU88" s="19">
        <v>0</v>
      </c>
      <c r="AV88" s="19">
        <v>0</v>
      </c>
      <c r="AW88" s="19">
        <v>0</v>
      </c>
      <c r="AX88" s="19">
        <v>0</v>
      </c>
      <c r="AY88" s="19">
        <v>0</v>
      </c>
      <c r="AZ88" s="19">
        <v>0</v>
      </c>
      <c r="BB88" s="7">
        <f t="shared" si="5"/>
        <v>0</v>
      </c>
      <c r="BD88" s="7">
        <f t="shared" si="0"/>
        <v>1799.9799999999996</v>
      </c>
      <c r="BK88" s="222"/>
      <c r="BL88" s="3" t="s">
        <v>490</v>
      </c>
      <c r="BM88" s="120">
        <v>0</v>
      </c>
      <c r="BN88" s="120">
        <v>0</v>
      </c>
      <c r="BO88" s="120">
        <v>0</v>
      </c>
      <c r="BP88" s="120">
        <v>0</v>
      </c>
      <c r="BQ88" s="120">
        <v>0</v>
      </c>
      <c r="BR88" s="120">
        <v>0</v>
      </c>
      <c r="BS88" s="120">
        <v>0</v>
      </c>
      <c r="BT88" s="120">
        <v>0</v>
      </c>
      <c r="BU88" s="120">
        <v>0</v>
      </c>
      <c r="BV88" s="120">
        <v>0</v>
      </c>
      <c r="BW88" s="120">
        <v>0</v>
      </c>
      <c r="BX88" s="120">
        <v>0</v>
      </c>
      <c r="BY88" s="120">
        <v>0</v>
      </c>
      <c r="BZ88" s="120">
        <v>0</v>
      </c>
      <c r="CA88" s="120">
        <v>0</v>
      </c>
      <c r="CB88" s="120">
        <v>0</v>
      </c>
      <c r="CC88" s="120">
        <v>0</v>
      </c>
      <c r="CD88" s="120">
        <v>0</v>
      </c>
      <c r="CE88" s="120">
        <v>0</v>
      </c>
      <c r="CN88" s="222"/>
      <c r="CO88" s="3" t="s">
        <v>490</v>
      </c>
      <c r="CP88" s="7">
        <f t="shared" ca="1" si="6"/>
        <v>0</v>
      </c>
      <c r="CQ88" s="7">
        <f t="shared" ca="1" si="6"/>
        <v>0</v>
      </c>
      <c r="CR88" s="7">
        <f t="shared" ca="1" si="6"/>
        <v>0</v>
      </c>
      <c r="CS88" s="7">
        <f t="shared" ca="1" si="6"/>
        <v>0</v>
      </c>
      <c r="CT88" s="7">
        <f t="shared" ca="1" si="6"/>
        <v>0</v>
      </c>
      <c r="CU88" s="7">
        <f t="shared" ca="1" si="6"/>
        <v>0</v>
      </c>
      <c r="CV88" s="7">
        <f t="shared" ca="1" si="6"/>
        <v>0</v>
      </c>
      <c r="CW88" s="7">
        <f t="shared" ca="1" si="6"/>
        <v>0</v>
      </c>
      <c r="CX88" s="7">
        <f t="shared" ca="1" si="6"/>
        <v>0</v>
      </c>
      <c r="CY88" s="7">
        <f t="shared" ca="1" si="6"/>
        <v>0</v>
      </c>
      <c r="CZ88" s="7">
        <f t="shared" ca="1" si="6"/>
        <v>0</v>
      </c>
      <c r="DA88" s="7">
        <f t="shared" ca="1" si="6"/>
        <v>0</v>
      </c>
      <c r="DB88" s="7">
        <f t="shared" ca="1" si="6"/>
        <v>0</v>
      </c>
      <c r="DC88" s="7">
        <f t="shared" ca="1" si="6"/>
        <v>0</v>
      </c>
      <c r="DD88" s="7">
        <f t="shared" ca="1" si="6"/>
        <v>0</v>
      </c>
      <c r="DE88" s="7">
        <f t="shared" ca="1" si="6"/>
        <v>1799.9799999999996</v>
      </c>
      <c r="DF88" s="7">
        <f t="shared" ca="1" si="10"/>
        <v>0</v>
      </c>
      <c r="DG88" s="7">
        <f t="shared" ca="1" si="10"/>
        <v>0</v>
      </c>
      <c r="DH88" s="7">
        <f t="shared" ca="1" si="10"/>
        <v>0</v>
      </c>
      <c r="DI88" s="7">
        <f t="shared" ca="1" si="10"/>
        <v>0</v>
      </c>
      <c r="DL88" s="222"/>
      <c r="DM88" s="3" t="s">
        <v>490</v>
      </c>
      <c r="DN88" s="7">
        <f ca="1"/>
        <v>0</v>
      </c>
      <c r="DO88" s="7">
        <f ca="1"/>
        <v>0</v>
      </c>
      <c r="DP88" s="7">
        <f ca="1"/>
        <v>0</v>
      </c>
      <c r="DQ88" s="7">
        <f ca="1"/>
        <v>0</v>
      </c>
      <c r="DR88" s="7">
        <f ca="1"/>
        <v>0</v>
      </c>
      <c r="DS88" s="7">
        <f ca="1"/>
        <v>0</v>
      </c>
      <c r="DT88" s="7">
        <f ca="1"/>
        <v>0</v>
      </c>
      <c r="DU88" s="7">
        <f ca="1"/>
        <v>0</v>
      </c>
      <c r="DV88" s="7">
        <f ca="1"/>
        <v>0</v>
      </c>
      <c r="DW88" s="7">
        <f ca="1"/>
        <v>0</v>
      </c>
      <c r="DX88" s="7">
        <f ca="1"/>
        <v>0</v>
      </c>
      <c r="DY88" s="7">
        <f ca="1"/>
        <v>0</v>
      </c>
      <c r="DZ88" s="7">
        <f ca="1"/>
        <v>0</v>
      </c>
      <c r="EA88" s="7">
        <f ca="1"/>
        <v>0</v>
      </c>
      <c r="EB88" s="7">
        <f ca="1"/>
        <v>0</v>
      </c>
      <c r="EC88" s="7">
        <f ca="1"/>
        <v>0</v>
      </c>
      <c r="ED88" s="7">
        <f ca="1"/>
        <v>0</v>
      </c>
      <c r="EE88" s="7">
        <f ca="1"/>
        <v>0</v>
      </c>
      <c r="EF88" s="155">
        <f ca="1"/>
        <v>1.1999866666666663E-8</v>
      </c>
      <c r="EI88" s="222"/>
      <c r="EJ88" s="3" t="s">
        <v>490</v>
      </c>
      <c r="EK88" s="7">
        <f ca="1"/>
        <v>0</v>
      </c>
      <c r="EL88" s="7">
        <f ca="1"/>
        <v>0</v>
      </c>
      <c r="EM88" s="7">
        <f ca="1"/>
        <v>0</v>
      </c>
      <c r="EN88" s="7">
        <f ca="1"/>
        <v>0</v>
      </c>
      <c r="EO88" s="7">
        <f ca="1"/>
        <v>0</v>
      </c>
      <c r="EP88" s="7">
        <f ca="1"/>
        <v>0</v>
      </c>
      <c r="EQ88" s="7">
        <f ca="1"/>
        <v>0</v>
      </c>
      <c r="ER88" s="7">
        <f ca="1"/>
        <v>0</v>
      </c>
      <c r="ES88" s="7">
        <f ca="1"/>
        <v>0</v>
      </c>
      <c r="ET88" s="7">
        <f ca="1"/>
        <v>0</v>
      </c>
      <c r="EU88" s="7">
        <f ca="1"/>
        <v>0</v>
      </c>
      <c r="EV88" s="7">
        <f ca="1"/>
        <v>0</v>
      </c>
      <c r="EW88" s="7">
        <f ca="1"/>
        <v>0</v>
      </c>
      <c r="EX88" s="7">
        <f ca="1"/>
        <v>0</v>
      </c>
      <c r="EY88" s="7">
        <f ca="1"/>
        <v>1</v>
      </c>
      <c r="EZ88" s="7">
        <f ca="1"/>
        <v>0</v>
      </c>
      <c r="FA88" s="7">
        <f ca="1"/>
        <v>0</v>
      </c>
      <c r="FB88" s="7">
        <f ca="1"/>
        <v>0</v>
      </c>
      <c r="FC88" s="7">
        <f ca="1"/>
        <v>0</v>
      </c>
      <c r="FG88" s="124"/>
      <c r="FH88" s="222"/>
      <c r="FI88" s="3" t="s">
        <v>490</v>
      </c>
      <c r="FJ88" s="7">
        <f t="shared" si="2"/>
        <v>0</v>
      </c>
      <c r="FN88" s="7">
        <f t="shared" ca="1" si="7"/>
        <v>0</v>
      </c>
      <c r="FO88" s="7">
        <f t="shared" ca="1" si="7"/>
        <v>0</v>
      </c>
      <c r="FP88" s="7">
        <f t="shared" ca="1" si="7"/>
        <v>0</v>
      </c>
      <c r="FQ88" s="7">
        <f t="shared" ca="1" si="7"/>
        <v>0</v>
      </c>
      <c r="FR88" s="7">
        <f t="shared" ca="1" si="7"/>
        <v>0</v>
      </c>
      <c r="FS88" s="7">
        <f t="shared" ca="1" si="7"/>
        <v>0</v>
      </c>
      <c r="FT88" s="7">
        <f t="shared" ca="1" si="7"/>
        <v>0</v>
      </c>
      <c r="FU88" s="7">
        <f t="shared" ca="1" si="7"/>
        <v>0</v>
      </c>
      <c r="FV88" s="7">
        <f t="shared" ca="1" si="7"/>
        <v>0</v>
      </c>
      <c r="FW88" s="7">
        <f t="shared" ca="1" si="7"/>
        <v>0</v>
      </c>
      <c r="FX88" s="7">
        <f t="shared" ca="1" si="7"/>
        <v>0</v>
      </c>
      <c r="FY88" s="7">
        <f t="shared" ca="1" si="7"/>
        <v>0</v>
      </c>
      <c r="FZ88" s="7">
        <f t="shared" ca="1" si="7"/>
        <v>0</v>
      </c>
      <c r="GA88" s="7">
        <f t="shared" ca="1" si="7"/>
        <v>0</v>
      </c>
      <c r="GB88" s="7">
        <f t="shared" ca="1" si="7"/>
        <v>0</v>
      </c>
      <c r="GC88" s="7">
        <f t="shared" ca="1" si="7"/>
        <v>0</v>
      </c>
      <c r="GD88" s="7">
        <f t="shared" ca="1" si="8"/>
        <v>0</v>
      </c>
      <c r="GE88" s="7">
        <f t="shared" ca="1" si="8"/>
        <v>0</v>
      </c>
      <c r="GF88" s="7">
        <f t="shared" ca="1" si="8"/>
        <v>0</v>
      </c>
      <c r="GG88" s="7">
        <f t="shared" ca="1" si="8"/>
        <v>0</v>
      </c>
      <c r="GI88" s="222"/>
      <c r="GJ88" s="3" t="s">
        <v>490</v>
      </c>
      <c r="GK88" s="7">
        <f t="shared" si="4"/>
        <v>0</v>
      </c>
      <c r="GM88" s="7">
        <f ca="1"/>
        <v>0</v>
      </c>
      <c r="GN88" s="7">
        <f ca="1"/>
        <v>0</v>
      </c>
      <c r="GP88" s="7">
        <f t="shared" ca="1" si="9"/>
        <v>0</v>
      </c>
      <c r="GR88" s="132" t="s">
        <v>128</v>
      </c>
      <c r="HE88" s="125"/>
      <c r="HI88" s="222"/>
      <c r="HJ88" s="23"/>
      <c r="HK88" s="17"/>
      <c r="HL88" s="17"/>
      <c r="HM88" s="17"/>
      <c r="HN88" s="17"/>
      <c r="HO88" s="17"/>
      <c r="HP88" s="17"/>
      <c r="HQ88" s="145"/>
      <c r="HR88" s="17"/>
      <c r="HS88" s="17"/>
      <c r="HT88" s="17"/>
      <c r="HU88" s="17"/>
      <c r="HV88" s="204"/>
      <c r="HW88" s="23" t="s">
        <v>136</v>
      </c>
      <c r="HX88" s="7">
        <f ca="1"/>
        <v>0</v>
      </c>
      <c r="HY88" s="7">
        <f ca="1"/>
        <v>0</v>
      </c>
      <c r="HZ88" s="7">
        <f ca="1"/>
        <v>0</v>
      </c>
      <c r="IA88" s="7">
        <f ca="1"/>
        <v>0</v>
      </c>
      <c r="IB88" s="7">
        <f ca="1"/>
        <v>0</v>
      </c>
      <c r="IC88" s="7">
        <f ca="1"/>
        <v>0</v>
      </c>
      <c r="ID88" s="7">
        <f ca="1"/>
        <v>0</v>
      </c>
      <c r="IE88" s="7">
        <f ca="1"/>
        <v>0</v>
      </c>
      <c r="IF88" s="7">
        <f ca="1"/>
        <v>0</v>
      </c>
      <c r="IG88" s="7">
        <f ca="1"/>
        <v>0</v>
      </c>
      <c r="IH88" s="7">
        <f ca="1"/>
        <v>0</v>
      </c>
      <c r="II88" s="7">
        <f ca="1"/>
        <v>0</v>
      </c>
      <c r="IJ88" s="7">
        <f ca="1"/>
        <v>0</v>
      </c>
      <c r="IK88" s="7">
        <f ca="1"/>
        <v>0</v>
      </c>
      <c r="IL88" s="7">
        <f ca="1"/>
        <v>1</v>
      </c>
      <c r="IM88" s="7">
        <f ca="1"/>
        <v>0</v>
      </c>
      <c r="IN88" s="7">
        <f ca="1"/>
        <v>0</v>
      </c>
      <c r="IO88" s="7">
        <f ca="1"/>
        <v>0</v>
      </c>
      <c r="IP88" s="7">
        <f ca="1"/>
        <v>-1.1999866666666663E-8</v>
      </c>
      <c r="JN88" s="143"/>
    </row>
    <row r="89" spans="1:274">
      <c r="A89" s="222"/>
      <c r="B89" s="3" t="s">
        <v>139</v>
      </c>
      <c r="C89" s="23"/>
      <c r="D89" s="23"/>
      <c r="E89" s="23"/>
      <c r="X89" s="18">
        <v>0</v>
      </c>
      <c r="Y89" s="18">
        <v>0</v>
      </c>
      <c r="Z89" s="18">
        <v>0</v>
      </c>
      <c r="AA89" s="18">
        <v>0</v>
      </c>
      <c r="AB89" s="18">
        <f>L26</f>
        <v>1666685185.3909488</v>
      </c>
      <c r="AC89" s="18">
        <f>J18</f>
        <v>1666685185.3909488</v>
      </c>
      <c r="AD89" s="18">
        <v>0</v>
      </c>
      <c r="AE89" s="18">
        <v>0</v>
      </c>
      <c r="AF89" s="18">
        <v>0</v>
      </c>
      <c r="AG89" s="18">
        <f>T23</f>
        <v>1500000000</v>
      </c>
      <c r="AH89" s="18">
        <f>V23</f>
        <v>2250000000</v>
      </c>
      <c r="AI89" s="18">
        <v>0</v>
      </c>
      <c r="AJ89" s="18">
        <v>0</v>
      </c>
      <c r="AK89" s="18">
        <v>0</v>
      </c>
      <c r="AL89" s="18">
        <v>0</v>
      </c>
      <c r="AM89" s="18">
        <v>0</v>
      </c>
      <c r="AN89" s="18">
        <v>0</v>
      </c>
      <c r="AO89" s="18">
        <v>0</v>
      </c>
      <c r="AP89" s="18">
        <v>0</v>
      </c>
      <c r="AR89" s="19">
        <v>0</v>
      </c>
      <c r="AS89" s="19">
        <v>0</v>
      </c>
      <c r="AT89" s="19">
        <v>0</v>
      </c>
      <c r="AU89" s="19">
        <v>0</v>
      </c>
      <c r="AV89" s="19">
        <v>0</v>
      </c>
      <c r="AW89" s="19">
        <v>0</v>
      </c>
      <c r="AX89" s="19">
        <v>0</v>
      </c>
      <c r="AY89" s="19">
        <v>0</v>
      </c>
      <c r="AZ89" s="19">
        <f>AI28</f>
        <v>142916629629.21808</v>
      </c>
      <c r="BB89" s="7">
        <f t="shared" si="5"/>
        <v>142916629629.21808</v>
      </c>
      <c r="BD89" s="7">
        <f t="shared" si="0"/>
        <v>149999999999.99997</v>
      </c>
      <c r="BK89" s="222"/>
      <c r="BL89" s="3" t="s">
        <v>139</v>
      </c>
      <c r="BM89" s="120">
        <v>0</v>
      </c>
      <c r="BN89" s="120">
        <v>0</v>
      </c>
      <c r="BO89" s="120">
        <v>0</v>
      </c>
      <c r="BP89" s="120">
        <v>0</v>
      </c>
      <c r="BQ89" s="18">
        <v>1</v>
      </c>
      <c r="BR89" s="18">
        <v>1</v>
      </c>
      <c r="BS89" s="120">
        <v>0</v>
      </c>
      <c r="BT89" s="120">
        <v>0</v>
      </c>
      <c r="BU89" s="120">
        <v>0</v>
      </c>
      <c r="BV89" s="18">
        <v>1</v>
      </c>
      <c r="BW89" s="18">
        <v>1</v>
      </c>
      <c r="BX89" s="120">
        <v>0</v>
      </c>
      <c r="BY89" s="120">
        <v>0</v>
      </c>
      <c r="BZ89" s="120">
        <v>0</v>
      </c>
      <c r="CA89" s="120">
        <v>0</v>
      </c>
      <c r="CB89" s="120">
        <v>0</v>
      </c>
      <c r="CC89" s="120">
        <v>0</v>
      </c>
      <c r="CD89" s="120">
        <v>0</v>
      </c>
      <c r="CE89" s="120">
        <v>0</v>
      </c>
      <c r="CN89" s="222"/>
      <c r="CO89" s="3" t="s">
        <v>139</v>
      </c>
      <c r="CP89" s="7">
        <f t="shared" ca="1" si="6"/>
        <v>0</v>
      </c>
      <c r="CQ89" s="7">
        <f t="shared" ca="1" si="6"/>
        <v>0</v>
      </c>
      <c r="CR89" s="7">
        <f t="shared" ca="1" si="6"/>
        <v>0</v>
      </c>
      <c r="CS89" s="7">
        <f t="shared" ca="1" si="6"/>
        <v>0</v>
      </c>
      <c r="CT89" s="7">
        <f t="shared" ca="1" si="6"/>
        <v>0</v>
      </c>
      <c r="CU89" s="7">
        <f t="shared" ca="1" si="6"/>
        <v>0</v>
      </c>
      <c r="CV89" s="7">
        <f t="shared" ca="1" si="6"/>
        <v>0</v>
      </c>
      <c r="CW89" s="7">
        <f t="shared" ca="1" si="6"/>
        <v>0</v>
      </c>
      <c r="CX89" s="7">
        <f t="shared" ca="1" si="6"/>
        <v>0</v>
      </c>
      <c r="CY89" s="7">
        <f t="shared" ca="1" si="6"/>
        <v>0</v>
      </c>
      <c r="CZ89" s="7">
        <f t="shared" ca="1" si="6"/>
        <v>0</v>
      </c>
      <c r="DA89" s="7">
        <f t="shared" ca="1" si="6"/>
        <v>0</v>
      </c>
      <c r="DB89" s="7">
        <f t="shared" ca="1" si="6"/>
        <v>0</v>
      </c>
      <c r="DC89" s="7">
        <f t="shared" ca="1" si="6"/>
        <v>0</v>
      </c>
      <c r="DD89" s="7">
        <f t="shared" ca="1" si="6"/>
        <v>0</v>
      </c>
      <c r="DE89" s="7">
        <f t="shared" ca="1" si="6"/>
        <v>0</v>
      </c>
      <c r="DF89" s="7">
        <f t="shared" ca="1" si="10"/>
        <v>149999999999.99997</v>
      </c>
      <c r="DG89" s="7">
        <f t="shared" ca="1" si="10"/>
        <v>0</v>
      </c>
      <c r="DH89" s="7">
        <f t="shared" ca="1" si="10"/>
        <v>0</v>
      </c>
      <c r="DI89" s="7">
        <f t="shared" ca="1" si="10"/>
        <v>0</v>
      </c>
      <c r="DL89" s="222"/>
      <c r="DM89" s="3" t="s">
        <v>139</v>
      </c>
      <c r="DN89" s="7">
        <f ca="1"/>
        <v>0</v>
      </c>
      <c r="DO89" s="7">
        <f ca="1"/>
        <v>0</v>
      </c>
      <c r="DP89" s="7">
        <f ca="1"/>
        <v>0</v>
      </c>
      <c r="DQ89" s="7">
        <f ca="1"/>
        <v>0</v>
      </c>
      <c r="DR89" s="7">
        <f ca="1"/>
        <v>35461.386923211678</v>
      </c>
      <c r="DS89" s="7">
        <f ca="1"/>
        <v>40650.858180267045</v>
      </c>
      <c r="DT89" s="7">
        <f ca="1"/>
        <v>0</v>
      </c>
      <c r="DU89" s="7">
        <f ca="1"/>
        <v>0</v>
      </c>
      <c r="DV89" s="7">
        <f ca="1"/>
        <v>0</v>
      </c>
      <c r="DW89" s="7">
        <f ca="1"/>
        <v>99009.900990099006</v>
      </c>
      <c r="DX89" s="7">
        <f ca="1"/>
        <v>86538.461538461546</v>
      </c>
      <c r="DY89" s="7">
        <f ca="1"/>
        <v>0</v>
      </c>
      <c r="DZ89" s="7">
        <f ca="1"/>
        <v>0</v>
      </c>
      <c r="EA89" s="7">
        <f ca="1"/>
        <v>0</v>
      </c>
      <c r="EB89" s="7">
        <f ca="1"/>
        <v>0</v>
      </c>
      <c r="EC89" s="7">
        <f ca="1"/>
        <v>0</v>
      </c>
      <c r="ED89" s="7">
        <f ca="1"/>
        <v>0</v>
      </c>
      <c r="EE89" s="7">
        <f ca="1"/>
        <v>0</v>
      </c>
      <c r="EF89" s="7">
        <f ca="1"/>
        <v>0</v>
      </c>
      <c r="EI89" s="222"/>
      <c r="EJ89" s="3" t="s">
        <v>139</v>
      </c>
      <c r="EK89" s="7">
        <f ca="1"/>
        <v>0</v>
      </c>
      <c r="EL89" s="7">
        <f ca="1"/>
        <v>0</v>
      </c>
      <c r="EM89" s="7">
        <f ca="1"/>
        <v>0</v>
      </c>
      <c r="EN89" s="7">
        <f ca="1"/>
        <v>0</v>
      </c>
      <c r="EO89" s="7">
        <f ca="1"/>
        <v>0</v>
      </c>
      <c r="EP89" s="7">
        <f ca="1"/>
        <v>0</v>
      </c>
      <c r="EQ89" s="7">
        <f ca="1"/>
        <v>0</v>
      </c>
      <c r="ER89" s="7">
        <f ca="1"/>
        <v>0</v>
      </c>
      <c r="ES89" s="7">
        <f ca="1"/>
        <v>0</v>
      </c>
      <c r="ET89" s="7">
        <f ca="1"/>
        <v>0</v>
      </c>
      <c r="EU89" s="7">
        <f ca="1"/>
        <v>0</v>
      </c>
      <c r="EV89" s="7">
        <f ca="1"/>
        <v>0</v>
      </c>
      <c r="EW89" s="7">
        <f ca="1"/>
        <v>0</v>
      </c>
      <c r="EX89" s="7">
        <f ca="1"/>
        <v>0</v>
      </c>
      <c r="EY89" s="7">
        <f ca="1"/>
        <v>0</v>
      </c>
      <c r="EZ89" s="7">
        <f ca="1"/>
        <v>0</v>
      </c>
      <c r="FA89" s="7">
        <f ca="1"/>
        <v>0</v>
      </c>
      <c r="FB89" s="7">
        <f ca="1"/>
        <v>0</v>
      </c>
      <c r="FC89" s="7">
        <f ca="1"/>
        <v>0.99999999999999989</v>
      </c>
      <c r="FG89" s="124"/>
      <c r="FH89" s="222"/>
      <c r="FI89" s="3" t="s">
        <v>139</v>
      </c>
      <c r="FJ89" s="7">
        <f t="shared" si="2"/>
        <v>142916629629.21808</v>
      </c>
      <c r="FN89" s="7">
        <f t="shared" ca="1" si="7"/>
        <v>0</v>
      </c>
      <c r="FO89" s="7">
        <f t="shared" ca="1" si="7"/>
        <v>0</v>
      </c>
      <c r="FP89" s="7">
        <f t="shared" ca="1" si="7"/>
        <v>0</v>
      </c>
      <c r="FQ89" s="7">
        <f t="shared" ca="1" si="7"/>
        <v>0</v>
      </c>
      <c r="FR89" s="7">
        <f t="shared" ca="1" si="7"/>
        <v>0</v>
      </c>
      <c r="FS89" s="7">
        <f t="shared" ca="1" si="7"/>
        <v>0</v>
      </c>
      <c r="FT89" s="7">
        <f t="shared" ca="1" si="7"/>
        <v>0</v>
      </c>
      <c r="FU89" s="7">
        <f t="shared" ca="1" si="7"/>
        <v>0</v>
      </c>
      <c r="FV89" s="7">
        <f t="shared" ca="1" si="7"/>
        <v>0</v>
      </c>
      <c r="FW89" s="7">
        <f t="shared" ca="1" si="7"/>
        <v>0</v>
      </c>
      <c r="FX89" s="7">
        <f t="shared" ca="1" si="7"/>
        <v>0</v>
      </c>
      <c r="FY89" s="7">
        <f t="shared" ca="1" si="7"/>
        <v>0</v>
      </c>
      <c r="FZ89" s="7">
        <f t="shared" ca="1" si="7"/>
        <v>0</v>
      </c>
      <c r="GA89" s="7">
        <f t="shared" ca="1" si="7"/>
        <v>0</v>
      </c>
      <c r="GB89" s="7">
        <f t="shared" ca="1" si="7"/>
        <v>0</v>
      </c>
      <c r="GC89" s="7">
        <f t="shared" ref="GC89:GG92" ca="1" si="11">IF((ROW()-ROW($FN$73))=(COLUMN()-COLUMN($FN$73)),INDIRECT("ER"&amp;ROW()),0)</f>
        <v>0</v>
      </c>
      <c r="GD89" s="155">
        <f t="shared" ca="1" si="11"/>
        <v>0</v>
      </c>
      <c r="GE89" s="7">
        <f t="shared" ca="1" si="11"/>
        <v>0</v>
      </c>
      <c r="GF89" s="7">
        <f t="shared" ca="1" si="11"/>
        <v>0</v>
      </c>
      <c r="GG89" s="7">
        <f t="shared" ca="1" si="11"/>
        <v>0</v>
      </c>
      <c r="GI89" s="222"/>
      <c r="GJ89" s="3" t="s">
        <v>139</v>
      </c>
      <c r="GK89" s="7">
        <f t="shared" si="4"/>
        <v>142916629629.21808</v>
      </c>
      <c r="GM89" s="7">
        <f ca="1"/>
        <v>0</v>
      </c>
      <c r="GN89" s="7">
        <f ca="1"/>
        <v>0</v>
      </c>
      <c r="GP89" s="7">
        <f t="shared" ca="1" si="9"/>
        <v>0</v>
      </c>
      <c r="GR89" s="132" t="e">
        <f ca="1">GK89/GP89</f>
        <v>#DIV/0!</v>
      </c>
      <c r="GS89" t="s">
        <v>160</v>
      </c>
      <c r="HE89" s="125"/>
      <c r="HI89" s="222"/>
      <c r="HJ89" s="23"/>
      <c r="HK89" s="17"/>
      <c r="HL89" s="17"/>
      <c r="HM89" s="17"/>
      <c r="HN89" s="17"/>
      <c r="HO89" s="17"/>
      <c r="HP89" s="17"/>
      <c r="HQ89" s="145"/>
      <c r="HR89" s="17"/>
      <c r="HS89" s="17"/>
      <c r="HT89" s="17"/>
      <c r="HU89" s="17"/>
      <c r="HV89" s="204"/>
      <c r="HW89" s="23" t="s">
        <v>139</v>
      </c>
      <c r="HX89" s="7">
        <f ca="1"/>
        <v>0</v>
      </c>
      <c r="HY89" s="7">
        <f ca="1"/>
        <v>0</v>
      </c>
      <c r="HZ89" s="7">
        <f ca="1"/>
        <v>0</v>
      </c>
      <c r="IA89" s="7">
        <f ca="1"/>
        <v>0</v>
      </c>
      <c r="IB89" s="7">
        <f ca="1"/>
        <v>-35461.386923211678</v>
      </c>
      <c r="IC89" s="7">
        <f ca="1"/>
        <v>-40650.858180267045</v>
      </c>
      <c r="ID89" s="7">
        <f ca="1"/>
        <v>0</v>
      </c>
      <c r="IE89" s="7">
        <f ca="1"/>
        <v>0</v>
      </c>
      <c r="IF89" s="7">
        <f ca="1"/>
        <v>0</v>
      </c>
      <c r="IG89" s="7">
        <f ca="1"/>
        <v>-99009.900990099006</v>
      </c>
      <c r="IH89" s="7">
        <f ca="1"/>
        <v>-86538.461538461546</v>
      </c>
      <c r="II89" s="7">
        <f ca="1"/>
        <v>0</v>
      </c>
      <c r="IJ89" s="7">
        <f ca="1"/>
        <v>0</v>
      </c>
      <c r="IK89" s="7">
        <f ca="1"/>
        <v>0</v>
      </c>
      <c r="IL89" s="7">
        <f ca="1"/>
        <v>0</v>
      </c>
      <c r="IM89" s="7">
        <f ca="1"/>
        <v>0</v>
      </c>
      <c r="IN89" s="7">
        <f ca="1"/>
        <v>0</v>
      </c>
      <c r="IO89" s="7">
        <f ca="1"/>
        <v>0</v>
      </c>
      <c r="IP89" s="7">
        <f ca="1"/>
        <v>0.99999999999999989</v>
      </c>
      <c r="JN89" s="143"/>
    </row>
    <row r="90" spans="1:274">
      <c r="A90" s="222"/>
      <c r="B90" s="3" t="s">
        <v>140</v>
      </c>
      <c r="C90" s="23"/>
      <c r="D90" s="23"/>
      <c r="E90" s="23"/>
      <c r="X90" s="18">
        <v>0</v>
      </c>
      <c r="Y90" s="18">
        <v>0</v>
      </c>
      <c r="Z90" s="18">
        <v>0</v>
      </c>
      <c r="AA90" s="18">
        <v>0</v>
      </c>
      <c r="AB90" s="18">
        <v>0</v>
      </c>
      <c r="AC90" s="18">
        <v>0</v>
      </c>
      <c r="AD90" s="18">
        <v>0</v>
      </c>
      <c r="AE90" s="18">
        <v>0</v>
      </c>
      <c r="AF90" s="18">
        <v>0</v>
      </c>
      <c r="AG90" s="18">
        <v>0</v>
      </c>
      <c r="AH90" s="18">
        <v>0</v>
      </c>
      <c r="AI90" s="18">
        <v>0</v>
      </c>
      <c r="AJ90" s="18">
        <v>0</v>
      </c>
      <c r="AK90" s="18">
        <v>0</v>
      </c>
      <c r="AL90" s="18">
        <v>0</v>
      </c>
      <c r="AM90" s="18">
        <v>0</v>
      </c>
      <c r="AN90" s="18">
        <v>0</v>
      </c>
      <c r="AO90" s="18">
        <v>0</v>
      </c>
      <c r="AP90" s="18">
        <v>0</v>
      </c>
      <c r="AR90" s="19">
        <v>0</v>
      </c>
      <c r="AS90" s="19">
        <v>0</v>
      </c>
      <c r="AT90" s="19">
        <v>0</v>
      </c>
      <c r="AU90" s="19">
        <v>0</v>
      </c>
      <c r="AV90" s="19">
        <v>0</v>
      </c>
      <c r="AW90" s="19">
        <v>0</v>
      </c>
      <c r="AX90" s="19">
        <v>0</v>
      </c>
      <c r="AY90" s="19">
        <f>AG16</f>
        <v>500000000000000</v>
      </c>
      <c r="AZ90" s="19">
        <v>0</v>
      </c>
      <c r="BB90" s="7">
        <f t="shared" si="5"/>
        <v>500000000000000</v>
      </c>
      <c r="BD90" s="7">
        <f t="shared" si="0"/>
        <v>500000000000000</v>
      </c>
      <c r="BK90" s="222"/>
      <c r="BL90" s="3" t="s">
        <v>140</v>
      </c>
      <c r="BM90" s="120">
        <v>0</v>
      </c>
      <c r="BN90" s="120">
        <v>0</v>
      </c>
      <c r="BO90" s="120">
        <v>0</v>
      </c>
      <c r="BP90" s="120">
        <v>0</v>
      </c>
      <c r="BQ90" s="120">
        <v>0</v>
      </c>
      <c r="BR90" s="120">
        <v>0</v>
      </c>
      <c r="BS90" s="120">
        <v>0</v>
      </c>
      <c r="BT90" s="120">
        <v>0</v>
      </c>
      <c r="BU90" s="120">
        <v>0</v>
      </c>
      <c r="BV90" s="120">
        <v>0</v>
      </c>
      <c r="BW90" s="120">
        <v>0</v>
      </c>
      <c r="BX90" s="120">
        <v>0</v>
      </c>
      <c r="BY90" s="120">
        <v>0</v>
      </c>
      <c r="BZ90" s="120">
        <v>0</v>
      </c>
      <c r="CA90" s="120">
        <v>0</v>
      </c>
      <c r="CB90" s="120">
        <v>0</v>
      </c>
      <c r="CC90" s="120">
        <v>0</v>
      </c>
      <c r="CD90" s="120">
        <v>0</v>
      </c>
      <c r="CE90" s="120">
        <v>0</v>
      </c>
      <c r="CN90" s="222"/>
      <c r="CO90" s="3" t="s">
        <v>140</v>
      </c>
      <c r="CP90" s="7">
        <f t="shared" ca="1" si="6"/>
        <v>0</v>
      </c>
      <c r="CQ90" s="7">
        <f t="shared" ca="1" si="6"/>
        <v>0</v>
      </c>
      <c r="CR90" s="7">
        <f t="shared" ca="1" si="6"/>
        <v>0</v>
      </c>
      <c r="CS90" s="7">
        <f t="shared" ca="1" si="6"/>
        <v>0</v>
      </c>
      <c r="CT90" s="7">
        <f t="shared" ca="1" si="6"/>
        <v>0</v>
      </c>
      <c r="CU90" s="7">
        <f t="shared" ca="1" si="6"/>
        <v>0</v>
      </c>
      <c r="CV90" s="7">
        <f t="shared" ca="1" si="6"/>
        <v>0</v>
      </c>
      <c r="CW90" s="7">
        <f t="shared" ca="1" si="6"/>
        <v>0</v>
      </c>
      <c r="CX90" s="7">
        <f t="shared" ca="1" si="6"/>
        <v>0</v>
      </c>
      <c r="CY90" s="7">
        <f t="shared" ca="1" si="6"/>
        <v>0</v>
      </c>
      <c r="CZ90" s="7">
        <f t="shared" ca="1" si="6"/>
        <v>0</v>
      </c>
      <c r="DA90" s="7">
        <f t="shared" ca="1" si="6"/>
        <v>0</v>
      </c>
      <c r="DB90" s="7">
        <f t="shared" ca="1" si="6"/>
        <v>0</v>
      </c>
      <c r="DC90" s="7">
        <f t="shared" ca="1" si="6"/>
        <v>0</v>
      </c>
      <c r="DD90" s="7">
        <f t="shared" ca="1" si="6"/>
        <v>0</v>
      </c>
      <c r="DE90" s="7">
        <f t="shared" ca="1" si="6"/>
        <v>0</v>
      </c>
      <c r="DF90" s="7">
        <f t="shared" ca="1" si="10"/>
        <v>0</v>
      </c>
      <c r="DG90" s="7">
        <f t="shared" ca="1" si="10"/>
        <v>500000000000000</v>
      </c>
      <c r="DH90" s="7">
        <f t="shared" ca="1" si="10"/>
        <v>0</v>
      </c>
      <c r="DI90" s="7">
        <f t="shared" ca="1" si="10"/>
        <v>0</v>
      </c>
      <c r="DL90" s="222"/>
      <c r="DM90" s="3" t="s">
        <v>140</v>
      </c>
      <c r="DN90" s="7">
        <f ca="1"/>
        <v>0</v>
      </c>
      <c r="DO90" s="7">
        <f ca="1"/>
        <v>0</v>
      </c>
      <c r="DP90" s="7">
        <f ca="1"/>
        <v>0</v>
      </c>
      <c r="DQ90" s="7">
        <f ca="1"/>
        <v>0</v>
      </c>
      <c r="DR90" s="7">
        <f ca="1"/>
        <v>0</v>
      </c>
      <c r="DS90" s="7">
        <f ca="1"/>
        <v>0</v>
      </c>
      <c r="DT90" s="7">
        <f ca="1"/>
        <v>0</v>
      </c>
      <c r="DU90" s="7">
        <f ca="1"/>
        <v>0</v>
      </c>
      <c r="DV90" s="7">
        <f ca="1"/>
        <v>0</v>
      </c>
      <c r="DW90" s="7">
        <f ca="1"/>
        <v>0</v>
      </c>
      <c r="DX90" s="7">
        <f ca="1"/>
        <v>0</v>
      </c>
      <c r="DY90" s="7">
        <f ca="1"/>
        <v>0</v>
      </c>
      <c r="DZ90" s="7">
        <f ca="1"/>
        <v>0</v>
      </c>
      <c r="EA90" s="7">
        <f ca="1"/>
        <v>0</v>
      </c>
      <c r="EB90" s="7">
        <f ca="1"/>
        <v>0</v>
      </c>
      <c r="EC90" s="7">
        <f ca="1"/>
        <v>0</v>
      </c>
      <c r="ED90" s="7">
        <f ca="1"/>
        <v>0</v>
      </c>
      <c r="EE90" s="7">
        <f ca="1"/>
        <v>0</v>
      </c>
      <c r="EF90" s="7">
        <f ca="1"/>
        <v>0</v>
      </c>
      <c r="EI90" s="222"/>
      <c r="EJ90" s="3" t="s">
        <v>140</v>
      </c>
      <c r="EK90" s="7">
        <f ca="1"/>
        <v>0</v>
      </c>
      <c r="EL90" s="7">
        <f ca="1"/>
        <v>0</v>
      </c>
      <c r="EM90" s="7">
        <f ca="1"/>
        <v>0</v>
      </c>
      <c r="EN90" s="7">
        <f ca="1"/>
        <v>0</v>
      </c>
      <c r="EO90" s="7">
        <f ca="1"/>
        <v>0</v>
      </c>
      <c r="EP90" s="7">
        <f ca="1"/>
        <v>0</v>
      </c>
      <c r="EQ90" s="7">
        <f ca="1"/>
        <v>0</v>
      </c>
      <c r="ER90" s="7">
        <f ca="1"/>
        <v>0</v>
      </c>
      <c r="ES90" s="7">
        <f ca="1"/>
        <v>0</v>
      </c>
      <c r="ET90" s="7">
        <f ca="1"/>
        <v>0</v>
      </c>
      <c r="EU90" s="7">
        <f ca="1"/>
        <v>0</v>
      </c>
      <c r="EV90" s="7">
        <f ca="1"/>
        <v>0</v>
      </c>
      <c r="EW90" s="7">
        <f ca="1"/>
        <v>0</v>
      </c>
      <c r="EX90" s="7">
        <f ca="1"/>
        <v>0</v>
      </c>
      <c r="EY90" s="7">
        <f ca="1"/>
        <v>0</v>
      </c>
      <c r="EZ90" s="7">
        <f ca="1"/>
        <v>0</v>
      </c>
      <c r="FA90" s="7">
        <f ca="1"/>
        <v>0</v>
      </c>
      <c r="FB90" s="7">
        <f ca="1"/>
        <v>1</v>
      </c>
      <c r="FC90" s="7">
        <f ca="1"/>
        <v>0</v>
      </c>
      <c r="FG90" s="124"/>
      <c r="FH90" s="222"/>
      <c r="FI90" s="3" t="s">
        <v>140</v>
      </c>
      <c r="FJ90" s="7">
        <f t="shared" si="2"/>
        <v>500000000000000</v>
      </c>
      <c r="FN90" s="7">
        <f t="shared" ref="FN90:GC92" ca="1" si="12">IF((ROW()-ROW($FN$73))=(COLUMN()-COLUMN($FN$73)),INDIRECT("ER"&amp;ROW()),0)</f>
        <v>0</v>
      </c>
      <c r="FO90" s="7">
        <f t="shared" ca="1" si="12"/>
        <v>0</v>
      </c>
      <c r="FP90" s="7">
        <f t="shared" ca="1" si="12"/>
        <v>0</v>
      </c>
      <c r="FQ90" s="7">
        <f t="shared" ca="1" si="12"/>
        <v>0</v>
      </c>
      <c r="FR90" s="7">
        <f t="shared" ca="1" si="12"/>
        <v>0</v>
      </c>
      <c r="FS90" s="7">
        <f t="shared" ca="1" si="12"/>
        <v>0</v>
      </c>
      <c r="FT90" s="7">
        <f t="shared" ca="1" si="12"/>
        <v>0</v>
      </c>
      <c r="FU90" s="7">
        <f t="shared" ca="1" si="12"/>
        <v>0</v>
      </c>
      <c r="FV90" s="7">
        <f t="shared" ca="1" si="12"/>
        <v>0</v>
      </c>
      <c r="FW90" s="7">
        <f t="shared" ca="1" si="12"/>
        <v>0</v>
      </c>
      <c r="FX90" s="7">
        <f t="shared" ca="1" si="12"/>
        <v>0</v>
      </c>
      <c r="FY90" s="7">
        <f t="shared" ca="1" si="12"/>
        <v>0</v>
      </c>
      <c r="FZ90" s="7">
        <f t="shared" ca="1" si="12"/>
        <v>0</v>
      </c>
      <c r="GA90" s="7">
        <f t="shared" ca="1" si="12"/>
        <v>0</v>
      </c>
      <c r="GB90" s="7">
        <f t="shared" ca="1" si="12"/>
        <v>0</v>
      </c>
      <c r="GC90" s="7">
        <f t="shared" ca="1" si="12"/>
        <v>0</v>
      </c>
      <c r="GD90" s="7">
        <f t="shared" ca="1" si="11"/>
        <v>0</v>
      </c>
      <c r="GE90" s="7">
        <f t="shared" ca="1" si="11"/>
        <v>0</v>
      </c>
      <c r="GF90" s="7">
        <f t="shared" ca="1" si="11"/>
        <v>0</v>
      </c>
      <c r="GG90" s="7">
        <f t="shared" ca="1" si="11"/>
        <v>0</v>
      </c>
      <c r="GI90" s="222"/>
      <c r="GJ90" s="3" t="s">
        <v>140</v>
      </c>
      <c r="GK90" s="7">
        <f t="shared" si="4"/>
        <v>500000000000000</v>
      </c>
      <c r="GM90" s="7">
        <f ca="1"/>
        <v>0</v>
      </c>
      <c r="GN90" s="7">
        <f ca="1"/>
        <v>0</v>
      </c>
      <c r="GP90" s="7">
        <f t="shared" ca="1" si="9"/>
        <v>0</v>
      </c>
      <c r="GR90" s="132" t="e">
        <f ca="1">GK90/GP90</f>
        <v>#DIV/0!</v>
      </c>
      <c r="GS90" t="s">
        <v>161</v>
      </c>
      <c r="HE90" s="125"/>
      <c r="HI90" s="222"/>
      <c r="HJ90" s="23"/>
      <c r="HK90" s="17"/>
      <c r="HL90" s="17"/>
      <c r="HM90" s="17"/>
      <c r="HN90" s="17"/>
      <c r="HO90" s="17"/>
      <c r="HP90" s="17"/>
      <c r="HQ90" s="145"/>
      <c r="HR90" s="17"/>
      <c r="HS90" s="17"/>
      <c r="HT90" s="17"/>
      <c r="HU90" s="17"/>
      <c r="HV90" s="204"/>
      <c r="HW90" s="23" t="s">
        <v>140</v>
      </c>
      <c r="HX90" s="7">
        <f ca="1"/>
        <v>0</v>
      </c>
      <c r="HY90" s="7">
        <f ca="1"/>
        <v>0</v>
      </c>
      <c r="HZ90" s="7">
        <f ca="1"/>
        <v>0</v>
      </c>
      <c r="IA90" s="7">
        <f ca="1"/>
        <v>0</v>
      </c>
      <c r="IB90" s="7">
        <f ca="1"/>
        <v>0</v>
      </c>
      <c r="IC90" s="7">
        <f ca="1"/>
        <v>0</v>
      </c>
      <c r="ID90" s="7">
        <f ca="1"/>
        <v>0</v>
      </c>
      <c r="IE90" s="7">
        <f ca="1"/>
        <v>0</v>
      </c>
      <c r="IF90" s="7">
        <f ca="1"/>
        <v>0</v>
      </c>
      <c r="IG90" s="7">
        <f ca="1"/>
        <v>0</v>
      </c>
      <c r="IH90" s="7">
        <f ca="1"/>
        <v>0</v>
      </c>
      <c r="II90" s="7">
        <f ca="1"/>
        <v>0</v>
      </c>
      <c r="IJ90" s="7">
        <f ca="1"/>
        <v>0</v>
      </c>
      <c r="IK90" s="7">
        <f ca="1"/>
        <v>0</v>
      </c>
      <c r="IL90" s="7">
        <f ca="1"/>
        <v>0</v>
      </c>
      <c r="IM90" s="7">
        <f ca="1"/>
        <v>0</v>
      </c>
      <c r="IN90" s="7">
        <f ca="1"/>
        <v>0</v>
      </c>
      <c r="IO90" s="7">
        <f ca="1"/>
        <v>1</v>
      </c>
      <c r="IP90" s="7">
        <f ca="1"/>
        <v>0</v>
      </c>
      <c r="JN90" s="143"/>
    </row>
    <row r="91" spans="1:274">
      <c r="A91" s="222"/>
      <c r="B91" s="3" t="s">
        <v>141</v>
      </c>
      <c r="C91" s="23"/>
      <c r="D91" s="23"/>
      <c r="E91" s="23"/>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R91" s="19">
        <v>0</v>
      </c>
      <c r="AS91" s="19">
        <v>0</v>
      </c>
      <c r="AT91" s="19">
        <v>0</v>
      </c>
      <c r="AU91" s="19">
        <v>0</v>
      </c>
      <c r="AV91" s="19">
        <v>0</v>
      </c>
      <c r="AW91" s="19">
        <v>0</v>
      </c>
      <c r="AX91" s="19">
        <v>0</v>
      </c>
      <c r="AY91" s="19">
        <v>0</v>
      </c>
      <c r="AZ91" s="19">
        <f>AG30</f>
        <v>500000000000</v>
      </c>
      <c r="BB91" s="7">
        <f t="shared" si="5"/>
        <v>500000000000</v>
      </c>
      <c r="BD91" s="7">
        <f t="shared" si="0"/>
        <v>500000000000</v>
      </c>
      <c r="BK91" s="222"/>
      <c r="BL91" s="3" t="s">
        <v>141</v>
      </c>
      <c r="BM91" s="120">
        <v>0</v>
      </c>
      <c r="BN91" s="120">
        <v>0</v>
      </c>
      <c r="BO91" s="120">
        <v>0</v>
      </c>
      <c r="BP91" s="120">
        <v>0</v>
      </c>
      <c r="BQ91" s="120">
        <v>0</v>
      </c>
      <c r="BR91" s="120">
        <v>0</v>
      </c>
      <c r="BS91" s="120">
        <v>0</v>
      </c>
      <c r="BT91" s="120">
        <v>0</v>
      </c>
      <c r="BU91" s="120">
        <v>0</v>
      </c>
      <c r="BV91" s="120">
        <v>0</v>
      </c>
      <c r="BW91" s="120">
        <v>0</v>
      </c>
      <c r="BX91" s="120">
        <v>0</v>
      </c>
      <c r="BY91" s="120">
        <v>0</v>
      </c>
      <c r="BZ91" s="120">
        <v>0</v>
      </c>
      <c r="CA91" s="120">
        <v>0</v>
      </c>
      <c r="CB91" s="120">
        <v>0</v>
      </c>
      <c r="CC91" s="120">
        <v>0</v>
      </c>
      <c r="CD91" s="120">
        <v>0</v>
      </c>
      <c r="CE91" s="120">
        <v>0</v>
      </c>
      <c r="CN91" s="222"/>
      <c r="CO91" s="3" t="s">
        <v>141</v>
      </c>
      <c r="CP91" s="7">
        <f t="shared" ca="1" si="6"/>
        <v>0</v>
      </c>
      <c r="CQ91" s="7">
        <f t="shared" ca="1" si="6"/>
        <v>0</v>
      </c>
      <c r="CR91" s="7">
        <f t="shared" ca="1" si="6"/>
        <v>0</v>
      </c>
      <c r="CS91" s="7">
        <f t="shared" ca="1" si="6"/>
        <v>0</v>
      </c>
      <c r="CT91" s="7">
        <f t="shared" ca="1" si="6"/>
        <v>0</v>
      </c>
      <c r="CU91" s="7">
        <f t="shared" ca="1" si="6"/>
        <v>0</v>
      </c>
      <c r="CV91" s="7">
        <f t="shared" ca="1" si="6"/>
        <v>0</v>
      </c>
      <c r="CW91" s="7">
        <f t="shared" ca="1" si="6"/>
        <v>0</v>
      </c>
      <c r="CX91" s="7">
        <f t="shared" ca="1" si="6"/>
        <v>0</v>
      </c>
      <c r="CY91" s="7">
        <f t="shared" ca="1" si="6"/>
        <v>0</v>
      </c>
      <c r="CZ91" s="7">
        <f t="shared" ca="1" si="6"/>
        <v>0</v>
      </c>
      <c r="DA91" s="7">
        <f t="shared" ca="1" si="6"/>
        <v>0</v>
      </c>
      <c r="DB91" s="7">
        <f t="shared" ca="1" si="6"/>
        <v>0</v>
      </c>
      <c r="DC91" s="7">
        <f t="shared" ca="1" si="6"/>
        <v>0</v>
      </c>
      <c r="DD91" s="7">
        <f t="shared" ca="1" si="6"/>
        <v>0</v>
      </c>
      <c r="DE91" s="7">
        <f t="shared" ca="1" si="6"/>
        <v>0</v>
      </c>
      <c r="DF91" s="7">
        <f t="shared" ca="1" si="10"/>
        <v>0</v>
      </c>
      <c r="DG91" s="7">
        <f t="shared" ca="1" si="10"/>
        <v>0</v>
      </c>
      <c r="DH91" s="7">
        <f t="shared" ca="1" si="10"/>
        <v>500000000000</v>
      </c>
      <c r="DI91" s="7">
        <f t="shared" ca="1" si="10"/>
        <v>0</v>
      </c>
      <c r="DL91" s="222"/>
      <c r="DM91" s="3" t="s">
        <v>141</v>
      </c>
      <c r="DN91" s="7">
        <f ca="1"/>
        <v>0</v>
      </c>
      <c r="DO91" s="7">
        <f ca="1"/>
        <v>0</v>
      </c>
      <c r="DP91" s="7">
        <f ca="1"/>
        <v>0</v>
      </c>
      <c r="DQ91" s="7">
        <f ca="1"/>
        <v>0</v>
      </c>
      <c r="DR91" s="7">
        <f ca="1"/>
        <v>0</v>
      </c>
      <c r="DS91" s="7">
        <f ca="1"/>
        <v>0</v>
      </c>
      <c r="DT91" s="7">
        <f ca="1"/>
        <v>0</v>
      </c>
      <c r="DU91" s="7">
        <f ca="1"/>
        <v>0</v>
      </c>
      <c r="DV91" s="7">
        <f ca="1"/>
        <v>0</v>
      </c>
      <c r="DW91" s="7">
        <f ca="1"/>
        <v>0</v>
      </c>
      <c r="DX91" s="7">
        <f ca="1"/>
        <v>0</v>
      </c>
      <c r="DY91" s="7">
        <f ca="1"/>
        <v>0</v>
      </c>
      <c r="DZ91" s="7">
        <f ca="1"/>
        <v>0</v>
      </c>
      <c r="EA91" s="7">
        <f ca="1"/>
        <v>0</v>
      </c>
      <c r="EB91" s="7">
        <f ca="1"/>
        <v>0</v>
      </c>
      <c r="EC91" s="7">
        <f ca="1"/>
        <v>0</v>
      </c>
      <c r="ED91" s="7">
        <f ca="1"/>
        <v>0</v>
      </c>
      <c r="EE91" s="7">
        <f ca="1"/>
        <v>0</v>
      </c>
      <c r="EF91" s="7">
        <f ca="1"/>
        <v>0</v>
      </c>
      <c r="EI91" s="222"/>
      <c r="EJ91" s="3" t="s">
        <v>141</v>
      </c>
      <c r="EK91" s="7">
        <f ca="1"/>
        <v>0</v>
      </c>
      <c r="EL91" s="7">
        <f ca="1"/>
        <v>0</v>
      </c>
      <c r="EM91" s="7">
        <f ca="1"/>
        <v>0</v>
      </c>
      <c r="EN91" s="7">
        <f ca="1"/>
        <v>0</v>
      </c>
      <c r="EO91" s="7">
        <f ca="1"/>
        <v>0</v>
      </c>
      <c r="EP91" s="7">
        <f ca="1"/>
        <v>0</v>
      </c>
      <c r="EQ91" s="7">
        <f ca="1"/>
        <v>0</v>
      </c>
      <c r="ER91" s="7">
        <f ca="1"/>
        <v>0</v>
      </c>
      <c r="ES91" s="7">
        <f ca="1"/>
        <v>0</v>
      </c>
      <c r="ET91" s="7">
        <f ca="1"/>
        <v>0</v>
      </c>
      <c r="EU91" s="7">
        <f ca="1"/>
        <v>0</v>
      </c>
      <c r="EV91" s="7">
        <f ca="1"/>
        <v>0</v>
      </c>
      <c r="EW91" s="7">
        <f ca="1"/>
        <v>0</v>
      </c>
      <c r="EX91" s="7">
        <f ca="1"/>
        <v>0</v>
      </c>
      <c r="EY91" s="7">
        <f ca="1"/>
        <v>0</v>
      </c>
      <c r="EZ91" s="7">
        <f ca="1"/>
        <v>1</v>
      </c>
      <c r="FA91" s="7">
        <f ca="1"/>
        <v>0</v>
      </c>
      <c r="FB91" s="7">
        <f ca="1"/>
        <v>0</v>
      </c>
      <c r="FC91" s="7">
        <f ca="1"/>
        <v>0</v>
      </c>
      <c r="FG91" s="124"/>
      <c r="FH91" s="222"/>
      <c r="FI91" s="3" t="s">
        <v>141</v>
      </c>
      <c r="FJ91" s="7">
        <f t="shared" si="2"/>
        <v>500000000000</v>
      </c>
      <c r="FN91" s="7">
        <f t="shared" ca="1" si="12"/>
        <v>0</v>
      </c>
      <c r="FO91" s="7">
        <f t="shared" ca="1" si="12"/>
        <v>0</v>
      </c>
      <c r="FP91" s="7">
        <f t="shared" ca="1" si="12"/>
        <v>0</v>
      </c>
      <c r="FQ91" s="7">
        <f t="shared" ca="1" si="12"/>
        <v>0</v>
      </c>
      <c r="FR91" s="7">
        <f t="shared" ca="1" si="12"/>
        <v>0</v>
      </c>
      <c r="FS91" s="7">
        <f t="shared" ca="1" si="12"/>
        <v>0</v>
      </c>
      <c r="FT91" s="7">
        <f t="shared" ca="1" si="12"/>
        <v>0</v>
      </c>
      <c r="FU91" s="7">
        <f t="shared" ca="1" si="12"/>
        <v>0</v>
      </c>
      <c r="FV91" s="7">
        <f t="shared" ca="1" si="12"/>
        <v>0</v>
      </c>
      <c r="FW91" s="7">
        <f t="shared" ca="1" si="12"/>
        <v>0</v>
      </c>
      <c r="FX91" s="7">
        <f t="shared" ca="1" si="12"/>
        <v>0</v>
      </c>
      <c r="FY91" s="7">
        <f t="shared" ca="1" si="12"/>
        <v>0</v>
      </c>
      <c r="FZ91" s="7">
        <f t="shared" ca="1" si="12"/>
        <v>0</v>
      </c>
      <c r="GA91" s="7">
        <f t="shared" ca="1" si="12"/>
        <v>0</v>
      </c>
      <c r="GB91" s="7">
        <f t="shared" ca="1" si="12"/>
        <v>0</v>
      </c>
      <c r="GC91" s="7">
        <f t="shared" ca="1" si="12"/>
        <v>0</v>
      </c>
      <c r="GD91" s="7">
        <f t="shared" ca="1" si="11"/>
        <v>0</v>
      </c>
      <c r="GE91" s="7">
        <f t="shared" ca="1" si="11"/>
        <v>0</v>
      </c>
      <c r="GF91" s="7">
        <f t="shared" ca="1" si="11"/>
        <v>0</v>
      </c>
      <c r="GG91" s="7">
        <f t="shared" ca="1" si="11"/>
        <v>0</v>
      </c>
      <c r="GI91" s="222"/>
      <c r="GJ91" s="3" t="s">
        <v>141</v>
      </c>
      <c r="GK91" s="7">
        <f t="shared" si="4"/>
        <v>500000000000</v>
      </c>
      <c r="GM91" s="7">
        <f ca="1"/>
        <v>0</v>
      </c>
      <c r="GN91" s="7">
        <f ca="1"/>
        <v>0</v>
      </c>
      <c r="GP91" s="7">
        <f t="shared" ca="1" si="9"/>
        <v>0</v>
      </c>
      <c r="GR91" s="132" t="e">
        <f ca="1">GK91/GP91</f>
        <v>#DIV/0!</v>
      </c>
      <c r="GS91" t="s">
        <v>162</v>
      </c>
      <c r="HE91" s="125"/>
      <c r="HI91" s="222"/>
      <c r="HJ91" s="23"/>
      <c r="HK91" s="17"/>
      <c r="HL91" s="17"/>
      <c r="HM91" s="17"/>
      <c r="HN91" s="17"/>
      <c r="HO91" s="17"/>
      <c r="HP91" s="17"/>
      <c r="HQ91" s="145"/>
      <c r="HR91" s="17"/>
      <c r="HS91" s="17"/>
      <c r="HT91" s="17"/>
      <c r="HU91" s="17"/>
      <c r="HV91" s="204"/>
      <c r="HW91" s="23" t="s">
        <v>141</v>
      </c>
      <c r="HX91" s="7">
        <f ca="1"/>
        <v>0</v>
      </c>
      <c r="HY91" s="7">
        <f ca="1"/>
        <v>0</v>
      </c>
      <c r="HZ91" s="7">
        <f ca="1"/>
        <v>0</v>
      </c>
      <c r="IA91" s="7">
        <f ca="1"/>
        <v>0</v>
      </c>
      <c r="IB91" s="7">
        <f ca="1"/>
        <v>0</v>
      </c>
      <c r="IC91" s="7">
        <f ca="1"/>
        <v>0</v>
      </c>
      <c r="ID91" s="7">
        <f ca="1"/>
        <v>0</v>
      </c>
      <c r="IE91" s="7">
        <f ca="1"/>
        <v>0</v>
      </c>
      <c r="IF91" s="7">
        <f ca="1"/>
        <v>0</v>
      </c>
      <c r="IG91" s="7">
        <f ca="1"/>
        <v>0</v>
      </c>
      <c r="IH91" s="7">
        <f ca="1"/>
        <v>0</v>
      </c>
      <c r="II91" s="7">
        <f ca="1"/>
        <v>0</v>
      </c>
      <c r="IJ91" s="7">
        <f ca="1"/>
        <v>0</v>
      </c>
      <c r="IK91" s="7">
        <f ca="1"/>
        <v>0</v>
      </c>
      <c r="IL91" s="7">
        <f ca="1"/>
        <v>0</v>
      </c>
      <c r="IM91" s="7">
        <f ca="1"/>
        <v>1</v>
      </c>
      <c r="IN91" s="7">
        <f ca="1"/>
        <v>0</v>
      </c>
      <c r="IO91" s="7">
        <f ca="1"/>
        <v>0</v>
      </c>
      <c r="IP91" s="7">
        <f ca="1"/>
        <v>0</v>
      </c>
      <c r="JN91" s="143"/>
    </row>
    <row r="92" spans="1:274" ht="19">
      <c r="A92" s="222"/>
      <c r="B92" s="3" t="s">
        <v>142</v>
      </c>
      <c r="C92" s="23"/>
      <c r="D92" s="23"/>
      <c r="E92" s="23"/>
      <c r="X92" s="18">
        <v>0</v>
      </c>
      <c r="Y92" s="18">
        <v>0</v>
      </c>
      <c r="Z92" s="18">
        <v>0</v>
      </c>
      <c r="AA92" s="18">
        <v>0</v>
      </c>
      <c r="AB92" s="18">
        <v>0</v>
      </c>
      <c r="AC92" s="18">
        <v>0</v>
      </c>
      <c r="AD92" s="18">
        <v>0</v>
      </c>
      <c r="AE92" s="18">
        <v>0</v>
      </c>
      <c r="AF92" s="18">
        <v>0</v>
      </c>
      <c r="AG92" s="18">
        <v>0</v>
      </c>
      <c r="AH92" s="18">
        <v>0</v>
      </c>
      <c r="AI92" s="18">
        <v>0</v>
      </c>
      <c r="AJ92" s="18">
        <v>0</v>
      </c>
      <c r="AK92" s="18">
        <v>0</v>
      </c>
      <c r="AL92" s="18">
        <v>0</v>
      </c>
      <c r="AM92" s="18">
        <v>0</v>
      </c>
      <c r="AN92" s="18">
        <v>0</v>
      </c>
      <c r="AO92" s="18">
        <v>0</v>
      </c>
      <c r="AP92" s="18">
        <v>0</v>
      </c>
      <c r="AR92" s="19">
        <v>0</v>
      </c>
      <c r="AS92" s="19">
        <v>0</v>
      </c>
      <c r="AT92" s="19">
        <v>0</v>
      </c>
      <c r="AU92" s="19">
        <v>0</v>
      </c>
      <c r="AV92" s="19">
        <v>0</v>
      </c>
      <c r="AW92" s="19">
        <v>0</v>
      </c>
      <c r="AX92" s="19">
        <v>0</v>
      </c>
      <c r="AY92" s="19">
        <f>AG12</f>
        <v>75000000000</v>
      </c>
      <c r="AZ92" s="19">
        <v>0</v>
      </c>
      <c r="BB92" s="7">
        <f t="shared" si="5"/>
        <v>75000000000</v>
      </c>
      <c r="BD92" s="7">
        <f t="shared" si="0"/>
        <v>75000000000</v>
      </c>
      <c r="BK92" s="222"/>
      <c r="BL92" s="3" t="s">
        <v>142</v>
      </c>
      <c r="BM92" s="120">
        <v>0</v>
      </c>
      <c r="BN92" s="120">
        <v>0</v>
      </c>
      <c r="BO92" s="120">
        <v>0</v>
      </c>
      <c r="BP92" s="120">
        <v>0</v>
      </c>
      <c r="BQ92" s="120">
        <v>0</v>
      </c>
      <c r="BR92" s="120">
        <v>0</v>
      </c>
      <c r="BS92" s="120">
        <v>0</v>
      </c>
      <c r="BT92" s="120">
        <v>0</v>
      </c>
      <c r="BU92" s="120">
        <v>0</v>
      </c>
      <c r="BV92" s="120">
        <v>0</v>
      </c>
      <c r="BW92" s="120">
        <v>0</v>
      </c>
      <c r="BX92" s="120">
        <v>0</v>
      </c>
      <c r="BY92" s="120">
        <v>0</v>
      </c>
      <c r="BZ92" s="120">
        <v>0</v>
      </c>
      <c r="CA92" s="120">
        <v>0</v>
      </c>
      <c r="CB92" s="120">
        <v>0</v>
      </c>
      <c r="CC92" s="120">
        <v>0</v>
      </c>
      <c r="CD92" s="120">
        <v>0</v>
      </c>
      <c r="CE92" s="120">
        <v>0</v>
      </c>
      <c r="CN92" s="222"/>
      <c r="CO92" s="3" t="s">
        <v>142</v>
      </c>
      <c r="CP92" s="7">
        <f t="shared" ca="1" si="6"/>
        <v>0</v>
      </c>
      <c r="CQ92" s="7">
        <f t="shared" ca="1" si="6"/>
        <v>0</v>
      </c>
      <c r="CR92" s="7">
        <f t="shared" ca="1" si="6"/>
        <v>0</v>
      </c>
      <c r="CS92" s="7">
        <f t="shared" ca="1" si="6"/>
        <v>0</v>
      </c>
      <c r="CT92" s="7">
        <f t="shared" ca="1" si="6"/>
        <v>0</v>
      </c>
      <c r="CU92" s="7">
        <f t="shared" ca="1" si="6"/>
        <v>0</v>
      </c>
      <c r="CV92" s="7">
        <f t="shared" ca="1" si="6"/>
        <v>0</v>
      </c>
      <c r="CW92" s="7">
        <f t="shared" ca="1" si="6"/>
        <v>0</v>
      </c>
      <c r="CX92" s="7">
        <f t="shared" ca="1" si="6"/>
        <v>0</v>
      </c>
      <c r="CY92" s="7">
        <f t="shared" ca="1" si="6"/>
        <v>0</v>
      </c>
      <c r="CZ92" s="7">
        <f t="shared" ca="1" si="6"/>
        <v>0</v>
      </c>
      <c r="DA92" s="7">
        <f t="shared" ca="1" si="6"/>
        <v>0</v>
      </c>
      <c r="DB92" s="7">
        <f t="shared" ca="1" si="6"/>
        <v>0</v>
      </c>
      <c r="DC92" s="7">
        <f t="shared" ca="1" si="6"/>
        <v>0</v>
      </c>
      <c r="DD92" s="7">
        <f t="shared" ca="1" si="6"/>
        <v>0</v>
      </c>
      <c r="DE92" s="7">
        <f t="shared" ca="1" si="6"/>
        <v>0</v>
      </c>
      <c r="DF92" s="7">
        <f t="shared" ca="1" si="10"/>
        <v>0</v>
      </c>
      <c r="DG92" s="7">
        <f t="shared" ca="1" si="10"/>
        <v>0</v>
      </c>
      <c r="DH92" s="7">
        <f t="shared" ca="1" si="10"/>
        <v>0</v>
      </c>
      <c r="DI92" s="7">
        <f t="shared" ca="1" si="10"/>
        <v>75000000000</v>
      </c>
      <c r="DL92" s="222"/>
      <c r="DM92" s="3" t="s">
        <v>142</v>
      </c>
      <c r="DN92" s="7">
        <f ca="1"/>
        <v>0</v>
      </c>
      <c r="DO92" s="7">
        <f ca="1"/>
        <v>0</v>
      </c>
      <c r="DP92" s="7">
        <f ca="1"/>
        <v>0</v>
      </c>
      <c r="DQ92" s="7">
        <f ca="1"/>
        <v>0</v>
      </c>
      <c r="DR92" s="7">
        <f ca="1"/>
        <v>0</v>
      </c>
      <c r="DS92" s="7">
        <f ca="1"/>
        <v>0</v>
      </c>
      <c r="DT92" s="7">
        <f ca="1"/>
        <v>0</v>
      </c>
      <c r="DU92" s="7">
        <f ca="1"/>
        <v>0</v>
      </c>
      <c r="DV92" s="7">
        <f ca="1"/>
        <v>0</v>
      </c>
      <c r="DW92" s="7">
        <f ca="1"/>
        <v>0</v>
      </c>
      <c r="DX92" s="7">
        <f ca="1"/>
        <v>0</v>
      </c>
      <c r="DY92" s="7">
        <f ca="1"/>
        <v>0</v>
      </c>
      <c r="DZ92" s="7">
        <f ca="1"/>
        <v>0</v>
      </c>
      <c r="EA92" s="7">
        <f ca="1"/>
        <v>0</v>
      </c>
      <c r="EB92" s="7">
        <f ca="1"/>
        <v>0</v>
      </c>
      <c r="EC92" s="7">
        <f ca="1"/>
        <v>0</v>
      </c>
      <c r="ED92" s="7">
        <f ca="1"/>
        <v>0</v>
      </c>
      <c r="EE92" s="7">
        <f ca="1"/>
        <v>0</v>
      </c>
      <c r="EF92" s="7">
        <f ca="1"/>
        <v>0</v>
      </c>
      <c r="EI92" s="222"/>
      <c r="EJ92" s="3" t="s">
        <v>142</v>
      </c>
      <c r="EK92" s="7">
        <f ca="1"/>
        <v>0</v>
      </c>
      <c r="EL92" s="7">
        <f ca="1"/>
        <v>0</v>
      </c>
      <c r="EM92" s="7">
        <f ca="1"/>
        <v>0</v>
      </c>
      <c r="EN92" s="7">
        <f ca="1"/>
        <v>0</v>
      </c>
      <c r="EO92" s="7">
        <f ca="1"/>
        <v>0</v>
      </c>
      <c r="EP92" s="7">
        <f ca="1"/>
        <v>0</v>
      </c>
      <c r="EQ92" s="7">
        <f ca="1"/>
        <v>0</v>
      </c>
      <c r="ER92" s="7">
        <f ca="1"/>
        <v>0</v>
      </c>
      <c r="ES92" s="7">
        <f ca="1"/>
        <v>0</v>
      </c>
      <c r="ET92" s="7">
        <f ca="1"/>
        <v>0</v>
      </c>
      <c r="EU92" s="7">
        <f ca="1"/>
        <v>0</v>
      </c>
      <c r="EV92" s="7">
        <f ca="1"/>
        <v>0</v>
      </c>
      <c r="EW92" s="7">
        <f ca="1"/>
        <v>0</v>
      </c>
      <c r="EX92" s="7">
        <f ca="1"/>
        <v>0</v>
      </c>
      <c r="EY92" s="7">
        <f ca="1"/>
        <v>0</v>
      </c>
      <c r="EZ92" s="7">
        <f ca="1"/>
        <v>0</v>
      </c>
      <c r="FA92" s="7">
        <f ca="1"/>
        <v>0.99999999999999989</v>
      </c>
      <c r="FB92" s="7">
        <f ca="1"/>
        <v>0</v>
      </c>
      <c r="FC92" s="7">
        <f ca="1"/>
        <v>0</v>
      </c>
      <c r="FG92" s="124"/>
      <c r="FH92" s="222"/>
      <c r="FI92" s="3" t="s">
        <v>142</v>
      </c>
      <c r="FJ92" s="7">
        <f t="shared" si="2"/>
        <v>75000000000</v>
      </c>
      <c r="FN92" s="7">
        <f t="shared" ca="1" si="12"/>
        <v>0</v>
      </c>
      <c r="FO92" s="7">
        <f t="shared" ca="1" si="12"/>
        <v>0</v>
      </c>
      <c r="FP92" s="7">
        <f t="shared" ca="1" si="12"/>
        <v>0</v>
      </c>
      <c r="FQ92" s="7">
        <f t="shared" ca="1" si="12"/>
        <v>0</v>
      </c>
      <c r="FR92" s="7">
        <f t="shared" ca="1" si="12"/>
        <v>0</v>
      </c>
      <c r="FS92" s="7">
        <f t="shared" ca="1" si="12"/>
        <v>0</v>
      </c>
      <c r="FT92" s="7">
        <f t="shared" ca="1" si="12"/>
        <v>0</v>
      </c>
      <c r="FU92" s="7">
        <f t="shared" ca="1" si="12"/>
        <v>0</v>
      </c>
      <c r="FV92" s="7">
        <f t="shared" ca="1" si="12"/>
        <v>0</v>
      </c>
      <c r="FW92" s="7">
        <f t="shared" ca="1" si="12"/>
        <v>0</v>
      </c>
      <c r="FX92" s="7">
        <f t="shared" ca="1" si="12"/>
        <v>0</v>
      </c>
      <c r="FY92" s="7">
        <f t="shared" ca="1" si="12"/>
        <v>0</v>
      </c>
      <c r="FZ92" s="7">
        <f t="shared" ca="1" si="12"/>
        <v>0</v>
      </c>
      <c r="GA92" s="7">
        <f t="shared" ca="1" si="12"/>
        <v>0</v>
      </c>
      <c r="GB92" s="7">
        <f t="shared" ca="1" si="12"/>
        <v>0</v>
      </c>
      <c r="GC92" s="7">
        <f t="shared" ca="1" si="12"/>
        <v>0</v>
      </c>
      <c r="GD92" s="7">
        <f t="shared" ca="1" si="11"/>
        <v>0</v>
      </c>
      <c r="GE92" s="7">
        <f t="shared" ca="1" si="11"/>
        <v>0</v>
      </c>
      <c r="GF92" s="7">
        <f t="shared" ca="1" si="11"/>
        <v>0</v>
      </c>
      <c r="GG92" s="7">
        <f t="shared" ca="1" si="11"/>
        <v>0</v>
      </c>
      <c r="GI92" s="222"/>
      <c r="GJ92" s="3" t="s">
        <v>142</v>
      </c>
      <c r="GK92" s="7">
        <f t="shared" si="4"/>
        <v>75000000000</v>
      </c>
      <c r="GM92" s="7">
        <f ca="1"/>
        <v>0</v>
      </c>
      <c r="GN92" s="7">
        <f ca="1"/>
        <v>0</v>
      </c>
      <c r="GP92" s="7">
        <f t="shared" ca="1" si="9"/>
        <v>0</v>
      </c>
      <c r="GR92" s="132" t="e">
        <f ca="1">GK92/GP92</f>
        <v>#DIV/0!</v>
      </c>
      <c r="GS92" t="s">
        <v>215</v>
      </c>
      <c r="HE92" s="125"/>
      <c r="HI92" s="222"/>
      <c r="HJ92" s="23"/>
      <c r="HK92" s="17"/>
      <c r="HL92" s="17"/>
      <c r="HM92" s="17"/>
      <c r="HN92" s="17"/>
      <c r="HO92" s="17"/>
      <c r="HP92" s="17"/>
      <c r="HQ92" s="145"/>
      <c r="HR92" s="17"/>
      <c r="HS92" s="17"/>
      <c r="HT92" s="17"/>
      <c r="HU92" s="17"/>
      <c r="HV92" s="204"/>
      <c r="HW92" s="23" t="s">
        <v>142</v>
      </c>
      <c r="HX92" s="7">
        <f ca="1"/>
        <v>0</v>
      </c>
      <c r="HY92" s="7">
        <f ca="1"/>
        <v>0</v>
      </c>
      <c r="HZ92" s="7">
        <f ca="1"/>
        <v>0</v>
      </c>
      <c r="IA92" s="7">
        <f ca="1"/>
        <v>0</v>
      </c>
      <c r="IB92" s="7">
        <f ca="1"/>
        <v>0</v>
      </c>
      <c r="IC92" s="7">
        <f ca="1"/>
        <v>0</v>
      </c>
      <c r="ID92" s="7">
        <f ca="1"/>
        <v>0</v>
      </c>
      <c r="IE92" s="7">
        <f ca="1"/>
        <v>0</v>
      </c>
      <c r="IF92" s="7">
        <f ca="1"/>
        <v>0</v>
      </c>
      <c r="IG92" s="7">
        <f ca="1"/>
        <v>0</v>
      </c>
      <c r="IH92" s="7">
        <f ca="1"/>
        <v>0</v>
      </c>
      <c r="II92" s="7">
        <f ca="1"/>
        <v>0</v>
      </c>
      <c r="IJ92" s="7">
        <f ca="1"/>
        <v>0</v>
      </c>
      <c r="IK92" s="7">
        <f ca="1"/>
        <v>0</v>
      </c>
      <c r="IL92" s="7">
        <f ca="1"/>
        <v>0</v>
      </c>
      <c r="IM92" s="7">
        <f ca="1"/>
        <v>0</v>
      </c>
      <c r="IN92" s="7">
        <f ca="1"/>
        <v>0.99999999999999989</v>
      </c>
      <c r="IO92" s="7">
        <f ca="1"/>
        <v>0</v>
      </c>
      <c r="IP92" s="7">
        <f ca="1"/>
        <v>0</v>
      </c>
      <c r="JN92" s="143"/>
    </row>
    <row r="93" spans="1:274" ht="16" customHeight="1">
      <c r="B93" s="6"/>
      <c r="C93" s="6"/>
      <c r="D93" s="6"/>
      <c r="E93" s="6"/>
      <c r="X93" s="211"/>
      <c r="Y93" s="211"/>
      <c r="Z93" s="211"/>
      <c r="AA93" s="211"/>
      <c r="AB93" s="211"/>
      <c r="AC93" s="211"/>
      <c r="AD93" s="211"/>
      <c r="AE93" s="211"/>
      <c r="AF93" s="211"/>
      <c r="AG93" s="211"/>
      <c r="AH93" s="211"/>
      <c r="AI93" s="211"/>
      <c r="AJ93" s="211"/>
      <c r="AK93" s="211"/>
      <c r="AL93" s="211"/>
      <c r="AM93" s="211"/>
      <c r="AN93" s="211"/>
      <c r="AO93" s="211"/>
      <c r="AP93" s="211"/>
      <c r="AQ93" s="4"/>
      <c r="AR93" s="211"/>
      <c r="AS93" s="211"/>
      <c r="AT93" s="211"/>
      <c r="AU93" s="211"/>
      <c r="AV93" s="211"/>
      <c r="AW93" s="211"/>
      <c r="AX93" s="211"/>
      <c r="AY93" s="211"/>
      <c r="AZ93" s="211"/>
      <c r="BB93" s="38" t="s">
        <v>104</v>
      </c>
      <c r="BD93" s="38" t="s">
        <v>9</v>
      </c>
      <c r="BM93" s="211" t="s">
        <v>247</v>
      </c>
      <c r="BN93" s="211"/>
      <c r="BO93" s="211"/>
      <c r="BP93" s="211"/>
      <c r="BQ93" s="211"/>
      <c r="BR93" s="211"/>
      <c r="BS93" s="211"/>
      <c r="BT93" s="211"/>
      <c r="BU93" s="211"/>
      <c r="BV93" s="211"/>
      <c r="BW93" s="211"/>
      <c r="BX93" s="211"/>
      <c r="BY93" s="211"/>
      <c r="BZ93" s="211"/>
      <c r="CA93" s="211"/>
      <c r="CB93" s="211"/>
      <c r="CC93" s="211"/>
      <c r="CD93" s="211"/>
      <c r="CE93" s="211"/>
      <c r="CP93" s="211" t="s">
        <v>17</v>
      </c>
      <c r="CQ93" s="211"/>
      <c r="CR93" s="211"/>
      <c r="CS93" s="211"/>
      <c r="CT93" s="211"/>
      <c r="CU93" s="211"/>
      <c r="CV93" s="211"/>
      <c r="CW93" s="211"/>
      <c r="CX93" s="211"/>
      <c r="CY93" s="211"/>
      <c r="CZ93" s="211"/>
      <c r="DA93" s="211"/>
      <c r="DB93" s="211"/>
      <c r="DC93" s="211"/>
      <c r="DD93" s="211"/>
      <c r="DE93" s="211"/>
      <c r="DF93" s="211"/>
      <c r="DG93" s="211"/>
      <c r="DH93" s="211"/>
      <c r="DI93" s="211"/>
      <c r="DN93" s="211" t="s">
        <v>112</v>
      </c>
      <c r="DO93" s="211"/>
      <c r="DP93" s="211"/>
      <c r="DQ93" s="211"/>
      <c r="DR93" s="211"/>
      <c r="DS93" s="211"/>
      <c r="DT93" s="211"/>
      <c r="DU93" s="211"/>
      <c r="DV93" s="211"/>
      <c r="DW93" s="211"/>
      <c r="DX93" s="211"/>
      <c r="DY93" s="211"/>
      <c r="DZ93" s="211"/>
      <c r="EA93" s="211"/>
      <c r="EB93" s="211"/>
      <c r="EC93" s="211"/>
      <c r="ED93" s="211"/>
      <c r="EE93" s="211"/>
      <c r="EF93" s="38"/>
      <c r="EK93" s="211" t="s">
        <v>114</v>
      </c>
      <c r="EL93" s="211"/>
      <c r="EM93" s="211"/>
      <c r="EN93" s="211"/>
      <c r="EO93" s="211"/>
      <c r="EP93" s="211"/>
      <c r="EQ93" s="211"/>
      <c r="ER93" s="211"/>
      <c r="ES93" s="211"/>
      <c r="ET93" s="211"/>
      <c r="EU93" s="211"/>
      <c r="EV93" s="211"/>
      <c r="EW93" s="211"/>
      <c r="EX93" s="211"/>
      <c r="EY93" s="211"/>
      <c r="EZ93" s="211"/>
      <c r="FA93" s="211"/>
      <c r="FB93" s="211"/>
      <c r="FC93" s="38"/>
      <c r="FG93" s="124"/>
      <c r="FJ93" s="38" t="s">
        <v>104</v>
      </c>
      <c r="FN93" s="211" t="s">
        <v>172</v>
      </c>
      <c r="FO93" s="211"/>
      <c r="FP93" s="211"/>
      <c r="FQ93" s="211"/>
      <c r="FR93" s="211"/>
      <c r="FS93" s="211"/>
      <c r="FT93" s="211"/>
      <c r="FU93" s="211"/>
      <c r="FV93" s="211"/>
      <c r="FW93" s="211"/>
      <c r="FX93" s="211"/>
      <c r="FY93" s="211"/>
      <c r="FZ93" s="211"/>
      <c r="GA93" s="211"/>
      <c r="GB93" s="211"/>
      <c r="GC93" s="211"/>
      <c r="GD93" s="211"/>
      <c r="GE93" s="211"/>
      <c r="GF93" s="211"/>
      <c r="GG93" s="211"/>
      <c r="GK93" s="38"/>
      <c r="GM93" s="211"/>
      <c r="GN93" s="211"/>
      <c r="GP93" s="38"/>
      <c r="GQ93" s="4"/>
      <c r="GR93" s="99"/>
      <c r="HE93" s="125"/>
      <c r="HK93" s="38"/>
      <c r="HL93" s="38"/>
      <c r="HM93" s="38"/>
      <c r="HN93" s="38"/>
      <c r="HO93" s="38"/>
      <c r="HP93" s="38"/>
      <c r="HQ93" s="146"/>
      <c r="HR93" s="38"/>
      <c r="HS93" s="38"/>
      <c r="HT93" s="38"/>
      <c r="HU93" s="38"/>
      <c r="HX93" s="211" t="s">
        <v>198</v>
      </c>
      <c r="HY93" s="211"/>
      <c r="HZ93" s="211"/>
      <c r="IA93" s="211"/>
      <c r="IB93" s="211"/>
      <c r="IC93" s="211"/>
      <c r="ID93" s="211"/>
      <c r="IE93" s="211"/>
      <c r="IF93" s="211"/>
      <c r="IG93" s="211"/>
      <c r="IH93" s="211"/>
      <c r="II93" s="211"/>
      <c r="IJ93" s="211"/>
      <c r="IK93" s="211"/>
      <c r="IL93" s="211"/>
      <c r="IM93" s="211"/>
      <c r="IN93" s="211"/>
      <c r="IO93" s="211"/>
      <c r="IP93" s="211"/>
      <c r="JN93" s="143"/>
    </row>
    <row r="94" spans="1:274" ht="16" customHeight="1">
      <c r="A94" s="204" t="s">
        <v>170</v>
      </c>
      <c r="B94" s="98" t="s">
        <v>145</v>
      </c>
      <c r="V94" s="204" t="s">
        <v>170</v>
      </c>
      <c r="W94" s="98" t="s">
        <v>145</v>
      </c>
      <c r="X94" s="7">
        <f t="array" ref="X94:AP98">MMULT(TRANSPOSE(C47:G66), X73:AP92)</f>
        <v>0</v>
      </c>
      <c r="Y94" s="7">
        <v>0</v>
      </c>
      <c r="Z94" s="7">
        <v>43075</v>
      </c>
      <c r="AA94" s="7">
        <v>50075</v>
      </c>
      <c r="AB94" s="7">
        <v>47525</v>
      </c>
      <c r="AC94" s="7">
        <v>41025</v>
      </c>
      <c r="AD94" s="7">
        <v>47075</v>
      </c>
      <c r="AE94" s="7">
        <v>16100</v>
      </c>
      <c r="AF94" s="7">
        <v>6400</v>
      </c>
      <c r="AG94" s="7">
        <v>15500</v>
      </c>
      <c r="AH94" s="7">
        <v>26500</v>
      </c>
      <c r="AI94" s="7">
        <v>26000</v>
      </c>
      <c r="AJ94" s="7">
        <v>25000</v>
      </c>
      <c r="AK94" s="7">
        <v>6000</v>
      </c>
      <c r="AL94" s="7">
        <v>15050</v>
      </c>
      <c r="AM94" s="7">
        <v>3000.4000000000015</v>
      </c>
      <c r="AN94" s="7">
        <v>20000</v>
      </c>
      <c r="AO94" s="7">
        <v>1200</v>
      </c>
      <c r="AP94" s="7">
        <v>1799.9799999999996</v>
      </c>
      <c r="AR94" s="7">
        <f t="array" ref="AR94:AZ98">MMULT(TRANSPOSE(C47:G66), AR73:AZ92)</f>
        <v>0</v>
      </c>
      <c r="AS94" s="7">
        <v>0</v>
      </c>
      <c r="AT94" s="7">
        <v>0</v>
      </c>
      <c r="AU94" s="7">
        <v>0</v>
      </c>
      <c r="AV94" s="7">
        <v>0</v>
      </c>
      <c r="AW94" s="7">
        <v>0</v>
      </c>
      <c r="AX94" s="7">
        <v>0</v>
      </c>
      <c r="AY94" s="7">
        <v>0</v>
      </c>
      <c r="AZ94" s="7">
        <v>0</v>
      </c>
      <c r="FG94" s="124"/>
      <c r="HE94" s="125"/>
      <c r="HQ94" s="147"/>
      <c r="HR94" s="17"/>
      <c r="JN94" s="143"/>
    </row>
    <row r="95" spans="1:274" ht="16" customHeight="1">
      <c r="A95" s="204"/>
      <c r="B95" s="98" t="s">
        <v>146</v>
      </c>
      <c r="V95" s="204"/>
      <c r="W95" s="98" t="s">
        <v>146</v>
      </c>
      <c r="X95" s="7">
        <v>0</v>
      </c>
      <c r="Y95" s="7">
        <v>0</v>
      </c>
      <c r="Z95" s="7">
        <v>0</v>
      </c>
      <c r="AA95" s="7">
        <v>0</v>
      </c>
      <c r="AB95" s="7">
        <v>1666685185.3909488</v>
      </c>
      <c r="AC95" s="7">
        <v>1666685185.3909488</v>
      </c>
      <c r="AD95" s="7">
        <v>0</v>
      </c>
      <c r="AE95" s="7">
        <v>0</v>
      </c>
      <c r="AF95" s="7">
        <v>0</v>
      </c>
      <c r="AG95" s="7">
        <v>1500000000</v>
      </c>
      <c r="AH95" s="7">
        <v>2250000000</v>
      </c>
      <c r="AI95" s="7">
        <v>0</v>
      </c>
      <c r="AJ95" s="7">
        <v>0</v>
      </c>
      <c r="AK95" s="7">
        <v>0</v>
      </c>
      <c r="AL95" s="7">
        <v>0</v>
      </c>
      <c r="AM95" s="7">
        <v>0</v>
      </c>
      <c r="AN95" s="7">
        <v>0</v>
      </c>
      <c r="AO95" s="7">
        <v>0</v>
      </c>
      <c r="AP95" s="7">
        <v>0</v>
      </c>
      <c r="AR95" s="7">
        <v>0</v>
      </c>
      <c r="AS95" s="7">
        <v>0</v>
      </c>
      <c r="AT95" s="7">
        <v>0</v>
      </c>
      <c r="AU95" s="7">
        <v>0</v>
      </c>
      <c r="AV95" s="7">
        <v>0</v>
      </c>
      <c r="AW95" s="7">
        <v>0</v>
      </c>
      <c r="AX95" s="7">
        <v>0</v>
      </c>
      <c r="AY95" s="7">
        <v>0</v>
      </c>
      <c r="AZ95" s="7">
        <v>142916629629.21808</v>
      </c>
      <c r="FG95" s="124"/>
      <c r="HE95" s="125"/>
      <c r="HQ95" s="147"/>
      <c r="HR95" s="17"/>
      <c r="JN95" s="143"/>
    </row>
    <row r="96" spans="1:274" ht="16" customHeight="1">
      <c r="A96" s="204"/>
      <c r="B96" s="3" t="s">
        <v>148</v>
      </c>
      <c r="V96" s="204"/>
      <c r="W96" s="3" t="s">
        <v>148</v>
      </c>
      <c r="X96" s="7">
        <v>0</v>
      </c>
      <c r="Y96" s="7">
        <v>0</v>
      </c>
      <c r="Z96" s="7">
        <v>0</v>
      </c>
      <c r="AA96" s="7">
        <v>0</v>
      </c>
      <c r="AB96" s="7">
        <v>0</v>
      </c>
      <c r="AC96" s="7">
        <v>0</v>
      </c>
      <c r="AD96" s="7">
        <v>0</v>
      </c>
      <c r="AE96" s="7">
        <v>0</v>
      </c>
      <c r="AF96" s="7">
        <v>0</v>
      </c>
      <c r="AG96" s="7">
        <v>0</v>
      </c>
      <c r="AH96" s="7">
        <v>0</v>
      </c>
      <c r="AI96" s="7">
        <v>0</v>
      </c>
      <c r="AJ96" s="7">
        <v>0</v>
      </c>
      <c r="AK96" s="7">
        <v>0</v>
      </c>
      <c r="AL96" s="7">
        <v>0</v>
      </c>
      <c r="AM96" s="7">
        <v>0</v>
      </c>
      <c r="AN96" s="7">
        <v>0</v>
      </c>
      <c r="AO96" s="7">
        <v>0</v>
      </c>
      <c r="AP96" s="7">
        <v>0</v>
      </c>
      <c r="AR96" s="7">
        <v>0</v>
      </c>
      <c r="AS96" s="7">
        <v>0</v>
      </c>
      <c r="AT96" s="7">
        <v>0</v>
      </c>
      <c r="AU96" s="7">
        <v>0</v>
      </c>
      <c r="AV96" s="7">
        <v>0</v>
      </c>
      <c r="AW96" s="7">
        <v>0</v>
      </c>
      <c r="AX96" s="7">
        <v>0</v>
      </c>
      <c r="AY96" s="7">
        <v>500000000000000</v>
      </c>
      <c r="AZ96" s="7">
        <v>0</v>
      </c>
      <c r="FG96" s="124"/>
      <c r="HE96" s="125"/>
      <c r="HQ96" s="147"/>
      <c r="HR96" s="17"/>
      <c r="JN96" s="143"/>
    </row>
    <row r="97" spans="1:276" ht="16" customHeight="1">
      <c r="A97" s="204"/>
      <c r="B97" s="3" t="s">
        <v>149</v>
      </c>
      <c r="V97" s="204"/>
      <c r="W97" s="3" t="s">
        <v>149</v>
      </c>
      <c r="X97" s="7">
        <v>0</v>
      </c>
      <c r="Y97" s="7">
        <v>0</v>
      </c>
      <c r="Z97" s="7">
        <v>0</v>
      </c>
      <c r="AA97" s="7">
        <v>0</v>
      </c>
      <c r="AB97" s="7">
        <v>0</v>
      </c>
      <c r="AC97" s="7">
        <v>0</v>
      </c>
      <c r="AD97" s="7">
        <v>0</v>
      </c>
      <c r="AE97" s="7">
        <v>0</v>
      </c>
      <c r="AF97" s="7">
        <v>0</v>
      </c>
      <c r="AG97" s="7">
        <v>0</v>
      </c>
      <c r="AH97" s="7">
        <v>0</v>
      </c>
      <c r="AI97" s="7">
        <v>0</v>
      </c>
      <c r="AJ97" s="7">
        <v>0</v>
      </c>
      <c r="AK97" s="7">
        <v>0</v>
      </c>
      <c r="AL97" s="7">
        <v>0</v>
      </c>
      <c r="AM97" s="7">
        <v>0</v>
      </c>
      <c r="AN97" s="7">
        <v>0</v>
      </c>
      <c r="AO97" s="7">
        <v>0</v>
      </c>
      <c r="AP97" s="7">
        <v>0</v>
      </c>
      <c r="AR97" s="7">
        <v>0</v>
      </c>
      <c r="AS97" s="7">
        <v>0</v>
      </c>
      <c r="AT97" s="7">
        <v>0</v>
      </c>
      <c r="AU97" s="7">
        <v>0</v>
      </c>
      <c r="AV97" s="7">
        <v>0</v>
      </c>
      <c r="AW97" s="7">
        <v>0</v>
      </c>
      <c r="AX97" s="7">
        <v>0</v>
      </c>
      <c r="AY97" s="7">
        <v>0</v>
      </c>
      <c r="AZ97" s="7">
        <v>500000000000</v>
      </c>
      <c r="FG97" s="124"/>
      <c r="HE97" s="125"/>
      <c r="HQ97" s="147"/>
      <c r="HR97" s="17"/>
      <c r="JN97" s="143"/>
    </row>
    <row r="98" spans="1:276" ht="16" customHeight="1">
      <c r="A98" s="204"/>
      <c r="B98" s="3" t="s">
        <v>150</v>
      </c>
      <c r="V98" s="204"/>
      <c r="W98" s="3" t="s">
        <v>150</v>
      </c>
      <c r="X98" s="7">
        <v>0</v>
      </c>
      <c r="Y98" s="7">
        <v>0</v>
      </c>
      <c r="Z98" s="7">
        <v>0</v>
      </c>
      <c r="AA98" s="7">
        <v>0</v>
      </c>
      <c r="AB98" s="7">
        <v>0</v>
      </c>
      <c r="AC98" s="7">
        <v>0</v>
      </c>
      <c r="AD98" s="7">
        <v>0</v>
      </c>
      <c r="AE98" s="7">
        <v>0</v>
      </c>
      <c r="AF98" s="7">
        <v>0</v>
      </c>
      <c r="AG98" s="7">
        <v>0</v>
      </c>
      <c r="AH98" s="7">
        <v>0</v>
      </c>
      <c r="AI98" s="7">
        <v>0</v>
      </c>
      <c r="AJ98" s="7">
        <v>0</v>
      </c>
      <c r="AK98" s="7">
        <v>0</v>
      </c>
      <c r="AL98" s="7">
        <v>0</v>
      </c>
      <c r="AM98" s="7">
        <v>0</v>
      </c>
      <c r="AN98" s="7">
        <v>0</v>
      </c>
      <c r="AO98" s="7">
        <v>0</v>
      </c>
      <c r="AP98" s="7">
        <v>0</v>
      </c>
      <c r="AR98" s="7">
        <v>0</v>
      </c>
      <c r="AS98" s="7">
        <v>0</v>
      </c>
      <c r="AT98" s="7">
        <v>0</v>
      </c>
      <c r="AU98" s="7">
        <v>0</v>
      </c>
      <c r="AV98" s="7">
        <v>0</v>
      </c>
      <c r="AW98" s="7">
        <v>0</v>
      </c>
      <c r="AX98" s="7">
        <v>0</v>
      </c>
      <c r="AY98" s="7">
        <v>75000000000</v>
      </c>
      <c r="AZ98" s="7">
        <v>0</v>
      </c>
      <c r="FG98" s="124"/>
      <c r="HE98" s="125"/>
      <c r="HQ98" s="147"/>
      <c r="HR98" s="17"/>
      <c r="JN98" s="143"/>
    </row>
    <row r="99" spans="1:276" ht="16" customHeight="1">
      <c r="X99" s="221" t="s">
        <v>156</v>
      </c>
      <c r="Y99" s="221"/>
      <c r="Z99" s="221"/>
      <c r="AA99" s="221"/>
      <c r="AB99" s="221"/>
      <c r="AC99" s="221"/>
      <c r="AD99" s="221"/>
      <c r="AE99" s="221"/>
      <c r="AF99" s="221"/>
      <c r="AG99" s="221"/>
      <c r="AH99" s="221"/>
      <c r="AI99" s="221"/>
      <c r="AJ99" s="221"/>
      <c r="AK99" s="221"/>
      <c r="AL99" s="221"/>
      <c r="AM99" s="221"/>
      <c r="AN99" s="221"/>
      <c r="AO99" s="221"/>
      <c r="AP99" s="221"/>
      <c r="AR99" s="221" t="s">
        <v>246</v>
      </c>
      <c r="AS99" s="221"/>
      <c r="AT99" s="221"/>
      <c r="AU99" s="221"/>
      <c r="AV99" s="221"/>
      <c r="AW99" s="221"/>
      <c r="AX99" s="221"/>
      <c r="AY99" s="221"/>
      <c r="AZ99" s="221"/>
      <c r="FG99" s="124"/>
      <c r="HE99" s="125"/>
      <c r="HQ99" s="147"/>
      <c r="HR99" s="17"/>
      <c r="JN99" s="143"/>
    </row>
    <row r="100" spans="1:276" ht="16" customHeight="1">
      <c r="X100" s="7">
        <f>SUM(X94:X98)</f>
        <v>0</v>
      </c>
      <c r="Y100" s="7">
        <f t="shared" ref="Y100:AP100" si="13">SUM(Y94:Y98)</f>
        <v>0</v>
      </c>
      <c r="Z100" s="7">
        <f t="shared" si="13"/>
        <v>43075</v>
      </c>
      <c r="AA100" s="7">
        <f t="shared" si="13"/>
        <v>50075</v>
      </c>
      <c r="AB100" s="7" t="s">
        <v>370</v>
      </c>
      <c r="AC100" s="7" t="s">
        <v>370</v>
      </c>
      <c r="AD100" s="7">
        <f t="shared" si="13"/>
        <v>47075</v>
      </c>
      <c r="AE100" s="7">
        <f t="shared" si="13"/>
        <v>16100</v>
      </c>
      <c r="AF100" s="7">
        <f t="shared" si="13"/>
        <v>6400</v>
      </c>
      <c r="AG100" s="7" t="s">
        <v>370</v>
      </c>
      <c r="AH100" s="7" t="s">
        <v>370</v>
      </c>
      <c r="AI100" s="7">
        <f t="shared" si="13"/>
        <v>26000</v>
      </c>
      <c r="AJ100" s="7">
        <f t="shared" si="13"/>
        <v>25000</v>
      </c>
      <c r="AK100" s="7">
        <f t="shared" si="13"/>
        <v>6000</v>
      </c>
      <c r="AL100" s="7">
        <f t="shared" si="13"/>
        <v>15050</v>
      </c>
      <c r="AM100" s="7">
        <f t="shared" si="13"/>
        <v>3000.4000000000015</v>
      </c>
      <c r="AN100" s="7">
        <f t="shared" si="13"/>
        <v>20000</v>
      </c>
      <c r="AO100" s="7">
        <f t="shared" si="13"/>
        <v>1200</v>
      </c>
      <c r="AP100" s="7">
        <f t="shared" si="13"/>
        <v>1799.9799999999996</v>
      </c>
      <c r="AR100" s="17"/>
      <c r="AS100" s="17"/>
      <c r="AT100" s="17"/>
      <c r="AU100" s="17"/>
      <c r="AV100" s="17"/>
      <c r="AW100" s="17"/>
      <c r="AX100" s="17"/>
      <c r="AY100" s="17"/>
      <c r="AZ100" s="17"/>
      <c r="FG100" s="124"/>
      <c r="HE100" s="125"/>
      <c r="HQ100" s="147"/>
      <c r="HR100" s="17"/>
      <c r="JN100" s="143"/>
    </row>
    <row r="101" spans="1:276" ht="16" customHeight="1">
      <c r="X101" s="211" t="s">
        <v>369</v>
      </c>
      <c r="Y101" s="211"/>
      <c r="Z101" s="211"/>
      <c r="AA101" s="211"/>
      <c r="AB101" s="211"/>
      <c r="AC101" s="211"/>
      <c r="AD101" s="211"/>
      <c r="AE101" s="211"/>
      <c r="AF101" s="211"/>
      <c r="AG101" s="211"/>
      <c r="AH101" s="211"/>
      <c r="AI101" s="211"/>
      <c r="AJ101" s="211"/>
      <c r="AK101" s="211"/>
      <c r="AL101" s="211"/>
      <c r="AM101" s="211"/>
      <c r="AN101" s="211"/>
      <c r="AO101" s="211"/>
      <c r="AP101" s="211"/>
      <c r="AR101" s="17"/>
      <c r="AS101" s="17"/>
      <c r="AT101" s="17"/>
      <c r="AU101" s="17"/>
      <c r="AV101" s="17"/>
      <c r="AW101" s="17"/>
      <c r="AX101" s="17"/>
      <c r="AY101" s="17"/>
      <c r="AZ101" s="17"/>
      <c r="FG101" s="124"/>
      <c r="HE101" s="125"/>
      <c r="HQ101" s="147"/>
      <c r="HR101" s="17"/>
      <c r="JN101" s="143"/>
    </row>
    <row r="102" spans="1:276" ht="16" customHeight="1">
      <c r="FG102" s="124"/>
      <c r="HE102" s="125"/>
      <c r="HQ102" s="147"/>
      <c r="HR102" s="17"/>
      <c r="JN102" s="143"/>
    </row>
    <row r="103" spans="1:276" ht="16" customHeight="1">
      <c r="BD103" s="224" t="s">
        <v>143</v>
      </c>
      <c r="BE103" s="224"/>
      <c r="BF103" s="224"/>
      <c r="BG103" s="224"/>
      <c r="BH103" s="224"/>
      <c r="CP103" s="211" t="s">
        <v>1</v>
      </c>
      <c r="CQ103" s="211"/>
      <c r="CR103" s="211"/>
      <c r="CS103" s="211"/>
      <c r="CT103" s="211"/>
      <c r="CU103" s="211"/>
      <c r="CV103" s="211"/>
      <c r="CW103" s="211"/>
      <c r="CX103" s="211"/>
      <c r="CY103" s="211"/>
      <c r="CZ103" s="211"/>
      <c r="DA103" s="211"/>
      <c r="DB103" s="211"/>
      <c r="DC103" s="211"/>
      <c r="DD103" s="211"/>
      <c r="DE103" s="211"/>
      <c r="DF103" s="211"/>
      <c r="DG103" s="211"/>
      <c r="DH103" s="211"/>
      <c r="DN103" s="211" t="s">
        <v>110</v>
      </c>
      <c r="DO103" s="211"/>
      <c r="DP103" s="211"/>
      <c r="DQ103" s="211"/>
      <c r="DR103" s="211"/>
      <c r="DS103" s="211"/>
      <c r="DT103" s="211"/>
      <c r="DU103" s="211"/>
      <c r="DV103" s="211"/>
      <c r="DW103" s="211"/>
      <c r="DX103" s="211"/>
      <c r="DY103" s="211"/>
      <c r="DZ103" s="211"/>
      <c r="EA103" s="211"/>
      <c r="EB103" s="211"/>
      <c r="EC103" s="211"/>
      <c r="ED103" s="211"/>
      <c r="EE103" s="211"/>
      <c r="EF103" s="211"/>
      <c r="EG103" s="211"/>
      <c r="EK103" s="211" t="s">
        <v>110</v>
      </c>
      <c r="EL103" s="211"/>
      <c r="EM103" s="211"/>
      <c r="EN103" s="211"/>
      <c r="EO103" s="211"/>
      <c r="EP103" s="211"/>
      <c r="EQ103" s="211"/>
      <c r="ER103" s="211"/>
      <c r="ES103" s="211"/>
      <c r="ET103" s="211"/>
      <c r="EU103" s="211"/>
      <c r="EV103" s="211"/>
      <c r="EW103" s="211"/>
      <c r="EX103" s="211"/>
      <c r="EY103" s="211"/>
      <c r="EZ103" s="211"/>
      <c r="FA103" s="211"/>
      <c r="FB103" s="211"/>
      <c r="FC103" s="211"/>
      <c r="FD103" s="211"/>
      <c r="FG103" s="124"/>
      <c r="FN103" s="211" t="s">
        <v>110</v>
      </c>
      <c r="FO103" s="211"/>
      <c r="FP103" s="211"/>
      <c r="FQ103" s="211"/>
      <c r="FR103" s="211"/>
      <c r="FS103" s="211"/>
      <c r="FT103" s="211"/>
      <c r="FU103" s="211"/>
      <c r="FV103" s="211"/>
      <c r="FW103" s="211"/>
      <c r="FX103" s="211"/>
      <c r="FY103" s="211"/>
      <c r="FZ103" s="211"/>
      <c r="GA103" s="211"/>
      <c r="GB103" s="211"/>
      <c r="GC103" s="211"/>
      <c r="GD103" s="211"/>
      <c r="GE103" s="211"/>
      <c r="GF103" s="211"/>
      <c r="GG103" s="211"/>
      <c r="GM103" s="211"/>
      <c r="GN103" s="211"/>
      <c r="HE103" s="125"/>
      <c r="HQ103" s="147"/>
      <c r="HX103" s="211" t="s">
        <v>1</v>
      </c>
      <c r="HY103" s="211"/>
      <c r="HZ103" s="211"/>
      <c r="IA103" s="211"/>
      <c r="IB103" s="211"/>
      <c r="IC103" s="211"/>
      <c r="ID103" s="211"/>
      <c r="IE103" s="211"/>
      <c r="IF103" s="211"/>
      <c r="IG103" s="211"/>
      <c r="IH103" s="211"/>
      <c r="II103" s="211"/>
      <c r="IJ103" s="211"/>
      <c r="IK103" s="211"/>
      <c r="IL103" s="211"/>
      <c r="IM103" s="211"/>
      <c r="IN103" s="211"/>
      <c r="IO103" s="211"/>
      <c r="IP103" s="211"/>
      <c r="IQ103" s="38"/>
      <c r="IT103" s="211" t="s">
        <v>110</v>
      </c>
      <c r="IU103" s="211"/>
      <c r="IV103" s="211"/>
      <c r="IW103" s="211"/>
      <c r="IX103" s="211"/>
      <c r="IY103" s="211"/>
      <c r="IZ103" s="211"/>
      <c r="JA103" s="211"/>
      <c r="JB103" s="211"/>
      <c r="JC103" s="211"/>
      <c r="JD103" s="211"/>
      <c r="JE103" s="211"/>
      <c r="JF103" s="211"/>
      <c r="JG103" s="211"/>
      <c r="JH103" s="211"/>
      <c r="JI103" s="211"/>
      <c r="JJ103" s="211"/>
      <c r="JK103" s="211"/>
      <c r="JL103" s="211"/>
      <c r="JM103" s="211"/>
      <c r="JN103" s="143"/>
    </row>
    <row r="104" spans="1:276" ht="137" customHeight="1">
      <c r="BD104" s="97" t="s">
        <v>145</v>
      </c>
      <c r="BE104" s="97" t="s">
        <v>146</v>
      </c>
      <c r="BF104" s="97" t="s">
        <v>216</v>
      </c>
      <c r="BG104" s="97" t="s">
        <v>149</v>
      </c>
      <c r="BH104" s="97" t="s">
        <v>150</v>
      </c>
      <c r="CP104" s="6" t="s">
        <v>487</v>
      </c>
      <c r="CQ104" s="6" t="s">
        <v>488</v>
      </c>
      <c r="CR104" s="6" t="s">
        <v>28</v>
      </c>
      <c r="CS104" s="6" t="s">
        <v>0</v>
      </c>
      <c r="CT104" s="6" t="s">
        <v>37</v>
      </c>
      <c r="CU104" s="6" t="s">
        <v>38</v>
      </c>
      <c r="CV104" s="6" t="s">
        <v>13</v>
      </c>
      <c r="CW104" s="6" t="s">
        <v>23</v>
      </c>
      <c r="CX104" s="6" t="s">
        <v>22</v>
      </c>
      <c r="CY104" s="6" t="s">
        <v>131</v>
      </c>
      <c r="CZ104" s="6" t="s">
        <v>132</v>
      </c>
      <c r="DA104" s="6" t="s">
        <v>32</v>
      </c>
      <c r="DB104" s="6" t="s">
        <v>33</v>
      </c>
      <c r="DC104" s="6" t="s">
        <v>42</v>
      </c>
      <c r="DD104" s="6" t="s">
        <v>34</v>
      </c>
      <c r="DE104" s="6" t="s">
        <v>35</v>
      </c>
      <c r="DF104" s="6" t="s">
        <v>36</v>
      </c>
      <c r="DG104" s="6" t="s">
        <v>41</v>
      </c>
      <c r="DH104" s="6" t="s">
        <v>134</v>
      </c>
      <c r="DN104" s="6" t="s">
        <v>14</v>
      </c>
      <c r="DO104" s="6" t="s">
        <v>201</v>
      </c>
      <c r="DP104" s="6" t="s">
        <v>202</v>
      </c>
      <c r="DQ104" s="6" t="s">
        <v>27</v>
      </c>
      <c r="DR104" s="6" t="s">
        <v>203</v>
      </c>
      <c r="DS104" s="6" t="s">
        <v>204</v>
      </c>
      <c r="DT104" s="6" t="s">
        <v>15</v>
      </c>
      <c r="DU104" s="6" t="s">
        <v>206</v>
      </c>
      <c r="DV104" s="6" t="s">
        <v>21</v>
      </c>
      <c r="DW104" s="6" t="s">
        <v>205</v>
      </c>
      <c r="DX104" s="6" t="s">
        <v>20</v>
      </c>
      <c r="DY104" s="6" t="s">
        <v>207</v>
      </c>
      <c r="DZ104" s="6" t="s">
        <v>182</v>
      </c>
      <c r="EA104" s="6" t="s">
        <v>183</v>
      </c>
      <c r="EB104" s="6" t="s">
        <v>184</v>
      </c>
      <c r="EC104" s="6" t="s">
        <v>180</v>
      </c>
      <c r="ED104" s="6" t="s">
        <v>139</v>
      </c>
      <c r="EE104" s="6" t="s">
        <v>140</v>
      </c>
      <c r="EF104" s="6" t="s">
        <v>141</v>
      </c>
      <c r="EG104" s="6" t="s">
        <v>142</v>
      </c>
      <c r="EK104" s="6" t="s">
        <v>14</v>
      </c>
      <c r="EL104" s="6" t="s">
        <v>480</v>
      </c>
      <c r="EM104" s="6" t="s">
        <v>481</v>
      </c>
      <c r="EN104" s="6" t="s">
        <v>27</v>
      </c>
      <c r="EO104" s="6" t="s">
        <v>482</v>
      </c>
      <c r="EP104" s="6" t="s">
        <v>483</v>
      </c>
      <c r="EQ104" s="6" t="s">
        <v>15</v>
      </c>
      <c r="ER104" s="6" t="s">
        <v>484</v>
      </c>
      <c r="ES104" s="6" t="s">
        <v>21</v>
      </c>
      <c r="ET104" s="6" t="s">
        <v>485</v>
      </c>
      <c r="EU104" s="6" t="s">
        <v>20</v>
      </c>
      <c r="EV104" s="6" t="s">
        <v>486</v>
      </c>
      <c r="EW104" s="6" t="s">
        <v>30</v>
      </c>
      <c r="EX104" s="6" t="s">
        <v>31</v>
      </c>
      <c r="EY104" s="6" t="s">
        <v>489</v>
      </c>
      <c r="EZ104" s="6" t="s">
        <v>490</v>
      </c>
      <c r="FA104" s="6" t="s">
        <v>139</v>
      </c>
      <c r="FB104" s="6" t="s">
        <v>140</v>
      </c>
      <c r="FC104" s="6" t="s">
        <v>141</v>
      </c>
      <c r="FD104" s="6" t="s">
        <v>142</v>
      </c>
      <c r="FG104" s="124"/>
      <c r="FN104" s="6" t="s">
        <v>14</v>
      </c>
      <c r="FO104" s="6" t="s">
        <v>480</v>
      </c>
      <c r="FP104" s="6" t="s">
        <v>481</v>
      </c>
      <c r="FQ104" s="6" t="s">
        <v>27</v>
      </c>
      <c r="FR104" s="6" t="s">
        <v>482</v>
      </c>
      <c r="FS104" s="6" t="s">
        <v>483</v>
      </c>
      <c r="FT104" s="6" t="s">
        <v>15</v>
      </c>
      <c r="FU104" s="6" t="s">
        <v>484</v>
      </c>
      <c r="FV104" s="6" t="s">
        <v>21</v>
      </c>
      <c r="FW104" s="6" t="s">
        <v>485</v>
      </c>
      <c r="FX104" s="6" t="s">
        <v>20</v>
      </c>
      <c r="FY104" s="6" t="s">
        <v>486</v>
      </c>
      <c r="FZ104" s="6" t="s">
        <v>30</v>
      </c>
      <c r="GA104" s="6" t="s">
        <v>31</v>
      </c>
      <c r="GB104" s="6" t="s">
        <v>489</v>
      </c>
      <c r="GC104" s="6" t="s">
        <v>490</v>
      </c>
      <c r="GD104" s="6" t="s">
        <v>139</v>
      </c>
      <c r="GE104" s="6" t="s">
        <v>140</v>
      </c>
      <c r="GF104" s="6" t="s">
        <v>141</v>
      </c>
      <c r="GG104" s="6" t="s">
        <v>142</v>
      </c>
      <c r="GM104" s="6"/>
      <c r="GN104" s="6"/>
      <c r="HE104" s="125"/>
      <c r="HQ104" s="147"/>
      <c r="HR104" s="97"/>
      <c r="HU104" t="s">
        <v>190</v>
      </c>
      <c r="HX104" s="6" t="s">
        <v>175</v>
      </c>
      <c r="HY104" s="6" t="s">
        <v>176</v>
      </c>
      <c r="HZ104" s="6" t="s">
        <v>28</v>
      </c>
      <c r="IA104" s="6" t="s">
        <v>0</v>
      </c>
      <c r="IB104" s="6" t="s">
        <v>37</v>
      </c>
      <c r="IC104" s="6" t="s">
        <v>38</v>
      </c>
      <c r="ID104" s="6" t="s">
        <v>13</v>
      </c>
      <c r="IE104" s="6" t="s">
        <v>23</v>
      </c>
      <c r="IF104" s="6" t="s">
        <v>22</v>
      </c>
      <c r="IG104" s="6" t="s">
        <v>131</v>
      </c>
      <c r="IH104" s="6" t="s">
        <v>132</v>
      </c>
      <c r="II104" s="6" t="s">
        <v>32</v>
      </c>
      <c r="IJ104" s="6" t="s">
        <v>33</v>
      </c>
      <c r="IK104" s="6" t="s">
        <v>42</v>
      </c>
      <c r="IL104" s="6" t="s">
        <v>34</v>
      </c>
      <c r="IM104" s="6" t="s">
        <v>35</v>
      </c>
      <c r="IN104" s="6" t="s">
        <v>36</v>
      </c>
      <c r="IO104" s="6" t="s">
        <v>41</v>
      </c>
      <c r="IP104" s="6" t="s">
        <v>134</v>
      </c>
      <c r="IQ104" s="6"/>
      <c r="IT104" s="6" t="s">
        <v>14</v>
      </c>
      <c r="IU104" s="6" t="s">
        <v>201</v>
      </c>
      <c r="IV104" s="6" t="s">
        <v>202</v>
      </c>
      <c r="IW104" s="6" t="s">
        <v>27</v>
      </c>
      <c r="IX104" s="6" t="s">
        <v>203</v>
      </c>
      <c r="IY104" s="6" t="s">
        <v>204</v>
      </c>
      <c r="IZ104" s="6" t="s">
        <v>15</v>
      </c>
      <c r="JA104" s="6" t="s">
        <v>206</v>
      </c>
      <c r="JB104" s="6" t="s">
        <v>21</v>
      </c>
      <c r="JC104" s="6" t="s">
        <v>205</v>
      </c>
      <c r="JD104" s="6" t="s">
        <v>20</v>
      </c>
      <c r="JE104" s="6" t="s">
        <v>207</v>
      </c>
      <c r="JF104" s="6" t="s">
        <v>182</v>
      </c>
      <c r="JG104" s="6" t="s">
        <v>183</v>
      </c>
      <c r="JH104" s="6" t="s">
        <v>184</v>
      </c>
      <c r="JI104" s="6" t="s">
        <v>180</v>
      </c>
      <c r="JJ104" s="6" t="s">
        <v>139</v>
      </c>
      <c r="JK104" s="6" t="s">
        <v>140</v>
      </c>
      <c r="JL104" s="6" t="s">
        <v>181</v>
      </c>
      <c r="JM104" s="6" t="s">
        <v>142</v>
      </c>
      <c r="JN104" s="143"/>
    </row>
    <row r="105" spans="1:276" ht="18" customHeight="1">
      <c r="A105" s="204" t="s">
        <v>169</v>
      </c>
      <c r="B105" s="3" t="s">
        <v>487</v>
      </c>
      <c r="C105" s="18">
        <f>D29</f>
        <v>50000</v>
      </c>
      <c r="D105" s="18">
        <v>0</v>
      </c>
      <c r="E105" s="18">
        <v>0</v>
      </c>
      <c r="F105" s="18">
        <v>0</v>
      </c>
      <c r="G105" s="18">
        <v>0</v>
      </c>
      <c r="H105" s="18">
        <v>0</v>
      </c>
      <c r="I105" s="18">
        <v>0</v>
      </c>
      <c r="J105" s="18">
        <v>0</v>
      </c>
      <c r="K105" s="18">
        <v>0</v>
      </c>
      <c r="L105" s="18">
        <v>0</v>
      </c>
      <c r="M105" s="18">
        <v>0</v>
      </c>
      <c r="N105" s="18">
        <v>0</v>
      </c>
      <c r="O105" s="18">
        <v>0</v>
      </c>
      <c r="P105" s="18">
        <v>0</v>
      </c>
      <c r="Q105" s="18">
        <v>0</v>
      </c>
      <c r="R105" s="18">
        <v>0</v>
      </c>
      <c r="S105" s="18">
        <v>0</v>
      </c>
      <c r="T105" s="18">
        <v>0</v>
      </c>
      <c r="U105" s="18">
        <v>0</v>
      </c>
      <c r="V105" s="18">
        <v>0</v>
      </c>
      <c r="W105" s="220">
        <f>SUM(C105:V106)</f>
        <v>93000</v>
      </c>
      <c r="X105" s="218" t="s">
        <v>239</v>
      </c>
      <c r="BB105" s="204" t="s">
        <v>1</v>
      </c>
      <c r="BC105" s="3" t="s">
        <v>487</v>
      </c>
      <c r="BD105" s="7">
        <f t="array" ref="BD105:BH123">MMULT(C105:V123, C47:G66)</f>
        <v>50000</v>
      </c>
      <c r="BE105" s="7">
        <v>0</v>
      </c>
      <c r="BF105" s="7">
        <v>0</v>
      </c>
      <c r="BG105" s="7">
        <v>0</v>
      </c>
      <c r="BH105" s="7">
        <v>0</v>
      </c>
      <c r="BI105" s="17"/>
      <c r="BJ105" s="7">
        <f>SUM(C105:V105)</f>
        <v>50000</v>
      </c>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N105" s="204" t="s">
        <v>1</v>
      </c>
      <c r="CO105" s="3" t="s">
        <v>487</v>
      </c>
      <c r="CP105" s="7">
        <f ca="1">IF((ROW()-ROW($CP$105))=(COLUMN()-COLUMN($CP$105)),INDIRECT("BJ"&amp;ROW()),0)</f>
        <v>50000</v>
      </c>
      <c r="CQ105" s="7">
        <f t="shared" ref="CQ105:DH119" ca="1" si="14">IF((ROW()-ROW($CP$105))=(COLUMN()-COLUMN($CP$105)),INDIRECT("BJ"&amp;ROW()),0)</f>
        <v>0</v>
      </c>
      <c r="CR105" s="7">
        <f t="shared" ca="1" si="14"/>
        <v>0</v>
      </c>
      <c r="CS105" s="7">
        <f t="shared" ca="1" si="14"/>
        <v>0</v>
      </c>
      <c r="CT105" s="7">
        <f t="shared" ca="1" si="14"/>
        <v>0</v>
      </c>
      <c r="CU105" s="7">
        <f t="shared" ca="1" si="14"/>
        <v>0</v>
      </c>
      <c r="CV105" s="7">
        <f t="shared" ca="1" si="14"/>
        <v>0</v>
      </c>
      <c r="CW105" s="7">
        <f t="shared" ca="1" si="14"/>
        <v>0</v>
      </c>
      <c r="CX105" s="7">
        <f t="shared" ca="1" si="14"/>
        <v>0</v>
      </c>
      <c r="CY105" s="7">
        <f t="shared" ca="1" si="14"/>
        <v>0</v>
      </c>
      <c r="CZ105" s="7">
        <f t="shared" ca="1" si="14"/>
        <v>0</v>
      </c>
      <c r="DA105" s="7">
        <f t="shared" ca="1" si="14"/>
        <v>0</v>
      </c>
      <c r="DB105" s="7">
        <f t="shared" ca="1" si="14"/>
        <v>0</v>
      </c>
      <c r="DC105" s="7">
        <f t="shared" ca="1" si="14"/>
        <v>0</v>
      </c>
      <c r="DD105" s="7">
        <f t="shared" ca="1" si="14"/>
        <v>0</v>
      </c>
      <c r="DE105" s="7">
        <f t="shared" ca="1" si="14"/>
        <v>0</v>
      </c>
      <c r="DF105" s="7">
        <f t="shared" ca="1" si="14"/>
        <v>0</v>
      </c>
      <c r="DG105" s="7">
        <f t="shared" ca="1" si="14"/>
        <v>0</v>
      </c>
      <c r="DH105" s="7">
        <f t="shared" ca="1" si="14"/>
        <v>0</v>
      </c>
      <c r="DL105" s="204" t="s">
        <v>1</v>
      </c>
      <c r="DM105" s="3" t="s">
        <v>487</v>
      </c>
      <c r="DN105" s="155">
        <f t="array" aca="1" ref="DN105:EG123" ca="1">MMULT(C105:V123, MINVERSE(CP73:DI92))</f>
        <v>1</v>
      </c>
      <c r="DO105" s="7">
        <f ca="1"/>
        <v>0</v>
      </c>
      <c r="DP105" s="7">
        <f ca="1"/>
        <v>0</v>
      </c>
      <c r="DQ105" s="7">
        <f ca="1"/>
        <v>0</v>
      </c>
      <c r="DR105" s="7">
        <f ca="1"/>
        <v>0</v>
      </c>
      <c r="DS105" s="7">
        <f ca="1"/>
        <v>0</v>
      </c>
      <c r="DT105" s="7">
        <f ca="1"/>
        <v>0</v>
      </c>
      <c r="DU105" s="7">
        <f ca="1"/>
        <v>0</v>
      </c>
      <c r="DV105" s="7">
        <f ca="1"/>
        <v>0</v>
      </c>
      <c r="DW105" s="7">
        <f ca="1"/>
        <v>0</v>
      </c>
      <c r="DX105" s="7">
        <f ca="1"/>
        <v>0</v>
      </c>
      <c r="DY105" s="7">
        <f ca="1"/>
        <v>0</v>
      </c>
      <c r="DZ105" s="7">
        <f ca="1"/>
        <v>0</v>
      </c>
      <c r="EA105" s="7">
        <f ca="1"/>
        <v>0</v>
      </c>
      <c r="EB105" s="7">
        <f ca="1"/>
        <v>0</v>
      </c>
      <c r="EC105" s="7">
        <f ca="1"/>
        <v>0</v>
      </c>
      <c r="ED105" s="7">
        <f ca="1"/>
        <v>0</v>
      </c>
      <c r="EE105" s="7">
        <f ca="1"/>
        <v>0</v>
      </c>
      <c r="EF105" s="7">
        <f ca="1"/>
        <v>0</v>
      </c>
      <c r="EG105" s="7">
        <f ca="1"/>
        <v>0</v>
      </c>
      <c r="EI105" s="204" t="s">
        <v>1</v>
      </c>
      <c r="EJ105" s="3" t="s">
        <v>487</v>
      </c>
      <c r="EK105" s="7">
        <f t="array" aca="1" ref="EK105:FD123" ca="1">MMULT(DN105:EG123, EK128:FD147)</f>
        <v>1</v>
      </c>
      <c r="EL105" s="7">
        <f ca="1"/>
        <v>1.0539425045988045</v>
      </c>
      <c r="EM105" s="7">
        <f ca="1"/>
        <v>1.0695644259926782</v>
      </c>
      <c r="EN105" s="7">
        <f ca="1"/>
        <v>0</v>
      </c>
      <c r="EO105" s="7">
        <f ca="1"/>
        <v>1.5187553278831463E-3</v>
      </c>
      <c r="EP105" s="7">
        <f ca="1"/>
        <v>6.5738541867283867E-3</v>
      </c>
      <c r="EQ105" s="7">
        <f ca="1"/>
        <v>1.1969239412328865</v>
      </c>
      <c r="ER105" s="7">
        <f ca="1"/>
        <v>1.2368626346951375</v>
      </c>
      <c r="ES105" s="7">
        <f ca="1"/>
        <v>1.6700783409603542E-2</v>
      </c>
      <c r="ET105" s="7">
        <f ca="1"/>
        <v>1.7033468338081028E-2</v>
      </c>
      <c r="EU105" s="7">
        <f ca="1"/>
        <v>1.1969239412328865</v>
      </c>
      <c r="EV105" s="7">
        <f ca="1"/>
        <v>1.2306810070174585</v>
      </c>
      <c r="EW105" s="7">
        <f ca="1"/>
        <v>8.5167341690403825E-2</v>
      </c>
      <c r="EX105" s="7">
        <f ca="1"/>
        <v>8.2173177334104279E-3</v>
      </c>
      <c r="EY105" s="7">
        <f ca="1"/>
        <v>10.664480130133951</v>
      </c>
      <c r="EZ105" s="7">
        <f ca="1"/>
        <v>10.341660825210202</v>
      </c>
      <c r="FA105" s="7">
        <f ca="1"/>
        <v>1.2409855101440913E-7</v>
      </c>
      <c r="FB105" s="7">
        <f ca="1"/>
        <v>2.0440162005697303E-13</v>
      </c>
      <c r="FC105" s="7">
        <f ca="1"/>
        <v>6.3995412364907853E-8</v>
      </c>
      <c r="FD105" s="7">
        <f ca="1"/>
        <v>2.1912847289094369E-9</v>
      </c>
      <c r="FG105" s="124"/>
      <c r="FL105" s="204" t="s">
        <v>1</v>
      </c>
      <c r="FM105" s="3" t="s">
        <v>487</v>
      </c>
      <c r="FN105" s="7">
        <f t="array" aca="1" ref="FN105:GG123" ca="1">MMULT(EK105:FD123, FN73:GG92)</f>
        <v>0</v>
      </c>
      <c r="FO105" s="7">
        <f ca="1"/>
        <v>0</v>
      </c>
      <c r="FP105" s="7">
        <f ca="1"/>
        <v>0</v>
      </c>
      <c r="FQ105" s="7">
        <f ca="1"/>
        <v>0</v>
      </c>
      <c r="FR105" s="7">
        <f ca="1"/>
        <v>0</v>
      </c>
      <c r="FS105" s="7">
        <f ca="1"/>
        <v>0</v>
      </c>
      <c r="FT105" s="7">
        <f ca="1"/>
        <v>0</v>
      </c>
      <c r="FU105" s="7">
        <f ca="1"/>
        <v>0</v>
      </c>
      <c r="FV105" s="7">
        <f ca="1"/>
        <v>1.6700783409603542E-2</v>
      </c>
      <c r="FW105" s="7">
        <f ca="1"/>
        <v>0</v>
      </c>
      <c r="FX105" s="7">
        <f ca="1"/>
        <v>0</v>
      </c>
      <c r="FY105" s="7">
        <f ca="1"/>
        <v>0</v>
      </c>
      <c r="FZ105" s="7">
        <f ca="1"/>
        <v>0</v>
      </c>
      <c r="GA105" s="7">
        <f ca="1"/>
        <v>0</v>
      </c>
      <c r="GB105" s="7">
        <f ca="1"/>
        <v>0</v>
      </c>
      <c r="GC105" s="7">
        <f ca="1"/>
        <v>0</v>
      </c>
      <c r="GD105" s="7">
        <f ca="1"/>
        <v>0</v>
      </c>
      <c r="GE105" s="7">
        <f ca="1"/>
        <v>0</v>
      </c>
      <c r="GF105" s="7">
        <f ca="1"/>
        <v>0</v>
      </c>
      <c r="GG105" s="7">
        <f ca="1"/>
        <v>0</v>
      </c>
      <c r="HE105" s="125"/>
      <c r="HP105" s="204"/>
      <c r="HQ105" s="148"/>
      <c r="HR105" s="204" t="s">
        <v>169</v>
      </c>
      <c r="HS105" s="3" t="s">
        <v>175</v>
      </c>
      <c r="HT105" s="7">
        <f t="array" aca="1" ref="HT105:HT123" ca="1">TRANSPOSE(HX73:IP73)</f>
        <v>1</v>
      </c>
      <c r="HU105" t="s">
        <v>185</v>
      </c>
      <c r="HX105" s="155">
        <f ca="1">IF((ROW()-ROW($HX$105))=(COLUMN()-COLUMN($HX$105)),INDIRECT("HB"&amp;ROW()),0)</f>
        <v>0</v>
      </c>
      <c r="HY105" s="7">
        <f t="shared" ref="HY105:IP119" ca="1" si="15">IF((ROW()-ROW($HX$105))=(COLUMN()-COLUMN($HX$105)),INDIRECT("HB"&amp;ROW()),0)</f>
        <v>0</v>
      </c>
      <c r="HZ105" s="7">
        <f t="shared" ca="1" si="15"/>
        <v>0</v>
      </c>
      <c r="IA105" s="7">
        <f t="shared" ca="1" si="15"/>
        <v>0</v>
      </c>
      <c r="IB105" s="7">
        <f t="shared" ca="1" si="15"/>
        <v>0</v>
      </c>
      <c r="IC105" s="7">
        <f t="shared" ca="1" si="15"/>
        <v>0</v>
      </c>
      <c r="ID105" s="7">
        <f t="shared" ca="1" si="15"/>
        <v>0</v>
      </c>
      <c r="IE105" s="7">
        <f t="shared" ca="1" si="15"/>
        <v>0</v>
      </c>
      <c r="IF105" s="7">
        <f t="shared" ca="1" si="15"/>
        <v>0</v>
      </c>
      <c r="IG105" s="7">
        <f t="shared" ca="1" si="15"/>
        <v>0</v>
      </c>
      <c r="IH105" s="7">
        <f t="shared" ca="1" si="15"/>
        <v>0</v>
      </c>
      <c r="II105" s="7">
        <f t="shared" ca="1" si="15"/>
        <v>0</v>
      </c>
      <c r="IJ105" s="7">
        <f t="shared" ca="1" si="15"/>
        <v>0</v>
      </c>
      <c r="IK105" s="7">
        <f t="shared" ca="1" si="15"/>
        <v>0</v>
      </c>
      <c r="IL105" s="7">
        <f t="shared" ca="1" si="15"/>
        <v>0</v>
      </c>
      <c r="IM105" s="7">
        <f t="shared" ca="1" si="15"/>
        <v>0</v>
      </c>
      <c r="IN105" s="7">
        <f t="shared" ca="1" si="15"/>
        <v>0</v>
      </c>
      <c r="IO105" s="7">
        <f t="shared" ca="1" si="15"/>
        <v>0</v>
      </c>
      <c r="IP105" s="7">
        <f t="shared" ca="1" si="15"/>
        <v>0</v>
      </c>
      <c r="IQ105" s="17"/>
      <c r="IR105" s="204" t="s">
        <v>169</v>
      </c>
      <c r="IS105" s="3" t="s">
        <v>175</v>
      </c>
      <c r="IT105" s="7">
        <f t="array" aca="1" ref="IT105:JM123" ca="1">MMULT(HX105:IP123, FN105:GG123)</f>
        <v>0</v>
      </c>
      <c r="IU105" s="7">
        <f ca="1"/>
        <v>0</v>
      </c>
      <c r="IV105" s="7">
        <f ca="1"/>
        <v>0</v>
      </c>
      <c r="IW105" s="7">
        <f ca="1"/>
        <v>0</v>
      </c>
      <c r="IX105" s="7">
        <f ca="1"/>
        <v>0</v>
      </c>
      <c r="IY105" s="7">
        <f ca="1"/>
        <v>0</v>
      </c>
      <c r="IZ105" s="7">
        <f ca="1"/>
        <v>0</v>
      </c>
      <c r="JA105" s="7">
        <f ca="1"/>
        <v>0</v>
      </c>
      <c r="JB105" s="7">
        <f ca="1"/>
        <v>0</v>
      </c>
      <c r="JC105" s="7">
        <f ca="1"/>
        <v>0</v>
      </c>
      <c r="JD105" s="7">
        <f ca="1"/>
        <v>0</v>
      </c>
      <c r="JE105" s="7">
        <f ca="1"/>
        <v>0</v>
      </c>
      <c r="JF105" s="7">
        <f ca="1"/>
        <v>0</v>
      </c>
      <c r="JG105" s="7">
        <f ca="1"/>
        <v>0</v>
      </c>
      <c r="JH105" s="7">
        <f ca="1"/>
        <v>0</v>
      </c>
      <c r="JI105" s="7">
        <f ca="1"/>
        <v>0</v>
      </c>
      <c r="JJ105" s="7">
        <f ca="1"/>
        <v>0</v>
      </c>
      <c r="JK105" s="7">
        <f ca="1"/>
        <v>0</v>
      </c>
      <c r="JL105" s="7">
        <f ca="1"/>
        <v>0</v>
      </c>
      <c r="JM105" s="7">
        <f ca="1"/>
        <v>0</v>
      </c>
      <c r="JN105" s="143"/>
      <c r="JP105">
        <f ca="1">SUM(JJ105:JM105)</f>
        <v>0</v>
      </c>
    </row>
    <row r="106" spans="1:276" ht="18" customHeight="1">
      <c r="A106" s="204"/>
      <c r="B106" s="3" t="s">
        <v>488</v>
      </c>
      <c r="C106" s="18">
        <v>0</v>
      </c>
      <c r="D106" s="18">
        <v>0</v>
      </c>
      <c r="E106" s="18">
        <v>0</v>
      </c>
      <c r="F106" s="18">
        <f>D16</f>
        <v>43000</v>
      </c>
      <c r="G106" s="18">
        <v>0</v>
      </c>
      <c r="H106" s="18">
        <v>0</v>
      </c>
      <c r="I106" s="18">
        <v>0</v>
      </c>
      <c r="J106" s="18">
        <v>0</v>
      </c>
      <c r="K106" s="18">
        <v>0</v>
      </c>
      <c r="L106" s="18">
        <v>0</v>
      </c>
      <c r="M106" s="18">
        <v>0</v>
      </c>
      <c r="N106" s="18">
        <v>0</v>
      </c>
      <c r="O106" s="18">
        <v>0</v>
      </c>
      <c r="P106" s="18">
        <v>0</v>
      </c>
      <c r="Q106" s="18">
        <v>0</v>
      </c>
      <c r="R106" s="18">
        <v>0</v>
      </c>
      <c r="S106" s="18">
        <v>0</v>
      </c>
      <c r="T106" s="18">
        <v>0</v>
      </c>
      <c r="U106" s="18">
        <v>0</v>
      </c>
      <c r="V106" s="18">
        <v>0</v>
      </c>
      <c r="W106" s="220"/>
      <c r="X106" s="218"/>
      <c r="BB106" s="204"/>
      <c r="BC106" s="3" t="s">
        <v>488</v>
      </c>
      <c r="BD106" s="7">
        <v>43000</v>
      </c>
      <c r="BE106" s="7">
        <v>0</v>
      </c>
      <c r="BF106" s="7">
        <v>0</v>
      </c>
      <c r="BG106" s="7">
        <v>0</v>
      </c>
      <c r="BH106" s="7">
        <v>0</v>
      </c>
      <c r="BI106" s="17"/>
      <c r="BJ106" s="7">
        <f>SUM(C106:V106)</f>
        <v>43000</v>
      </c>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N106" s="204"/>
      <c r="CO106" s="3" t="s">
        <v>488</v>
      </c>
      <c r="CP106" s="7">
        <f t="shared" ref="CP106:DE123" ca="1" si="16">IF((ROW()-ROW($CP$105))=(COLUMN()-COLUMN($CP$105)),INDIRECT("BJ"&amp;ROW()),0)</f>
        <v>0</v>
      </c>
      <c r="CQ106" s="7">
        <f t="shared" ca="1" si="14"/>
        <v>43000</v>
      </c>
      <c r="CR106" s="7">
        <f t="shared" ca="1" si="14"/>
        <v>0</v>
      </c>
      <c r="CS106" s="7">
        <f t="shared" ca="1" si="14"/>
        <v>0</v>
      </c>
      <c r="CT106" s="7">
        <f t="shared" ca="1" si="14"/>
        <v>0</v>
      </c>
      <c r="CU106" s="7">
        <f t="shared" ca="1" si="14"/>
        <v>0</v>
      </c>
      <c r="CV106" s="7">
        <f t="shared" ca="1" si="14"/>
        <v>0</v>
      </c>
      <c r="CW106" s="7">
        <f t="shared" ca="1" si="14"/>
        <v>0</v>
      </c>
      <c r="CX106" s="7">
        <f t="shared" ca="1" si="14"/>
        <v>0</v>
      </c>
      <c r="CY106" s="7">
        <f t="shared" ca="1" si="14"/>
        <v>0</v>
      </c>
      <c r="CZ106" s="7">
        <f t="shared" ca="1" si="14"/>
        <v>0</v>
      </c>
      <c r="DA106" s="7">
        <f t="shared" ca="1" si="14"/>
        <v>0</v>
      </c>
      <c r="DB106" s="7">
        <f t="shared" ca="1" si="14"/>
        <v>0</v>
      </c>
      <c r="DC106" s="7">
        <f t="shared" ca="1" si="14"/>
        <v>0</v>
      </c>
      <c r="DD106" s="7">
        <f t="shared" ca="1" si="14"/>
        <v>0</v>
      </c>
      <c r="DE106" s="7">
        <f t="shared" ca="1" si="14"/>
        <v>0</v>
      </c>
      <c r="DF106" s="7">
        <f t="shared" ca="1" si="14"/>
        <v>0</v>
      </c>
      <c r="DG106" s="7">
        <f t="shared" ca="1" si="14"/>
        <v>0</v>
      </c>
      <c r="DH106" s="7">
        <f t="shared" ca="1" si="14"/>
        <v>0</v>
      </c>
      <c r="DL106" s="204"/>
      <c r="DM106" s="3" t="s">
        <v>488</v>
      </c>
      <c r="DN106" s="7">
        <f ca="1"/>
        <v>0</v>
      </c>
      <c r="DO106" s="7">
        <f ca="1"/>
        <v>0</v>
      </c>
      <c r="DP106" s="7">
        <f ca="1"/>
        <v>0</v>
      </c>
      <c r="DQ106" s="7">
        <f ca="1"/>
        <v>0.99999999999999989</v>
      </c>
      <c r="DR106" s="7">
        <f ca="1"/>
        <v>0</v>
      </c>
      <c r="DS106" s="7">
        <f ca="1"/>
        <v>0</v>
      </c>
      <c r="DT106" s="7">
        <f ca="1"/>
        <v>0</v>
      </c>
      <c r="DU106" s="7">
        <f ca="1"/>
        <v>0</v>
      </c>
      <c r="DV106" s="7">
        <f ca="1"/>
        <v>0</v>
      </c>
      <c r="DW106" s="7">
        <f ca="1"/>
        <v>0</v>
      </c>
      <c r="DX106" s="7">
        <f ca="1"/>
        <v>0</v>
      </c>
      <c r="DY106" s="7">
        <f ca="1"/>
        <v>0</v>
      </c>
      <c r="DZ106" s="7">
        <f ca="1"/>
        <v>0</v>
      </c>
      <c r="EA106" s="7">
        <f ca="1"/>
        <v>0</v>
      </c>
      <c r="EB106" s="7">
        <f ca="1"/>
        <v>0</v>
      </c>
      <c r="EC106" s="7">
        <f ca="1"/>
        <v>0</v>
      </c>
      <c r="ED106" s="7">
        <f ca="1"/>
        <v>0</v>
      </c>
      <c r="EE106" s="7">
        <f ca="1"/>
        <v>0</v>
      </c>
      <c r="EF106" s="7">
        <f ca="1"/>
        <v>0</v>
      </c>
      <c r="EG106" s="7">
        <f ca="1"/>
        <v>0</v>
      </c>
      <c r="EI106" s="204"/>
      <c r="EJ106" s="3" t="s">
        <v>488</v>
      </c>
      <c r="EK106" s="7">
        <f ca="1"/>
        <v>0</v>
      </c>
      <c r="EL106" s="7">
        <f ca="1"/>
        <v>1.443724835179256E-3</v>
      </c>
      <c r="EM106" s="7">
        <f ca="1"/>
        <v>2.939191569219784E-3</v>
      </c>
      <c r="EN106" s="7">
        <f ca="1"/>
        <v>0.99999999999999989</v>
      </c>
      <c r="EO106" s="7">
        <f ca="1"/>
        <v>1.0504530958456344</v>
      </c>
      <c r="EP106" s="7">
        <f ca="1"/>
        <v>1.0521498049695934</v>
      </c>
      <c r="EQ106" s="7">
        <f ca="1"/>
        <v>8.1573419669957962E-3</v>
      </c>
      <c r="ER106" s="7">
        <f ca="1"/>
        <v>8.4295343503755331E-3</v>
      </c>
      <c r="ES106" s="7">
        <f ca="1"/>
        <v>2.6729716705199187</v>
      </c>
      <c r="ET106" s="7">
        <f ca="1"/>
        <v>2.7262181181398382</v>
      </c>
      <c r="EU106" s="7">
        <f ca="1"/>
        <v>8.1573419669957962E-3</v>
      </c>
      <c r="EV106" s="7">
        <f ca="1"/>
        <v>8.3874049809605465E-3</v>
      </c>
      <c r="EW106" s="7">
        <f ca="1"/>
        <v>13.631090590699189</v>
      </c>
      <c r="EX106" s="7">
        <f ca="1"/>
        <v>1.315187256211992</v>
      </c>
      <c r="EY106" s="7">
        <f ca="1"/>
        <v>7.2681152348014408E-2</v>
      </c>
      <c r="EZ106" s="7">
        <f ca="1"/>
        <v>7.0481056441246068E-2</v>
      </c>
      <c r="FA106" s="7">
        <f ca="1"/>
        <v>8.4576327982143343E-10</v>
      </c>
      <c r="FB106" s="7">
        <f ca="1"/>
        <v>3.2714617417678051E-11</v>
      </c>
      <c r="FC106" s="7">
        <f ca="1"/>
        <v>4.3614505900994856E-10</v>
      </c>
      <c r="FD106" s="7">
        <f ca="1"/>
        <v>3.5071660165653112E-7</v>
      </c>
      <c r="FG106" s="124"/>
      <c r="FL106" s="204"/>
      <c r="FM106" s="3" t="s">
        <v>488</v>
      </c>
      <c r="FN106" s="7">
        <f ca="1"/>
        <v>0</v>
      </c>
      <c r="FO106" s="7">
        <f ca="1"/>
        <v>0</v>
      </c>
      <c r="FP106" s="7">
        <f ca="1"/>
        <v>0</v>
      </c>
      <c r="FQ106" s="7">
        <f ca="1"/>
        <v>0</v>
      </c>
      <c r="FR106" s="7">
        <f ca="1"/>
        <v>0</v>
      </c>
      <c r="FS106" s="7">
        <f ca="1"/>
        <v>0</v>
      </c>
      <c r="FT106" s="7">
        <f ca="1"/>
        <v>0</v>
      </c>
      <c r="FU106" s="7">
        <f ca="1"/>
        <v>0</v>
      </c>
      <c r="FV106" s="7">
        <f ca="1"/>
        <v>2.6729716705199187</v>
      </c>
      <c r="FW106" s="7">
        <f ca="1"/>
        <v>0</v>
      </c>
      <c r="FX106" s="7">
        <f ca="1"/>
        <v>0</v>
      </c>
      <c r="FY106" s="7">
        <f ca="1"/>
        <v>0</v>
      </c>
      <c r="FZ106" s="7">
        <f ca="1"/>
        <v>0</v>
      </c>
      <c r="GA106" s="7">
        <f ca="1"/>
        <v>0</v>
      </c>
      <c r="GB106" s="7">
        <f ca="1"/>
        <v>0</v>
      </c>
      <c r="GC106" s="7">
        <f ca="1"/>
        <v>0</v>
      </c>
      <c r="GD106" s="7">
        <f ca="1"/>
        <v>0</v>
      </c>
      <c r="GE106" s="7">
        <f ca="1"/>
        <v>0</v>
      </c>
      <c r="GF106" s="7">
        <f ca="1"/>
        <v>0</v>
      </c>
      <c r="GG106" s="7">
        <f ca="1"/>
        <v>0</v>
      </c>
      <c r="HE106" s="125"/>
      <c r="HP106" s="204"/>
      <c r="HQ106" s="148"/>
      <c r="HR106" s="204"/>
      <c r="HS106" s="3" t="s">
        <v>176</v>
      </c>
      <c r="HT106" s="7">
        <f ca="1"/>
        <v>0</v>
      </c>
      <c r="HU106" t="s">
        <v>185</v>
      </c>
      <c r="HX106" s="7">
        <f t="shared" ref="HX106:IM123" ca="1" si="17">IF((ROW()-ROW($HX$105))=(COLUMN()-COLUMN($HX$105)),INDIRECT("HB"&amp;ROW()),0)</f>
        <v>0</v>
      </c>
      <c r="HY106" s="7">
        <f t="shared" ca="1" si="15"/>
        <v>0</v>
      </c>
      <c r="HZ106" s="7">
        <f t="shared" ca="1" si="15"/>
        <v>0</v>
      </c>
      <c r="IA106" s="7">
        <f t="shared" ca="1" si="15"/>
        <v>0</v>
      </c>
      <c r="IB106" s="7">
        <f t="shared" ca="1" si="15"/>
        <v>0</v>
      </c>
      <c r="IC106" s="7">
        <f t="shared" ca="1" si="15"/>
        <v>0</v>
      </c>
      <c r="ID106" s="7">
        <f t="shared" ca="1" si="15"/>
        <v>0</v>
      </c>
      <c r="IE106" s="7">
        <f t="shared" ca="1" si="15"/>
        <v>0</v>
      </c>
      <c r="IF106" s="7">
        <f t="shared" ca="1" si="15"/>
        <v>0</v>
      </c>
      <c r="IG106" s="7">
        <f t="shared" ca="1" si="15"/>
        <v>0</v>
      </c>
      <c r="IH106" s="7">
        <f t="shared" ca="1" si="15"/>
        <v>0</v>
      </c>
      <c r="II106" s="7">
        <f t="shared" ca="1" si="15"/>
        <v>0</v>
      </c>
      <c r="IJ106" s="7">
        <f t="shared" ca="1" si="15"/>
        <v>0</v>
      </c>
      <c r="IK106" s="7">
        <f t="shared" ca="1" si="15"/>
        <v>0</v>
      </c>
      <c r="IL106" s="7">
        <f t="shared" ca="1" si="15"/>
        <v>0</v>
      </c>
      <c r="IM106" s="7">
        <f t="shared" ca="1" si="15"/>
        <v>0</v>
      </c>
      <c r="IN106" s="7">
        <f t="shared" ca="1" si="15"/>
        <v>0</v>
      </c>
      <c r="IO106" s="7">
        <f t="shared" ca="1" si="15"/>
        <v>0</v>
      </c>
      <c r="IP106" s="7">
        <f t="shared" ca="1" si="15"/>
        <v>0</v>
      </c>
      <c r="IQ106" s="17"/>
      <c r="IR106" s="204"/>
      <c r="IS106" s="3" t="s">
        <v>176</v>
      </c>
      <c r="IT106" s="7">
        <f ca="1"/>
        <v>0</v>
      </c>
      <c r="IU106" s="7">
        <f ca="1"/>
        <v>0</v>
      </c>
      <c r="IV106" s="7">
        <f ca="1"/>
        <v>0</v>
      </c>
      <c r="IW106" s="7">
        <f ca="1"/>
        <v>0</v>
      </c>
      <c r="IX106" s="7">
        <f ca="1"/>
        <v>0</v>
      </c>
      <c r="IY106" s="7">
        <f ca="1"/>
        <v>0</v>
      </c>
      <c r="IZ106" s="7">
        <f ca="1"/>
        <v>0</v>
      </c>
      <c r="JA106" s="7">
        <f ca="1"/>
        <v>0</v>
      </c>
      <c r="JB106" s="7">
        <f ca="1"/>
        <v>0</v>
      </c>
      <c r="JC106" s="7">
        <f ca="1"/>
        <v>0</v>
      </c>
      <c r="JD106" s="7">
        <f ca="1"/>
        <v>0</v>
      </c>
      <c r="JE106" s="7">
        <f ca="1"/>
        <v>0</v>
      </c>
      <c r="JF106" s="7">
        <f ca="1"/>
        <v>0</v>
      </c>
      <c r="JG106" s="7">
        <f ca="1"/>
        <v>0</v>
      </c>
      <c r="JH106" s="7">
        <f ca="1"/>
        <v>0</v>
      </c>
      <c r="JI106" s="7">
        <f ca="1"/>
        <v>0</v>
      </c>
      <c r="JJ106" s="7">
        <f ca="1"/>
        <v>0</v>
      </c>
      <c r="JK106" s="7">
        <f ca="1"/>
        <v>0</v>
      </c>
      <c r="JL106" s="7">
        <f ca="1"/>
        <v>0</v>
      </c>
      <c r="JM106" s="7">
        <f ca="1"/>
        <v>0</v>
      </c>
      <c r="JN106" s="143"/>
    </row>
    <row r="107" spans="1:276" ht="18" customHeight="1">
      <c r="A107" s="204"/>
      <c r="B107" s="3" t="s">
        <v>28</v>
      </c>
      <c r="C107" s="18">
        <v>0</v>
      </c>
      <c r="D107" s="18">
        <v>0</v>
      </c>
      <c r="E107" s="18">
        <v>0</v>
      </c>
      <c r="F107" s="18">
        <v>0</v>
      </c>
      <c r="G107" s="18">
        <f>I16</f>
        <v>41000</v>
      </c>
      <c r="H107" s="18">
        <v>0</v>
      </c>
      <c r="I107" s="18">
        <v>0</v>
      </c>
      <c r="J107" s="18">
        <v>0</v>
      </c>
      <c r="K107" s="18">
        <v>0</v>
      </c>
      <c r="L107" s="18">
        <v>0</v>
      </c>
      <c r="M107" s="18">
        <v>0</v>
      </c>
      <c r="N107" s="18">
        <v>0</v>
      </c>
      <c r="O107" s="18">
        <v>0</v>
      </c>
      <c r="P107" s="18">
        <v>0</v>
      </c>
      <c r="Q107" s="18">
        <v>0</v>
      </c>
      <c r="R107" s="18">
        <v>0</v>
      </c>
      <c r="S107" s="18">
        <v>0</v>
      </c>
      <c r="T107" s="18">
        <v>0</v>
      </c>
      <c r="U107" s="18">
        <v>0</v>
      </c>
      <c r="V107" s="18">
        <v>0</v>
      </c>
      <c r="W107" s="216"/>
      <c r="BB107" s="204"/>
      <c r="BC107" s="3" t="s">
        <v>28</v>
      </c>
      <c r="BD107" s="7">
        <v>41000</v>
      </c>
      <c r="BE107" s="7">
        <v>0</v>
      </c>
      <c r="BF107" s="7">
        <v>0</v>
      </c>
      <c r="BG107" s="7">
        <v>0</v>
      </c>
      <c r="BH107" s="7">
        <v>0</v>
      </c>
      <c r="BI107" s="17"/>
      <c r="BJ107" s="7">
        <f>SUM(C107:V107)</f>
        <v>41000</v>
      </c>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N107" s="204"/>
      <c r="CO107" s="3" t="s">
        <v>28</v>
      </c>
      <c r="CP107" s="7">
        <f t="shared" ca="1" si="16"/>
        <v>0</v>
      </c>
      <c r="CQ107" s="7">
        <f t="shared" ca="1" si="14"/>
        <v>0</v>
      </c>
      <c r="CR107" s="7">
        <f t="shared" ca="1" si="14"/>
        <v>41000</v>
      </c>
      <c r="CS107" s="7">
        <f t="shared" ca="1" si="14"/>
        <v>0</v>
      </c>
      <c r="CT107" s="7">
        <f t="shared" ca="1" si="14"/>
        <v>0</v>
      </c>
      <c r="CU107" s="7">
        <f t="shared" ca="1" si="14"/>
        <v>0</v>
      </c>
      <c r="CV107" s="7">
        <f t="shared" ca="1" si="14"/>
        <v>0</v>
      </c>
      <c r="CW107" s="7">
        <f t="shared" ca="1" si="14"/>
        <v>0</v>
      </c>
      <c r="CX107" s="7">
        <f t="shared" ca="1" si="14"/>
        <v>0</v>
      </c>
      <c r="CY107" s="7">
        <f t="shared" ca="1" si="14"/>
        <v>0</v>
      </c>
      <c r="CZ107" s="7">
        <f t="shared" ca="1" si="14"/>
        <v>0</v>
      </c>
      <c r="DA107" s="7">
        <f t="shared" ca="1" si="14"/>
        <v>0</v>
      </c>
      <c r="DB107" s="7">
        <f t="shared" ca="1" si="14"/>
        <v>0</v>
      </c>
      <c r="DC107" s="7">
        <f t="shared" ca="1" si="14"/>
        <v>0</v>
      </c>
      <c r="DD107" s="7">
        <f t="shared" ca="1" si="14"/>
        <v>0</v>
      </c>
      <c r="DE107" s="7">
        <f t="shared" ca="1" si="14"/>
        <v>0</v>
      </c>
      <c r="DF107" s="7">
        <f t="shared" ca="1" si="14"/>
        <v>0</v>
      </c>
      <c r="DG107" s="7">
        <f t="shared" ca="1" si="14"/>
        <v>0</v>
      </c>
      <c r="DH107" s="7">
        <f t="shared" ca="1" si="14"/>
        <v>0</v>
      </c>
      <c r="DL107" s="204"/>
      <c r="DM107" s="3" t="s">
        <v>28</v>
      </c>
      <c r="DN107" s="7">
        <f ca="1"/>
        <v>0</v>
      </c>
      <c r="DO107" s="7">
        <f ca="1"/>
        <v>0</v>
      </c>
      <c r="DP107" s="7">
        <f ca="1"/>
        <v>0</v>
      </c>
      <c r="DQ107" s="7">
        <f ca="1"/>
        <v>0</v>
      </c>
      <c r="DR107" s="7">
        <f ca="1"/>
        <v>1</v>
      </c>
      <c r="DS107" s="7">
        <f ca="1"/>
        <v>0</v>
      </c>
      <c r="DT107" s="7">
        <f ca="1"/>
        <v>0</v>
      </c>
      <c r="DU107" s="7">
        <f ca="1"/>
        <v>0</v>
      </c>
      <c r="DV107" s="7">
        <f ca="1"/>
        <v>0</v>
      </c>
      <c r="DW107" s="7">
        <f ca="1"/>
        <v>0</v>
      </c>
      <c r="DX107" s="7">
        <f ca="1"/>
        <v>0</v>
      </c>
      <c r="DY107" s="7">
        <f ca="1"/>
        <v>0</v>
      </c>
      <c r="DZ107" s="7">
        <f ca="1"/>
        <v>0</v>
      </c>
      <c r="EA107" s="7">
        <f ca="1"/>
        <v>0</v>
      </c>
      <c r="EB107" s="7">
        <f ca="1"/>
        <v>0</v>
      </c>
      <c r="EC107" s="7">
        <f ca="1"/>
        <v>0</v>
      </c>
      <c r="ED107" s="7">
        <f ca="1"/>
        <v>0</v>
      </c>
      <c r="EE107" s="7">
        <f ca="1"/>
        <v>0</v>
      </c>
      <c r="EF107" s="7">
        <f ca="1"/>
        <v>0</v>
      </c>
      <c r="EG107" s="7">
        <f ca="1"/>
        <v>0</v>
      </c>
      <c r="EI107" s="204"/>
      <c r="EJ107" s="3" t="s">
        <v>28</v>
      </c>
      <c r="EK107" s="7">
        <f ca="1"/>
        <v>0</v>
      </c>
      <c r="EL107" s="7">
        <f ca="1"/>
        <v>1.3765748428453373E-3</v>
      </c>
      <c r="EM107" s="7">
        <f ca="1"/>
        <v>2.8024849846049107E-3</v>
      </c>
      <c r="EN107" s="7">
        <f ca="1"/>
        <v>0</v>
      </c>
      <c r="EO107" s="7">
        <f ca="1"/>
        <v>1.0015948123179306</v>
      </c>
      <c r="EP107" s="7">
        <f ca="1"/>
        <v>1.0032126047384498</v>
      </c>
      <c r="EQ107" s="7">
        <f ca="1"/>
        <v>7.7779307127169234E-3</v>
      </c>
      <c r="ER107" s="7">
        <f ca="1"/>
        <v>8.0374629852417879E-3</v>
      </c>
      <c r="ES107" s="7">
        <f ca="1"/>
        <v>2.5486474067748066</v>
      </c>
      <c r="ET107" s="7">
        <f ca="1"/>
        <v>2.5994172754356599</v>
      </c>
      <c r="EU107" s="7">
        <f ca="1"/>
        <v>7.7779307127169234E-3</v>
      </c>
      <c r="EV107" s="7">
        <f ca="1"/>
        <v>7.9972931213809877E-3</v>
      </c>
      <c r="EW107" s="7">
        <f ca="1"/>
        <v>12.997086377178299</v>
      </c>
      <c r="EX107" s="7">
        <f ca="1"/>
        <v>1.2540157559230622</v>
      </c>
      <c r="EY107" s="7">
        <f ca="1"/>
        <v>6.9300633634153286E-2</v>
      </c>
      <c r="EZ107" s="7">
        <f ca="1"/>
        <v>6.7202867769560221E-2</v>
      </c>
      <c r="FA107" s="7">
        <f ca="1"/>
        <v>8.0642545285299471E-10</v>
      </c>
      <c r="FB107" s="7">
        <f ca="1"/>
        <v>3.1193007305227916E-11</v>
      </c>
      <c r="FC107" s="7">
        <f ca="1"/>
        <v>4.1585924231181143E-10</v>
      </c>
      <c r="FD107" s="7">
        <f ca="1"/>
        <v>3.3440420157948321E-7</v>
      </c>
      <c r="FG107" s="124"/>
      <c r="FL107" s="204"/>
      <c r="FM107" s="3" t="s">
        <v>28</v>
      </c>
      <c r="FN107" s="7">
        <f ca="1"/>
        <v>0</v>
      </c>
      <c r="FO107" s="7">
        <f ca="1"/>
        <v>0</v>
      </c>
      <c r="FP107" s="7">
        <f ca="1"/>
        <v>0</v>
      </c>
      <c r="FQ107" s="7">
        <f ca="1"/>
        <v>0</v>
      </c>
      <c r="FR107" s="7">
        <f ca="1"/>
        <v>0</v>
      </c>
      <c r="FS107" s="7">
        <f ca="1"/>
        <v>0</v>
      </c>
      <c r="FT107" s="7">
        <f ca="1"/>
        <v>0</v>
      </c>
      <c r="FU107" s="7">
        <f ca="1"/>
        <v>0</v>
      </c>
      <c r="FV107" s="7">
        <f ca="1"/>
        <v>2.5486474067748066</v>
      </c>
      <c r="FW107" s="7">
        <f ca="1"/>
        <v>0</v>
      </c>
      <c r="FX107" s="7">
        <f ca="1"/>
        <v>0</v>
      </c>
      <c r="FY107" s="7">
        <f ca="1"/>
        <v>0</v>
      </c>
      <c r="FZ107" s="7">
        <f ca="1"/>
        <v>0</v>
      </c>
      <c r="GA107" s="7">
        <f ca="1"/>
        <v>0</v>
      </c>
      <c r="GB107" s="7">
        <f ca="1"/>
        <v>0</v>
      </c>
      <c r="GC107" s="7">
        <f ca="1"/>
        <v>0</v>
      </c>
      <c r="GD107" s="7">
        <f ca="1"/>
        <v>0</v>
      </c>
      <c r="GE107" s="7">
        <f ca="1"/>
        <v>0</v>
      </c>
      <c r="GF107" s="7">
        <f ca="1"/>
        <v>0</v>
      </c>
      <c r="GG107" s="7">
        <f ca="1"/>
        <v>0</v>
      </c>
      <c r="HE107" s="125"/>
      <c r="HP107" s="204"/>
      <c r="HQ107" s="148"/>
      <c r="HR107" s="204"/>
      <c r="HS107" s="3" t="s">
        <v>28</v>
      </c>
      <c r="HT107" s="7">
        <f ca="1"/>
        <v>0</v>
      </c>
      <c r="HU107" t="s">
        <v>185</v>
      </c>
      <c r="HX107" s="7">
        <f t="shared" ca="1" si="17"/>
        <v>0</v>
      </c>
      <c r="HY107" s="7">
        <f t="shared" ca="1" si="15"/>
        <v>0</v>
      </c>
      <c r="HZ107" s="7">
        <f t="shared" ca="1" si="15"/>
        <v>0</v>
      </c>
      <c r="IA107" s="7">
        <f t="shared" ca="1" si="15"/>
        <v>0</v>
      </c>
      <c r="IB107" s="7">
        <f t="shared" ca="1" si="15"/>
        <v>0</v>
      </c>
      <c r="IC107" s="7">
        <f t="shared" ca="1" si="15"/>
        <v>0</v>
      </c>
      <c r="ID107" s="7">
        <f t="shared" ca="1" si="15"/>
        <v>0</v>
      </c>
      <c r="IE107" s="7">
        <f t="shared" ca="1" si="15"/>
        <v>0</v>
      </c>
      <c r="IF107" s="7">
        <f t="shared" ca="1" si="15"/>
        <v>0</v>
      </c>
      <c r="IG107" s="7">
        <f t="shared" ca="1" si="15"/>
        <v>0</v>
      </c>
      <c r="IH107" s="7">
        <f t="shared" ca="1" si="15"/>
        <v>0</v>
      </c>
      <c r="II107" s="7">
        <f t="shared" ca="1" si="15"/>
        <v>0</v>
      </c>
      <c r="IJ107" s="7">
        <f t="shared" ca="1" si="15"/>
        <v>0</v>
      </c>
      <c r="IK107" s="7">
        <f t="shared" ca="1" si="15"/>
        <v>0</v>
      </c>
      <c r="IL107" s="7">
        <f t="shared" ca="1" si="15"/>
        <v>0</v>
      </c>
      <c r="IM107" s="7">
        <f t="shared" ca="1" si="15"/>
        <v>0</v>
      </c>
      <c r="IN107" s="7">
        <f t="shared" ca="1" si="15"/>
        <v>0</v>
      </c>
      <c r="IO107" s="7">
        <f t="shared" ca="1" si="15"/>
        <v>0</v>
      </c>
      <c r="IP107" s="7">
        <f t="shared" ca="1" si="15"/>
        <v>0</v>
      </c>
      <c r="IQ107" s="17"/>
      <c r="IR107" s="204"/>
      <c r="IS107" s="3" t="s">
        <v>28</v>
      </c>
      <c r="IT107" s="7">
        <f ca="1"/>
        <v>0</v>
      </c>
      <c r="IU107" s="7">
        <f ca="1"/>
        <v>0</v>
      </c>
      <c r="IV107" s="7">
        <f ca="1"/>
        <v>0</v>
      </c>
      <c r="IW107" s="7">
        <f ca="1"/>
        <v>0</v>
      </c>
      <c r="IX107" s="7">
        <f ca="1"/>
        <v>0</v>
      </c>
      <c r="IY107" s="7">
        <f ca="1"/>
        <v>0</v>
      </c>
      <c r="IZ107" s="7">
        <f ca="1"/>
        <v>0</v>
      </c>
      <c r="JA107" s="7">
        <f ca="1"/>
        <v>0</v>
      </c>
      <c r="JB107" s="7">
        <f ca="1"/>
        <v>0</v>
      </c>
      <c r="JC107" s="7">
        <f ca="1"/>
        <v>0</v>
      </c>
      <c r="JD107" s="7">
        <f ca="1"/>
        <v>0</v>
      </c>
      <c r="JE107" s="7">
        <f ca="1"/>
        <v>0</v>
      </c>
      <c r="JF107" s="7">
        <f ca="1"/>
        <v>0</v>
      </c>
      <c r="JG107" s="7">
        <f ca="1"/>
        <v>0</v>
      </c>
      <c r="JH107" s="7">
        <f ca="1"/>
        <v>0</v>
      </c>
      <c r="JI107" s="7">
        <f ca="1"/>
        <v>0</v>
      </c>
      <c r="JJ107" s="7">
        <f ca="1"/>
        <v>0</v>
      </c>
      <c r="JK107" s="7">
        <f ca="1"/>
        <v>0</v>
      </c>
      <c r="JL107" s="7">
        <f ca="1"/>
        <v>0</v>
      </c>
      <c r="JM107" s="7">
        <f ca="1"/>
        <v>0</v>
      </c>
      <c r="JN107" s="143"/>
    </row>
    <row r="108" spans="1:276" ht="18" customHeight="1">
      <c r="A108" s="204"/>
      <c r="B108" s="3" t="s">
        <v>0</v>
      </c>
      <c r="C108" s="18">
        <v>0</v>
      </c>
      <c r="D108" s="18">
        <f>I29</f>
        <v>47500</v>
      </c>
      <c r="E108" s="18">
        <v>0</v>
      </c>
      <c r="F108" s="18">
        <v>0</v>
      </c>
      <c r="G108" s="18">
        <v>0</v>
      </c>
      <c r="H108" s="18">
        <v>0</v>
      </c>
      <c r="I108" s="18">
        <v>0</v>
      </c>
      <c r="J108" s="18">
        <v>0</v>
      </c>
      <c r="K108" s="18">
        <v>0</v>
      </c>
      <c r="L108" s="18">
        <v>0</v>
      </c>
      <c r="M108" s="18">
        <v>0</v>
      </c>
      <c r="N108" s="18">
        <v>0</v>
      </c>
      <c r="O108" s="18">
        <v>0</v>
      </c>
      <c r="P108" s="18">
        <v>0</v>
      </c>
      <c r="Q108" s="18">
        <v>0</v>
      </c>
      <c r="R108" s="18">
        <v>0</v>
      </c>
      <c r="S108" s="18">
        <v>0</v>
      </c>
      <c r="T108" s="18">
        <v>0</v>
      </c>
      <c r="U108" s="18">
        <v>0</v>
      </c>
      <c r="V108" s="18">
        <v>0</v>
      </c>
      <c r="W108" s="216"/>
      <c r="BB108" s="204"/>
      <c r="BC108" s="3" t="s">
        <v>0</v>
      </c>
      <c r="BD108" s="7">
        <v>47500</v>
      </c>
      <c r="BE108" s="7">
        <v>0</v>
      </c>
      <c r="BF108" s="7">
        <v>0</v>
      </c>
      <c r="BG108" s="7">
        <v>0</v>
      </c>
      <c r="BH108" s="7">
        <v>0</v>
      </c>
      <c r="BI108" s="17"/>
      <c r="BJ108" s="7">
        <f>SUM(D108:V108)</f>
        <v>47500</v>
      </c>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N108" s="204"/>
      <c r="CO108" s="3" t="s">
        <v>0</v>
      </c>
      <c r="CP108" s="7">
        <f t="shared" ca="1" si="16"/>
        <v>0</v>
      </c>
      <c r="CQ108" s="7">
        <f t="shared" ca="1" si="14"/>
        <v>0</v>
      </c>
      <c r="CR108" s="7">
        <f t="shared" ca="1" si="14"/>
        <v>0</v>
      </c>
      <c r="CS108" s="7">
        <f t="shared" ca="1" si="14"/>
        <v>47500</v>
      </c>
      <c r="CT108" s="7">
        <f t="shared" ca="1" si="14"/>
        <v>0</v>
      </c>
      <c r="CU108" s="7">
        <f t="shared" ca="1" si="14"/>
        <v>0</v>
      </c>
      <c r="CV108" s="7">
        <f t="shared" ca="1" si="14"/>
        <v>0</v>
      </c>
      <c r="CW108" s="7">
        <f t="shared" ca="1" si="14"/>
        <v>0</v>
      </c>
      <c r="CX108" s="7">
        <f t="shared" ca="1" si="14"/>
        <v>0</v>
      </c>
      <c r="CY108" s="7">
        <f t="shared" ca="1" si="14"/>
        <v>0</v>
      </c>
      <c r="CZ108" s="7">
        <f t="shared" ca="1" si="14"/>
        <v>0</v>
      </c>
      <c r="DA108" s="7">
        <f t="shared" ca="1" si="14"/>
        <v>0</v>
      </c>
      <c r="DB108" s="7">
        <f t="shared" ca="1" si="14"/>
        <v>0</v>
      </c>
      <c r="DC108" s="7">
        <f t="shared" ca="1" si="14"/>
        <v>0</v>
      </c>
      <c r="DD108" s="7">
        <f t="shared" ca="1" si="14"/>
        <v>0</v>
      </c>
      <c r="DE108" s="7">
        <f t="shared" ca="1" si="14"/>
        <v>0</v>
      </c>
      <c r="DF108" s="7">
        <f t="shared" ca="1" si="14"/>
        <v>0</v>
      </c>
      <c r="DG108" s="7">
        <f t="shared" ca="1" si="14"/>
        <v>0</v>
      </c>
      <c r="DH108" s="7">
        <f t="shared" ca="1" si="14"/>
        <v>0</v>
      </c>
      <c r="DL108" s="204"/>
      <c r="DM108" s="3" t="s">
        <v>0</v>
      </c>
      <c r="DN108" s="7">
        <f ca="1"/>
        <v>0</v>
      </c>
      <c r="DO108" s="155">
        <f ca="1"/>
        <v>1</v>
      </c>
      <c r="DP108" s="7">
        <f ca="1"/>
        <v>0</v>
      </c>
      <c r="DQ108" s="7">
        <f ca="1"/>
        <v>0</v>
      </c>
      <c r="DR108" s="7">
        <f ca="1"/>
        <v>0</v>
      </c>
      <c r="DS108" s="7">
        <f ca="1"/>
        <v>0</v>
      </c>
      <c r="DT108" s="7">
        <f ca="1"/>
        <v>0</v>
      </c>
      <c r="DU108" s="7">
        <f ca="1"/>
        <v>0</v>
      </c>
      <c r="DV108" s="7">
        <f ca="1"/>
        <v>0</v>
      </c>
      <c r="DW108" s="7">
        <f ca="1"/>
        <v>0</v>
      </c>
      <c r="DX108" s="7">
        <f ca="1"/>
        <v>0</v>
      </c>
      <c r="DY108" s="7">
        <f ca="1"/>
        <v>0</v>
      </c>
      <c r="DZ108" s="7">
        <f ca="1"/>
        <v>0</v>
      </c>
      <c r="EA108" s="7">
        <f ca="1"/>
        <v>0</v>
      </c>
      <c r="EB108" s="7">
        <f ca="1"/>
        <v>0</v>
      </c>
      <c r="EC108" s="7">
        <f ca="1"/>
        <v>0</v>
      </c>
      <c r="ED108" s="7">
        <f ca="1"/>
        <v>0</v>
      </c>
      <c r="EE108" s="7">
        <f ca="1"/>
        <v>0</v>
      </c>
      <c r="EF108" s="7">
        <f ca="1"/>
        <v>0</v>
      </c>
      <c r="EG108" s="7">
        <f ca="1"/>
        <v>0</v>
      </c>
      <c r="EI108" s="204"/>
      <c r="EJ108" s="3" t="s">
        <v>0</v>
      </c>
      <c r="EK108" s="7">
        <f ca="1"/>
        <v>0</v>
      </c>
      <c r="EL108" s="7">
        <f ca="1"/>
        <v>1.0012453793688643</v>
      </c>
      <c r="EM108" s="7">
        <f ca="1"/>
        <v>1.0160862046930443</v>
      </c>
      <c r="EN108" s="7">
        <f ca="1"/>
        <v>0</v>
      </c>
      <c r="EO108" s="7">
        <f ca="1"/>
        <v>1.4428175614889891E-3</v>
      </c>
      <c r="EP108" s="7">
        <f ca="1"/>
        <v>6.2451614773919679E-3</v>
      </c>
      <c r="EQ108" s="7">
        <f ca="1"/>
        <v>1.1370777441712423</v>
      </c>
      <c r="ER108" s="7">
        <f ca="1"/>
        <v>1.1750195029603807</v>
      </c>
      <c r="ES108" s="7">
        <f ca="1"/>
        <v>1.5865744239123365E-2</v>
      </c>
      <c r="ET108" s="7">
        <f ca="1"/>
        <v>1.6181794921176978E-2</v>
      </c>
      <c r="EU108" s="7">
        <f ca="1"/>
        <v>1.1370777441712423</v>
      </c>
      <c r="EV108" s="7">
        <f ca="1"/>
        <v>1.1691469566665857</v>
      </c>
      <c r="EW108" s="7">
        <f ca="1"/>
        <v>8.0908974605883643E-2</v>
      </c>
      <c r="EX108" s="7">
        <f ca="1"/>
        <v>7.8064518467399072E-3</v>
      </c>
      <c r="EY108" s="7">
        <f ca="1"/>
        <v>10.131256123627255</v>
      </c>
      <c r="EZ108" s="7">
        <f ca="1"/>
        <v>9.8245777839496924</v>
      </c>
      <c r="FA108" s="7">
        <f ca="1"/>
        <v>1.1789362346368868E-7</v>
      </c>
      <c r="FB108" s="7">
        <f ca="1"/>
        <v>1.9418153905412438E-13</v>
      </c>
      <c r="FC108" s="7">
        <f ca="1"/>
        <v>6.079564174666246E-8</v>
      </c>
      <c r="FD108" s="7">
        <f ca="1"/>
        <v>2.0817204924639651E-9</v>
      </c>
      <c r="FG108" s="124"/>
      <c r="FL108" s="204"/>
      <c r="FM108" s="3" t="s">
        <v>0</v>
      </c>
      <c r="FN108" s="7">
        <f ca="1"/>
        <v>0</v>
      </c>
      <c r="FO108" s="7">
        <f ca="1"/>
        <v>0</v>
      </c>
      <c r="FP108" s="7">
        <f ca="1"/>
        <v>0</v>
      </c>
      <c r="FQ108" s="7">
        <f ca="1"/>
        <v>0</v>
      </c>
      <c r="FR108" s="7">
        <f ca="1"/>
        <v>0</v>
      </c>
      <c r="FS108" s="7">
        <f ca="1"/>
        <v>0</v>
      </c>
      <c r="FT108" s="7">
        <f ca="1"/>
        <v>0</v>
      </c>
      <c r="FU108" s="7">
        <f ca="1"/>
        <v>0</v>
      </c>
      <c r="FV108" s="7">
        <f ca="1"/>
        <v>1.5865744239123365E-2</v>
      </c>
      <c r="FW108" s="7">
        <f ca="1"/>
        <v>0</v>
      </c>
      <c r="FX108" s="7">
        <f ca="1"/>
        <v>0</v>
      </c>
      <c r="FY108" s="7">
        <f ca="1"/>
        <v>0</v>
      </c>
      <c r="FZ108" s="7">
        <f ca="1"/>
        <v>0</v>
      </c>
      <c r="GA108" s="7">
        <f ca="1"/>
        <v>0</v>
      </c>
      <c r="GB108" s="7">
        <f ca="1"/>
        <v>0</v>
      </c>
      <c r="GC108" s="7">
        <f ca="1"/>
        <v>0</v>
      </c>
      <c r="GD108" s="7">
        <f ca="1"/>
        <v>0</v>
      </c>
      <c r="GE108" s="7">
        <f ca="1"/>
        <v>0</v>
      </c>
      <c r="GF108" s="7">
        <f ca="1"/>
        <v>0</v>
      </c>
      <c r="GG108" s="7">
        <f ca="1"/>
        <v>0</v>
      </c>
      <c r="HE108" s="125"/>
      <c r="HP108" s="204"/>
      <c r="HQ108" s="148"/>
      <c r="HR108" s="204"/>
      <c r="HS108" s="3" t="s">
        <v>0</v>
      </c>
      <c r="HT108" s="7">
        <f ca="1"/>
        <v>-1.0526315789473684</v>
      </c>
      <c r="HU108" t="s">
        <v>185</v>
      </c>
      <c r="HX108" s="7">
        <f t="shared" ca="1" si="17"/>
        <v>0</v>
      </c>
      <c r="HY108" s="7">
        <f t="shared" ca="1" si="15"/>
        <v>0</v>
      </c>
      <c r="HZ108" s="7">
        <f t="shared" ca="1" si="15"/>
        <v>0</v>
      </c>
      <c r="IA108" s="7">
        <f t="shared" ca="1" si="15"/>
        <v>0</v>
      </c>
      <c r="IB108" s="7">
        <f t="shared" ca="1" si="15"/>
        <v>0</v>
      </c>
      <c r="IC108" s="7">
        <f t="shared" ca="1" si="15"/>
        <v>0</v>
      </c>
      <c r="ID108" s="7">
        <f t="shared" ca="1" si="15"/>
        <v>0</v>
      </c>
      <c r="IE108" s="7">
        <f t="shared" ca="1" si="15"/>
        <v>0</v>
      </c>
      <c r="IF108" s="7">
        <f t="shared" ca="1" si="15"/>
        <v>0</v>
      </c>
      <c r="IG108" s="7">
        <f t="shared" ca="1" si="15"/>
        <v>0</v>
      </c>
      <c r="IH108" s="7">
        <f t="shared" ca="1" si="15"/>
        <v>0</v>
      </c>
      <c r="II108" s="7">
        <f t="shared" ca="1" si="15"/>
        <v>0</v>
      </c>
      <c r="IJ108" s="7">
        <f t="shared" ca="1" si="15"/>
        <v>0</v>
      </c>
      <c r="IK108" s="7">
        <f t="shared" ca="1" si="15"/>
        <v>0</v>
      </c>
      <c r="IL108" s="7">
        <f t="shared" ca="1" si="15"/>
        <v>0</v>
      </c>
      <c r="IM108" s="7">
        <f t="shared" ca="1" si="15"/>
        <v>0</v>
      </c>
      <c r="IN108" s="7">
        <f t="shared" ca="1" si="15"/>
        <v>0</v>
      </c>
      <c r="IO108" s="7">
        <f t="shared" ca="1" si="15"/>
        <v>0</v>
      </c>
      <c r="IP108" s="7">
        <f t="shared" ca="1" si="15"/>
        <v>0</v>
      </c>
      <c r="IQ108" s="17"/>
      <c r="IR108" s="204"/>
      <c r="IS108" s="3" t="s">
        <v>0</v>
      </c>
      <c r="IT108" s="7">
        <f ca="1"/>
        <v>0</v>
      </c>
      <c r="IU108" s="7">
        <f ca="1"/>
        <v>0</v>
      </c>
      <c r="IV108" s="7">
        <f ca="1"/>
        <v>0</v>
      </c>
      <c r="IW108" s="7">
        <f ca="1"/>
        <v>0</v>
      </c>
      <c r="IX108" s="7">
        <f ca="1"/>
        <v>0</v>
      </c>
      <c r="IY108" s="7">
        <f ca="1"/>
        <v>0</v>
      </c>
      <c r="IZ108" s="7">
        <f ca="1"/>
        <v>0</v>
      </c>
      <c r="JA108" s="7">
        <f ca="1"/>
        <v>0</v>
      </c>
      <c r="JB108" s="7">
        <f ca="1"/>
        <v>0</v>
      </c>
      <c r="JC108" s="7">
        <f ca="1"/>
        <v>0</v>
      </c>
      <c r="JD108" s="7">
        <f ca="1"/>
        <v>0</v>
      </c>
      <c r="JE108" s="7">
        <f ca="1"/>
        <v>0</v>
      </c>
      <c r="JF108" s="7">
        <f ca="1"/>
        <v>0</v>
      </c>
      <c r="JG108" s="7">
        <f ca="1"/>
        <v>0</v>
      </c>
      <c r="JH108" s="7">
        <f ca="1"/>
        <v>0</v>
      </c>
      <c r="JI108" s="7">
        <f ca="1"/>
        <v>0</v>
      </c>
      <c r="JJ108" s="7">
        <f ca="1"/>
        <v>0</v>
      </c>
      <c r="JK108" s="7">
        <f ca="1"/>
        <v>0</v>
      </c>
      <c r="JL108" s="7">
        <f ca="1"/>
        <v>0</v>
      </c>
      <c r="JM108" s="7">
        <f ca="1"/>
        <v>0</v>
      </c>
      <c r="JN108" s="143"/>
    </row>
    <row r="109" spans="1:276" ht="18" customHeight="1">
      <c r="A109" s="204"/>
      <c r="B109" s="3" t="s">
        <v>37</v>
      </c>
      <c r="C109" s="18">
        <v>0</v>
      </c>
      <c r="D109" s="18">
        <v>0</v>
      </c>
      <c r="E109" s="18">
        <f>N29</f>
        <v>47000</v>
      </c>
      <c r="F109" s="18">
        <v>0</v>
      </c>
      <c r="G109" s="18">
        <v>0</v>
      </c>
      <c r="H109" s="18">
        <v>0</v>
      </c>
      <c r="I109" s="18">
        <v>0</v>
      </c>
      <c r="J109" s="18">
        <v>0</v>
      </c>
      <c r="K109" s="18">
        <v>0</v>
      </c>
      <c r="L109" s="18">
        <v>0</v>
      </c>
      <c r="M109" s="18">
        <v>0</v>
      </c>
      <c r="N109" s="18">
        <v>0</v>
      </c>
      <c r="O109" s="18">
        <v>0</v>
      </c>
      <c r="P109" s="18">
        <v>0</v>
      </c>
      <c r="Q109" s="18">
        <v>0</v>
      </c>
      <c r="R109" s="18">
        <v>0</v>
      </c>
      <c r="S109" s="18">
        <v>0</v>
      </c>
      <c r="T109" s="18">
        <v>0</v>
      </c>
      <c r="U109" s="18">
        <v>0</v>
      </c>
      <c r="V109" s="18">
        <v>0</v>
      </c>
      <c r="W109" s="216"/>
      <c r="BB109" s="204"/>
      <c r="BC109" s="3" t="s">
        <v>37</v>
      </c>
      <c r="BD109" s="7">
        <v>47000</v>
      </c>
      <c r="BE109" s="7">
        <v>0</v>
      </c>
      <c r="BF109" s="7">
        <v>0</v>
      </c>
      <c r="BG109" s="7">
        <v>0</v>
      </c>
      <c r="BH109" s="7">
        <v>0</v>
      </c>
      <c r="BI109" s="17"/>
      <c r="BJ109" s="7">
        <f>SUM(D109:V109)</f>
        <v>47000</v>
      </c>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N109" s="204"/>
      <c r="CO109" s="3" t="s">
        <v>37</v>
      </c>
      <c r="CP109" s="7">
        <f t="shared" ca="1" si="16"/>
        <v>0</v>
      </c>
      <c r="CQ109" s="7">
        <f t="shared" ca="1" si="14"/>
        <v>0</v>
      </c>
      <c r="CR109" s="7">
        <f t="shared" ca="1" si="14"/>
        <v>0</v>
      </c>
      <c r="CS109" s="7">
        <f t="shared" ca="1" si="14"/>
        <v>0</v>
      </c>
      <c r="CT109" s="7">
        <f t="shared" ca="1" si="14"/>
        <v>47000</v>
      </c>
      <c r="CU109" s="7">
        <f t="shared" ca="1" si="14"/>
        <v>0</v>
      </c>
      <c r="CV109" s="7">
        <f t="shared" ca="1" si="14"/>
        <v>0</v>
      </c>
      <c r="CW109" s="7">
        <f t="shared" ca="1" si="14"/>
        <v>0</v>
      </c>
      <c r="CX109" s="7">
        <f t="shared" ca="1" si="14"/>
        <v>0</v>
      </c>
      <c r="CY109" s="7">
        <f t="shared" ca="1" si="14"/>
        <v>0</v>
      </c>
      <c r="CZ109" s="7">
        <f t="shared" ca="1" si="14"/>
        <v>0</v>
      </c>
      <c r="DA109" s="7">
        <f t="shared" ca="1" si="14"/>
        <v>0</v>
      </c>
      <c r="DB109" s="7">
        <f t="shared" ca="1" si="14"/>
        <v>0</v>
      </c>
      <c r="DC109" s="7">
        <f t="shared" ca="1" si="14"/>
        <v>0</v>
      </c>
      <c r="DD109" s="7">
        <f t="shared" ca="1" si="14"/>
        <v>0</v>
      </c>
      <c r="DE109" s="7">
        <f t="shared" ca="1" si="14"/>
        <v>0</v>
      </c>
      <c r="DF109" s="7">
        <f t="shared" ca="1" si="14"/>
        <v>0</v>
      </c>
      <c r="DG109" s="7">
        <f t="shared" ca="1" si="14"/>
        <v>0</v>
      </c>
      <c r="DH109" s="7">
        <f t="shared" ca="1" si="14"/>
        <v>0</v>
      </c>
      <c r="DL109" s="204"/>
      <c r="DM109" s="3" t="s">
        <v>37</v>
      </c>
      <c r="DN109" s="7">
        <f ca="1"/>
        <v>0</v>
      </c>
      <c r="DO109" s="7">
        <f ca="1"/>
        <v>0</v>
      </c>
      <c r="DP109" s="155">
        <f ca="1"/>
        <v>1</v>
      </c>
      <c r="DQ109" s="7">
        <f ca="1"/>
        <v>0</v>
      </c>
      <c r="DR109" s="7">
        <f ca="1"/>
        <v>0</v>
      </c>
      <c r="DS109" s="7">
        <f ca="1"/>
        <v>0</v>
      </c>
      <c r="DT109" s="7">
        <f ca="1"/>
        <v>0</v>
      </c>
      <c r="DU109" s="7">
        <f ca="1"/>
        <v>0</v>
      </c>
      <c r="DV109" s="7">
        <f ca="1"/>
        <v>0</v>
      </c>
      <c r="DW109" s="7">
        <f ca="1"/>
        <v>0</v>
      </c>
      <c r="DX109" s="7">
        <f ca="1"/>
        <v>0</v>
      </c>
      <c r="DY109" s="7">
        <f ca="1"/>
        <v>0</v>
      </c>
      <c r="DZ109" s="7">
        <f ca="1"/>
        <v>0</v>
      </c>
      <c r="EA109" s="7">
        <f ca="1"/>
        <v>0</v>
      </c>
      <c r="EB109" s="7">
        <f ca="1"/>
        <v>0</v>
      </c>
      <c r="EC109" s="7">
        <f ca="1"/>
        <v>0</v>
      </c>
      <c r="ED109" s="7">
        <f ca="1"/>
        <v>0</v>
      </c>
      <c r="EE109" s="7">
        <f ca="1"/>
        <v>0</v>
      </c>
      <c r="EF109" s="7">
        <f ca="1"/>
        <v>0</v>
      </c>
      <c r="EG109" s="7">
        <f ca="1"/>
        <v>0</v>
      </c>
      <c r="EI109" s="204"/>
      <c r="EJ109" s="3" t="s">
        <v>37</v>
      </c>
      <c r="EK109" s="7">
        <f ca="1"/>
        <v>0</v>
      </c>
      <c r="EL109" s="7">
        <f ca="1"/>
        <v>1.2322701123498199E-3</v>
      </c>
      <c r="EM109" s="7">
        <f ca="1"/>
        <v>1.0053905604331175</v>
      </c>
      <c r="EN109" s="7">
        <f ca="1"/>
        <v>0</v>
      </c>
      <c r="EO109" s="7">
        <f ca="1"/>
        <v>1.4276300082101574E-3</v>
      </c>
      <c r="EP109" s="7">
        <f ca="1"/>
        <v>6.1794229355246833E-3</v>
      </c>
      <c r="EQ109" s="7">
        <f ca="1"/>
        <v>1.1251085047589133</v>
      </c>
      <c r="ER109" s="7">
        <f ca="1"/>
        <v>1.1626508766134294</v>
      </c>
      <c r="ES109" s="7">
        <f ca="1"/>
        <v>1.5698736405027329E-2</v>
      </c>
      <c r="ET109" s="7">
        <f ca="1"/>
        <v>1.6011460237796166E-2</v>
      </c>
      <c r="EU109" s="7">
        <f ca="1"/>
        <v>1.1251085047589133</v>
      </c>
      <c r="EV109" s="7">
        <f ca="1"/>
        <v>1.1568401465964111</v>
      </c>
      <c r="EW109" s="7">
        <f ca="1"/>
        <v>8.0057301188979593E-2</v>
      </c>
      <c r="EX109" s="7">
        <f ca="1"/>
        <v>7.7242786694058027E-3</v>
      </c>
      <c r="EY109" s="7">
        <f ca="1"/>
        <v>10.024611322325914</v>
      </c>
      <c r="EZ109" s="7">
        <f ca="1"/>
        <v>9.7211611756975902</v>
      </c>
      <c r="FA109" s="7">
        <f ca="1"/>
        <v>1.1665263795354459E-7</v>
      </c>
      <c r="FB109" s="7">
        <f ca="1"/>
        <v>1.9213752285355465E-13</v>
      </c>
      <c r="FC109" s="7">
        <f ca="1"/>
        <v>6.0155687623013381E-8</v>
      </c>
      <c r="FD109" s="7">
        <f ca="1"/>
        <v>2.0598076451748704E-9</v>
      </c>
      <c r="FG109" s="124"/>
      <c r="FL109" s="204"/>
      <c r="FM109" s="3" t="s">
        <v>37</v>
      </c>
      <c r="FN109" s="7">
        <f ca="1"/>
        <v>0</v>
      </c>
      <c r="FO109" s="7">
        <f ca="1"/>
        <v>0</v>
      </c>
      <c r="FP109" s="7">
        <f ca="1"/>
        <v>0</v>
      </c>
      <c r="FQ109" s="7">
        <f ca="1"/>
        <v>0</v>
      </c>
      <c r="FR109" s="7">
        <f ca="1"/>
        <v>0</v>
      </c>
      <c r="FS109" s="7">
        <f ca="1"/>
        <v>0</v>
      </c>
      <c r="FT109" s="7">
        <f ca="1"/>
        <v>0</v>
      </c>
      <c r="FU109" s="7">
        <f ca="1"/>
        <v>0</v>
      </c>
      <c r="FV109" s="7">
        <f ca="1"/>
        <v>1.5698736405027329E-2</v>
      </c>
      <c r="FW109" s="7">
        <f ca="1"/>
        <v>0</v>
      </c>
      <c r="FX109" s="7">
        <f ca="1"/>
        <v>0</v>
      </c>
      <c r="FY109" s="7">
        <f ca="1"/>
        <v>0</v>
      </c>
      <c r="FZ109" s="7">
        <f ca="1"/>
        <v>0</v>
      </c>
      <c r="GA109" s="7">
        <f ca="1"/>
        <v>0</v>
      </c>
      <c r="GB109" s="7">
        <f ca="1"/>
        <v>0</v>
      </c>
      <c r="GC109" s="7">
        <f ca="1"/>
        <v>0</v>
      </c>
      <c r="GD109" s="7">
        <f ca="1"/>
        <v>0</v>
      </c>
      <c r="GE109" s="7">
        <f ca="1"/>
        <v>0</v>
      </c>
      <c r="GF109" s="7">
        <f ca="1"/>
        <v>0</v>
      </c>
      <c r="GG109" s="7">
        <f ca="1"/>
        <v>0</v>
      </c>
      <c r="HE109" s="125"/>
      <c r="HP109" s="204"/>
      <c r="HQ109" s="148"/>
      <c r="HR109" s="204"/>
      <c r="HS109" s="3" t="s">
        <v>37</v>
      </c>
      <c r="HT109" s="7">
        <f ca="1"/>
        <v>0</v>
      </c>
      <c r="HU109" t="s">
        <v>185</v>
      </c>
      <c r="HX109" s="7">
        <f t="shared" ca="1" si="17"/>
        <v>0</v>
      </c>
      <c r="HY109" s="7">
        <f t="shared" ca="1" si="15"/>
        <v>0</v>
      </c>
      <c r="HZ109" s="7">
        <f t="shared" ca="1" si="15"/>
        <v>0</v>
      </c>
      <c r="IA109" s="7">
        <f t="shared" ca="1" si="15"/>
        <v>0</v>
      </c>
      <c r="IB109" s="7">
        <f t="shared" ca="1" si="15"/>
        <v>0</v>
      </c>
      <c r="IC109" s="7">
        <f t="shared" ca="1" si="15"/>
        <v>0</v>
      </c>
      <c r="ID109" s="7">
        <f t="shared" ca="1" si="15"/>
        <v>0</v>
      </c>
      <c r="IE109" s="7">
        <f t="shared" ca="1" si="15"/>
        <v>0</v>
      </c>
      <c r="IF109" s="7">
        <f t="shared" ca="1" si="15"/>
        <v>0</v>
      </c>
      <c r="IG109" s="7">
        <f t="shared" ca="1" si="15"/>
        <v>0</v>
      </c>
      <c r="IH109" s="7">
        <f t="shared" ca="1" si="15"/>
        <v>0</v>
      </c>
      <c r="II109" s="7">
        <f t="shared" ca="1" si="15"/>
        <v>0</v>
      </c>
      <c r="IJ109" s="7">
        <f t="shared" ca="1" si="15"/>
        <v>0</v>
      </c>
      <c r="IK109" s="7">
        <f t="shared" ca="1" si="15"/>
        <v>0</v>
      </c>
      <c r="IL109" s="7">
        <f t="shared" ca="1" si="15"/>
        <v>0</v>
      </c>
      <c r="IM109" s="7">
        <f t="shared" ca="1" si="15"/>
        <v>0</v>
      </c>
      <c r="IN109" s="7">
        <f t="shared" ca="1" si="15"/>
        <v>0</v>
      </c>
      <c r="IO109" s="7">
        <f t="shared" ca="1" si="15"/>
        <v>0</v>
      </c>
      <c r="IP109" s="7">
        <f t="shared" ca="1" si="15"/>
        <v>0</v>
      </c>
      <c r="IQ109" s="17"/>
      <c r="IR109" s="204"/>
      <c r="IS109" s="3" t="s">
        <v>37</v>
      </c>
      <c r="IT109" s="7">
        <f ca="1"/>
        <v>0</v>
      </c>
      <c r="IU109" s="7">
        <f ca="1"/>
        <v>0</v>
      </c>
      <c r="IV109" s="7">
        <f ca="1"/>
        <v>0</v>
      </c>
      <c r="IW109" s="7">
        <f ca="1"/>
        <v>0</v>
      </c>
      <c r="IX109" s="7">
        <f ca="1"/>
        <v>0</v>
      </c>
      <c r="IY109" s="7">
        <f ca="1"/>
        <v>0</v>
      </c>
      <c r="IZ109" s="7">
        <f ca="1"/>
        <v>0</v>
      </c>
      <c r="JA109" s="7">
        <f ca="1"/>
        <v>0</v>
      </c>
      <c r="JB109" s="7">
        <f ca="1"/>
        <v>0</v>
      </c>
      <c r="JC109" s="7">
        <f ca="1"/>
        <v>0</v>
      </c>
      <c r="JD109" s="7">
        <f ca="1"/>
        <v>0</v>
      </c>
      <c r="JE109" s="7">
        <f ca="1"/>
        <v>0</v>
      </c>
      <c r="JF109" s="7">
        <f ca="1"/>
        <v>0</v>
      </c>
      <c r="JG109" s="7">
        <f ca="1"/>
        <v>0</v>
      </c>
      <c r="JH109" s="7">
        <f ca="1"/>
        <v>0</v>
      </c>
      <c r="JI109" s="7">
        <f ca="1"/>
        <v>0</v>
      </c>
      <c r="JJ109" s="7">
        <f ca="1"/>
        <v>0</v>
      </c>
      <c r="JK109" s="7">
        <f ca="1"/>
        <v>0</v>
      </c>
      <c r="JL109" s="7">
        <f ca="1"/>
        <v>0</v>
      </c>
      <c r="JM109" s="7">
        <f ca="1"/>
        <v>0</v>
      </c>
      <c r="JN109" s="143"/>
    </row>
    <row r="110" spans="1:276" ht="18" customHeight="1">
      <c r="A110" s="204"/>
      <c r="B110" s="3" t="s">
        <v>38</v>
      </c>
      <c r="C110" s="18">
        <v>0</v>
      </c>
      <c r="D110" s="18">
        <v>0</v>
      </c>
      <c r="E110" s="18">
        <v>0</v>
      </c>
      <c r="F110" s="18">
        <v>0</v>
      </c>
      <c r="G110" s="18">
        <v>0</v>
      </c>
      <c r="H110" s="18">
        <f>M16</f>
        <v>41000</v>
      </c>
      <c r="I110" s="18">
        <v>0</v>
      </c>
      <c r="J110" s="18">
        <v>0</v>
      </c>
      <c r="K110" s="18">
        <v>0</v>
      </c>
      <c r="L110" s="18">
        <v>0</v>
      </c>
      <c r="M110" s="18">
        <v>0</v>
      </c>
      <c r="N110" s="18">
        <v>0</v>
      </c>
      <c r="O110" s="18">
        <v>0</v>
      </c>
      <c r="P110" s="18">
        <v>0</v>
      </c>
      <c r="Q110" s="18">
        <v>0</v>
      </c>
      <c r="R110" s="18">
        <v>0</v>
      </c>
      <c r="S110" s="18">
        <v>0</v>
      </c>
      <c r="T110" s="18">
        <v>0</v>
      </c>
      <c r="U110" s="18">
        <v>0</v>
      </c>
      <c r="V110" s="18">
        <v>0</v>
      </c>
      <c r="W110" s="216"/>
      <c r="BB110" s="204"/>
      <c r="BC110" s="3" t="s">
        <v>38</v>
      </c>
      <c r="BD110" s="7">
        <v>41000</v>
      </c>
      <c r="BE110" s="7">
        <v>0</v>
      </c>
      <c r="BF110" s="7">
        <v>0</v>
      </c>
      <c r="BG110" s="7">
        <v>0</v>
      </c>
      <c r="BH110" s="7">
        <v>0</v>
      </c>
      <c r="BI110" s="17"/>
      <c r="BJ110" s="7">
        <f t="shared" ref="BJ110:BJ123" si="18">SUM(C110:V110)</f>
        <v>41000</v>
      </c>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N110" s="204"/>
      <c r="CO110" s="3" t="s">
        <v>38</v>
      </c>
      <c r="CP110" s="7">
        <f t="shared" ca="1" si="16"/>
        <v>0</v>
      </c>
      <c r="CQ110" s="7">
        <f t="shared" ca="1" si="14"/>
        <v>0</v>
      </c>
      <c r="CR110" s="7">
        <f t="shared" ca="1" si="14"/>
        <v>0</v>
      </c>
      <c r="CS110" s="7">
        <f t="shared" ca="1" si="14"/>
        <v>0</v>
      </c>
      <c r="CT110" s="7">
        <f t="shared" ca="1" si="14"/>
        <v>0</v>
      </c>
      <c r="CU110" s="7">
        <f t="shared" ca="1" si="14"/>
        <v>41000</v>
      </c>
      <c r="CV110" s="7">
        <f t="shared" ca="1" si="14"/>
        <v>0</v>
      </c>
      <c r="CW110" s="7">
        <f t="shared" ca="1" si="14"/>
        <v>0</v>
      </c>
      <c r="CX110" s="7">
        <f t="shared" ca="1" si="14"/>
        <v>0</v>
      </c>
      <c r="CY110" s="7">
        <f t="shared" ca="1" si="14"/>
        <v>0</v>
      </c>
      <c r="CZ110" s="7">
        <f t="shared" ca="1" si="14"/>
        <v>0</v>
      </c>
      <c r="DA110" s="7">
        <f t="shared" ca="1" si="14"/>
        <v>0</v>
      </c>
      <c r="DB110" s="7">
        <f t="shared" ca="1" si="14"/>
        <v>0</v>
      </c>
      <c r="DC110" s="7">
        <f t="shared" ca="1" si="14"/>
        <v>0</v>
      </c>
      <c r="DD110" s="7">
        <f t="shared" ca="1" si="14"/>
        <v>0</v>
      </c>
      <c r="DE110" s="7">
        <f t="shared" ca="1" si="14"/>
        <v>0</v>
      </c>
      <c r="DF110" s="7">
        <f t="shared" ca="1" si="14"/>
        <v>0</v>
      </c>
      <c r="DG110" s="7">
        <f t="shared" ca="1" si="14"/>
        <v>0</v>
      </c>
      <c r="DH110" s="7">
        <f t="shared" ca="1" si="14"/>
        <v>0</v>
      </c>
      <c r="DL110" s="204"/>
      <c r="DM110" s="3" t="s">
        <v>38</v>
      </c>
      <c r="DN110" s="7">
        <f ca="1"/>
        <v>0</v>
      </c>
      <c r="DO110" s="7">
        <f ca="1"/>
        <v>0</v>
      </c>
      <c r="DP110" s="7">
        <f ca="1"/>
        <v>0</v>
      </c>
      <c r="DQ110" s="7">
        <f ca="1"/>
        <v>0</v>
      </c>
      <c r="DR110" s="7">
        <f ca="1"/>
        <v>0</v>
      </c>
      <c r="DS110" s="7">
        <f ca="1"/>
        <v>1</v>
      </c>
      <c r="DT110" s="7">
        <f ca="1"/>
        <v>0</v>
      </c>
      <c r="DU110" s="7">
        <f ca="1"/>
        <v>0</v>
      </c>
      <c r="DV110" s="7">
        <f ca="1"/>
        <v>0</v>
      </c>
      <c r="DW110" s="7">
        <f ca="1"/>
        <v>0</v>
      </c>
      <c r="DX110" s="7">
        <f ca="1"/>
        <v>0</v>
      </c>
      <c r="DY110" s="7">
        <f ca="1"/>
        <v>0</v>
      </c>
      <c r="DZ110" s="7">
        <f ca="1"/>
        <v>0</v>
      </c>
      <c r="EA110" s="7">
        <f ca="1"/>
        <v>0</v>
      </c>
      <c r="EB110" s="7">
        <f ca="1"/>
        <v>0</v>
      </c>
      <c r="EC110" s="7">
        <f ca="1"/>
        <v>0</v>
      </c>
      <c r="ED110" s="7">
        <f ca="1"/>
        <v>0</v>
      </c>
      <c r="EE110" s="7">
        <f ca="1"/>
        <v>0</v>
      </c>
      <c r="EF110" s="7">
        <f ca="1"/>
        <v>0</v>
      </c>
      <c r="EG110" s="7">
        <f ca="1"/>
        <v>0</v>
      </c>
      <c r="EI110" s="204"/>
      <c r="EJ110" s="3" t="s">
        <v>38</v>
      </c>
      <c r="EK110" s="7">
        <f ca="1"/>
        <v>0</v>
      </c>
      <c r="EL110" s="7">
        <f ca="1"/>
        <v>1.3765748428453373E-3</v>
      </c>
      <c r="EM110" s="7">
        <f ca="1"/>
        <v>2.8024849846049107E-3</v>
      </c>
      <c r="EN110" s="7">
        <f ca="1"/>
        <v>0</v>
      </c>
      <c r="EO110" s="7">
        <f ca="1"/>
        <v>1.594812317930572E-3</v>
      </c>
      <c r="EP110" s="7">
        <f ca="1"/>
        <v>1.0032126047384498</v>
      </c>
      <c r="EQ110" s="7">
        <f ca="1"/>
        <v>7.7779307127169234E-3</v>
      </c>
      <c r="ER110" s="7">
        <f ca="1"/>
        <v>8.0374629852417879E-3</v>
      </c>
      <c r="ES110" s="7">
        <f ca="1"/>
        <v>2.5486474067748066</v>
      </c>
      <c r="ET110" s="7">
        <f ca="1"/>
        <v>2.5994172754356599</v>
      </c>
      <c r="EU110" s="7">
        <f ca="1"/>
        <v>7.7779307127169234E-3</v>
      </c>
      <c r="EV110" s="7">
        <f ca="1"/>
        <v>7.9972931213809877E-3</v>
      </c>
      <c r="EW110" s="7">
        <f ca="1"/>
        <v>12.997086377178299</v>
      </c>
      <c r="EX110" s="7">
        <f ca="1"/>
        <v>1.2540157559230622</v>
      </c>
      <c r="EY110" s="7">
        <f ca="1"/>
        <v>6.9300633634153286E-2</v>
      </c>
      <c r="EZ110" s="7">
        <f ca="1"/>
        <v>6.7202867769560221E-2</v>
      </c>
      <c r="FA110" s="7">
        <f ca="1"/>
        <v>8.0642545285299471E-10</v>
      </c>
      <c r="FB110" s="7">
        <f ca="1"/>
        <v>3.1193007305227916E-11</v>
      </c>
      <c r="FC110" s="7">
        <f ca="1"/>
        <v>4.1585924231181143E-10</v>
      </c>
      <c r="FD110" s="7">
        <f ca="1"/>
        <v>3.3440420157948321E-7</v>
      </c>
      <c r="FG110" s="124"/>
      <c r="FL110" s="204"/>
      <c r="FM110" s="3" t="s">
        <v>38</v>
      </c>
      <c r="FN110" s="7">
        <f ca="1"/>
        <v>0</v>
      </c>
      <c r="FO110" s="7">
        <f ca="1"/>
        <v>0</v>
      </c>
      <c r="FP110" s="7">
        <f ca="1"/>
        <v>0</v>
      </c>
      <c r="FQ110" s="7">
        <f ca="1"/>
        <v>0</v>
      </c>
      <c r="FR110" s="7">
        <f ca="1"/>
        <v>0</v>
      </c>
      <c r="FS110" s="7">
        <f ca="1"/>
        <v>0</v>
      </c>
      <c r="FT110" s="7">
        <f ca="1"/>
        <v>0</v>
      </c>
      <c r="FU110" s="7">
        <f ca="1"/>
        <v>0</v>
      </c>
      <c r="FV110" s="7">
        <f ca="1"/>
        <v>2.5486474067748066</v>
      </c>
      <c r="FW110" s="7">
        <f ca="1"/>
        <v>0</v>
      </c>
      <c r="FX110" s="7">
        <f ca="1"/>
        <v>0</v>
      </c>
      <c r="FY110" s="7">
        <f ca="1"/>
        <v>0</v>
      </c>
      <c r="FZ110" s="7">
        <f ca="1"/>
        <v>0</v>
      </c>
      <c r="GA110" s="7">
        <f ca="1"/>
        <v>0</v>
      </c>
      <c r="GB110" s="7">
        <f ca="1"/>
        <v>0</v>
      </c>
      <c r="GC110" s="7">
        <f ca="1"/>
        <v>0</v>
      </c>
      <c r="GD110" s="7">
        <f ca="1"/>
        <v>0</v>
      </c>
      <c r="GE110" s="7">
        <f ca="1"/>
        <v>0</v>
      </c>
      <c r="GF110" s="7">
        <f ca="1"/>
        <v>0</v>
      </c>
      <c r="GG110" s="7">
        <f ca="1"/>
        <v>0</v>
      </c>
      <c r="HE110" s="125"/>
      <c r="HP110" s="204"/>
      <c r="HQ110" s="148"/>
      <c r="HR110" s="204"/>
      <c r="HS110" s="3" t="s">
        <v>38</v>
      </c>
      <c r="HT110" s="7">
        <f ca="1"/>
        <v>0</v>
      </c>
      <c r="HU110" t="s">
        <v>185</v>
      </c>
      <c r="HX110" s="7">
        <f t="shared" ca="1" si="17"/>
        <v>0</v>
      </c>
      <c r="HY110" s="7">
        <f t="shared" ca="1" si="15"/>
        <v>0</v>
      </c>
      <c r="HZ110" s="7">
        <f t="shared" ca="1" si="15"/>
        <v>0</v>
      </c>
      <c r="IA110" s="7">
        <f t="shared" ca="1" si="15"/>
        <v>0</v>
      </c>
      <c r="IB110" s="7">
        <f t="shared" ca="1" si="15"/>
        <v>0</v>
      </c>
      <c r="IC110" s="7">
        <f t="shared" ca="1" si="15"/>
        <v>0</v>
      </c>
      <c r="ID110" s="7">
        <f t="shared" ca="1" si="15"/>
        <v>0</v>
      </c>
      <c r="IE110" s="7">
        <f t="shared" ca="1" si="15"/>
        <v>0</v>
      </c>
      <c r="IF110" s="7">
        <f t="shared" ca="1" si="15"/>
        <v>0</v>
      </c>
      <c r="IG110" s="7">
        <f t="shared" ca="1" si="15"/>
        <v>0</v>
      </c>
      <c r="IH110" s="7">
        <f t="shared" ca="1" si="15"/>
        <v>0</v>
      </c>
      <c r="II110" s="7">
        <f t="shared" ca="1" si="15"/>
        <v>0</v>
      </c>
      <c r="IJ110" s="7">
        <f t="shared" ca="1" si="15"/>
        <v>0</v>
      </c>
      <c r="IK110" s="7">
        <f t="shared" ca="1" si="15"/>
        <v>0</v>
      </c>
      <c r="IL110" s="7">
        <f t="shared" ca="1" si="15"/>
        <v>0</v>
      </c>
      <c r="IM110" s="7">
        <f t="shared" ca="1" si="15"/>
        <v>0</v>
      </c>
      <c r="IN110" s="7">
        <f t="shared" ca="1" si="15"/>
        <v>0</v>
      </c>
      <c r="IO110" s="7">
        <f t="shared" ca="1" si="15"/>
        <v>0</v>
      </c>
      <c r="IP110" s="7">
        <f t="shared" ca="1" si="15"/>
        <v>0</v>
      </c>
      <c r="IQ110" s="17"/>
      <c r="IR110" s="204"/>
      <c r="IS110" s="3" t="s">
        <v>38</v>
      </c>
      <c r="IT110" s="7">
        <f ca="1"/>
        <v>0</v>
      </c>
      <c r="IU110" s="7">
        <f ca="1"/>
        <v>0</v>
      </c>
      <c r="IV110" s="7">
        <f ca="1"/>
        <v>0</v>
      </c>
      <c r="IW110" s="7">
        <f ca="1"/>
        <v>0</v>
      </c>
      <c r="IX110" s="7">
        <f ca="1"/>
        <v>0</v>
      </c>
      <c r="IY110" s="7">
        <f ca="1"/>
        <v>0</v>
      </c>
      <c r="IZ110" s="7">
        <f ca="1"/>
        <v>0</v>
      </c>
      <c r="JA110" s="7">
        <f ca="1"/>
        <v>0</v>
      </c>
      <c r="JB110" s="7">
        <f ca="1"/>
        <v>0</v>
      </c>
      <c r="JC110" s="7">
        <f ca="1"/>
        <v>0</v>
      </c>
      <c r="JD110" s="7">
        <f ca="1"/>
        <v>0</v>
      </c>
      <c r="JE110" s="7">
        <f ca="1"/>
        <v>0</v>
      </c>
      <c r="JF110" s="7">
        <f ca="1"/>
        <v>0</v>
      </c>
      <c r="JG110" s="7">
        <f ca="1"/>
        <v>0</v>
      </c>
      <c r="JH110" s="7">
        <f ca="1"/>
        <v>0</v>
      </c>
      <c r="JI110" s="7">
        <f ca="1"/>
        <v>0</v>
      </c>
      <c r="JJ110" s="7">
        <f ca="1"/>
        <v>0</v>
      </c>
      <c r="JK110" s="7">
        <f ca="1"/>
        <v>0</v>
      </c>
      <c r="JL110" s="7">
        <f ca="1"/>
        <v>0</v>
      </c>
      <c r="JM110" s="7">
        <f ca="1"/>
        <v>0</v>
      </c>
      <c r="JN110" s="143"/>
    </row>
    <row r="111" spans="1:276" ht="16" customHeight="1">
      <c r="A111" s="204"/>
      <c r="B111" s="3" t="s">
        <v>13</v>
      </c>
      <c r="C111" s="18">
        <v>0</v>
      </c>
      <c r="D111" s="18">
        <v>0</v>
      </c>
      <c r="E111" s="18">
        <v>0</v>
      </c>
      <c r="F111" s="18">
        <v>0</v>
      </c>
      <c r="G111" s="18">
        <v>0</v>
      </c>
      <c r="H111" s="18">
        <v>0</v>
      </c>
      <c r="I111" s="18">
        <f>R28</f>
        <v>15500</v>
      </c>
      <c r="J111" s="18">
        <v>0</v>
      </c>
      <c r="K111" s="18">
        <v>0</v>
      </c>
      <c r="L111" s="18">
        <v>0</v>
      </c>
      <c r="M111" s="18">
        <f>R30</f>
        <v>26500</v>
      </c>
      <c r="N111" s="18">
        <v>0</v>
      </c>
      <c r="O111" s="18">
        <v>0</v>
      </c>
      <c r="P111" s="18">
        <v>0</v>
      </c>
      <c r="Q111" s="18">
        <v>0</v>
      </c>
      <c r="R111" s="18">
        <v>0</v>
      </c>
      <c r="S111" s="18">
        <v>0</v>
      </c>
      <c r="T111" s="18">
        <v>0</v>
      </c>
      <c r="U111" s="18">
        <v>0</v>
      </c>
      <c r="V111" s="18">
        <v>0</v>
      </c>
      <c r="W111" s="216"/>
      <c r="BB111" s="204"/>
      <c r="BC111" s="3" t="s">
        <v>13</v>
      </c>
      <c r="BD111" s="7">
        <v>42000</v>
      </c>
      <c r="BE111" s="7">
        <v>0</v>
      </c>
      <c r="BF111" s="7">
        <v>0</v>
      </c>
      <c r="BG111" s="7">
        <v>0</v>
      </c>
      <c r="BH111" s="7">
        <v>0</v>
      </c>
      <c r="BI111" s="17"/>
      <c r="BJ111" s="7">
        <f t="shared" si="18"/>
        <v>42000</v>
      </c>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N111" s="204"/>
      <c r="CO111" s="3" t="s">
        <v>13</v>
      </c>
      <c r="CP111" s="7">
        <f t="shared" ca="1" si="16"/>
        <v>0</v>
      </c>
      <c r="CQ111" s="7">
        <f t="shared" ca="1" si="14"/>
        <v>0</v>
      </c>
      <c r="CR111" s="7">
        <f t="shared" ca="1" si="14"/>
        <v>0</v>
      </c>
      <c r="CS111" s="7">
        <f t="shared" ca="1" si="14"/>
        <v>0</v>
      </c>
      <c r="CT111" s="7">
        <f t="shared" ca="1" si="14"/>
        <v>0</v>
      </c>
      <c r="CU111" s="7">
        <f t="shared" ca="1" si="14"/>
        <v>0</v>
      </c>
      <c r="CV111" s="7">
        <f t="shared" ca="1" si="14"/>
        <v>42000</v>
      </c>
      <c r="CW111" s="7">
        <f t="shared" ca="1" si="14"/>
        <v>0</v>
      </c>
      <c r="CX111" s="7">
        <f t="shared" ca="1" si="14"/>
        <v>0</v>
      </c>
      <c r="CY111" s="7">
        <f t="shared" ca="1" si="14"/>
        <v>0</v>
      </c>
      <c r="CZ111" s="7">
        <f t="shared" ca="1" si="14"/>
        <v>0</v>
      </c>
      <c r="DA111" s="7">
        <f t="shared" ca="1" si="14"/>
        <v>0</v>
      </c>
      <c r="DB111" s="7">
        <f t="shared" ca="1" si="14"/>
        <v>0</v>
      </c>
      <c r="DC111" s="7">
        <f t="shared" ca="1" si="14"/>
        <v>0</v>
      </c>
      <c r="DD111" s="7">
        <f t="shared" ca="1" si="14"/>
        <v>0</v>
      </c>
      <c r="DE111" s="7">
        <f t="shared" ca="1" si="14"/>
        <v>0</v>
      </c>
      <c r="DF111" s="7">
        <f t="shared" ca="1" si="14"/>
        <v>0</v>
      </c>
      <c r="DG111" s="7">
        <f t="shared" ca="1" si="14"/>
        <v>0</v>
      </c>
      <c r="DH111" s="7">
        <f t="shared" ca="1" si="14"/>
        <v>0</v>
      </c>
      <c r="DL111" s="204"/>
      <c r="DM111" s="3" t="s">
        <v>13</v>
      </c>
      <c r="DN111" s="7">
        <f ca="1"/>
        <v>0</v>
      </c>
      <c r="DO111" s="7">
        <f ca="1"/>
        <v>0</v>
      </c>
      <c r="DP111" s="7">
        <f ca="1"/>
        <v>0</v>
      </c>
      <c r="DQ111" s="7">
        <f ca="1"/>
        <v>0</v>
      </c>
      <c r="DR111" s="7">
        <f ca="1"/>
        <v>0</v>
      </c>
      <c r="DS111" s="7">
        <f ca="1"/>
        <v>0</v>
      </c>
      <c r="DT111" s="155">
        <f ca="1"/>
        <v>1</v>
      </c>
      <c r="DU111" s="7">
        <f ca="1"/>
        <v>0</v>
      </c>
      <c r="DV111" s="7">
        <f ca="1"/>
        <v>0</v>
      </c>
      <c r="DW111" s="7">
        <f ca="1"/>
        <v>0</v>
      </c>
      <c r="DX111" s="7">
        <f ca="1"/>
        <v>1</v>
      </c>
      <c r="DY111" s="7">
        <f ca="1"/>
        <v>0</v>
      </c>
      <c r="DZ111" s="7">
        <f ca="1"/>
        <v>0</v>
      </c>
      <c r="EA111" s="7">
        <f ca="1"/>
        <v>0</v>
      </c>
      <c r="EB111" s="7">
        <f ca="1"/>
        <v>0</v>
      </c>
      <c r="EC111" s="7">
        <f ca="1"/>
        <v>0</v>
      </c>
      <c r="ED111" s="7">
        <f ca="1"/>
        <v>0</v>
      </c>
      <c r="EE111" s="7">
        <f ca="1"/>
        <v>0</v>
      </c>
      <c r="EF111" s="7">
        <f ca="1"/>
        <v>0</v>
      </c>
      <c r="EG111" s="7">
        <f ca="1"/>
        <v>0</v>
      </c>
      <c r="EI111" s="204"/>
      <c r="EJ111" s="3" t="s">
        <v>13</v>
      </c>
      <c r="EK111" s="7">
        <f ca="1"/>
        <v>0</v>
      </c>
      <c r="EL111" s="7">
        <f ca="1"/>
        <v>1.1011775472062216E-3</v>
      </c>
      <c r="EM111" s="7">
        <f ca="1"/>
        <v>4.8170965572538332E-3</v>
      </c>
      <c r="EN111" s="7">
        <f ca="1"/>
        <v>0</v>
      </c>
      <c r="EO111" s="7">
        <f ca="1"/>
        <v>1.2757544754218426E-3</v>
      </c>
      <c r="EP111" s="7">
        <f ca="1"/>
        <v>5.5220375168518682E-3</v>
      </c>
      <c r="EQ111" s="7">
        <f ca="1"/>
        <v>1.0054161106356245</v>
      </c>
      <c r="ER111" s="7">
        <f ca="1"/>
        <v>1.0389646131439161</v>
      </c>
      <c r="ES111" s="7">
        <f ca="1"/>
        <v>1.4028658064067005E-2</v>
      </c>
      <c r="ET111" s="7">
        <f ca="1"/>
        <v>1.4308113403988664E-2</v>
      </c>
      <c r="EU111" s="7">
        <f ca="1"/>
        <v>1.0054161106356245</v>
      </c>
      <c r="EV111" s="7">
        <f ca="1"/>
        <v>1.0337720458946649</v>
      </c>
      <c r="EW111" s="7">
        <f ca="1"/>
        <v>7.1540567019942464E-2</v>
      </c>
      <c r="EX111" s="7">
        <f ca="1"/>
        <v>6.9025468960648186E-3</v>
      </c>
      <c r="EY111" s="7">
        <f ca="1"/>
        <v>8.9581633093125159</v>
      </c>
      <c r="EZ111" s="7">
        <f ca="1"/>
        <v>8.6869950931765629</v>
      </c>
      <c r="FA111" s="7">
        <f ca="1"/>
        <v>1.0424278285210544E-7</v>
      </c>
      <c r="FB111" s="7">
        <f ca="1"/>
        <v>1.7169736084786342E-13</v>
      </c>
      <c r="FC111" s="7">
        <f ca="1"/>
        <v>5.375614638652257E-8</v>
      </c>
      <c r="FD111" s="7">
        <f ca="1"/>
        <v>1.8406791722839752E-9</v>
      </c>
      <c r="FG111" s="124"/>
      <c r="FL111" s="204"/>
      <c r="FM111" s="3" t="s">
        <v>13</v>
      </c>
      <c r="FN111" s="7">
        <f ca="1"/>
        <v>0</v>
      </c>
      <c r="FO111" s="7">
        <f ca="1"/>
        <v>0</v>
      </c>
      <c r="FP111" s="7">
        <f ca="1"/>
        <v>0</v>
      </c>
      <c r="FQ111" s="7">
        <f ca="1"/>
        <v>0</v>
      </c>
      <c r="FR111" s="7">
        <f ca="1"/>
        <v>0</v>
      </c>
      <c r="FS111" s="7">
        <f ca="1"/>
        <v>0</v>
      </c>
      <c r="FT111" s="7">
        <f ca="1"/>
        <v>0</v>
      </c>
      <c r="FU111" s="7">
        <f ca="1"/>
        <v>0</v>
      </c>
      <c r="FV111" s="7">
        <f ca="1"/>
        <v>1.4028658064067005E-2</v>
      </c>
      <c r="FW111" s="7">
        <f ca="1"/>
        <v>0</v>
      </c>
      <c r="FX111" s="7">
        <f ca="1"/>
        <v>0</v>
      </c>
      <c r="FY111" s="7">
        <f ca="1"/>
        <v>0</v>
      </c>
      <c r="FZ111" s="7">
        <f ca="1"/>
        <v>0</v>
      </c>
      <c r="GA111" s="7">
        <f ca="1"/>
        <v>0</v>
      </c>
      <c r="GB111" s="7">
        <f ca="1"/>
        <v>0</v>
      </c>
      <c r="GC111" s="7">
        <f ca="1"/>
        <v>0</v>
      </c>
      <c r="GD111" s="7">
        <f ca="1"/>
        <v>0</v>
      </c>
      <c r="GE111" s="7">
        <f ca="1"/>
        <v>0</v>
      </c>
      <c r="GF111" s="7">
        <f ca="1"/>
        <v>0</v>
      </c>
      <c r="GG111" s="7">
        <f ca="1"/>
        <v>0</v>
      </c>
      <c r="HE111" s="125"/>
      <c r="HP111" s="204"/>
      <c r="HQ111" s="148"/>
      <c r="HR111" s="204"/>
      <c r="HS111" s="3" t="s">
        <v>13</v>
      </c>
      <c r="HT111" s="7">
        <f ca="1"/>
        <v>0</v>
      </c>
      <c r="HU111" t="s">
        <v>185</v>
      </c>
      <c r="HX111" s="7">
        <f t="shared" ca="1" si="17"/>
        <v>0</v>
      </c>
      <c r="HY111" s="7">
        <f t="shared" ca="1" si="15"/>
        <v>0</v>
      </c>
      <c r="HZ111" s="7">
        <f t="shared" ca="1" si="15"/>
        <v>0</v>
      </c>
      <c r="IA111" s="7">
        <f t="shared" ca="1" si="15"/>
        <v>0</v>
      </c>
      <c r="IB111" s="7">
        <f t="shared" ca="1" si="15"/>
        <v>0</v>
      </c>
      <c r="IC111" s="7">
        <f t="shared" ca="1" si="15"/>
        <v>0</v>
      </c>
      <c r="ID111" s="7">
        <f t="shared" ca="1" si="15"/>
        <v>0</v>
      </c>
      <c r="IE111" s="7">
        <f t="shared" ca="1" si="15"/>
        <v>0</v>
      </c>
      <c r="IF111" s="7">
        <f t="shared" ca="1" si="15"/>
        <v>0</v>
      </c>
      <c r="IG111" s="7">
        <f t="shared" ca="1" si="15"/>
        <v>0</v>
      </c>
      <c r="IH111" s="7">
        <f t="shared" ca="1" si="15"/>
        <v>0</v>
      </c>
      <c r="II111" s="7">
        <f t="shared" ca="1" si="15"/>
        <v>0</v>
      </c>
      <c r="IJ111" s="7">
        <f t="shared" ca="1" si="15"/>
        <v>0</v>
      </c>
      <c r="IK111" s="7">
        <f t="shared" ca="1" si="15"/>
        <v>0</v>
      </c>
      <c r="IL111" s="7">
        <f t="shared" ca="1" si="15"/>
        <v>0</v>
      </c>
      <c r="IM111" s="7">
        <f t="shared" ca="1" si="15"/>
        <v>0</v>
      </c>
      <c r="IN111" s="7">
        <f t="shared" ca="1" si="15"/>
        <v>0</v>
      </c>
      <c r="IO111" s="7">
        <f t="shared" ca="1" si="15"/>
        <v>0</v>
      </c>
      <c r="IP111" s="7">
        <f t="shared" ca="1" si="15"/>
        <v>0</v>
      </c>
      <c r="IQ111" s="17"/>
      <c r="IR111" s="204"/>
      <c r="IS111" s="3" t="s">
        <v>13</v>
      </c>
      <c r="IT111" s="7">
        <f ca="1"/>
        <v>0</v>
      </c>
      <c r="IU111" s="7">
        <f ca="1"/>
        <v>0</v>
      </c>
      <c r="IV111" s="7">
        <f ca="1"/>
        <v>0</v>
      </c>
      <c r="IW111" s="7">
        <f ca="1"/>
        <v>0</v>
      </c>
      <c r="IX111" s="7">
        <f ca="1"/>
        <v>0</v>
      </c>
      <c r="IY111" s="7">
        <f ca="1"/>
        <v>0</v>
      </c>
      <c r="IZ111" s="7">
        <f ca="1"/>
        <v>0</v>
      </c>
      <c r="JA111" s="7">
        <f ca="1"/>
        <v>0</v>
      </c>
      <c r="JB111" s="7">
        <f ca="1"/>
        <v>0</v>
      </c>
      <c r="JC111" s="7">
        <f ca="1"/>
        <v>0</v>
      </c>
      <c r="JD111" s="7">
        <f ca="1"/>
        <v>0</v>
      </c>
      <c r="JE111" s="7">
        <f ca="1"/>
        <v>0</v>
      </c>
      <c r="JF111" s="7">
        <f ca="1"/>
        <v>0</v>
      </c>
      <c r="JG111" s="7">
        <f ca="1"/>
        <v>0</v>
      </c>
      <c r="JH111" s="7">
        <f ca="1"/>
        <v>0</v>
      </c>
      <c r="JI111" s="7">
        <f ca="1"/>
        <v>0</v>
      </c>
      <c r="JJ111" s="7">
        <f ca="1"/>
        <v>0</v>
      </c>
      <c r="JK111" s="7">
        <f ca="1"/>
        <v>0</v>
      </c>
      <c r="JL111" s="7">
        <f ca="1"/>
        <v>0</v>
      </c>
      <c r="JM111" s="7">
        <f ca="1"/>
        <v>0</v>
      </c>
      <c r="JN111" s="143"/>
    </row>
    <row r="112" spans="1:276" ht="16" customHeight="1">
      <c r="A112" s="204"/>
      <c r="B112" s="3" t="s">
        <v>23</v>
      </c>
      <c r="C112" s="18">
        <v>0</v>
      </c>
      <c r="D112" s="18">
        <v>0</v>
      </c>
      <c r="E112" s="18">
        <v>0</v>
      </c>
      <c r="F112" s="18">
        <v>0</v>
      </c>
      <c r="G112" s="18">
        <v>0</v>
      </c>
      <c r="H112" s="18">
        <v>0</v>
      </c>
      <c r="I112" s="18">
        <v>0</v>
      </c>
      <c r="J112" s="18">
        <v>0</v>
      </c>
      <c r="K112" s="18">
        <f>R16</f>
        <v>6400</v>
      </c>
      <c r="L112" s="18">
        <v>0</v>
      </c>
      <c r="M112" s="18">
        <v>0</v>
      </c>
      <c r="N112" s="18">
        <v>0</v>
      </c>
      <c r="O112" s="18">
        <v>0</v>
      </c>
      <c r="P112" s="18">
        <v>0</v>
      </c>
      <c r="Q112" s="18">
        <v>0</v>
      </c>
      <c r="R112" s="18">
        <v>0</v>
      </c>
      <c r="S112" s="18">
        <v>0</v>
      </c>
      <c r="T112" s="18">
        <v>0</v>
      </c>
      <c r="U112" s="18">
        <v>0</v>
      </c>
      <c r="V112" s="18">
        <v>0</v>
      </c>
      <c r="W112" s="216"/>
      <c r="BB112" s="204"/>
      <c r="BC112" s="3" t="s">
        <v>23</v>
      </c>
      <c r="BD112" s="7">
        <v>6400</v>
      </c>
      <c r="BE112" s="7">
        <v>0</v>
      </c>
      <c r="BF112" s="7">
        <v>0</v>
      </c>
      <c r="BG112" s="7">
        <v>0</v>
      </c>
      <c r="BH112" s="7">
        <v>0</v>
      </c>
      <c r="BI112" s="17"/>
      <c r="BJ112" s="7">
        <f t="shared" si="18"/>
        <v>6400</v>
      </c>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N112" s="204"/>
      <c r="CO112" s="3" t="s">
        <v>23</v>
      </c>
      <c r="CP112" s="7">
        <f t="shared" ca="1" si="16"/>
        <v>0</v>
      </c>
      <c r="CQ112" s="7">
        <f t="shared" ca="1" si="14"/>
        <v>0</v>
      </c>
      <c r="CR112" s="7">
        <f t="shared" ca="1" si="14"/>
        <v>0</v>
      </c>
      <c r="CS112" s="7">
        <f t="shared" ca="1" si="14"/>
        <v>0</v>
      </c>
      <c r="CT112" s="7">
        <f t="shared" ca="1" si="14"/>
        <v>0</v>
      </c>
      <c r="CU112" s="7">
        <f t="shared" ca="1" si="14"/>
        <v>0</v>
      </c>
      <c r="CV112" s="7">
        <f t="shared" ca="1" si="14"/>
        <v>0</v>
      </c>
      <c r="CW112" s="7">
        <f t="shared" ca="1" si="14"/>
        <v>6400</v>
      </c>
      <c r="CX112" s="7">
        <f t="shared" ca="1" si="14"/>
        <v>0</v>
      </c>
      <c r="CY112" s="7">
        <f t="shared" ca="1" si="14"/>
        <v>0</v>
      </c>
      <c r="CZ112" s="7">
        <f t="shared" ca="1" si="14"/>
        <v>0</v>
      </c>
      <c r="DA112" s="7">
        <f t="shared" ca="1" si="14"/>
        <v>0</v>
      </c>
      <c r="DB112" s="7">
        <f t="shared" ca="1" si="14"/>
        <v>0</v>
      </c>
      <c r="DC112" s="7">
        <f t="shared" ca="1" si="14"/>
        <v>0</v>
      </c>
      <c r="DD112" s="7">
        <f t="shared" ca="1" si="14"/>
        <v>0</v>
      </c>
      <c r="DE112" s="7">
        <f t="shared" ca="1" si="14"/>
        <v>0</v>
      </c>
      <c r="DF112" s="7">
        <f t="shared" ca="1" si="14"/>
        <v>0</v>
      </c>
      <c r="DG112" s="7">
        <f t="shared" ca="1" si="14"/>
        <v>0</v>
      </c>
      <c r="DH112" s="7">
        <f t="shared" ca="1" si="14"/>
        <v>0</v>
      </c>
      <c r="DL112" s="204"/>
      <c r="DM112" s="3" t="s">
        <v>23</v>
      </c>
      <c r="DN112" s="7">
        <f ca="1"/>
        <v>0</v>
      </c>
      <c r="DO112" s="7">
        <f ca="1"/>
        <v>0</v>
      </c>
      <c r="DP112" s="7">
        <f ca="1"/>
        <v>0</v>
      </c>
      <c r="DQ112" s="7">
        <f ca="1"/>
        <v>0</v>
      </c>
      <c r="DR112" s="7">
        <f ca="1"/>
        <v>0</v>
      </c>
      <c r="DS112" s="7">
        <f ca="1"/>
        <v>0</v>
      </c>
      <c r="DT112" s="7">
        <f ca="1"/>
        <v>0</v>
      </c>
      <c r="DU112" s="7">
        <f ca="1"/>
        <v>0</v>
      </c>
      <c r="DV112" s="7">
        <f ca="1"/>
        <v>1</v>
      </c>
      <c r="DW112" s="7">
        <f ca="1"/>
        <v>0</v>
      </c>
      <c r="DX112" s="7">
        <f ca="1"/>
        <v>0</v>
      </c>
      <c r="DY112" s="7">
        <f ca="1"/>
        <v>0</v>
      </c>
      <c r="DZ112" s="7">
        <f ca="1"/>
        <v>0</v>
      </c>
      <c r="EA112" s="7">
        <f ca="1"/>
        <v>0</v>
      </c>
      <c r="EB112" s="7">
        <f ca="1"/>
        <v>0</v>
      </c>
      <c r="EC112" s="7">
        <f ca="1"/>
        <v>0</v>
      </c>
      <c r="ED112" s="7">
        <f ca="1"/>
        <v>0</v>
      </c>
      <c r="EE112" s="7">
        <f ca="1"/>
        <v>0</v>
      </c>
      <c r="EF112" s="7">
        <f ca="1"/>
        <v>0</v>
      </c>
      <c r="EG112" s="7">
        <f ca="1"/>
        <v>0</v>
      </c>
      <c r="EI112" s="204"/>
      <c r="EJ112" s="3" t="s">
        <v>23</v>
      </c>
      <c r="EK112" s="7">
        <f ca="1"/>
        <v>0</v>
      </c>
      <c r="EL112" s="7">
        <f ca="1"/>
        <v>5.5062993713813507E-4</v>
      </c>
      <c r="EM112" s="7">
        <f ca="1"/>
        <v>1.1209939938420118E-3</v>
      </c>
      <c r="EN112" s="7">
        <f ca="1"/>
        <v>0</v>
      </c>
      <c r="EO112" s="7">
        <f ca="1"/>
        <v>6.3792492717222886E-4</v>
      </c>
      <c r="EP112" s="7">
        <f ca="1"/>
        <v>1.2850418953798668E-3</v>
      </c>
      <c r="EQ112" s="7">
        <f ca="1"/>
        <v>3.1111722850867695E-3</v>
      </c>
      <c r="ER112" s="7">
        <f ca="1"/>
        <v>3.2149851940964347E-3</v>
      </c>
      <c r="ES112" s="7">
        <f ca="1"/>
        <v>1.0194589627099226</v>
      </c>
      <c r="ET112" s="7">
        <f ca="1"/>
        <v>1.0397669101742637</v>
      </c>
      <c r="EU112" s="7">
        <f ca="1"/>
        <v>3.1111722850867695E-3</v>
      </c>
      <c r="EV112" s="7">
        <f ca="1"/>
        <v>3.1989172485525613E-3</v>
      </c>
      <c r="EW112" s="7">
        <f ca="1"/>
        <v>5.198834550871319</v>
      </c>
      <c r="EX112" s="7">
        <f ca="1"/>
        <v>1.6063023692249095E-3</v>
      </c>
      <c r="EY112" s="7">
        <f ca="1"/>
        <v>2.7720253453661688E-2</v>
      </c>
      <c r="EZ112" s="7">
        <f ca="1"/>
        <v>2.6881147107827186E-2</v>
      </c>
      <c r="FA112" s="7">
        <f ca="1"/>
        <v>3.2257018114213974E-10</v>
      </c>
      <c r="FB112" s="7">
        <f ca="1"/>
        <v>1.2477202922091163E-11</v>
      </c>
      <c r="FC112" s="7">
        <f ca="1"/>
        <v>1.6634369692473316E-10</v>
      </c>
      <c r="FD112" s="7">
        <f ca="1"/>
        <v>4.2834729845997369E-10</v>
      </c>
      <c r="FG112" s="124"/>
      <c r="FL112" s="204"/>
      <c r="FM112" s="3" t="s">
        <v>23</v>
      </c>
      <c r="FN112" s="7">
        <f ca="1"/>
        <v>0</v>
      </c>
      <c r="FO112" s="7">
        <f ca="1"/>
        <v>0</v>
      </c>
      <c r="FP112" s="7">
        <f ca="1"/>
        <v>0</v>
      </c>
      <c r="FQ112" s="7">
        <f ca="1"/>
        <v>0</v>
      </c>
      <c r="FR112" s="7">
        <f ca="1"/>
        <v>0</v>
      </c>
      <c r="FS112" s="7">
        <f ca="1"/>
        <v>0</v>
      </c>
      <c r="FT112" s="7">
        <f ca="1"/>
        <v>0</v>
      </c>
      <c r="FU112" s="7">
        <f ca="1"/>
        <v>0</v>
      </c>
      <c r="FV112" s="7">
        <f ca="1"/>
        <v>1.0194589627099226</v>
      </c>
      <c r="FW112" s="7">
        <f ca="1"/>
        <v>0</v>
      </c>
      <c r="FX112" s="7">
        <f ca="1"/>
        <v>0</v>
      </c>
      <c r="FY112" s="7">
        <f ca="1"/>
        <v>0</v>
      </c>
      <c r="FZ112" s="7">
        <f ca="1"/>
        <v>0</v>
      </c>
      <c r="GA112" s="7">
        <f ca="1"/>
        <v>0</v>
      </c>
      <c r="GB112" s="7">
        <f ca="1"/>
        <v>0</v>
      </c>
      <c r="GC112" s="7">
        <f ca="1"/>
        <v>0</v>
      </c>
      <c r="GD112" s="7">
        <f ca="1"/>
        <v>0</v>
      </c>
      <c r="GE112" s="7">
        <f ca="1"/>
        <v>0</v>
      </c>
      <c r="GF112" s="7">
        <f ca="1"/>
        <v>0</v>
      </c>
      <c r="GG112" s="7">
        <f ca="1"/>
        <v>0</v>
      </c>
      <c r="HE112" s="125"/>
      <c r="HP112" s="204"/>
      <c r="HQ112" s="148"/>
      <c r="HR112" s="204"/>
      <c r="HS112" s="3" t="s">
        <v>23</v>
      </c>
      <c r="HT112" s="7">
        <f ca="1"/>
        <v>0</v>
      </c>
      <c r="HU112" t="s">
        <v>185</v>
      </c>
      <c r="HX112" s="7">
        <f t="shared" ca="1" si="17"/>
        <v>0</v>
      </c>
      <c r="HY112" s="7">
        <f t="shared" ca="1" si="15"/>
        <v>0</v>
      </c>
      <c r="HZ112" s="7">
        <f t="shared" ca="1" si="15"/>
        <v>0</v>
      </c>
      <c r="IA112" s="7">
        <f t="shared" ca="1" si="15"/>
        <v>0</v>
      </c>
      <c r="IB112" s="7">
        <f t="shared" ca="1" si="15"/>
        <v>0</v>
      </c>
      <c r="IC112" s="7">
        <f t="shared" ca="1" si="15"/>
        <v>0</v>
      </c>
      <c r="ID112" s="7">
        <f t="shared" ca="1" si="15"/>
        <v>0</v>
      </c>
      <c r="IE112" s="7">
        <f t="shared" ca="1" si="15"/>
        <v>0</v>
      </c>
      <c r="IF112" s="7">
        <f t="shared" ca="1" si="15"/>
        <v>0</v>
      </c>
      <c r="IG112" s="7">
        <f t="shared" ca="1" si="15"/>
        <v>0</v>
      </c>
      <c r="IH112" s="7">
        <f t="shared" ca="1" si="15"/>
        <v>0</v>
      </c>
      <c r="II112" s="7">
        <f t="shared" ca="1" si="15"/>
        <v>0</v>
      </c>
      <c r="IJ112" s="7">
        <f t="shared" ca="1" si="15"/>
        <v>0</v>
      </c>
      <c r="IK112" s="7">
        <f t="shared" ca="1" si="15"/>
        <v>0</v>
      </c>
      <c r="IL112" s="7">
        <f t="shared" ca="1" si="15"/>
        <v>0</v>
      </c>
      <c r="IM112" s="7">
        <f t="shared" ca="1" si="15"/>
        <v>0</v>
      </c>
      <c r="IN112" s="7">
        <f t="shared" ca="1" si="15"/>
        <v>0</v>
      </c>
      <c r="IO112" s="7">
        <f t="shared" ca="1" si="15"/>
        <v>0</v>
      </c>
      <c r="IP112" s="7">
        <f t="shared" ca="1" si="15"/>
        <v>0</v>
      </c>
      <c r="IQ112" s="17"/>
      <c r="IR112" s="204"/>
      <c r="IS112" s="3" t="s">
        <v>23</v>
      </c>
      <c r="IT112" s="7">
        <f ca="1"/>
        <v>0</v>
      </c>
      <c r="IU112" s="7">
        <f ca="1"/>
        <v>0</v>
      </c>
      <c r="IV112" s="7">
        <f ca="1"/>
        <v>0</v>
      </c>
      <c r="IW112" s="7">
        <f ca="1"/>
        <v>0</v>
      </c>
      <c r="IX112" s="7">
        <f ca="1"/>
        <v>0</v>
      </c>
      <c r="IY112" s="7">
        <f ca="1"/>
        <v>0</v>
      </c>
      <c r="IZ112" s="7">
        <f ca="1"/>
        <v>0</v>
      </c>
      <c r="JA112" s="7">
        <f ca="1"/>
        <v>0</v>
      </c>
      <c r="JB112" s="7">
        <f ca="1"/>
        <v>0</v>
      </c>
      <c r="JC112" s="7">
        <f ca="1"/>
        <v>0</v>
      </c>
      <c r="JD112" s="7">
        <f ca="1"/>
        <v>0</v>
      </c>
      <c r="JE112" s="7">
        <f ca="1"/>
        <v>0</v>
      </c>
      <c r="JF112" s="7">
        <f ca="1"/>
        <v>0</v>
      </c>
      <c r="JG112" s="7">
        <f ca="1"/>
        <v>0</v>
      </c>
      <c r="JH112" s="7">
        <f ca="1"/>
        <v>0</v>
      </c>
      <c r="JI112" s="7">
        <f ca="1"/>
        <v>0</v>
      </c>
      <c r="JJ112" s="7">
        <f ca="1"/>
        <v>0</v>
      </c>
      <c r="JK112" s="7">
        <f ca="1"/>
        <v>0</v>
      </c>
      <c r="JL112" s="7">
        <f ca="1"/>
        <v>0</v>
      </c>
      <c r="JM112" s="7">
        <f ca="1"/>
        <v>0</v>
      </c>
      <c r="JN112" s="143"/>
    </row>
    <row r="113" spans="1:274" ht="16" customHeight="1">
      <c r="A113" s="204"/>
      <c r="B113" s="3" t="s">
        <v>22</v>
      </c>
      <c r="C113" s="18">
        <v>0</v>
      </c>
      <c r="D113" s="18">
        <v>0</v>
      </c>
      <c r="E113" s="18">
        <v>0</v>
      </c>
      <c r="F113" s="18">
        <v>0</v>
      </c>
      <c r="G113" s="18">
        <v>0</v>
      </c>
      <c r="H113" s="18">
        <v>0</v>
      </c>
      <c r="I113" s="18">
        <v>0</v>
      </c>
      <c r="J113" s="18">
        <v>0</v>
      </c>
      <c r="K113" s="18">
        <v>0</v>
      </c>
      <c r="L113" s="18">
        <f>V16</f>
        <v>6275</v>
      </c>
      <c r="M113" s="18">
        <v>0</v>
      </c>
      <c r="N113" s="18">
        <v>0</v>
      </c>
      <c r="O113" s="18">
        <v>0</v>
      </c>
      <c r="P113" s="18">
        <v>0</v>
      </c>
      <c r="Q113" s="18">
        <v>0</v>
      </c>
      <c r="R113" s="18">
        <v>0</v>
      </c>
      <c r="S113" s="18">
        <v>0</v>
      </c>
      <c r="T113" s="18">
        <v>0</v>
      </c>
      <c r="U113" s="18">
        <v>0</v>
      </c>
      <c r="V113" s="18">
        <v>0</v>
      </c>
      <c r="W113" s="216"/>
      <c r="BB113" s="204"/>
      <c r="BC113" s="3" t="s">
        <v>22</v>
      </c>
      <c r="BD113" s="7">
        <v>6275</v>
      </c>
      <c r="BE113" s="7">
        <v>0</v>
      </c>
      <c r="BF113" s="7">
        <v>0</v>
      </c>
      <c r="BG113" s="7">
        <v>0</v>
      </c>
      <c r="BH113" s="7">
        <v>0</v>
      </c>
      <c r="BI113" s="17"/>
      <c r="BJ113" s="7">
        <f t="shared" si="18"/>
        <v>6275</v>
      </c>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N113" s="204"/>
      <c r="CO113" s="3" t="s">
        <v>22</v>
      </c>
      <c r="CP113" s="7">
        <f t="shared" ca="1" si="16"/>
        <v>0</v>
      </c>
      <c r="CQ113" s="7">
        <f t="shared" ca="1" si="14"/>
        <v>0</v>
      </c>
      <c r="CR113" s="7">
        <f t="shared" ca="1" si="14"/>
        <v>0</v>
      </c>
      <c r="CS113" s="7">
        <f t="shared" ca="1" si="14"/>
        <v>0</v>
      </c>
      <c r="CT113" s="7">
        <f t="shared" ca="1" si="14"/>
        <v>0</v>
      </c>
      <c r="CU113" s="7">
        <f t="shared" ca="1" si="14"/>
        <v>0</v>
      </c>
      <c r="CV113" s="7">
        <f t="shared" ca="1" si="14"/>
        <v>0</v>
      </c>
      <c r="CW113" s="7">
        <f t="shared" ca="1" si="14"/>
        <v>0</v>
      </c>
      <c r="CX113" s="7">
        <f t="shared" ca="1" si="14"/>
        <v>6275</v>
      </c>
      <c r="CY113" s="7">
        <f t="shared" ca="1" si="14"/>
        <v>0</v>
      </c>
      <c r="CZ113" s="7">
        <f t="shared" ca="1" si="14"/>
        <v>0</v>
      </c>
      <c r="DA113" s="7">
        <f t="shared" ca="1" si="14"/>
        <v>0</v>
      </c>
      <c r="DB113" s="7">
        <f t="shared" ca="1" si="14"/>
        <v>0</v>
      </c>
      <c r="DC113" s="7">
        <f t="shared" ca="1" si="14"/>
        <v>0</v>
      </c>
      <c r="DD113" s="7">
        <f t="shared" ca="1" si="14"/>
        <v>0</v>
      </c>
      <c r="DE113" s="7">
        <f t="shared" ca="1" si="14"/>
        <v>0</v>
      </c>
      <c r="DF113" s="7">
        <f t="shared" ca="1" si="14"/>
        <v>0</v>
      </c>
      <c r="DG113" s="7">
        <f t="shared" ca="1" si="14"/>
        <v>0</v>
      </c>
      <c r="DH113" s="7">
        <f t="shared" ca="1" si="14"/>
        <v>0</v>
      </c>
      <c r="DL113" s="204"/>
      <c r="DM113" s="3" t="s">
        <v>22</v>
      </c>
      <c r="DN113" s="7">
        <f ca="1"/>
        <v>0</v>
      </c>
      <c r="DO113" s="7">
        <f ca="1"/>
        <v>0</v>
      </c>
      <c r="DP113" s="7">
        <f ca="1"/>
        <v>0</v>
      </c>
      <c r="DQ113" s="7">
        <f ca="1"/>
        <v>0</v>
      </c>
      <c r="DR113" s="7">
        <f ca="1"/>
        <v>0</v>
      </c>
      <c r="DS113" s="7">
        <f ca="1"/>
        <v>0</v>
      </c>
      <c r="DT113" s="7">
        <f ca="1"/>
        <v>0</v>
      </c>
      <c r="DU113" s="7">
        <f ca="1"/>
        <v>0</v>
      </c>
      <c r="DV113" s="7">
        <f ca="1"/>
        <v>0</v>
      </c>
      <c r="DW113" s="7">
        <f ca="1"/>
        <v>1</v>
      </c>
      <c r="DX113" s="7">
        <f ca="1"/>
        <v>0</v>
      </c>
      <c r="DY113" s="7">
        <f ca="1"/>
        <v>0</v>
      </c>
      <c r="DZ113" s="7">
        <f ca="1"/>
        <v>0</v>
      </c>
      <c r="EA113" s="7">
        <f ca="1"/>
        <v>0</v>
      </c>
      <c r="EB113" s="7">
        <f ca="1"/>
        <v>0</v>
      </c>
      <c r="EC113" s="7">
        <f ca="1"/>
        <v>0</v>
      </c>
      <c r="ED113" s="7">
        <f ca="1"/>
        <v>0</v>
      </c>
      <c r="EE113" s="7">
        <f ca="1"/>
        <v>0</v>
      </c>
      <c r="EF113" s="7">
        <f ca="1"/>
        <v>0</v>
      </c>
      <c r="EG113" s="7">
        <f ca="1"/>
        <v>0</v>
      </c>
      <c r="EI113" s="204"/>
      <c r="EJ113" s="3" t="s">
        <v>22</v>
      </c>
      <c r="EK113" s="7">
        <f ca="1"/>
        <v>0</v>
      </c>
      <c r="EL113" s="7">
        <f ca="1"/>
        <v>5.3987544617840584E-4</v>
      </c>
      <c r="EM113" s="7">
        <f ca="1"/>
        <v>1.099099579899785E-3</v>
      </c>
      <c r="EN113" s="7">
        <f ca="1"/>
        <v>0</v>
      </c>
      <c r="EO113" s="7">
        <f ca="1"/>
        <v>6.2546545593839627E-4</v>
      </c>
      <c r="EP113" s="7">
        <f ca="1"/>
        <v>1.2599434208607288E-3</v>
      </c>
      <c r="EQ113" s="7">
        <f ca="1"/>
        <v>3.0504072013936684E-3</v>
      </c>
      <c r="ER113" s="7">
        <f ca="1"/>
        <v>3.1521925145242386E-3</v>
      </c>
      <c r="ES113" s="7">
        <f ca="1"/>
        <v>1.9078904844494361E-2</v>
      </c>
      <c r="ET113" s="7">
        <f ca="1"/>
        <v>1.0194589627099226</v>
      </c>
      <c r="EU113" s="7">
        <f ca="1"/>
        <v>3.0504072013936684E-3</v>
      </c>
      <c r="EV113" s="7">
        <f ca="1"/>
        <v>3.1364383960417689E-3</v>
      </c>
      <c r="EW113" s="7">
        <f ca="1"/>
        <v>5.0972948135496132</v>
      </c>
      <c r="EX113" s="7">
        <f ca="1"/>
        <v>1.5749292760759855E-3</v>
      </c>
      <c r="EY113" s="7">
        <f ca="1"/>
        <v>2.7178842253394859E-2</v>
      </c>
      <c r="EZ113" s="7">
        <f ca="1"/>
        <v>2.6356124703377438E-2</v>
      </c>
      <c r="FA113" s="7">
        <f ca="1"/>
        <v>3.1626998229170735E-10</v>
      </c>
      <c r="FB113" s="7">
        <f ca="1"/>
        <v>1.223350755251907E-11</v>
      </c>
      <c r="FC113" s="7">
        <f ca="1"/>
        <v>1.6309479659417196E-10</v>
      </c>
      <c r="FD113" s="7">
        <f ca="1"/>
        <v>4.1998114028692734E-10</v>
      </c>
      <c r="FG113" s="124"/>
      <c r="FL113" s="204"/>
      <c r="FM113" s="3" t="s">
        <v>22</v>
      </c>
      <c r="FN113" s="7">
        <f ca="1"/>
        <v>0</v>
      </c>
      <c r="FO113" s="7">
        <f ca="1"/>
        <v>0</v>
      </c>
      <c r="FP113" s="7">
        <f ca="1"/>
        <v>0</v>
      </c>
      <c r="FQ113" s="7">
        <f ca="1"/>
        <v>0</v>
      </c>
      <c r="FR113" s="7">
        <f ca="1"/>
        <v>0</v>
      </c>
      <c r="FS113" s="7">
        <f ca="1"/>
        <v>0</v>
      </c>
      <c r="FT113" s="7">
        <f ca="1"/>
        <v>0</v>
      </c>
      <c r="FU113" s="7">
        <f ca="1"/>
        <v>0</v>
      </c>
      <c r="FV113" s="7">
        <f ca="1"/>
        <v>1.9078904844494361E-2</v>
      </c>
      <c r="FW113" s="7">
        <f ca="1"/>
        <v>0</v>
      </c>
      <c r="FX113" s="7">
        <f ca="1"/>
        <v>0</v>
      </c>
      <c r="FY113" s="7">
        <f ca="1"/>
        <v>0</v>
      </c>
      <c r="FZ113" s="7">
        <f ca="1"/>
        <v>0</v>
      </c>
      <c r="GA113" s="7">
        <f ca="1"/>
        <v>0</v>
      </c>
      <c r="GB113" s="7">
        <f ca="1"/>
        <v>0</v>
      </c>
      <c r="GC113" s="7">
        <f ca="1"/>
        <v>0</v>
      </c>
      <c r="GD113" s="7">
        <f ca="1"/>
        <v>0</v>
      </c>
      <c r="GE113" s="7">
        <f ca="1"/>
        <v>0</v>
      </c>
      <c r="GF113" s="7">
        <f ca="1"/>
        <v>0</v>
      </c>
      <c r="GG113" s="7">
        <f ca="1"/>
        <v>0</v>
      </c>
      <c r="HE113" s="125"/>
      <c r="HP113" s="204"/>
      <c r="HQ113" s="148"/>
      <c r="HR113" s="204"/>
      <c r="HS113" s="3" t="s">
        <v>22</v>
      </c>
      <c r="HT113" s="7">
        <f ca="1"/>
        <v>0</v>
      </c>
      <c r="HU113" t="s">
        <v>185</v>
      </c>
      <c r="HX113" s="7">
        <f t="shared" ca="1" si="17"/>
        <v>0</v>
      </c>
      <c r="HY113" s="7">
        <f t="shared" ca="1" si="15"/>
        <v>0</v>
      </c>
      <c r="HZ113" s="7">
        <f t="shared" ca="1" si="15"/>
        <v>0</v>
      </c>
      <c r="IA113" s="7">
        <f t="shared" ca="1" si="15"/>
        <v>0</v>
      </c>
      <c r="IB113" s="7">
        <f t="shared" ca="1" si="15"/>
        <v>0</v>
      </c>
      <c r="IC113" s="7">
        <f t="shared" ca="1" si="15"/>
        <v>0</v>
      </c>
      <c r="ID113" s="7">
        <f t="shared" ca="1" si="15"/>
        <v>0</v>
      </c>
      <c r="IE113" s="7">
        <f t="shared" ca="1" si="15"/>
        <v>0</v>
      </c>
      <c r="IF113" s="7">
        <f t="shared" ca="1" si="15"/>
        <v>0</v>
      </c>
      <c r="IG113" s="7">
        <f t="shared" ca="1" si="15"/>
        <v>0</v>
      </c>
      <c r="IH113" s="7">
        <f t="shared" ca="1" si="15"/>
        <v>0</v>
      </c>
      <c r="II113" s="7">
        <f t="shared" ca="1" si="15"/>
        <v>0</v>
      </c>
      <c r="IJ113" s="7">
        <f t="shared" ca="1" si="15"/>
        <v>0</v>
      </c>
      <c r="IK113" s="7">
        <f t="shared" ca="1" si="15"/>
        <v>0</v>
      </c>
      <c r="IL113" s="7">
        <f t="shared" ca="1" si="15"/>
        <v>0</v>
      </c>
      <c r="IM113" s="7">
        <f t="shared" ca="1" si="15"/>
        <v>0</v>
      </c>
      <c r="IN113" s="7">
        <f t="shared" ca="1" si="15"/>
        <v>0</v>
      </c>
      <c r="IO113" s="7">
        <f t="shared" ca="1" si="15"/>
        <v>0</v>
      </c>
      <c r="IP113" s="7">
        <f t="shared" ca="1" si="15"/>
        <v>0</v>
      </c>
      <c r="IQ113" s="17"/>
      <c r="IR113" s="204"/>
      <c r="IS113" s="3" t="s">
        <v>22</v>
      </c>
      <c r="IT113" s="7">
        <f ca="1"/>
        <v>0</v>
      </c>
      <c r="IU113" s="7">
        <f ca="1"/>
        <v>0</v>
      </c>
      <c r="IV113" s="7">
        <f ca="1"/>
        <v>0</v>
      </c>
      <c r="IW113" s="7">
        <f ca="1"/>
        <v>0</v>
      </c>
      <c r="IX113" s="7">
        <f ca="1"/>
        <v>0</v>
      </c>
      <c r="IY113" s="7">
        <f ca="1"/>
        <v>0</v>
      </c>
      <c r="IZ113" s="7">
        <f ca="1"/>
        <v>0</v>
      </c>
      <c r="JA113" s="7">
        <f ca="1"/>
        <v>0</v>
      </c>
      <c r="JB113" s="7">
        <f ca="1"/>
        <v>0</v>
      </c>
      <c r="JC113" s="7">
        <f ca="1"/>
        <v>0</v>
      </c>
      <c r="JD113" s="7">
        <f ca="1"/>
        <v>0</v>
      </c>
      <c r="JE113" s="7">
        <f ca="1"/>
        <v>0</v>
      </c>
      <c r="JF113" s="7">
        <f ca="1"/>
        <v>0</v>
      </c>
      <c r="JG113" s="7">
        <f ca="1"/>
        <v>0</v>
      </c>
      <c r="JH113" s="7">
        <f ca="1"/>
        <v>0</v>
      </c>
      <c r="JI113" s="7">
        <f ca="1"/>
        <v>0</v>
      </c>
      <c r="JJ113" s="7">
        <f ca="1"/>
        <v>0</v>
      </c>
      <c r="JK113" s="7">
        <f ca="1"/>
        <v>0</v>
      </c>
      <c r="JL113" s="7">
        <f ca="1"/>
        <v>0</v>
      </c>
      <c r="JM113" s="7">
        <f ca="1"/>
        <v>0</v>
      </c>
      <c r="JN113" s="143"/>
    </row>
    <row r="114" spans="1:274" ht="16" customHeight="1">
      <c r="A114" s="204"/>
      <c r="B114" s="3" t="s">
        <v>131</v>
      </c>
      <c r="C114" s="18">
        <v>0</v>
      </c>
      <c r="D114" s="18">
        <v>0</v>
      </c>
      <c r="E114" s="18">
        <v>0</v>
      </c>
      <c r="F114" s="18">
        <v>0</v>
      </c>
      <c r="G114" s="18">
        <v>0</v>
      </c>
      <c r="H114" s="18">
        <v>0</v>
      </c>
      <c r="I114" s="18">
        <v>0</v>
      </c>
      <c r="J114" s="18">
        <f>V28</f>
        <v>15150</v>
      </c>
      <c r="K114" s="18">
        <v>0</v>
      </c>
      <c r="L114" s="18">
        <v>0</v>
      </c>
      <c r="M114" s="18">
        <v>0</v>
      </c>
      <c r="N114" s="18">
        <v>0</v>
      </c>
      <c r="O114" s="18">
        <v>0</v>
      </c>
      <c r="P114" s="18">
        <v>0</v>
      </c>
      <c r="Q114" s="18">
        <v>0</v>
      </c>
      <c r="R114" s="18">
        <v>0</v>
      </c>
      <c r="S114" s="18">
        <v>0</v>
      </c>
      <c r="T114" s="18">
        <v>0</v>
      </c>
      <c r="U114" s="18">
        <v>0</v>
      </c>
      <c r="V114" s="18">
        <v>0</v>
      </c>
      <c r="W114" s="216"/>
      <c r="BB114" s="204"/>
      <c r="BC114" s="3" t="s">
        <v>131</v>
      </c>
      <c r="BD114" s="7">
        <v>15150</v>
      </c>
      <c r="BE114" s="7">
        <v>0</v>
      </c>
      <c r="BF114" s="7">
        <v>0</v>
      </c>
      <c r="BG114" s="7">
        <v>0</v>
      </c>
      <c r="BH114" s="7">
        <v>0</v>
      </c>
      <c r="BI114" s="17"/>
      <c r="BJ114" s="7">
        <f t="shared" si="18"/>
        <v>15150</v>
      </c>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N114" s="204"/>
      <c r="CO114" s="3" t="s">
        <v>131</v>
      </c>
      <c r="CP114" s="7">
        <f t="shared" ca="1" si="16"/>
        <v>0</v>
      </c>
      <c r="CQ114" s="7">
        <f t="shared" ca="1" si="14"/>
        <v>0</v>
      </c>
      <c r="CR114" s="7">
        <f t="shared" ca="1" si="14"/>
        <v>0</v>
      </c>
      <c r="CS114" s="7">
        <f t="shared" ca="1" si="14"/>
        <v>0</v>
      </c>
      <c r="CT114" s="7">
        <f t="shared" ca="1" si="14"/>
        <v>0</v>
      </c>
      <c r="CU114" s="7">
        <f t="shared" ca="1" si="14"/>
        <v>0</v>
      </c>
      <c r="CV114" s="7">
        <f t="shared" ca="1" si="14"/>
        <v>0</v>
      </c>
      <c r="CW114" s="7">
        <f t="shared" ca="1" si="14"/>
        <v>0</v>
      </c>
      <c r="CX114" s="7">
        <f t="shared" ca="1" si="14"/>
        <v>0</v>
      </c>
      <c r="CY114" s="7">
        <f t="shared" ca="1" si="14"/>
        <v>15150</v>
      </c>
      <c r="CZ114" s="7">
        <f t="shared" ca="1" si="14"/>
        <v>0</v>
      </c>
      <c r="DA114" s="7">
        <f t="shared" ca="1" si="14"/>
        <v>0</v>
      </c>
      <c r="DB114" s="7">
        <f t="shared" ca="1" si="14"/>
        <v>0</v>
      </c>
      <c r="DC114" s="7">
        <f t="shared" ca="1" si="14"/>
        <v>0</v>
      </c>
      <c r="DD114" s="7">
        <f t="shared" ca="1" si="14"/>
        <v>0</v>
      </c>
      <c r="DE114" s="7">
        <f t="shared" ca="1" si="14"/>
        <v>0</v>
      </c>
      <c r="DF114" s="7">
        <f t="shared" ca="1" si="14"/>
        <v>0</v>
      </c>
      <c r="DG114" s="7">
        <f t="shared" ca="1" si="14"/>
        <v>0</v>
      </c>
      <c r="DH114" s="7">
        <f t="shared" ca="1" si="14"/>
        <v>0</v>
      </c>
      <c r="DL114" s="204"/>
      <c r="DM114" s="3" t="s">
        <v>131</v>
      </c>
      <c r="DN114" s="7">
        <f ca="1"/>
        <v>0</v>
      </c>
      <c r="DO114" s="7">
        <f ca="1"/>
        <v>0</v>
      </c>
      <c r="DP114" s="7">
        <f ca="1"/>
        <v>0</v>
      </c>
      <c r="DQ114" s="7">
        <f ca="1"/>
        <v>0</v>
      </c>
      <c r="DR114" s="7">
        <f ca="1"/>
        <v>0</v>
      </c>
      <c r="DS114" s="7">
        <f ca="1"/>
        <v>0</v>
      </c>
      <c r="DT114" s="7">
        <f ca="1"/>
        <v>0</v>
      </c>
      <c r="DU114" s="155">
        <f ca="1"/>
        <v>0.99999999999999989</v>
      </c>
      <c r="DV114" s="7">
        <f ca="1"/>
        <v>0</v>
      </c>
      <c r="DW114" s="7">
        <f ca="1"/>
        <v>0</v>
      </c>
      <c r="DX114" s="7">
        <f ca="1"/>
        <v>0</v>
      </c>
      <c r="DY114" s="7">
        <f ca="1"/>
        <v>0</v>
      </c>
      <c r="DZ114" s="7">
        <f ca="1"/>
        <v>0</v>
      </c>
      <c r="EA114" s="7">
        <f ca="1"/>
        <v>0</v>
      </c>
      <c r="EB114" s="7">
        <f ca="1"/>
        <v>0</v>
      </c>
      <c r="EC114" s="7">
        <f ca="1"/>
        <v>0</v>
      </c>
      <c r="ED114" s="7">
        <f ca="1"/>
        <v>0</v>
      </c>
      <c r="EE114" s="7">
        <f ca="1"/>
        <v>0</v>
      </c>
      <c r="EF114" s="7">
        <f ca="1"/>
        <v>0</v>
      </c>
      <c r="EG114" s="7">
        <f ca="1"/>
        <v>0</v>
      </c>
      <c r="EI114" s="204"/>
      <c r="EJ114" s="3" t="s">
        <v>131</v>
      </c>
      <c r="EK114" s="7">
        <f ca="1"/>
        <v>0</v>
      </c>
      <c r="EL114" s="7">
        <f ca="1"/>
        <v>1.0763122477531778E-3</v>
      </c>
      <c r="EM114" s="7">
        <f ca="1"/>
        <v>4.7083234091868115E-3</v>
      </c>
      <c r="EN114" s="7">
        <f ca="1"/>
        <v>0</v>
      </c>
      <c r="EO114" s="7">
        <f ca="1"/>
        <v>1.2469471162994137E-3</v>
      </c>
      <c r="EP114" s="7">
        <f ca="1"/>
        <v>5.3973463471165039E-3</v>
      </c>
      <c r="EQ114" s="7">
        <f ca="1"/>
        <v>5.2938113632071395E-3</v>
      </c>
      <c r="ER114" s="7">
        <f ca="1"/>
        <v>1.0155041218793763</v>
      </c>
      <c r="ES114" s="7">
        <f ca="1"/>
        <v>1.3711881914233235E-2</v>
      </c>
      <c r="ET114" s="7">
        <f ca="1"/>
        <v>1.3985026972285581E-2</v>
      </c>
      <c r="EU114" s="7">
        <f ca="1"/>
        <v>5.2938113632071395E-3</v>
      </c>
      <c r="EV114" s="7">
        <f ca="1"/>
        <v>1.4212925255356201E-2</v>
      </c>
      <c r="EW114" s="7">
        <f ca="1"/>
        <v>6.9925134861427637E-2</v>
      </c>
      <c r="EX114" s="7">
        <f ca="1"/>
        <v>6.746682933895614E-3</v>
      </c>
      <c r="EY114" s="7">
        <f ca="1"/>
        <v>0.12316226391122968</v>
      </c>
      <c r="EZ114" s="7">
        <f ca="1"/>
        <v>8.4908371394596713</v>
      </c>
      <c r="FA114" s="7">
        <f ca="1"/>
        <v>1.0188891356189661E-7</v>
      </c>
      <c r="FB114" s="7">
        <f ca="1"/>
        <v>1.6782032366742614E-13</v>
      </c>
      <c r="FC114" s="7">
        <f ca="1"/>
        <v>7.3907211327851227E-10</v>
      </c>
      <c r="FD114" s="7">
        <f ca="1"/>
        <v>1.7991154490388534E-9</v>
      </c>
      <c r="FG114" s="124"/>
      <c r="FL114" s="204"/>
      <c r="FM114" s="3" t="s">
        <v>131</v>
      </c>
      <c r="FN114" s="7">
        <f ca="1"/>
        <v>0</v>
      </c>
      <c r="FO114" s="7">
        <f ca="1"/>
        <v>0</v>
      </c>
      <c r="FP114" s="7">
        <f ca="1"/>
        <v>0</v>
      </c>
      <c r="FQ114" s="7">
        <f ca="1"/>
        <v>0</v>
      </c>
      <c r="FR114" s="7">
        <f ca="1"/>
        <v>0</v>
      </c>
      <c r="FS114" s="7">
        <f ca="1"/>
        <v>0</v>
      </c>
      <c r="FT114" s="7">
        <f ca="1"/>
        <v>0</v>
      </c>
      <c r="FU114" s="7">
        <f ca="1"/>
        <v>0</v>
      </c>
      <c r="FV114" s="7">
        <f ca="1"/>
        <v>1.3711881914233235E-2</v>
      </c>
      <c r="FW114" s="7">
        <f ca="1"/>
        <v>0</v>
      </c>
      <c r="FX114" s="7">
        <f ca="1"/>
        <v>0</v>
      </c>
      <c r="FY114" s="7">
        <f ca="1"/>
        <v>0</v>
      </c>
      <c r="FZ114" s="7">
        <f ca="1"/>
        <v>0</v>
      </c>
      <c r="GA114" s="7">
        <f ca="1"/>
        <v>0</v>
      </c>
      <c r="GB114" s="7">
        <f ca="1"/>
        <v>0</v>
      </c>
      <c r="GC114" s="7">
        <f ca="1"/>
        <v>0</v>
      </c>
      <c r="GD114" s="7">
        <f ca="1"/>
        <v>0</v>
      </c>
      <c r="GE114" s="7">
        <f ca="1"/>
        <v>0</v>
      </c>
      <c r="GF114" s="7">
        <f ca="1"/>
        <v>0</v>
      </c>
      <c r="GG114" s="7">
        <f ca="1"/>
        <v>0</v>
      </c>
      <c r="HE114" s="125"/>
      <c r="HP114" s="204"/>
      <c r="HQ114" s="148"/>
      <c r="HR114" s="204"/>
      <c r="HS114" s="3" t="s">
        <v>131</v>
      </c>
      <c r="HT114" s="7">
        <f ca="1"/>
        <v>0</v>
      </c>
      <c r="HU114" t="s">
        <v>185</v>
      </c>
      <c r="HX114" s="7">
        <f t="shared" ca="1" si="17"/>
        <v>0</v>
      </c>
      <c r="HY114" s="7">
        <f t="shared" ca="1" si="15"/>
        <v>0</v>
      </c>
      <c r="HZ114" s="7">
        <f t="shared" ca="1" si="15"/>
        <v>0</v>
      </c>
      <c r="IA114" s="7">
        <f t="shared" ca="1" si="15"/>
        <v>0</v>
      </c>
      <c r="IB114" s="7">
        <f t="shared" ca="1" si="15"/>
        <v>0</v>
      </c>
      <c r="IC114" s="7">
        <f t="shared" ca="1" si="15"/>
        <v>0</v>
      </c>
      <c r="ID114" s="7">
        <f t="shared" ca="1" si="15"/>
        <v>0</v>
      </c>
      <c r="IE114" s="7">
        <f t="shared" ca="1" si="15"/>
        <v>0</v>
      </c>
      <c r="IF114" s="7">
        <f t="shared" ca="1" si="15"/>
        <v>0</v>
      </c>
      <c r="IG114" s="7">
        <f t="shared" ca="1" si="15"/>
        <v>0</v>
      </c>
      <c r="IH114" s="7">
        <f t="shared" ca="1" si="15"/>
        <v>0</v>
      </c>
      <c r="II114" s="7">
        <f t="shared" ca="1" si="15"/>
        <v>0</v>
      </c>
      <c r="IJ114" s="7">
        <f t="shared" ca="1" si="15"/>
        <v>0</v>
      </c>
      <c r="IK114" s="7">
        <f t="shared" ca="1" si="15"/>
        <v>0</v>
      </c>
      <c r="IL114" s="7">
        <f t="shared" ca="1" si="15"/>
        <v>0</v>
      </c>
      <c r="IM114" s="7">
        <f t="shared" ca="1" si="15"/>
        <v>0</v>
      </c>
      <c r="IN114" s="7">
        <f t="shared" ca="1" si="15"/>
        <v>0</v>
      </c>
      <c r="IO114" s="7">
        <f t="shared" ca="1" si="15"/>
        <v>0</v>
      </c>
      <c r="IP114" s="7">
        <f t="shared" ca="1" si="15"/>
        <v>0</v>
      </c>
      <c r="IQ114" s="17"/>
      <c r="IR114" s="204"/>
      <c r="IS114" s="3" t="s">
        <v>131</v>
      </c>
      <c r="IT114" s="7">
        <f ca="1"/>
        <v>0</v>
      </c>
      <c r="IU114" s="7">
        <f ca="1"/>
        <v>0</v>
      </c>
      <c r="IV114" s="7">
        <f ca="1"/>
        <v>0</v>
      </c>
      <c r="IW114" s="7">
        <f ca="1"/>
        <v>0</v>
      </c>
      <c r="IX114" s="7">
        <f ca="1"/>
        <v>0</v>
      </c>
      <c r="IY114" s="7">
        <f ca="1"/>
        <v>0</v>
      </c>
      <c r="IZ114" s="7">
        <f ca="1"/>
        <v>0</v>
      </c>
      <c r="JA114" s="7">
        <f ca="1"/>
        <v>0</v>
      </c>
      <c r="JB114" s="7">
        <f ca="1"/>
        <v>0</v>
      </c>
      <c r="JC114" s="7">
        <f ca="1"/>
        <v>0</v>
      </c>
      <c r="JD114" s="7">
        <f ca="1"/>
        <v>0</v>
      </c>
      <c r="JE114" s="7">
        <f ca="1"/>
        <v>0</v>
      </c>
      <c r="JF114" s="7">
        <f ca="1"/>
        <v>0</v>
      </c>
      <c r="JG114" s="7">
        <f ca="1"/>
        <v>0</v>
      </c>
      <c r="JH114" s="7">
        <f ca="1"/>
        <v>0</v>
      </c>
      <c r="JI114" s="7">
        <f ca="1"/>
        <v>0</v>
      </c>
      <c r="JJ114" s="7">
        <f ca="1"/>
        <v>0</v>
      </c>
      <c r="JK114" s="7">
        <f ca="1"/>
        <v>0</v>
      </c>
      <c r="JL114" s="7">
        <f ca="1"/>
        <v>0</v>
      </c>
      <c r="JM114" s="7">
        <f ca="1"/>
        <v>0</v>
      </c>
      <c r="JN114" s="143"/>
    </row>
    <row r="115" spans="1:274" ht="16" customHeight="1">
      <c r="A115" s="204"/>
      <c r="B115" s="3" t="s">
        <v>132</v>
      </c>
      <c r="C115" s="18">
        <v>0</v>
      </c>
      <c r="D115" s="18">
        <v>0</v>
      </c>
      <c r="E115" s="18">
        <v>0</v>
      </c>
      <c r="F115" s="18">
        <v>0</v>
      </c>
      <c r="G115" s="18">
        <v>0</v>
      </c>
      <c r="H115" s="18">
        <v>0</v>
      </c>
      <c r="I115" s="18">
        <v>0</v>
      </c>
      <c r="J115" s="18">
        <v>0</v>
      </c>
      <c r="K115" s="18">
        <v>0</v>
      </c>
      <c r="L115" s="18">
        <v>0</v>
      </c>
      <c r="M115" s="18">
        <v>0</v>
      </c>
      <c r="N115" s="18">
        <f>X30</f>
        <v>26000</v>
      </c>
      <c r="O115" s="18">
        <v>0</v>
      </c>
      <c r="P115" s="18">
        <v>0</v>
      </c>
      <c r="Q115" s="18">
        <v>0</v>
      </c>
      <c r="R115" s="18">
        <v>0</v>
      </c>
      <c r="S115" s="18">
        <v>0</v>
      </c>
      <c r="T115" s="18">
        <v>0</v>
      </c>
      <c r="U115" s="18">
        <v>0</v>
      </c>
      <c r="V115" s="18">
        <v>0</v>
      </c>
      <c r="W115" s="216"/>
      <c r="BB115" s="204"/>
      <c r="BC115" s="3" t="s">
        <v>132</v>
      </c>
      <c r="BD115" s="7">
        <v>26000</v>
      </c>
      <c r="BE115" s="7">
        <v>0</v>
      </c>
      <c r="BF115" s="7">
        <v>0</v>
      </c>
      <c r="BG115" s="7">
        <v>0</v>
      </c>
      <c r="BH115" s="7">
        <v>0</v>
      </c>
      <c r="BI115" s="17"/>
      <c r="BJ115" s="7">
        <f t="shared" si="18"/>
        <v>26000</v>
      </c>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N115" s="204"/>
      <c r="CO115" s="3" t="s">
        <v>132</v>
      </c>
      <c r="CP115" s="7">
        <f t="shared" ca="1" si="16"/>
        <v>0</v>
      </c>
      <c r="CQ115" s="7">
        <f t="shared" ca="1" si="14"/>
        <v>0</v>
      </c>
      <c r="CR115" s="7">
        <f t="shared" ca="1" si="14"/>
        <v>0</v>
      </c>
      <c r="CS115" s="7">
        <f t="shared" ca="1" si="14"/>
        <v>0</v>
      </c>
      <c r="CT115" s="7">
        <f t="shared" ca="1" si="14"/>
        <v>0</v>
      </c>
      <c r="CU115" s="7">
        <f t="shared" ca="1" si="14"/>
        <v>0</v>
      </c>
      <c r="CV115" s="7">
        <f t="shared" ca="1" si="14"/>
        <v>0</v>
      </c>
      <c r="CW115" s="7">
        <f t="shared" ca="1" si="14"/>
        <v>0</v>
      </c>
      <c r="CX115" s="7">
        <f t="shared" ca="1" si="14"/>
        <v>0</v>
      </c>
      <c r="CY115" s="7">
        <f t="shared" ca="1" si="14"/>
        <v>0</v>
      </c>
      <c r="CZ115" s="7">
        <f t="shared" ca="1" si="14"/>
        <v>26000</v>
      </c>
      <c r="DA115" s="7">
        <f t="shared" ca="1" si="14"/>
        <v>0</v>
      </c>
      <c r="DB115" s="7">
        <f t="shared" ca="1" si="14"/>
        <v>0</v>
      </c>
      <c r="DC115" s="7">
        <f t="shared" ca="1" si="14"/>
        <v>0</v>
      </c>
      <c r="DD115" s="7">
        <f t="shared" ca="1" si="14"/>
        <v>0</v>
      </c>
      <c r="DE115" s="7">
        <f t="shared" ca="1" si="14"/>
        <v>0</v>
      </c>
      <c r="DF115" s="7">
        <f t="shared" ca="1" si="14"/>
        <v>0</v>
      </c>
      <c r="DG115" s="7">
        <f t="shared" ca="1" si="14"/>
        <v>0</v>
      </c>
      <c r="DH115" s="7">
        <f t="shared" ca="1" si="14"/>
        <v>0</v>
      </c>
      <c r="DL115" s="204"/>
      <c r="DM115" s="3" t="s">
        <v>132</v>
      </c>
      <c r="DN115" s="7">
        <f ca="1"/>
        <v>0</v>
      </c>
      <c r="DO115" s="7">
        <f ca="1"/>
        <v>0</v>
      </c>
      <c r="DP115" s="7">
        <f ca="1"/>
        <v>0</v>
      </c>
      <c r="DQ115" s="7">
        <f ca="1"/>
        <v>0</v>
      </c>
      <c r="DR115" s="7">
        <f ca="1"/>
        <v>0</v>
      </c>
      <c r="DS115" s="7">
        <f ca="1"/>
        <v>0</v>
      </c>
      <c r="DT115" s="7">
        <f ca="1"/>
        <v>0</v>
      </c>
      <c r="DU115" s="7">
        <f ca="1"/>
        <v>0</v>
      </c>
      <c r="DV115" s="7">
        <f ca="1"/>
        <v>0</v>
      </c>
      <c r="DW115" s="7">
        <f ca="1"/>
        <v>0</v>
      </c>
      <c r="DX115" s="7">
        <f ca="1"/>
        <v>0</v>
      </c>
      <c r="DY115" s="7">
        <f ca="1"/>
        <v>1</v>
      </c>
      <c r="DZ115" s="7">
        <f ca="1"/>
        <v>0</v>
      </c>
      <c r="EA115" s="7">
        <f ca="1"/>
        <v>0</v>
      </c>
      <c r="EB115" s="7">
        <f ca="1"/>
        <v>0</v>
      </c>
      <c r="EC115" s="7">
        <f ca="1"/>
        <v>0</v>
      </c>
      <c r="ED115" s="7">
        <f ca="1"/>
        <v>0</v>
      </c>
      <c r="EE115" s="7">
        <f ca="1"/>
        <v>0</v>
      </c>
      <c r="EF115" s="7">
        <f ca="1"/>
        <v>0</v>
      </c>
      <c r="EG115" s="7">
        <f ca="1"/>
        <v>0</v>
      </c>
      <c r="EI115" s="204"/>
      <c r="EJ115" s="3" t="s">
        <v>132</v>
      </c>
      <c r="EK115" s="7">
        <f ca="1"/>
        <v>0</v>
      </c>
      <c r="EL115" s="7">
        <f ca="1"/>
        <v>0</v>
      </c>
      <c r="EM115" s="7">
        <f ca="1"/>
        <v>0</v>
      </c>
      <c r="EN115" s="7">
        <f ca="1"/>
        <v>0</v>
      </c>
      <c r="EO115" s="7">
        <f ca="1"/>
        <v>2.2561558852006542E-19</v>
      </c>
      <c r="EP115" s="7">
        <f ca="1"/>
        <v>0</v>
      </c>
      <c r="EQ115" s="7">
        <f ca="1"/>
        <v>0</v>
      </c>
      <c r="ER115" s="7">
        <f ca="1"/>
        <v>-2.3103036264454699E-16</v>
      </c>
      <c r="ES115" s="7">
        <f ca="1"/>
        <v>0</v>
      </c>
      <c r="ET115" s="7">
        <f ca="1"/>
        <v>1.155151813222735E-16</v>
      </c>
      <c r="EU115" s="7">
        <f ca="1"/>
        <v>0</v>
      </c>
      <c r="EV115" s="7">
        <f ca="1"/>
        <v>1</v>
      </c>
      <c r="EW115" s="7">
        <f ca="1"/>
        <v>0</v>
      </c>
      <c r="EX115" s="7">
        <f ca="1"/>
        <v>0</v>
      </c>
      <c r="EY115" s="7">
        <f ca="1"/>
        <v>8.6655112651646409</v>
      </c>
      <c r="EZ115" s="7">
        <f ca="1"/>
        <v>1.8482429011563759E-15</v>
      </c>
      <c r="FA115" s="7">
        <f ca="1"/>
        <v>0</v>
      </c>
      <c r="FB115" s="7">
        <f ca="1"/>
        <v>1.6809671261911498E-27</v>
      </c>
      <c r="FC115" s="7">
        <f ca="1"/>
        <v>5.2000000000000002E-8</v>
      </c>
      <c r="FD115" s="7">
        <f ca="1"/>
        <v>0</v>
      </c>
      <c r="FG115" s="124"/>
      <c r="FL115" s="204"/>
      <c r="FM115" s="3" t="s">
        <v>132</v>
      </c>
      <c r="FN115" s="7">
        <f ca="1"/>
        <v>0</v>
      </c>
      <c r="FO115" s="7">
        <f ca="1"/>
        <v>0</v>
      </c>
      <c r="FP115" s="7">
        <f ca="1"/>
        <v>0</v>
      </c>
      <c r="FQ115" s="7">
        <f ca="1"/>
        <v>0</v>
      </c>
      <c r="FR115" s="7">
        <f ca="1"/>
        <v>0</v>
      </c>
      <c r="FS115" s="7">
        <f ca="1"/>
        <v>0</v>
      </c>
      <c r="FT115" s="7">
        <f ca="1"/>
        <v>0</v>
      </c>
      <c r="FU115" s="7">
        <f ca="1"/>
        <v>0</v>
      </c>
      <c r="FV115" s="7">
        <f ca="1"/>
        <v>0</v>
      </c>
      <c r="FW115" s="7">
        <f ca="1"/>
        <v>0</v>
      </c>
      <c r="FX115" s="7">
        <f ca="1"/>
        <v>0</v>
      </c>
      <c r="FY115" s="7">
        <f ca="1"/>
        <v>0</v>
      </c>
      <c r="FZ115" s="7">
        <f ca="1"/>
        <v>0</v>
      </c>
      <c r="GA115" s="7">
        <f ca="1"/>
        <v>0</v>
      </c>
      <c r="GB115" s="7">
        <f ca="1"/>
        <v>0</v>
      </c>
      <c r="GC115" s="7">
        <f ca="1"/>
        <v>0</v>
      </c>
      <c r="GD115" s="7">
        <f ca="1"/>
        <v>0</v>
      </c>
      <c r="GE115" s="7">
        <f ca="1"/>
        <v>0</v>
      </c>
      <c r="GF115" s="7">
        <f ca="1"/>
        <v>0</v>
      </c>
      <c r="GG115" s="7">
        <f ca="1"/>
        <v>0</v>
      </c>
      <c r="HE115" s="125"/>
      <c r="HP115" s="204"/>
      <c r="HQ115" s="148"/>
      <c r="HR115" s="204"/>
      <c r="HS115" s="3" t="s">
        <v>132</v>
      </c>
      <c r="HT115" s="7">
        <f ca="1"/>
        <v>0</v>
      </c>
      <c r="HU115" t="s">
        <v>185</v>
      </c>
      <c r="HX115" s="7">
        <f t="shared" ca="1" si="17"/>
        <v>0</v>
      </c>
      <c r="HY115" s="7">
        <f t="shared" ca="1" si="15"/>
        <v>0</v>
      </c>
      <c r="HZ115" s="7">
        <f t="shared" ca="1" si="15"/>
        <v>0</v>
      </c>
      <c r="IA115" s="7">
        <f t="shared" ca="1" si="15"/>
        <v>0</v>
      </c>
      <c r="IB115" s="7">
        <f t="shared" ca="1" si="15"/>
        <v>0</v>
      </c>
      <c r="IC115" s="7">
        <f t="shared" ca="1" si="15"/>
        <v>0</v>
      </c>
      <c r="ID115" s="7">
        <f t="shared" ca="1" si="15"/>
        <v>0</v>
      </c>
      <c r="IE115" s="7">
        <f t="shared" ca="1" si="15"/>
        <v>0</v>
      </c>
      <c r="IF115" s="7">
        <f t="shared" ca="1" si="15"/>
        <v>0</v>
      </c>
      <c r="IG115" s="7">
        <f t="shared" ca="1" si="15"/>
        <v>0</v>
      </c>
      <c r="IH115" s="7">
        <f t="shared" ca="1" si="15"/>
        <v>0</v>
      </c>
      <c r="II115" s="7">
        <f t="shared" ca="1" si="15"/>
        <v>0</v>
      </c>
      <c r="IJ115" s="7">
        <f t="shared" ca="1" si="15"/>
        <v>0</v>
      </c>
      <c r="IK115" s="7">
        <f t="shared" ca="1" si="15"/>
        <v>0</v>
      </c>
      <c r="IL115" s="7">
        <f t="shared" ca="1" si="15"/>
        <v>0</v>
      </c>
      <c r="IM115" s="7">
        <f t="shared" ca="1" si="15"/>
        <v>0</v>
      </c>
      <c r="IN115" s="7">
        <f t="shared" ca="1" si="15"/>
        <v>0</v>
      </c>
      <c r="IO115" s="7">
        <f t="shared" ca="1" si="15"/>
        <v>0</v>
      </c>
      <c r="IP115" s="7">
        <f t="shared" ca="1" si="15"/>
        <v>0</v>
      </c>
      <c r="IQ115" s="17"/>
      <c r="IR115" s="204"/>
      <c r="IS115" s="3" t="s">
        <v>132</v>
      </c>
      <c r="IT115" s="7">
        <f ca="1"/>
        <v>0</v>
      </c>
      <c r="IU115" s="7">
        <f ca="1"/>
        <v>0</v>
      </c>
      <c r="IV115" s="7">
        <f ca="1"/>
        <v>0</v>
      </c>
      <c r="IW115" s="7">
        <f ca="1"/>
        <v>0</v>
      </c>
      <c r="IX115" s="7">
        <f ca="1"/>
        <v>0</v>
      </c>
      <c r="IY115" s="7">
        <f ca="1"/>
        <v>0</v>
      </c>
      <c r="IZ115" s="7">
        <f ca="1"/>
        <v>0</v>
      </c>
      <c r="JA115" s="7">
        <f ca="1"/>
        <v>0</v>
      </c>
      <c r="JB115" s="7">
        <f ca="1"/>
        <v>0</v>
      </c>
      <c r="JC115" s="7">
        <f ca="1"/>
        <v>0</v>
      </c>
      <c r="JD115" s="7">
        <f ca="1"/>
        <v>0</v>
      </c>
      <c r="JE115" s="7">
        <f ca="1"/>
        <v>0</v>
      </c>
      <c r="JF115" s="7">
        <f ca="1"/>
        <v>0</v>
      </c>
      <c r="JG115" s="7">
        <f ca="1"/>
        <v>0</v>
      </c>
      <c r="JH115" s="7">
        <f ca="1"/>
        <v>0</v>
      </c>
      <c r="JI115" s="7">
        <f ca="1"/>
        <v>0</v>
      </c>
      <c r="JJ115" s="7">
        <f ca="1"/>
        <v>0</v>
      </c>
      <c r="JK115" s="7">
        <f ca="1"/>
        <v>0</v>
      </c>
      <c r="JL115" s="7">
        <f ca="1"/>
        <v>0</v>
      </c>
      <c r="JM115" s="7">
        <f ca="1"/>
        <v>0</v>
      </c>
      <c r="JN115" s="143"/>
    </row>
    <row r="116" spans="1:274" ht="16" customHeight="1">
      <c r="A116" s="204"/>
      <c r="B116" s="3" t="s">
        <v>32</v>
      </c>
      <c r="C116" s="18">
        <v>0</v>
      </c>
      <c r="D116" s="18">
        <v>0</v>
      </c>
      <c r="E116" s="18">
        <v>0</v>
      </c>
      <c r="F116" s="18">
        <v>0</v>
      </c>
      <c r="G116" s="18">
        <v>0</v>
      </c>
      <c r="H116" s="18">
        <v>0</v>
      </c>
      <c r="I116" s="18">
        <v>0</v>
      </c>
      <c r="J116" s="18">
        <v>0</v>
      </c>
      <c r="K116" s="18">
        <v>0</v>
      </c>
      <c r="L116" s="18">
        <v>0</v>
      </c>
      <c r="M116" s="18">
        <v>0</v>
      </c>
      <c r="N116" s="18">
        <v>0</v>
      </c>
      <c r="O116" s="18">
        <v>0</v>
      </c>
      <c r="P116" s="18">
        <v>0</v>
      </c>
      <c r="Q116" s="18">
        <f>AA30</f>
        <v>3000.4000000000015</v>
      </c>
      <c r="R116" s="18">
        <v>0</v>
      </c>
      <c r="S116" s="18">
        <v>0</v>
      </c>
      <c r="T116" s="18">
        <v>0</v>
      </c>
      <c r="U116" s="18">
        <v>0</v>
      </c>
      <c r="V116" s="18">
        <v>0</v>
      </c>
      <c r="W116" s="216"/>
      <c r="BB116" s="204"/>
      <c r="BC116" s="3" t="s">
        <v>32</v>
      </c>
      <c r="BD116" s="7">
        <v>3000.4000000000015</v>
      </c>
      <c r="BE116" s="7">
        <v>0</v>
      </c>
      <c r="BF116" s="7">
        <v>0</v>
      </c>
      <c r="BG116" s="7">
        <v>0</v>
      </c>
      <c r="BH116" s="7">
        <v>0</v>
      </c>
      <c r="BI116" s="17"/>
      <c r="BJ116" s="7">
        <f t="shared" si="18"/>
        <v>3000.4000000000015</v>
      </c>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N116" s="204"/>
      <c r="CO116" s="3" t="s">
        <v>32</v>
      </c>
      <c r="CP116" s="7">
        <f t="shared" ca="1" si="16"/>
        <v>0</v>
      </c>
      <c r="CQ116" s="7">
        <f t="shared" ca="1" si="14"/>
        <v>0</v>
      </c>
      <c r="CR116" s="7">
        <f t="shared" ca="1" si="14"/>
        <v>0</v>
      </c>
      <c r="CS116" s="7">
        <f t="shared" ca="1" si="14"/>
        <v>0</v>
      </c>
      <c r="CT116" s="7">
        <f t="shared" ca="1" si="14"/>
        <v>0</v>
      </c>
      <c r="CU116" s="7">
        <f t="shared" ca="1" si="14"/>
        <v>0</v>
      </c>
      <c r="CV116" s="7">
        <f t="shared" ca="1" si="14"/>
        <v>0</v>
      </c>
      <c r="CW116" s="7">
        <f t="shared" ca="1" si="14"/>
        <v>0</v>
      </c>
      <c r="CX116" s="7">
        <f t="shared" ca="1" si="14"/>
        <v>0</v>
      </c>
      <c r="CY116" s="7">
        <f t="shared" ca="1" si="14"/>
        <v>0</v>
      </c>
      <c r="CZ116" s="7">
        <f t="shared" ca="1" si="14"/>
        <v>0</v>
      </c>
      <c r="DA116" s="7">
        <f t="shared" ca="1" si="14"/>
        <v>3000.4000000000015</v>
      </c>
      <c r="DB116" s="7">
        <f t="shared" ca="1" si="14"/>
        <v>0</v>
      </c>
      <c r="DC116" s="7">
        <f t="shared" ca="1" si="14"/>
        <v>0</v>
      </c>
      <c r="DD116" s="7">
        <f t="shared" ca="1" si="14"/>
        <v>0</v>
      </c>
      <c r="DE116" s="7">
        <f t="shared" ca="1" si="14"/>
        <v>0</v>
      </c>
      <c r="DF116" s="7">
        <f t="shared" ca="1" si="14"/>
        <v>0</v>
      </c>
      <c r="DG116" s="7">
        <f t="shared" ca="1" si="14"/>
        <v>0</v>
      </c>
      <c r="DH116" s="7">
        <f t="shared" ca="1" si="14"/>
        <v>0</v>
      </c>
      <c r="DL116" s="204"/>
      <c r="DM116" s="3" t="s">
        <v>32</v>
      </c>
      <c r="DN116" s="7">
        <f ca="1"/>
        <v>0</v>
      </c>
      <c r="DO116" s="7">
        <f ca="1"/>
        <v>0</v>
      </c>
      <c r="DP116" s="7">
        <f ca="1"/>
        <v>0</v>
      </c>
      <c r="DQ116" s="7">
        <f ca="1"/>
        <v>0</v>
      </c>
      <c r="DR116" s="7">
        <f ca="1"/>
        <v>0</v>
      </c>
      <c r="DS116" s="7">
        <f ca="1"/>
        <v>0</v>
      </c>
      <c r="DT116" s="7">
        <f ca="1"/>
        <v>0</v>
      </c>
      <c r="DU116" s="7">
        <f ca="1"/>
        <v>0</v>
      </c>
      <c r="DV116" s="7">
        <f ca="1"/>
        <v>0</v>
      </c>
      <c r="DW116" s="7">
        <f ca="1"/>
        <v>0</v>
      </c>
      <c r="DX116" s="7">
        <f ca="1"/>
        <v>0</v>
      </c>
      <c r="DY116" s="7">
        <f ca="1"/>
        <v>0</v>
      </c>
      <c r="DZ116" s="7">
        <f ca="1"/>
        <v>0</v>
      </c>
      <c r="EA116" s="7">
        <f ca="1"/>
        <v>0</v>
      </c>
      <c r="EB116" s="7">
        <f ca="1"/>
        <v>1</v>
      </c>
      <c r="EC116" s="7">
        <f ca="1"/>
        <v>0</v>
      </c>
      <c r="ED116" s="7">
        <f ca="1"/>
        <v>0</v>
      </c>
      <c r="EE116" s="7">
        <f ca="1"/>
        <v>0</v>
      </c>
      <c r="EF116" s="7">
        <f ca="1"/>
        <v>0</v>
      </c>
      <c r="EG116" s="7">
        <f ca="1"/>
        <v>0</v>
      </c>
      <c r="EI116" s="204"/>
      <c r="EJ116" s="3" t="s">
        <v>32</v>
      </c>
      <c r="EK116" s="7">
        <f ca="1"/>
        <v>0</v>
      </c>
      <c r="EL116" s="7">
        <f ca="1"/>
        <v>0</v>
      </c>
      <c r="EM116" s="7">
        <f ca="1"/>
        <v>0</v>
      </c>
      <c r="EN116" s="7">
        <f ca="1"/>
        <v>0</v>
      </c>
      <c r="EO116" s="7">
        <f ca="1"/>
        <v>2.6036038915215561E-20</v>
      </c>
      <c r="EP116" s="7">
        <f ca="1"/>
        <v>0</v>
      </c>
      <c r="EQ116" s="7">
        <f ca="1"/>
        <v>0</v>
      </c>
      <c r="ER116" s="7">
        <f ca="1"/>
        <v>-2.6660903849180735E-17</v>
      </c>
      <c r="ES116" s="7">
        <f ca="1"/>
        <v>0</v>
      </c>
      <c r="ET116" s="7">
        <f ca="1"/>
        <v>1.3330451924590367E-17</v>
      </c>
      <c r="EU116" s="7">
        <f ca="1"/>
        <v>0</v>
      </c>
      <c r="EV116" s="7">
        <f ca="1"/>
        <v>0</v>
      </c>
      <c r="EW116" s="7">
        <f ca="1"/>
        <v>0</v>
      </c>
      <c r="EX116" s="7">
        <f ca="1"/>
        <v>0</v>
      </c>
      <c r="EY116" s="7">
        <f ca="1"/>
        <v>1</v>
      </c>
      <c r="EZ116" s="7">
        <f ca="1"/>
        <v>2.1328723079344588E-16</v>
      </c>
      <c r="FA116" s="7">
        <f ca="1"/>
        <v>0</v>
      </c>
      <c r="FB116" s="7">
        <f ca="1"/>
        <v>1.9398360636245878E-28</v>
      </c>
      <c r="FC116" s="7">
        <f ca="1"/>
        <v>6.0008000000000027E-9</v>
      </c>
      <c r="FD116" s="7">
        <f ca="1"/>
        <v>0</v>
      </c>
      <c r="FG116" s="124"/>
      <c r="FL116" s="204"/>
      <c r="FM116" s="3" t="s">
        <v>32</v>
      </c>
      <c r="FN116" s="7">
        <f ca="1"/>
        <v>0</v>
      </c>
      <c r="FO116" s="7">
        <f ca="1"/>
        <v>0</v>
      </c>
      <c r="FP116" s="7">
        <f ca="1"/>
        <v>0</v>
      </c>
      <c r="FQ116" s="7">
        <f ca="1"/>
        <v>0</v>
      </c>
      <c r="FR116" s="7">
        <f ca="1"/>
        <v>0</v>
      </c>
      <c r="FS116" s="7">
        <f ca="1"/>
        <v>0</v>
      </c>
      <c r="FT116" s="7">
        <f ca="1"/>
        <v>0</v>
      </c>
      <c r="FU116" s="7">
        <f ca="1"/>
        <v>0</v>
      </c>
      <c r="FV116" s="7">
        <f ca="1"/>
        <v>0</v>
      </c>
      <c r="FW116" s="7">
        <f ca="1"/>
        <v>0</v>
      </c>
      <c r="FX116" s="7">
        <f ca="1"/>
        <v>0</v>
      </c>
      <c r="FY116" s="7">
        <f ca="1"/>
        <v>0</v>
      </c>
      <c r="FZ116" s="7">
        <f ca="1"/>
        <v>0</v>
      </c>
      <c r="GA116" s="7">
        <f ca="1"/>
        <v>0</v>
      </c>
      <c r="GB116" s="7">
        <f ca="1"/>
        <v>0</v>
      </c>
      <c r="GC116" s="7">
        <f ca="1"/>
        <v>0</v>
      </c>
      <c r="GD116" s="7">
        <f ca="1"/>
        <v>0</v>
      </c>
      <c r="GE116" s="7">
        <f ca="1"/>
        <v>0</v>
      </c>
      <c r="GF116" s="7">
        <f ca="1"/>
        <v>0</v>
      </c>
      <c r="GG116" s="7">
        <f ca="1"/>
        <v>0</v>
      </c>
      <c r="HE116" s="125"/>
      <c r="HP116" s="204"/>
      <c r="HQ116" s="148"/>
      <c r="HR116" s="204"/>
      <c r="HS116" s="3" t="s">
        <v>32</v>
      </c>
      <c r="HT116" s="7">
        <f ca="1"/>
        <v>0</v>
      </c>
      <c r="HU116" t="s">
        <v>185</v>
      </c>
      <c r="HX116" s="7">
        <f t="shared" ca="1" si="17"/>
        <v>0</v>
      </c>
      <c r="HY116" s="7">
        <f t="shared" ca="1" si="15"/>
        <v>0</v>
      </c>
      <c r="HZ116" s="7">
        <f t="shared" ca="1" si="15"/>
        <v>0</v>
      </c>
      <c r="IA116" s="7">
        <f t="shared" ca="1" si="15"/>
        <v>0</v>
      </c>
      <c r="IB116" s="7">
        <f t="shared" ca="1" si="15"/>
        <v>0</v>
      </c>
      <c r="IC116" s="7">
        <f t="shared" ca="1" si="15"/>
        <v>0</v>
      </c>
      <c r="ID116" s="7">
        <f t="shared" ca="1" si="15"/>
        <v>0</v>
      </c>
      <c r="IE116" s="7">
        <f t="shared" ca="1" si="15"/>
        <v>0</v>
      </c>
      <c r="IF116" s="7">
        <f t="shared" ca="1" si="15"/>
        <v>0</v>
      </c>
      <c r="IG116" s="7">
        <f t="shared" ca="1" si="15"/>
        <v>0</v>
      </c>
      <c r="IH116" s="7">
        <f t="shared" ca="1" si="15"/>
        <v>0</v>
      </c>
      <c r="II116" s="7">
        <f t="shared" ca="1" si="15"/>
        <v>0</v>
      </c>
      <c r="IJ116" s="7">
        <f t="shared" ca="1" si="15"/>
        <v>0</v>
      </c>
      <c r="IK116" s="7">
        <f t="shared" ca="1" si="15"/>
        <v>0</v>
      </c>
      <c r="IL116" s="7">
        <f t="shared" ca="1" si="15"/>
        <v>0</v>
      </c>
      <c r="IM116" s="7">
        <f t="shared" ca="1" si="15"/>
        <v>0</v>
      </c>
      <c r="IN116" s="7">
        <f t="shared" ca="1" si="15"/>
        <v>0</v>
      </c>
      <c r="IO116" s="7">
        <f t="shared" ca="1" si="15"/>
        <v>0</v>
      </c>
      <c r="IP116" s="7">
        <f t="shared" ca="1" si="15"/>
        <v>0</v>
      </c>
      <c r="IQ116" s="17"/>
      <c r="IR116" s="204"/>
      <c r="IS116" s="3" t="s">
        <v>32</v>
      </c>
      <c r="IT116" s="7">
        <f ca="1"/>
        <v>0</v>
      </c>
      <c r="IU116" s="7">
        <f ca="1"/>
        <v>0</v>
      </c>
      <c r="IV116" s="7">
        <f ca="1"/>
        <v>0</v>
      </c>
      <c r="IW116" s="7">
        <f ca="1"/>
        <v>0</v>
      </c>
      <c r="IX116" s="7">
        <f ca="1"/>
        <v>0</v>
      </c>
      <c r="IY116" s="7">
        <f ca="1"/>
        <v>0</v>
      </c>
      <c r="IZ116" s="7">
        <f ca="1"/>
        <v>0</v>
      </c>
      <c r="JA116" s="7">
        <f ca="1"/>
        <v>0</v>
      </c>
      <c r="JB116" s="7">
        <f ca="1"/>
        <v>0</v>
      </c>
      <c r="JC116" s="7">
        <f ca="1"/>
        <v>0</v>
      </c>
      <c r="JD116" s="7">
        <f ca="1"/>
        <v>0</v>
      </c>
      <c r="JE116" s="7">
        <f ca="1"/>
        <v>0</v>
      </c>
      <c r="JF116" s="7">
        <f ca="1"/>
        <v>0</v>
      </c>
      <c r="JG116" s="7">
        <f ca="1"/>
        <v>0</v>
      </c>
      <c r="JH116" s="7">
        <f ca="1"/>
        <v>0</v>
      </c>
      <c r="JI116" s="7">
        <f ca="1"/>
        <v>0</v>
      </c>
      <c r="JJ116" s="7">
        <f ca="1"/>
        <v>0</v>
      </c>
      <c r="JK116" s="7">
        <f ca="1"/>
        <v>0</v>
      </c>
      <c r="JL116" s="7">
        <f ca="1"/>
        <v>0</v>
      </c>
      <c r="JM116" s="7">
        <f ca="1"/>
        <v>0</v>
      </c>
      <c r="JN116" s="143"/>
    </row>
    <row r="117" spans="1:274" ht="16" customHeight="1">
      <c r="A117" s="204"/>
      <c r="B117" s="3" t="s">
        <v>33</v>
      </c>
      <c r="C117" s="18">
        <v>0</v>
      </c>
      <c r="D117" s="18">
        <v>0</v>
      </c>
      <c r="E117" s="18">
        <v>0</v>
      </c>
      <c r="F117" s="18">
        <v>0</v>
      </c>
      <c r="G117" s="18">
        <v>0</v>
      </c>
      <c r="H117" s="18">
        <v>0</v>
      </c>
      <c r="I117" s="18">
        <v>0</v>
      </c>
      <c r="J117" s="18">
        <v>0</v>
      </c>
      <c r="K117" s="18">
        <v>0</v>
      </c>
      <c r="L117" s="18">
        <v>0</v>
      </c>
      <c r="M117" s="18">
        <v>0</v>
      </c>
      <c r="N117" s="18">
        <v>0</v>
      </c>
      <c r="O117" s="18">
        <v>0</v>
      </c>
      <c r="P117" s="18">
        <f>AC12</f>
        <v>20000</v>
      </c>
      <c r="Q117" s="18">
        <v>0</v>
      </c>
      <c r="R117" s="18">
        <v>0</v>
      </c>
      <c r="S117" s="18">
        <v>0</v>
      </c>
      <c r="T117" s="18">
        <v>0</v>
      </c>
      <c r="U117" s="18">
        <v>0</v>
      </c>
      <c r="V117" s="18">
        <v>0</v>
      </c>
      <c r="W117" s="216"/>
      <c r="BB117" s="204"/>
      <c r="BC117" s="3" t="s">
        <v>33</v>
      </c>
      <c r="BD117" s="7">
        <v>20000</v>
      </c>
      <c r="BE117" s="7">
        <v>0</v>
      </c>
      <c r="BF117" s="7">
        <v>0</v>
      </c>
      <c r="BG117" s="7">
        <v>0</v>
      </c>
      <c r="BH117" s="7">
        <v>0</v>
      </c>
      <c r="BI117" s="17"/>
      <c r="BJ117" s="7">
        <f t="shared" si="18"/>
        <v>20000</v>
      </c>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N117" s="204"/>
      <c r="CO117" s="3" t="s">
        <v>33</v>
      </c>
      <c r="CP117" s="7">
        <f t="shared" ca="1" si="16"/>
        <v>0</v>
      </c>
      <c r="CQ117" s="7">
        <f t="shared" ca="1" si="14"/>
        <v>0</v>
      </c>
      <c r="CR117" s="7">
        <f t="shared" ca="1" si="14"/>
        <v>0</v>
      </c>
      <c r="CS117" s="7">
        <f t="shared" ca="1" si="14"/>
        <v>0</v>
      </c>
      <c r="CT117" s="7">
        <f t="shared" ca="1" si="14"/>
        <v>0</v>
      </c>
      <c r="CU117" s="7">
        <f t="shared" ca="1" si="14"/>
        <v>0</v>
      </c>
      <c r="CV117" s="7">
        <f t="shared" ca="1" si="14"/>
        <v>0</v>
      </c>
      <c r="CW117" s="7">
        <f t="shared" ca="1" si="14"/>
        <v>0</v>
      </c>
      <c r="CX117" s="7">
        <f t="shared" ca="1" si="14"/>
        <v>0</v>
      </c>
      <c r="CY117" s="7">
        <f t="shared" ca="1" si="14"/>
        <v>0</v>
      </c>
      <c r="CZ117" s="7">
        <f t="shared" ca="1" si="14"/>
        <v>0</v>
      </c>
      <c r="DA117" s="7">
        <f t="shared" ca="1" si="14"/>
        <v>0</v>
      </c>
      <c r="DB117" s="7">
        <f t="shared" ca="1" si="14"/>
        <v>20000</v>
      </c>
      <c r="DC117" s="7">
        <f t="shared" ca="1" si="14"/>
        <v>0</v>
      </c>
      <c r="DD117" s="7">
        <f t="shared" ca="1" si="14"/>
        <v>0</v>
      </c>
      <c r="DE117" s="7">
        <f t="shared" ca="1" si="14"/>
        <v>0</v>
      </c>
      <c r="DF117" s="7">
        <f t="shared" ca="1" si="14"/>
        <v>0</v>
      </c>
      <c r="DG117" s="7">
        <f t="shared" ca="1" si="14"/>
        <v>0</v>
      </c>
      <c r="DH117" s="7">
        <f t="shared" ca="1" si="14"/>
        <v>0</v>
      </c>
      <c r="DL117" s="204"/>
      <c r="DM117" s="3" t="s">
        <v>33</v>
      </c>
      <c r="DN117" s="7">
        <f ca="1"/>
        <v>0</v>
      </c>
      <c r="DO117" s="7">
        <f ca="1"/>
        <v>0</v>
      </c>
      <c r="DP117" s="7">
        <f ca="1"/>
        <v>0</v>
      </c>
      <c r="DQ117" s="7">
        <f ca="1"/>
        <v>0</v>
      </c>
      <c r="DR117" s="7">
        <f ca="1"/>
        <v>0</v>
      </c>
      <c r="DS117" s="7">
        <f ca="1"/>
        <v>0</v>
      </c>
      <c r="DT117" s="7">
        <f ca="1"/>
        <v>0</v>
      </c>
      <c r="DU117" s="7">
        <f ca="1"/>
        <v>0</v>
      </c>
      <c r="DV117" s="7">
        <f ca="1"/>
        <v>0</v>
      </c>
      <c r="DW117" s="7">
        <f ca="1"/>
        <v>0</v>
      </c>
      <c r="DX117" s="7">
        <f ca="1"/>
        <v>0</v>
      </c>
      <c r="DY117" s="7">
        <f ca="1"/>
        <v>0</v>
      </c>
      <c r="DZ117" s="7">
        <f ca="1"/>
        <v>0</v>
      </c>
      <c r="EA117" s="7">
        <f ca="1"/>
        <v>1</v>
      </c>
      <c r="EB117" s="7">
        <f ca="1"/>
        <v>0</v>
      </c>
      <c r="EC117" s="7">
        <f ca="1"/>
        <v>0</v>
      </c>
      <c r="ED117" s="7">
        <f ca="1"/>
        <v>0</v>
      </c>
      <c r="EE117" s="7">
        <f ca="1"/>
        <v>0</v>
      </c>
      <c r="EF117" s="7">
        <f ca="1"/>
        <v>0</v>
      </c>
      <c r="EG117" s="7">
        <f ca="1"/>
        <v>0</v>
      </c>
      <c r="EI117" s="204"/>
      <c r="EJ117" s="3" t="s">
        <v>33</v>
      </c>
      <c r="EK117" s="7">
        <f ca="1"/>
        <v>0</v>
      </c>
      <c r="EL117" s="7">
        <f ca="1"/>
        <v>0</v>
      </c>
      <c r="EM117" s="7">
        <f ca="1"/>
        <v>0</v>
      </c>
      <c r="EN117" s="7">
        <f ca="1"/>
        <v>0</v>
      </c>
      <c r="EO117" s="7">
        <f ca="1"/>
        <v>0</v>
      </c>
      <c r="EP117" s="7">
        <f ca="1"/>
        <v>0</v>
      </c>
      <c r="EQ117" s="7">
        <f ca="1"/>
        <v>0</v>
      </c>
      <c r="ER117" s="7">
        <f ca="1"/>
        <v>0</v>
      </c>
      <c r="ES117" s="7">
        <f ca="1"/>
        <v>0</v>
      </c>
      <c r="ET117" s="7">
        <f ca="1"/>
        <v>0</v>
      </c>
      <c r="EU117" s="7">
        <f ca="1"/>
        <v>0</v>
      </c>
      <c r="EV117" s="7">
        <f ca="1"/>
        <v>0</v>
      </c>
      <c r="EW117" s="7">
        <f ca="1"/>
        <v>0</v>
      </c>
      <c r="EX117" s="7">
        <f ca="1"/>
        <v>1</v>
      </c>
      <c r="EY117" s="7">
        <f ca="1"/>
        <v>0</v>
      </c>
      <c r="EZ117" s="7">
        <f ca="1"/>
        <v>0</v>
      </c>
      <c r="FA117" s="7">
        <f ca="1"/>
        <v>0</v>
      </c>
      <c r="FB117" s="7">
        <f ca="1"/>
        <v>0</v>
      </c>
      <c r="FC117" s="7">
        <f ca="1"/>
        <v>0</v>
      </c>
      <c r="FD117" s="7">
        <f ca="1"/>
        <v>2.6666666666666662E-7</v>
      </c>
      <c r="FG117" s="124"/>
      <c r="FL117" s="204"/>
      <c r="FM117" s="3" t="s">
        <v>33</v>
      </c>
      <c r="FN117" s="7">
        <f ca="1"/>
        <v>0</v>
      </c>
      <c r="FO117" s="7">
        <f ca="1"/>
        <v>0</v>
      </c>
      <c r="FP117" s="7">
        <f ca="1"/>
        <v>0</v>
      </c>
      <c r="FQ117" s="7">
        <f ca="1"/>
        <v>0</v>
      </c>
      <c r="FR117" s="7">
        <f ca="1"/>
        <v>0</v>
      </c>
      <c r="FS117" s="7">
        <f ca="1"/>
        <v>0</v>
      </c>
      <c r="FT117" s="7">
        <f ca="1"/>
        <v>0</v>
      </c>
      <c r="FU117" s="7">
        <f ca="1"/>
        <v>0</v>
      </c>
      <c r="FV117" s="7">
        <f ca="1"/>
        <v>0</v>
      </c>
      <c r="FW117" s="7">
        <f ca="1"/>
        <v>0</v>
      </c>
      <c r="FX117" s="7">
        <f ca="1"/>
        <v>0</v>
      </c>
      <c r="FY117" s="7">
        <f ca="1"/>
        <v>0</v>
      </c>
      <c r="FZ117" s="7">
        <f ca="1"/>
        <v>0</v>
      </c>
      <c r="GA117" s="7">
        <f ca="1"/>
        <v>0</v>
      </c>
      <c r="GB117" s="7">
        <f ca="1"/>
        <v>0</v>
      </c>
      <c r="GC117" s="7">
        <f ca="1"/>
        <v>0</v>
      </c>
      <c r="GD117" s="7">
        <f ca="1"/>
        <v>0</v>
      </c>
      <c r="GE117" s="7">
        <f ca="1"/>
        <v>0</v>
      </c>
      <c r="GF117" s="7">
        <f ca="1"/>
        <v>0</v>
      </c>
      <c r="GG117" s="7">
        <f ca="1"/>
        <v>0</v>
      </c>
      <c r="HE117" s="125"/>
      <c r="HP117" s="204"/>
      <c r="HQ117" s="148"/>
      <c r="HR117" s="204"/>
      <c r="HS117" s="3" t="s">
        <v>33</v>
      </c>
      <c r="HT117" s="7">
        <f ca="1"/>
        <v>0</v>
      </c>
      <c r="HU117" t="s">
        <v>185</v>
      </c>
      <c r="HX117" s="7">
        <f t="shared" ca="1" si="17"/>
        <v>0</v>
      </c>
      <c r="HY117" s="7">
        <f t="shared" ca="1" si="15"/>
        <v>0</v>
      </c>
      <c r="HZ117" s="7">
        <f t="shared" ca="1" si="15"/>
        <v>0</v>
      </c>
      <c r="IA117" s="7">
        <f t="shared" ca="1" si="15"/>
        <v>0</v>
      </c>
      <c r="IB117" s="7">
        <f t="shared" ca="1" si="15"/>
        <v>0</v>
      </c>
      <c r="IC117" s="7">
        <f t="shared" ca="1" si="15"/>
        <v>0</v>
      </c>
      <c r="ID117" s="7">
        <f t="shared" ca="1" si="15"/>
        <v>0</v>
      </c>
      <c r="IE117" s="7">
        <f t="shared" ca="1" si="15"/>
        <v>0</v>
      </c>
      <c r="IF117" s="7">
        <f t="shared" ca="1" si="15"/>
        <v>0</v>
      </c>
      <c r="IG117" s="7">
        <f t="shared" ca="1" si="15"/>
        <v>0</v>
      </c>
      <c r="IH117" s="7">
        <f t="shared" ca="1" si="15"/>
        <v>0</v>
      </c>
      <c r="II117" s="7">
        <f t="shared" ca="1" si="15"/>
        <v>0</v>
      </c>
      <c r="IJ117" s="7">
        <f t="shared" ca="1" si="15"/>
        <v>0</v>
      </c>
      <c r="IK117" s="7">
        <f t="shared" ca="1" si="15"/>
        <v>0</v>
      </c>
      <c r="IL117" s="7">
        <f t="shared" ca="1" si="15"/>
        <v>0</v>
      </c>
      <c r="IM117" s="7">
        <f t="shared" ca="1" si="15"/>
        <v>0</v>
      </c>
      <c r="IN117" s="7">
        <f t="shared" ca="1" si="15"/>
        <v>0</v>
      </c>
      <c r="IO117" s="7">
        <f t="shared" ca="1" si="15"/>
        <v>0</v>
      </c>
      <c r="IP117" s="7">
        <f t="shared" ca="1" si="15"/>
        <v>0</v>
      </c>
      <c r="IQ117" s="17"/>
      <c r="IR117" s="204"/>
      <c r="IS117" s="3" t="s">
        <v>33</v>
      </c>
      <c r="IT117" s="7">
        <f ca="1"/>
        <v>0</v>
      </c>
      <c r="IU117" s="7">
        <f ca="1"/>
        <v>0</v>
      </c>
      <c r="IV117" s="7">
        <f ca="1"/>
        <v>0</v>
      </c>
      <c r="IW117" s="7">
        <f ca="1"/>
        <v>0</v>
      </c>
      <c r="IX117" s="7">
        <f ca="1"/>
        <v>0</v>
      </c>
      <c r="IY117" s="7">
        <f ca="1"/>
        <v>0</v>
      </c>
      <c r="IZ117" s="7">
        <f ca="1"/>
        <v>0</v>
      </c>
      <c r="JA117" s="7">
        <f ca="1"/>
        <v>0</v>
      </c>
      <c r="JB117" s="7">
        <f ca="1"/>
        <v>0</v>
      </c>
      <c r="JC117" s="7">
        <f ca="1"/>
        <v>0</v>
      </c>
      <c r="JD117" s="7">
        <f ca="1"/>
        <v>0</v>
      </c>
      <c r="JE117" s="7">
        <f ca="1"/>
        <v>0</v>
      </c>
      <c r="JF117" s="7">
        <f ca="1"/>
        <v>0</v>
      </c>
      <c r="JG117" s="7">
        <f ca="1"/>
        <v>0</v>
      </c>
      <c r="JH117" s="7">
        <f ca="1"/>
        <v>0</v>
      </c>
      <c r="JI117" s="7">
        <f ca="1"/>
        <v>0</v>
      </c>
      <c r="JJ117" s="7">
        <f ca="1"/>
        <v>0</v>
      </c>
      <c r="JK117" s="7">
        <f ca="1"/>
        <v>0</v>
      </c>
      <c r="JL117" s="7">
        <f ca="1"/>
        <v>0</v>
      </c>
      <c r="JM117" s="7">
        <f ca="1"/>
        <v>0</v>
      </c>
      <c r="JN117" s="143"/>
    </row>
    <row r="118" spans="1:274">
      <c r="A118" s="204"/>
      <c r="B118" s="3" t="s">
        <v>42</v>
      </c>
      <c r="C118" s="18">
        <v>0</v>
      </c>
      <c r="D118" s="18">
        <v>0</v>
      </c>
      <c r="E118" s="18">
        <v>0</v>
      </c>
      <c r="F118" s="18">
        <v>0</v>
      </c>
      <c r="G118" s="18">
        <v>0</v>
      </c>
      <c r="H118" s="18">
        <v>0</v>
      </c>
      <c r="I118" s="18">
        <v>0</v>
      </c>
      <c r="J118" s="18">
        <v>0</v>
      </c>
      <c r="K118" s="18">
        <v>0</v>
      </c>
      <c r="L118" s="18">
        <v>0</v>
      </c>
      <c r="M118" s="18">
        <v>0</v>
      </c>
      <c r="N118" s="18">
        <v>0</v>
      </c>
      <c r="O118" s="18">
        <f>AB16</f>
        <v>1200</v>
      </c>
      <c r="P118" s="18">
        <v>0</v>
      </c>
      <c r="Q118" s="18">
        <v>0</v>
      </c>
      <c r="R118" s="18">
        <v>0</v>
      </c>
      <c r="S118" s="18">
        <v>0</v>
      </c>
      <c r="T118" s="18">
        <v>0</v>
      </c>
      <c r="U118" s="18">
        <v>0</v>
      </c>
      <c r="V118" s="18">
        <v>0</v>
      </c>
      <c r="W118" s="216"/>
      <c r="BB118" s="204"/>
      <c r="BC118" s="3" t="s">
        <v>42</v>
      </c>
      <c r="BD118" s="7">
        <v>1200</v>
      </c>
      <c r="BE118" s="7">
        <v>0</v>
      </c>
      <c r="BF118" s="7">
        <v>0</v>
      </c>
      <c r="BG118" s="7">
        <v>0</v>
      </c>
      <c r="BH118" s="7">
        <v>0</v>
      </c>
      <c r="BI118" s="17"/>
      <c r="BJ118" s="7">
        <f t="shared" si="18"/>
        <v>1200</v>
      </c>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N118" s="204"/>
      <c r="CO118" s="3" t="s">
        <v>42</v>
      </c>
      <c r="CP118" s="7">
        <f t="shared" ca="1" si="16"/>
        <v>0</v>
      </c>
      <c r="CQ118" s="7">
        <f t="shared" ca="1" si="14"/>
        <v>0</v>
      </c>
      <c r="CR118" s="7">
        <f t="shared" ca="1" si="14"/>
        <v>0</v>
      </c>
      <c r="CS118" s="7">
        <f t="shared" ca="1" si="14"/>
        <v>0</v>
      </c>
      <c r="CT118" s="7">
        <f t="shared" ca="1" si="14"/>
        <v>0</v>
      </c>
      <c r="CU118" s="7">
        <f t="shared" ca="1" si="14"/>
        <v>0</v>
      </c>
      <c r="CV118" s="7">
        <f t="shared" ca="1" si="14"/>
        <v>0</v>
      </c>
      <c r="CW118" s="7">
        <f t="shared" ca="1" si="14"/>
        <v>0</v>
      </c>
      <c r="CX118" s="7">
        <f t="shared" ca="1" si="14"/>
        <v>0</v>
      </c>
      <c r="CY118" s="7">
        <f t="shared" ca="1" si="14"/>
        <v>0</v>
      </c>
      <c r="CZ118" s="7">
        <f t="shared" ca="1" si="14"/>
        <v>0</v>
      </c>
      <c r="DA118" s="7">
        <f t="shared" ca="1" si="14"/>
        <v>0</v>
      </c>
      <c r="DB118" s="7">
        <f t="shared" ca="1" si="14"/>
        <v>0</v>
      </c>
      <c r="DC118" s="7">
        <f t="shared" ca="1" si="14"/>
        <v>1200</v>
      </c>
      <c r="DD118" s="7">
        <f t="shared" ca="1" si="14"/>
        <v>0</v>
      </c>
      <c r="DE118" s="7">
        <f t="shared" ca="1" si="14"/>
        <v>0</v>
      </c>
      <c r="DF118" s="7">
        <f t="shared" ca="1" si="14"/>
        <v>0</v>
      </c>
      <c r="DG118" s="7">
        <f t="shared" ca="1" si="14"/>
        <v>0</v>
      </c>
      <c r="DH118" s="7">
        <f t="shared" ca="1" si="14"/>
        <v>0</v>
      </c>
      <c r="DL118" s="204"/>
      <c r="DM118" s="3" t="s">
        <v>42</v>
      </c>
      <c r="DN118" s="7">
        <f ca="1"/>
        <v>0</v>
      </c>
      <c r="DO118" s="7">
        <f ca="1"/>
        <v>0</v>
      </c>
      <c r="DP118" s="7">
        <f ca="1"/>
        <v>0</v>
      </c>
      <c r="DQ118" s="7">
        <f ca="1"/>
        <v>0</v>
      </c>
      <c r="DR118" s="7">
        <f ca="1"/>
        <v>0</v>
      </c>
      <c r="DS118" s="7">
        <f ca="1"/>
        <v>0</v>
      </c>
      <c r="DT118" s="7">
        <f ca="1"/>
        <v>0</v>
      </c>
      <c r="DU118" s="7">
        <f ca="1"/>
        <v>0</v>
      </c>
      <c r="DV118" s="7">
        <f ca="1"/>
        <v>0</v>
      </c>
      <c r="DW118" s="7">
        <f ca="1"/>
        <v>0</v>
      </c>
      <c r="DX118" s="7">
        <f ca="1"/>
        <v>0</v>
      </c>
      <c r="DY118" s="7">
        <f ca="1"/>
        <v>0</v>
      </c>
      <c r="DZ118" s="7">
        <f ca="1"/>
        <v>1</v>
      </c>
      <c r="EA118" s="7">
        <f ca="1"/>
        <v>0</v>
      </c>
      <c r="EB118" s="7">
        <f ca="1"/>
        <v>0</v>
      </c>
      <c r="EC118" s="7">
        <f ca="1"/>
        <v>0</v>
      </c>
      <c r="ED118" s="7">
        <f ca="1"/>
        <v>0</v>
      </c>
      <c r="EE118" s="7">
        <f ca="1"/>
        <v>0</v>
      </c>
      <c r="EF118" s="7">
        <f ca="1"/>
        <v>0</v>
      </c>
      <c r="EG118" s="7">
        <f ca="1"/>
        <v>0</v>
      </c>
      <c r="EI118" s="204"/>
      <c r="EJ118" s="3" t="s">
        <v>42</v>
      </c>
      <c r="EK118" s="7">
        <f ca="1"/>
        <v>0</v>
      </c>
      <c r="EL118" s="7">
        <f ca="1"/>
        <v>5.7262477540038771E-20</v>
      </c>
      <c r="EM118" s="7">
        <f ca="1"/>
        <v>0</v>
      </c>
      <c r="EN118" s="7">
        <f ca="1"/>
        <v>0</v>
      </c>
      <c r="EO118" s="7">
        <f ca="1"/>
        <v>-5.7262477540038771E-20</v>
      </c>
      <c r="EP118" s="7">
        <f ca="1"/>
        <v>0</v>
      </c>
      <c r="EQ118" s="7">
        <f ca="1"/>
        <v>0</v>
      </c>
      <c r="ER118" s="7">
        <f ca="1"/>
        <v>5.8636777000999702E-17</v>
      </c>
      <c r="ES118" s="7">
        <f ca="1"/>
        <v>0</v>
      </c>
      <c r="ET118" s="7">
        <f ca="1"/>
        <v>0</v>
      </c>
      <c r="EU118" s="7">
        <f ca="1"/>
        <v>0</v>
      </c>
      <c r="EV118" s="7">
        <f ca="1"/>
        <v>0</v>
      </c>
      <c r="EW118" s="7">
        <f ca="1"/>
        <v>1.0000000000000002</v>
      </c>
      <c r="EX118" s="7">
        <f ca="1"/>
        <v>1.4659194250249926E-17</v>
      </c>
      <c r="EY118" s="7">
        <f ca="1"/>
        <v>0</v>
      </c>
      <c r="EZ118" s="7">
        <f ca="1"/>
        <v>0</v>
      </c>
      <c r="FA118" s="7">
        <f ca="1"/>
        <v>2.2368155289077645E-22</v>
      </c>
      <c r="FB118" s="7">
        <f ca="1"/>
        <v>2.3999999999999999E-12</v>
      </c>
      <c r="FC118" s="7">
        <f ca="1"/>
        <v>0</v>
      </c>
      <c r="FD118" s="7">
        <f ca="1"/>
        <v>3.495024263918382E-24</v>
      </c>
      <c r="FG118" s="124"/>
      <c r="FL118" s="204"/>
      <c r="FM118" s="3" t="s">
        <v>42</v>
      </c>
      <c r="FN118" s="7">
        <f ca="1"/>
        <v>0</v>
      </c>
      <c r="FO118" s="7">
        <f ca="1"/>
        <v>0</v>
      </c>
      <c r="FP118" s="7">
        <f ca="1"/>
        <v>0</v>
      </c>
      <c r="FQ118" s="7">
        <f ca="1"/>
        <v>0</v>
      </c>
      <c r="FR118" s="7">
        <f ca="1"/>
        <v>0</v>
      </c>
      <c r="FS118" s="7">
        <f ca="1"/>
        <v>0</v>
      </c>
      <c r="FT118" s="7">
        <f ca="1"/>
        <v>0</v>
      </c>
      <c r="FU118" s="7">
        <f ca="1"/>
        <v>0</v>
      </c>
      <c r="FV118" s="7">
        <f ca="1"/>
        <v>0</v>
      </c>
      <c r="FW118" s="7">
        <f ca="1"/>
        <v>0</v>
      </c>
      <c r="FX118" s="7">
        <f ca="1"/>
        <v>0</v>
      </c>
      <c r="FY118" s="7">
        <f ca="1"/>
        <v>0</v>
      </c>
      <c r="FZ118" s="7">
        <f ca="1"/>
        <v>0</v>
      </c>
      <c r="GA118" s="7">
        <f ca="1"/>
        <v>0</v>
      </c>
      <c r="GB118" s="7">
        <f ca="1"/>
        <v>0</v>
      </c>
      <c r="GC118" s="7">
        <f ca="1"/>
        <v>0</v>
      </c>
      <c r="GD118" s="7">
        <f ca="1"/>
        <v>0</v>
      </c>
      <c r="GE118" s="7">
        <f ca="1"/>
        <v>0</v>
      </c>
      <c r="GF118" s="7">
        <f ca="1"/>
        <v>0</v>
      </c>
      <c r="GG118" s="7">
        <f ca="1"/>
        <v>0</v>
      </c>
      <c r="HE118" s="125"/>
      <c r="HP118" s="204"/>
      <c r="HQ118" s="148"/>
      <c r="HR118" s="204"/>
      <c r="HS118" s="3" t="s">
        <v>42</v>
      </c>
      <c r="HT118" s="7">
        <f ca="1"/>
        <v>0</v>
      </c>
      <c r="HU118" t="s">
        <v>185</v>
      </c>
      <c r="HX118" s="7">
        <f t="shared" ca="1" si="17"/>
        <v>0</v>
      </c>
      <c r="HY118" s="7">
        <f t="shared" ca="1" si="15"/>
        <v>0</v>
      </c>
      <c r="HZ118" s="7">
        <f t="shared" ca="1" si="15"/>
        <v>0</v>
      </c>
      <c r="IA118" s="7">
        <f t="shared" ca="1" si="15"/>
        <v>0</v>
      </c>
      <c r="IB118" s="7">
        <f t="shared" ca="1" si="15"/>
        <v>0</v>
      </c>
      <c r="IC118" s="7">
        <f t="shared" ca="1" si="15"/>
        <v>0</v>
      </c>
      <c r="ID118" s="7">
        <f t="shared" ca="1" si="15"/>
        <v>0</v>
      </c>
      <c r="IE118" s="7">
        <f t="shared" ca="1" si="15"/>
        <v>0</v>
      </c>
      <c r="IF118" s="7">
        <f t="shared" ca="1" si="15"/>
        <v>0</v>
      </c>
      <c r="IG118" s="7">
        <f t="shared" ca="1" si="15"/>
        <v>0</v>
      </c>
      <c r="IH118" s="7">
        <f t="shared" ca="1" si="15"/>
        <v>0</v>
      </c>
      <c r="II118" s="7">
        <f t="shared" ca="1" si="15"/>
        <v>0</v>
      </c>
      <c r="IJ118" s="7">
        <f t="shared" ca="1" si="15"/>
        <v>0</v>
      </c>
      <c r="IK118" s="7">
        <f t="shared" ca="1" si="15"/>
        <v>0</v>
      </c>
      <c r="IL118" s="7">
        <f t="shared" ca="1" si="15"/>
        <v>0</v>
      </c>
      <c r="IM118" s="7">
        <f t="shared" ca="1" si="15"/>
        <v>0</v>
      </c>
      <c r="IN118" s="7">
        <f t="shared" ca="1" si="15"/>
        <v>0</v>
      </c>
      <c r="IO118" s="7">
        <f t="shared" ca="1" si="15"/>
        <v>0</v>
      </c>
      <c r="IP118" s="7">
        <f t="shared" ca="1" si="15"/>
        <v>0</v>
      </c>
      <c r="IQ118" s="17"/>
      <c r="IR118" s="204"/>
      <c r="IS118" s="3" t="s">
        <v>42</v>
      </c>
      <c r="IT118" s="7">
        <f ca="1"/>
        <v>0</v>
      </c>
      <c r="IU118" s="7">
        <f ca="1"/>
        <v>0</v>
      </c>
      <c r="IV118" s="7">
        <f ca="1"/>
        <v>0</v>
      </c>
      <c r="IW118" s="7">
        <f ca="1"/>
        <v>0</v>
      </c>
      <c r="IX118" s="7">
        <f ca="1"/>
        <v>0</v>
      </c>
      <c r="IY118" s="7">
        <f ca="1"/>
        <v>0</v>
      </c>
      <c r="IZ118" s="7">
        <f ca="1"/>
        <v>0</v>
      </c>
      <c r="JA118" s="7">
        <f ca="1"/>
        <v>0</v>
      </c>
      <c r="JB118" s="7">
        <f ca="1"/>
        <v>0</v>
      </c>
      <c r="JC118" s="7">
        <f ca="1"/>
        <v>0</v>
      </c>
      <c r="JD118" s="7">
        <f ca="1"/>
        <v>0</v>
      </c>
      <c r="JE118" s="7">
        <f ca="1"/>
        <v>0</v>
      </c>
      <c r="JF118" s="7">
        <f ca="1"/>
        <v>0</v>
      </c>
      <c r="JG118" s="7">
        <f ca="1"/>
        <v>0</v>
      </c>
      <c r="JH118" s="7">
        <f ca="1"/>
        <v>0</v>
      </c>
      <c r="JI118" s="7">
        <f ca="1"/>
        <v>0</v>
      </c>
      <c r="JJ118" s="7">
        <f ca="1"/>
        <v>0</v>
      </c>
      <c r="JK118" s="7">
        <f ca="1"/>
        <v>0</v>
      </c>
      <c r="JL118" s="7">
        <f ca="1"/>
        <v>0</v>
      </c>
      <c r="JM118" s="7">
        <f ca="1"/>
        <v>0</v>
      </c>
      <c r="JN118" s="143"/>
    </row>
    <row r="119" spans="1:274" ht="16" customHeight="1">
      <c r="A119" s="204"/>
      <c r="B119" s="3" t="s">
        <v>34</v>
      </c>
      <c r="C119" s="18">
        <v>0</v>
      </c>
      <c r="D119" s="18">
        <v>0</v>
      </c>
      <c r="E119" s="18">
        <v>0</v>
      </c>
      <c r="F119" s="18">
        <v>0</v>
      </c>
      <c r="G119" s="18">
        <v>0</v>
      </c>
      <c r="H119" s="18">
        <v>0</v>
      </c>
      <c r="I119" s="18">
        <v>0</v>
      </c>
      <c r="J119" s="18">
        <v>0</v>
      </c>
      <c r="K119" s="18">
        <v>0</v>
      </c>
      <c r="L119" s="18">
        <v>0</v>
      </c>
      <c r="M119" s="18">
        <v>0</v>
      </c>
      <c r="N119" s="18">
        <v>0</v>
      </c>
      <c r="O119" s="18">
        <v>0</v>
      </c>
      <c r="P119" s="18">
        <v>0</v>
      </c>
      <c r="Q119" s="18">
        <v>0</v>
      </c>
      <c r="R119" s="18">
        <f>AC26</f>
        <v>1799.9799999999996</v>
      </c>
      <c r="S119" s="18">
        <v>0</v>
      </c>
      <c r="T119" s="18">
        <v>0</v>
      </c>
      <c r="U119" s="18">
        <v>0</v>
      </c>
      <c r="V119" s="18">
        <v>0</v>
      </c>
      <c r="W119" s="216"/>
      <c r="BB119" s="204"/>
      <c r="BC119" s="3" t="s">
        <v>34</v>
      </c>
      <c r="BD119" s="7">
        <v>1799.9799999999996</v>
      </c>
      <c r="BE119" s="7">
        <v>0</v>
      </c>
      <c r="BF119" s="7">
        <v>0</v>
      </c>
      <c r="BG119" s="7">
        <v>0</v>
      </c>
      <c r="BH119" s="7">
        <v>0</v>
      </c>
      <c r="BI119" s="17"/>
      <c r="BJ119" s="7">
        <f t="shared" si="18"/>
        <v>1799.9799999999996</v>
      </c>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N119" s="204"/>
      <c r="CO119" s="3" t="s">
        <v>34</v>
      </c>
      <c r="CP119" s="7">
        <f t="shared" ca="1" si="16"/>
        <v>0</v>
      </c>
      <c r="CQ119" s="7">
        <f t="shared" ca="1" si="14"/>
        <v>0</v>
      </c>
      <c r="CR119" s="7">
        <f t="shared" ca="1" si="14"/>
        <v>0</v>
      </c>
      <c r="CS119" s="7">
        <f t="shared" ca="1" si="14"/>
        <v>0</v>
      </c>
      <c r="CT119" s="7">
        <f t="shared" ref="CT119:DH123" ca="1" si="19">IF((ROW()-ROW($CP$105))=(COLUMN()-COLUMN($CP$105)),INDIRECT("BJ"&amp;ROW()),0)</f>
        <v>0</v>
      </c>
      <c r="CU119" s="7">
        <f t="shared" ca="1" si="19"/>
        <v>0</v>
      </c>
      <c r="CV119" s="7">
        <f t="shared" ca="1" si="19"/>
        <v>0</v>
      </c>
      <c r="CW119" s="7">
        <f t="shared" ca="1" si="19"/>
        <v>0</v>
      </c>
      <c r="CX119" s="7">
        <f t="shared" ca="1" si="19"/>
        <v>0</v>
      </c>
      <c r="CY119" s="7">
        <f t="shared" ca="1" si="19"/>
        <v>0</v>
      </c>
      <c r="CZ119" s="7">
        <f t="shared" ca="1" si="19"/>
        <v>0</v>
      </c>
      <c r="DA119" s="7">
        <f t="shared" ca="1" si="19"/>
        <v>0</v>
      </c>
      <c r="DB119" s="7">
        <f t="shared" ca="1" si="19"/>
        <v>0</v>
      </c>
      <c r="DC119" s="7">
        <f t="shared" ca="1" si="19"/>
        <v>0</v>
      </c>
      <c r="DD119" s="7">
        <f t="shared" ca="1" si="19"/>
        <v>1799.9799999999996</v>
      </c>
      <c r="DE119" s="7">
        <f t="shared" ca="1" si="19"/>
        <v>0</v>
      </c>
      <c r="DF119" s="7">
        <f t="shared" ca="1" si="19"/>
        <v>0</v>
      </c>
      <c r="DG119" s="7">
        <f t="shared" ca="1" si="19"/>
        <v>0</v>
      </c>
      <c r="DH119" s="7">
        <f t="shared" ca="1" si="19"/>
        <v>0</v>
      </c>
      <c r="DL119" s="204"/>
      <c r="DM119" s="3" t="s">
        <v>34</v>
      </c>
      <c r="DN119" s="7">
        <f ca="1"/>
        <v>0</v>
      </c>
      <c r="DO119" s="7">
        <f ca="1"/>
        <v>0</v>
      </c>
      <c r="DP119" s="7">
        <f ca="1"/>
        <v>0</v>
      </c>
      <c r="DQ119" s="7">
        <f ca="1"/>
        <v>0</v>
      </c>
      <c r="DR119" s="7">
        <f ca="1"/>
        <v>0</v>
      </c>
      <c r="DS119" s="7">
        <f ca="1"/>
        <v>0</v>
      </c>
      <c r="DT119" s="7">
        <f ca="1"/>
        <v>0</v>
      </c>
      <c r="DU119" s="7">
        <f ca="1"/>
        <v>0</v>
      </c>
      <c r="DV119" s="7">
        <f ca="1"/>
        <v>0</v>
      </c>
      <c r="DW119" s="7">
        <f ca="1"/>
        <v>0</v>
      </c>
      <c r="DX119" s="7">
        <f ca="1"/>
        <v>0</v>
      </c>
      <c r="DY119" s="7">
        <f ca="1"/>
        <v>0</v>
      </c>
      <c r="DZ119" s="7">
        <f ca="1"/>
        <v>0</v>
      </c>
      <c r="EA119" s="7">
        <f ca="1"/>
        <v>0</v>
      </c>
      <c r="EB119" s="7">
        <f ca="1"/>
        <v>0</v>
      </c>
      <c r="EC119" s="155">
        <f ca="1"/>
        <v>1</v>
      </c>
      <c r="ED119" s="7">
        <f ca="1"/>
        <v>0</v>
      </c>
      <c r="EE119" s="7">
        <f ca="1"/>
        <v>0</v>
      </c>
      <c r="EF119" s="7">
        <f ca="1"/>
        <v>0</v>
      </c>
      <c r="EG119" s="7">
        <f ca="1"/>
        <v>0</v>
      </c>
      <c r="EI119" s="204"/>
      <c r="EJ119" s="3" t="s">
        <v>34</v>
      </c>
      <c r="EK119" s="7">
        <f ca="1"/>
        <v>0</v>
      </c>
      <c r="EL119" s="7">
        <f ca="1"/>
        <v>2.4746428041847098E-6</v>
      </c>
      <c r="EM119" s="7">
        <f ca="1"/>
        <v>4.3478682170201529E-4</v>
      </c>
      <c r="EN119" s="7">
        <f ca="1"/>
        <v>0</v>
      </c>
      <c r="EO119" s="7">
        <f ca="1"/>
        <v>2.8669642243603444E-6</v>
      </c>
      <c r="EP119" s="7">
        <f ca="1"/>
        <v>4.9841416146328618E-4</v>
      </c>
      <c r="EQ119" s="7">
        <f ca="1"/>
        <v>4.8885329601782758E-4</v>
      </c>
      <c r="ER119" s="7">
        <f ca="1"/>
        <v>1.7051919122821715E-3</v>
      </c>
      <c r="ES119" s="7">
        <f ca="1"/>
        <v>1.2662141146486229E-3</v>
      </c>
      <c r="ET119" s="7">
        <f ca="1"/>
        <v>1.2914375033866454E-3</v>
      </c>
      <c r="EU119" s="7">
        <f ca="1"/>
        <v>4.8885329601782758E-4</v>
      </c>
      <c r="EV119" s="7">
        <f ca="1"/>
        <v>1.5515099776411596E-3</v>
      </c>
      <c r="EW119" s="7">
        <f ca="1"/>
        <v>6.4571875169331877E-3</v>
      </c>
      <c r="EX119" s="7">
        <f ca="1"/>
        <v>6.2301770182910114E-4</v>
      </c>
      <c r="EY119" s="7">
        <f ca="1"/>
        <v>1.3444627189264764E-2</v>
      </c>
      <c r="EZ119" s="7">
        <f ca="1"/>
        <v>1.0142574574605532</v>
      </c>
      <c r="FA119" s="7">
        <f ca="1"/>
        <v>1.2170954255198942E-8</v>
      </c>
      <c r="FB119" s="7">
        <f ca="1"/>
        <v>1.5497250040639599E-14</v>
      </c>
      <c r="FC119" s="7">
        <f ca="1"/>
        <v>8.0678518837340249E-11</v>
      </c>
      <c r="FD119" s="7">
        <f ca="1"/>
        <v>1.661380538210948E-10</v>
      </c>
      <c r="FG119" s="124"/>
      <c r="FL119" s="204"/>
      <c r="FM119" s="3" t="s">
        <v>34</v>
      </c>
      <c r="FN119" s="7">
        <f ca="1"/>
        <v>0</v>
      </c>
      <c r="FO119" s="7">
        <f ca="1"/>
        <v>0</v>
      </c>
      <c r="FP119" s="7">
        <f ca="1"/>
        <v>0</v>
      </c>
      <c r="FQ119" s="7">
        <f ca="1"/>
        <v>0</v>
      </c>
      <c r="FR119" s="7">
        <f ca="1"/>
        <v>0</v>
      </c>
      <c r="FS119" s="7">
        <f ca="1"/>
        <v>0</v>
      </c>
      <c r="FT119" s="7">
        <f ca="1"/>
        <v>0</v>
      </c>
      <c r="FU119" s="7">
        <f ca="1"/>
        <v>0</v>
      </c>
      <c r="FV119" s="7">
        <f ca="1"/>
        <v>1.2662141146486229E-3</v>
      </c>
      <c r="FW119" s="7">
        <f ca="1"/>
        <v>0</v>
      </c>
      <c r="FX119" s="7">
        <f ca="1"/>
        <v>0</v>
      </c>
      <c r="FY119" s="7">
        <f ca="1"/>
        <v>0</v>
      </c>
      <c r="FZ119" s="7">
        <f ca="1"/>
        <v>0</v>
      </c>
      <c r="GA119" s="7">
        <f ca="1"/>
        <v>0</v>
      </c>
      <c r="GB119" s="7">
        <f ca="1"/>
        <v>0</v>
      </c>
      <c r="GC119" s="7">
        <f ca="1"/>
        <v>0</v>
      </c>
      <c r="GD119" s="7">
        <f ca="1"/>
        <v>0</v>
      </c>
      <c r="GE119" s="7">
        <f ca="1"/>
        <v>0</v>
      </c>
      <c r="GF119" s="7">
        <f ca="1"/>
        <v>0</v>
      </c>
      <c r="GG119" s="7">
        <f ca="1"/>
        <v>0</v>
      </c>
      <c r="HE119" s="125"/>
      <c r="HP119" s="204"/>
      <c r="HQ119" s="148"/>
      <c r="HR119" s="204"/>
      <c r="HS119" s="3" t="s">
        <v>34</v>
      </c>
      <c r="HT119" s="7">
        <f ca="1"/>
        <v>0</v>
      </c>
      <c r="HU119" t="s">
        <v>185</v>
      </c>
      <c r="HX119" s="7">
        <f t="shared" ca="1" si="17"/>
        <v>0</v>
      </c>
      <c r="HY119" s="7">
        <f t="shared" ca="1" si="15"/>
        <v>0</v>
      </c>
      <c r="HZ119" s="7">
        <f t="shared" ca="1" si="15"/>
        <v>0</v>
      </c>
      <c r="IA119" s="7">
        <f t="shared" ca="1" si="15"/>
        <v>0</v>
      </c>
      <c r="IB119" s="7">
        <f t="shared" ref="IB119:IP123" ca="1" si="20">IF((ROW()-ROW($HX$105))=(COLUMN()-COLUMN($HX$105)),INDIRECT("HB"&amp;ROW()),0)</f>
        <v>0</v>
      </c>
      <c r="IC119" s="7">
        <f t="shared" ca="1" si="20"/>
        <v>0</v>
      </c>
      <c r="ID119" s="7">
        <f t="shared" ca="1" si="20"/>
        <v>0</v>
      </c>
      <c r="IE119" s="7">
        <f t="shared" ca="1" si="20"/>
        <v>0</v>
      </c>
      <c r="IF119" s="7">
        <f t="shared" ca="1" si="20"/>
        <v>0</v>
      </c>
      <c r="IG119" s="7">
        <f t="shared" ca="1" si="20"/>
        <v>0</v>
      </c>
      <c r="IH119" s="7">
        <f t="shared" ca="1" si="20"/>
        <v>0</v>
      </c>
      <c r="II119" s="7">
        <f t="shared" ca="1" si="20"/>
        <v>0</v>
      </c>
      <c r="IJ119" s="7">
        <f t="shared" ca="1" si="20"/>
        <v>0</v>
      </c>
      <c r="IK119" s="7">
        <f t="shared" ca="1" si="20"/>
        <v>0</v>
      </c>
      <c r="IL119" s="7">
        <f t="shared" ca="1" si="20"/>
        <v>0</v>
      </c>
      <c r="IM119" s="7">
        <f t="shared" ca="1" si="20"/>
        <v>0</v>
      </c>
      <c r="IN119" s="7">
        <f t="shared" ca="1" si="20"/>
        <v>0</v>
      </c>
      <c r="IO119" s="7">
        <f t="shared" ca="1" si="20"/>
        <v>0</v>
      </c>
      <c r="IP119" s="7">
        <f t="shared" ca="1" si="20"/>
        <v>0</v>
      </c>
      <c r="IQ119" s="17"/>
      <c r="IR119" s="204"/>
      <c r="IS119" s="3" t="s">
        <v>34</v>
      </c>
      <c r="IT119" s="7">
        <f ca="1"/>
        <v>0</v>
      </c>
      <c r="IU119" s="7">
        <f ca="1"/>
        <v>0</v>
      </c>
      <c r="IV119" s="7">
        <f ca="1"/>
        <v>0</v>
      </c>
      <c r="IW119" s="7">
        <f ca="1"/>
        <v>0</v>
      </c>
      <c r="IX119" s="7">
        <f ca="1"/>
        <v>0</v>
      </c>
      <c r="IY119" s="7">
        <f ca="1"/>
        <v>0</v>
      </c>
      <c r="IZ119" s="7">
        <f ca="1"/>
        <v>0</v>
      </c>
      <c r="JA119" s="7">
        <f ca="1"/>
        <v>0</v>
      </c>
      <c r="JB119" s="7">
        <f ca="1"/>
        <v>0</v>
      </c>
      <c r="JC119" s="7">
        <f ca="1"/>
        <v>0</v>
      </c>
      <c r="JD119" s="7">
        <f ca="1"/>
        <v>0</v>
      </c>
      <c r="JE119" s="7">
        <f ca="1"/>
        <v>0</v>
      </c>
      <c r="JF119" s="7">
        <f ca="1"/>
        <v>0</v>
      </c>
      <c r="JG119" s="7">
        <f ca="1"/>
        <v>0</v>
      </c>
      <c r="JH119" s="7">
        <f ca="1"/>
        <v>0</v>
      </c>
      <c r="JI119" s="7">
        <f ca="1"/>
        <v>0</v>
      </c>
      <c r="JJ119" s="7">
        <f ca="1"/>
        <v>0</v>
      </c>
      <c r="JK119" s="7">
        <f ca="1"/>
        <v>0</v>
      </c>
      <c r="JL119" s="7">
        <f ca="1"/>
        <v>0</v>
      </c>
      <c r="JM119" s="7">
        <f ca="1"/>
        <v>0</v>
      </c>
      <c r="JN119" s="143"/>
    </row>
    <row r="120" spans="1:274" ht="16" customHeight="1">
      <c r="A120" s="204"/>
      <c r="B120" s="3" t="s">
        <v>35</v>
      </c>
      <c r="C120" s="18">
        <v>0</v>
      </c>
      <c r="D120" s="18">
        <v>0</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v>0</v>
      </c>
      <c r="U120" s="18">
        <f>AG30</f>
        <v>500000000000</v>
      </c>
      <c r="V120" s="18">
        <v>0</v>
      </c>
      <c r="W120" s="216"/>
      <c r="BB120" s="204"/>
      <c r="BC120" s="3" t="s">
        <v>35</v>
      </c>
      <c r="BD120" s="7">
        <v>0</v>
      </c>
      <c r="BE120" s="7">
        <v>0</v>
      </c>
      <c r="BF120" s="7">
        <v>0</v>
      </c>
      <c r="BG120" s="7">
        <v>500000000000</v>
      </c>
      <c r="BH120" s="7">
        <v>0</v>
      </c>
      <c r="BI120" s="17"/>
      <c r="BJ120" s="7">
        <f t="shared" si="18"/>
        <v>500000000000</v>
      </c>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N120" s="204"/>
      <c r="CO120" s="3" t="s">
        <v>35</v>
      </c>
      <c r="CP120" s="7">
        <f t="shared" ca="1" si="16"/>
        <v>0</v>
      </c>
      <c r="CQ120" s="7">
        <f t="shared" ca="1" si="16"/>
        <v>0</v>
      </c>
      <c r="CR120" s="7">
        <f t="shared" ca="1" si="16"/>
        <v>0</v>
      </c>
      <c r="CS120" s="7">
        <f t="shared" ca="1" si="16"/>
        <v>0</v>
      </c>
      <c r="CT120" s="7">
        <f t="shared" ca="1" si="16"/>
        <v>0</v>
      </c>
      <c r="CU120" s="7">
        <f t="shared" ca="1" si="16"/>
        <v>0</v>
      </c>
      <c r="CV120" s="7">
        <f t="shared" ca="1" si="16"/>
        <v>0</v>
      </c>
      <c r="CW120" s="7">
        <f t="shared" ca="1" si="16"/>
        <v>0</v>
      </c>
      <c r="CX120" s="7">
        <f t="shared" ca="1" si="16"/>
        <v>0</v>
      </c>
      <c r="CY120" s="7">
        <f t="shared" ca="1" si="16"/>
        <v>0</v>
      </c>
      <c r="CZ120" s="7">
        <f t="shared" ca="1" si="16"/>
        <v>0</v>
      </c>
      <c r="DA120" s="7">
        <f t="shared" ca="1" si="16"/>
        <v>0</v>
      </c>
      <c r="DB120" s="7">
        <f t="shared" ca="1" si="16"/>
        <v>0</v>
      </c>
      <c r="DC120" s="7">
        <f t="shared" ca="1" si="16"/>
        <v>0</v>
      </c>
      <c r="DD120" s="7">
        <f t="shared" ca="1" si="16"/>
        <v>0</v>
      </c>
      <c r="DE120" s="7">
        <f t="shared" ca="1" si="16"/>
        <v>500000000000</v>
      </c>
      <c r="DF120" s="7">
        <f t="shared" ca="1" si="19"/>
        <v>0</v>
      </c>
      <c r="DG120" s="7">
        <f t="shared" ca="1" si="19"/>
        <v>0</v>
      </c>
      <c r="DH120" s="7">
        <f t="shared" ca="1" si="19"/>
        <v>0</v>
      </c>
      <c r="DL120" s="204"/>
      <c r="DM120" s="3" t="s">
        <v>35</v>
      </c>
      <c r="DN120" s="7">
        <f ca="1"/>
        <v>0</v>
      </c>
      <c r="DO120" s="7">
        <f ca="1"/>
        <v>0</v>
      </c>
      <c r="DP120" s="7">
        <f ca="1"/>
        <v>0</v>
      </c>
      <c r="DQ120" s="7">
        <f ca="1"/>
        <v>0</v>
      </c>
      <c r="DR120" s="7">
        <f ca="1"/>
        <v>0</v>
      </c>
      <c r="DS120" s="7">
        <f ca="1"/>
        <v>0</v>
      </c>
      <c r="DT120" s="7">
        <f ca="1"/>
        <v>0</v>
      </c>
      <c r="DU120" s="7">
        <f ca="1"/>
        <v>0</v>
      </c>
      <c r="DV120" s="7">
        <f ca="1"/>
        <v>0</v>
      </c>
      <c r="DW120" s="7">
        <f ca="1"/>
        <v>0</v>
      </c>
      <c r="DX120" s="7">
        <f ca="1"/>
        <v>0</v>
      </c>
      <c r="DY120" s="7">
        <f ca="1"/>
        <v>0</v>
      </c>
      <c r="DZ120" s="7">
        <f ca="1"/>
        <v>0</v>
      </c>
      <c r="EA120" s="7">
        <f ca="1"/>
        <v>0</v>
      </c>
      <c r="EB120" s="7">
        <f ca="1"/>
        <v>0</v>
      </c>
      <c r="EC120" s="7">
        <f ca="1"/>
        <v>0</v>
      </c>
      <c r="ED120" s="7">
        <f ca="1"/>
        <v>0</v>
      </c>
      <c r="EE120" s="7">
        <f ca="1"/>
        <v>0</v>
      </c>
      <c r="EF120" s="7">
        <f ca="1"/>
        <v>1</v>
      </c>
      <c r="EG120" s="7">
        <f ca="1"/>
        <v>0</v>
      </c>
      <c r="EI120" s="204"/>
      <c r="EJ120" s="3" t="s">
        <v>35</v>
      </c>
      <c r="EK120" s="7">
        <f ca="1"/>
        <v>0</v>
      </c>
      <c r="EL120" s="7">
        <f ca="1"/>
        <v>0</v>
      </c>
      <c r="EM120" s="7">
        <f ca="1"/>
        <v>0</v>
      </c>
      <c r="EN120" s="7">
        <f ca="1"/>
        <v>0</v>
      </c>
      <c r="EO120" s="7">
        <f ca="1"/>
        <v>0</v>
      </c>
      <c r="EP120" s="7">
        <f ca="1"/>
        <v>0</v>
      </c>
      <c r="EQ120" s="7">
        <f ca="1"/>
        <v>0</v>
      </c>
      <c r="ER120" s="7">
        <f ca="1"/>
        <v>0</v>
      </c>
      <c r="ES120" s="7">
        <f ca="1"/>
        <v>0</v>
      </c>
      <c r="ET120" s="7">
        <f ca="1"/>
        <v>0</v>
      </c>
      <c r="EU120" s="7">
        <f ca="1"/>
        <v>0</v>
      </c>
      <c r="EV120" s="7">
        <f ca="1"/>
        <v>0</v>
      </c>
      <c r="EW120" s="7">
        <f ca="1"/>
        <v>0</v>
      </c>
      <c r="EX120" s="7">
        <f ca="1"/>
        <v>0</v>
      </c>
      <c r="EY120" s="7">
        <f ca="1"/>
        <v>0</v>
      </c>
      <c r="EZ120" s="7">
        <f ca="1"/>
        <v>0</v>
      </c>
      <c r="FA120" s="7">
        <f ca="1"/>
        <v>0</v>
      </c>
      <c r="FB120" s="7">
        <f ca="1"/>
        <v>0</v>
      </c>
      <c r="FC120" s="7">
        <f ca="1"/>
        <v>1</v>
      </c>
      <c r="FD120" s="7">
        <f ca="1"/>
        <v>0</v>
      </c>
      <c r="FG120" s="124"/>
      <c r="FL120" s="204"/>
      <c r="FM120" s="3" t="s">
        <v>35</v>
      </c>
      <c r="FN120" s="7">
        <f ca="1"/>
        <v>0</v>
      </c>
      <c r="FO120" s="7">
        <f ca="1"/>
        <v>0</v>
      </c>
      <c r="FP120" s="7">
        <f ca="1"/>
        <v>0</v>
      </c>
      <c r="FQ120" s="7">
        <f ca="1"/>
        <v>0</v>
      </c>
      <c r="FR120" s="7">
        <f ca="1"/>
        <v>0</v>
      </c>
      <c r="FS120" s="7">
        <f ca="1"/>
        <v>0</v>
      </c>
      <c r="FT120" s="7">
        <f ca="1"/>
        <v>0</v>
      </c>
      <c r="FU120" s="7">
        <f ca="1"/>
        <v>0</v>
      </c>
      <c r="FV120" s="7">
        <f ca="1"/>
        <v>0</v>
      </c>
      <c r="FW120" s="7">
        <f ca="1"/>
        <v>0</v>
      </c>
      <c r="FX120" s="7">
        <f ca="1"/>
        <v>0</v>
      </c>
      <c r="FY120" s="7">
        <f ca="1"/>
        <v>0</v>
      </c>
      <c r="FZ120" s="7">
        <f ca="1"/>
        <v>0</v>
      </c>
      <c r="GA120" s="7">
        <f ca="1"/>
        <v>0</v>
      </c>
      <c r="GB120" s="7">
        <f ca="1"/>
        <v>0</v>
      </c>
      <c r="GC120" s="7">
        <f ca="1"/>
        <v>0</v>
      </c>
      <c r="GD120" s="7">
        <f ca="1"/>
        <v>0</v>
      </c>
      <c r="GE120" s="7">
        <f ca="1"/>
        <v>0</v>
      </c>
      <c r="GF120" s="7">
        <f ca="1"/>
        <v>0</v>
      </c>
      <c r="GG120" s="7">
        <f ca="1"/>
        <v>0</v>
      </c>
      <c r="HE120" s="125"/>
      <c r="HP120" s="204"/>
      <c r="HQ120" s="148"/>
      <c r="HR120" s="204"/>
      <c r="HS120" s="3" t="s">
        <v>35</v>
      </c>
      <c r="HT120" s="7">
        <f ca="1"/>
        <v>0</v>
      </c>
      <c r="HU120" t="s">
        <v>186</v>
      </c>
      <c r="HX120" s="7">
        <f t="shared" ca="1" si="17"/>
        <v>0</v>
      </c>
      <c r="HY120" s="7">
        <f t="shared" ca="1" si="17"/>
        <v>0</v>
      </c>
      <c r="HZ120" s="7">
        <f t="shared" ca="1" si="17"/>
        <v>0</v>
      </c>
      <c r="IA120" s="7">
        <f t="shared" ca="1" si="17"/>
        <v>0</v>
      </c>
      <c r="IB120" s="7">
        <f t="shared" ca="1" si="17"/>
        <v>0</v>
      </c>
      <c r="IC120" s="7">
        <f t="shared" ca="1" si="17"/>
        <v>0</v>
      </c>
      <c r="ID120" s="7">
        <f t="shared" ca="1" si="17"/>
        <v>0</v>
      </c>
      <c r="IE120" s="7">
        <f t="shared" ca="1" si="17"/>
        <v>0</v>
      </c>
      <c r="IF120" s="7">
        <f t="shared" ca="1" si="17"/>
        <v>0</v>
      </c>
      <c r="IG120" s="7">
        <f t="shared" ca="1" si="17"/>
        <v>0</v>
      </c>
      <c r="IH120" s="7">
        <f t="shared" ca="1" si="17"/>
        <v>0</v>
      </c>
      <c r="II120" s="7">
        <f t="shared" ca="1" si="17"/>
        <v>0</v>
      </c>
      <c r="IJ120" s="7">
        <f t="shared" ca="1" si="17"/>
        <v>0</v>
      </c>
      <c r="IK120" s="7">
        <f t="shared" ca="1" si="17"/>
        <v>0</v>
      </c>
      <c r="IL120" s="7">
        <f t="shared" ca="1" si="17"/>
        <v>0</v>
      </c>
      <c r="IM120" s="7">
        <f t="shared" ca="1" si="17"/>
        <v>0</v>
      </c>
      <c r="IN120" s="7">
        <f t="shared" ca="1" si="20"/>
        <v>0</v>
      </c>
      <c r="IO120" s="7">
        <f t="shared" ca="1" si="20"/>
        <v>0</v>
      </c>
      <c r="IP120" s="7">
        <f t="shared" ca="1" si="20"/>
        <v>0</v>
      </c>
      <c r="IQ120" s="17"/>
      <c r="IR120" s="204"/>
      <c r="IS120" s="3" t="s">
        <v>35</v>
      </c>
      <c r="IT120" s="7">
        <f ca="1"/>
        <v>0</v>
      </c>
      <c r="IU120" s="7">
        <f ca="1"/>
        <v>0</v>
      </c>
      <c r="IV120" s="7">
        <f ca="1"/>
        <v>0</v>
      </c>
      <c r="IW120" s="7">
        <f ca="1"/>
        <v>0</v>
      </c>
      <c r="IX120" s="7">
        <f ca="1"/>
        <v>0</v>
      </c>
      <c r="IY120" s="7">
        <f ca="1"/>
        <v>0</v>
      </c>
      <c r="IZ120" s="7">
        <f ca="1"/>
        <v>0</v>
      </c>
      <c r="JA120" s="7">
        <f ca="1"/>
        <v>0</v>
      </c>
      <c r="JB120" s="7">
        <f ca="1"/>
        <v>0</v>
      </c>
      <c r="JC120" s="7">
        <f ca="1"/>
        <v>0</v>
      </c>
      <c r="JD120" s="7">
        <f ca="1"/>
        <v>0</v>
      </c>
      <c r="JE120" s="7">
        <f ca="1"/>
        <v>0</v>
      </c>
      <c r="JF120" s="7">
        <f ca="1"/>
        <v>0</v>
      </c>
      <c r="JG120" s="7">
        <f ca="1"/>
        <v>0</v>
      </c>
      <c r="JH120" s="7">
        <f ca="1"/>
        <v>0</v>
      </c>
      <c r="JI120" s="7">
        <f ca="1"/>
        <v>0</v>
      </c>
      <c r="JJ120" s="7">
        <f ca="1"/>
        <v>0</v>
      </c>
      <c r="JK120" s="7">
        <f ca="1"/>
        <v>0</v>
      </c>
      <c r="JL120" s="7">
        <f ca="1"/>
        <v>0</v>
      </c>
      <c r="JM120" s="7">
        <f ca="1"/>
        <v>0</v>
      </c>
      <c r="JN120" s="143"/>
    </row>
    <row r="121" spans="1:274" ht="16" customHeight="1">
      <c r="A121" s="204"/>
      <c r="B121" s="3" t="s">
        <v>36</v>
      </c>
      <c r="C121" s="18">
        <v>0</v>
      </c>
      <c r="D121" s="18">
        <v>0</v>
      </c>
      <c r="E121" s="18">
        <v>0</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f>AG12</f>
        <v>75000000000</v>
      </c>
      <c r="W121" s="216"/>
      <c r="BB121" s="204"/>
      <c r="BC121" s="3" t="s">
        <v>36</v>
      </c>
      <c r="BD121" s="7">
        <v>0</v>
      </c>
      <c r="BE121" s="7">
        <v>0</v>
      </c>
      <c r="BF121" s="7">
        <v>0</v>
      </c>
      <c r="BG121" s="7">
        <v>0</v>
      </c>
      <c r="BH121" s="7">
        <v>75000000000</v>
      </c>
      <c r="BI121" s="17"/>
      <c r="BJ121" s="7">
        <f t="shared" si="18"/>
        <v>75000000000</v>
      </c>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N121" s="204"/>
      <c r="CO121" s="3" t="s">
        <v>36</v>
      </c>
      <c r="CP121" s="7">
        <f t="shared" ca="1" si="16"/>
        <v>0</v>
      </c>
      <c r="CQ121" s="7">
        <f t="shared" ca="1" si="16"/>
        <v>0</v>
      </c>
      <c r="CR121" s="7">
        <f t="shared" ca="1" si="16"/>
        <v>0</v>
      </c>
      <c r="CS121" s="7">
        <f t="shared" ca="1" si="16"/>
        <v>0</v>
      </c>
      <c r="CT121" s="7">
        <f t="shared" ca="1" si="16"/>
        <v>0</v>
      </c>
      <c r="CU121" s="7">
        <f t="shared" ca="1" si="16"/>
        <v>0</v>
      </c>
      <c r="CV121" s="7">
        <f t="shared" ca="1" si="16"/>
        <v>0</v>
      </c>
      <c r="CW121" s="7">
        <f t="shared" ca="1" si="16"/>
        <v>0</v>
      </c>
      <c r="CX121" s="7">
        <f t="shared" ca="1" si="16"/>
        <v>0</v>
      </c>
      <c r="CY121" s="7">
        <f t="shared" ca="1" si="16"/>
        <v>0</v>
      </c>
      <c r="CZ121" s="7">
        <f t="shared" ca="1" si="16"/>
        <v>0</v>
      </c>
      <c r="DA121" s="7">
        <f t="shared" ca="1" si="16"/>
        <v>0</v>
      </c>
      <c r="DB121" s="7">
        <f t="shared" ca="1" si="16"/>
        <v>0</v>
      </c>
      <c r="DC121" s="7">
        <f t="shared" ca="1" si="16"/>
        <v>0</v>
      </c>
      <c r="DD121" s="7">
        <f t="shared" ca="1" si="16"/>
        <v>0</v>
      </c>
      <c r="DE121" s="7">
        <f t="shared" ca="1" si="16"/>
        <v>0</v>
      </c>
      <c r="DF121" s="7">
        <f t="shared" ca="1" si="19"/>
        <v>75000000000</v>
      </c>
      <c r="DG121" s="7">
        <f t="shared" ca="1" si="19"/>
        <v>0</v>
      </c>
      <c r="DH121" s="7">
        <f t="shared" ca="1" si="19"/>
        <v>0</v>
      </c>
      <c r="DL121" s="204"/>
      <c r="DM121" s="3" t="s">
        <v>36</v>
      </c>
      <c r="DN121" s="7">
        <f ca="1"/>
        <v>0</v>
      </c>
      <c r="DO121" s="7">
        <f ca="1"/>
        <v>0</v>
      </c>
      <c r="DP121" s="7">
        <f ca="1"/>
        <v>0</v>
      </c>
      <c r="DQ121" s="7">
        <f ca="1"/>
        <v>0</v>
      </c>
      <c r="DR121" s="7">
        <f ca="1"/>
        <v>0</v>
      </c>
      <c r="DS121" s="7">
        <f ca="1"/>
        <v>0</v>
      </c>
      <c r="DT121" s="7">
        <f ca="1"/>
        <v>0</v>
      </c>
      <c r="DU121" s="7">
        <f ca="1"/>
        <v>0</v>
      </c>
      <c r="DV121" s="7">
        <f ca="1"/>
        <v>0</v>
      </c>
      <c r="DW121" s="7">
        <f ca="1"/>
        <v>0</v>
      </c>
      <c r="DX121" s="7">
        <f ca="1"/>
        <v>0</v>
      </c>
      <c r="DY121" s="7">
        <f ca="1"/>
        <v>0</v>
      </c>
      <c r="DZ121" s="7">
        <f ca="1"/>
        <v>0</v>
      </c>
      <c r="EA121" s="7">
        <f ca="1"/>
        <v>0</v>
      </c>
      <c r="EB121" s="7">
        <f ca="1"/>
        <v>0</v>
      </c>
      <c r="EC121" s="7">
        <f ca="1"/>
        <v>0</v>
      </c>
      <c r="ED121" s="7">
        <f ca="1"/>
        <v>0</v>
      </c>
      <c r="EE121" s="7">
        <f ca="1"/>
        <v>0</v>
      </c>
      <c r="EF121" s="7">
        <f ca="1"/>
        <v>0</v>
      </c>
      <c r="EG121" s="7">
        <f ca="1"/>
        <v>0.99999999999999989</v>
      </c>
      <c r="EI121" s="204"/>
      <c r="EJ121" s="3" t="s">
        <v>36</v>
      </c>
      <c r="EK121" s="7">
        <f ca="1"/>
        <v>0</v>
      </c>
      <c r="EL121" s="7">
        <f ca="1"/>
        <v>0</v>
      </c>
      <c r="EM121" s="7">
        <f ca="1"/>
        <v>0</v>
      </c>
      <c r="EN121" s="7">
        <f ca="1"/>
        <v>0</v>
      </c>
      <c r="EO121" s="7">
        <f ca="1"/>
        <v>0</v>
      </c>
      <c r="EP121" s="7">
        <f ca="1"/>
        <v>0</v>
      </c>
      <c r="EQ121" s="7">
        <f ca="1"/>
        <v>0</v>
      </c>
      <c r="ER121" s="7">
        <f ca="1"/>
        <v>0</v>
      </c>
      <c r="ES121" s="7">
        <f ca="1"/>
        <v>0</v>
      </c>
      <c r="ET121" s="7">
        <f ca="1"/>
        <v>0</v>
      </c>
      <c r="EU121" s="7">
        <f ca="1"/>
        <v>0</v>
      </c>
      <c r="EV121" s="7">
        <f ca="1"/>
        <v>0</v>
      </c>
      <c r="EW121" s="7">
        <f ca="1"/>
        <v>0</v>
      </c>
      <c r="EX121" s="7">
        <f ca="1"/>
        <v>0</v>
      </c>
      <c r="EY121" s="7">
        <f ca="1"/>
        <v>0</v>
      </c>
      <c r="EZ121" s="7">
        <f ca="1"/>
        <v>0</v>
      </c>
      <c r="FA121" s="7">
        <f ca="1"/>
        <v>0</v>
      </c>
      <c r="FB121" s="7">
        <f ca="1"/>
        <v>0</v>
      </c>
      <c r="FC121" s="7">
        <f ca="1"/>
        <v>0</v>
      </c>
      <c r="FD121" s="7">
        <f ca="1"/>
        <v>0.99999999999999989</v>
      </c>
      <c r="FG121" s="124"/>
      <c r="FL121" s="204"/>
      <c r="FM121" s="3" t="s">
        <v>36</v>
      </c>
      <c r="FN121" s="7">
        <f ca="1"/>
        <v>0</v>
      </c>
      <c r="FO121" s="7">
        <f ca="1"/>
        <v>0</v>
      </c>
      <c r="FP121" s="7">
        <f ca="1"/>
        <v>0</v>
      </c>
      <c r="FQ121" s="7">
        <f ca="1"/>
        <v>0</v>
      </c>
      <c r="FR121" s="7">
        <f ca="1"/>
        <v>0</v>
      </c>
      <c r="FS121" s="7">
        <f ca="1"/>
        <v>0</v>
      </c>
      <c r="FT121" s="7">
        <f ca="1"/>
        <v>0</v>
      </c>
      <c r="FU121" s="7">
        <f ca="1"/>
        <v>0</v>
      </c>
      <c r="FV121" s="7">
        <f ca="1"/>
        <v>0</v>
      </c>
      <c r="FW121" s="7">
        <f ca="1"/>
        <v>0</v>
      </c>
      <c r="FX121" s="7">
        <f ca="1"/>
        <v>0</v>
      </c>
      <c r="FY121" s="7">
        <f ca="1"/>
        <v>0</v>
      </c>
      <c r="FZ121" s="7">
        <f ca="1"/>
        <v>0</v>
      </c>
      <c r="GA121" s="7">
        <f ca="1"/>
        <v>0</v>
      </c>
      <c r="GB121" s="7">
        <f ca="1"/>
        <v>0</v>
      </c>
      <c r="GC121" s="7">
        <f ca="1"/>
        <v>0</v>
      </c>
      <c r="GD121" s="7">
        <f ca="1"/>
        <v>0</v>
      </c>
      <c r="GE121" s="7">
        <f ca="1"/>
        <v>0</v>
      </c>
      <c r="GF121" s="7">
        <f ca="1"/>
        <v>0</v>
      </c>
      <c r="GG121" s="7">
        <f ca="1"/>
        <v>0</v>
      </c>
      <c r="HE121" s="125"/>
      <c r="HP121" s="204"/>
      <c r="HQ121" s="148"/>
      <c r="HR121" s="204"/>
      <c r="HS121" s="3" t="s">
        <v>36</v>
      </c>
      <c r="HT121" s="7">
        <f ca="1"/>
        <v>0</v>
      </c>
      <c r="HU121" t="s">
        <v>187</v>
      </c>
      <c r="HX121" s="7">
        <f t="shared" ca="1" si="17"/>
        <v>0</v>
      </c>
      <c r="HY121" s="7">
        <f t="shared" ca="1" si="17"/>
        <v>0</v>
      </c>
      <c r="HZ121" s="7">
        <f t="shared" ca="1" si="17"/>
        <v>0</v>
      </c>
      <c r="IA121" s="7">
        <f t="shared" ca="1" si="17"/>
        <v>0</v>
      </c>
      <c r="IB121" s="7">
        <f t="shared" ca="1" si="17"/>
        <v>0</v>
      </c>
      <c r="IC121" s="7">
        <f t="shared" ca="1" si="17"/>
        <v>0</v>
      </c>
      <c r="ID121" s="7">
        <f t="shared" ca="1" si="17"/>
        <v>0</v>
      </c>
      <c r="IE121" s="7">
        <f t="shared" ca="1" si="17"/>
        <v>0</v>
      </c>
      <c r="IF121" s="7">
        <f t="shared" ca="1" si="17"/>
        <v>0</v>
      </c>
      <c r="IG121" s="7">
        <f t="shared" ca="1" si="17"/>
        <v>0</v>
      </c>
      <c r="IH121" s="7">
        <f t="shared" ca="1" si="17"/>
        <v>0</v>
      </c>
      <c r="II121" s="7">
        <f t="shared" ca="1" si="17"/>
        <v>0</v>
      </c>
      <c r="IJ121" s="7">
        <f t="shared" ca="1" si="17"/>
        <v>0</v>
      </c>
      <c r="IK121" s="7">
        <f t="shared" ca="1" si="17"/>
        <v>0</v>
      </c>
      <c r="IL121" s="7">
        <f t="shared" ca="1" si="17"/>
        <v>0</v>
      </c>
      <c r="IM121" s="7">
        <f t="shared" ca="1" si="17"/>
        <v>0</v>
      </c>
      <c r="IN121" s="7">
        <f t="shared" ca="1" si="20"/>
        <v>0</v>
      </c>
      <c r="IO121" s="7">
        <f t="shared" ca="1" si="20"/>
        <v>0</v>
      </c>
      <c r="IP121" s="7">
        <f t="shared" ca="1" si="20"/>
        <v>0</v>
      </c>
      <c r="IQ121" s="17"/>
      <c r="IR121" s="204"/>
      <c r="IS121" s="3" t="s">
        <v>36</v>
      </c>
      <c r="IT121" s="7">
        <f ca="1"/>
        <v>0</v>
      </c>
      <c r="IU121" s="7">
        <f ca="1"/>
        <v>0</v>
      </c>
      <c r="IV121" s="7">
        <f ca="1"/>
        <v>0</v>
      </c>
      <c r="IW121" s="7">
        <f ca="1"/>
        <v>0</v>
      </c>
      <c r="IX121" s="7">
        <f ca="1"/>
        <v>0</v>
      </c>
      <c r="IY121" s="7">
        <f ca="1"/>
        <v>0</v>
      </c>
      <c r="IZ121" s="7">
        <f ca="1"/>
        <v>0</v>
      </c>
      <c r="JA121" s="7">
        <f ca="1"/>
        <v>0</v>
      </c>
      <c r="JB121" s="7">
        <f ca="1"/>
        <v>0</v>
      </c>
      <c r="JC121" s="7">
        <f ca="1"/>
        <v>0</v>
      </c>
      <c r="JD121" s="7">
        <f ca="1"/>
        <v>0</v>
      </c>
      <c r="JE121" s="7">
        <f ca="1"/>
        <v>0</v>
      </c>
      <c r="JF121" s="7">
        <f ca="1"/>
        <v>0</v>
      </c>
      <c r="JG121" s="7">
        <f ca="1"/>
        <v>0</v>
      </c>
      <c r="JH121" s="7">
        <f ca="1"/>
        <v>0</v>
      </c>
      <c r="JI121" s="7">
        <f ca="1"/>
        <v>0</v>
      </c>
      <c r="JJ121" s="7">
        <f ca="1"/>
        <v>0</v>
      </c>
      <c r="JK121" s="7">
        <f ca="1"/>
        <v>0</v>
      </c>
      <c r="JL121" s="7">
        <f ca="1"/>
        <v>0</v>
      </c>
      <c r="JM121" s="7">
        <f ca="1"/>
        <v>0</v>
      </c>
      <c r="JN121" s="143"/>
    </row>
    <row r="122" spans="1:274" ht="16" customHeight="1">
      <c r="A122" s="204"/>
      <c r="B122" s="3" t="s">
        <v>41</v>
      </c>
      <c r="C122" s="18">
        <v>0</v>
      </c>
      <c r="D122" s="18">
        <v>0</v>
      </c>
      <c r="E122" s="18">
        <v>0</v>
      </c>
      <c r="F122" s="18">
        <v>0</v>
      </c>
      <c r="G122" s="18">
        <v>0</v>
      </c>
      <c r="H122" s="18">
        <v>0</v>
      </c>
      <c r="I122" s="18">
        <v>0</v>
      </c>
      <c r="J122" s="18">
        <v>0</v>
      </c>
      <c r="K122" s="18">
        <v>0</v>
      </c>
      <c r="L122" s="18">
        <v>0</v>
      </c>
      <c r="M122" s="18">
        <v>0</v>
      </c>
      <c r="N122" s="18">
        <v>0</v>
      </c>
      <c r="O122" s="18">
        <v>0</v>
      </c>
      <c r="P122" s="18">
        <v>0</v>
      </c>
      <c r="Q122" s="18">
        <v>0</v>
      </c>
      <c r="R122" s="18">
        <v>0</v>
      </c>
      <c r="S122" s="18">
        <v>0</v>
      </c>
      <c r="T122" s="18">
        <f>AG16</f>
        <v>500000000000000</v>
      </c>
      <c r="U122" s="18">
        <v>0</v>
      </c>
      <c r="V122" s="18">
        <v>0</v>
      </c>
      <c r="W122" s="216"/>
      <c r="BB122" s="204"/>
      <c r="BC122" s="3" t="s">
        <v>41</v>
      </c>
      <c r="BD122" s="7">
        <v>0</v>
      </c>
      <c r="BE122" s="7">
        <v>0</v>
      </c>
      <c r="BF122" s="7">
        <v>500000000000000</v>
      </c>
      <c r="BG122" s="7">
        <v>0</v>
      </c>
      <c r="BH122" s="7">
        <v>0</v>
      </c>
      <c r="BI122" s="17"/>
      <c r="BJ122" s="7">
        <f t="shared" si="18"/>
        <v>500000000000000</v>
      </c>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N122" s="204"/>
      <c r="CO122" s="3" t="s">
        <v>41</v>
      </c>
      <c r="CP122" s="7">
        <f t="shared" ca="1" si="16"/>
        <v>0</v>
      </c>
      <c r="CQ122" s="7">
        <f t="shared" ca="1" si="16"/>
        <v>0</v>
      </c>
      <c r="CR122" s="7">
        <f t="shared" ca="1" si="16"/>
        <v>0</v>
      </c>
      <c r="CS122" s="7">
        <f t="shared" ca="1" si="16"/>
        <v>0</v>
      </c>
      <c r="CT122" s="7">
        <f t="shared" ca="1" si="16"/>
        <v>0</v>
      </c>
      <c r="CU122" s="7">
        <f t="shared" ca="1" si="16"/>
        <v>0</v>
      </c>
      <c r="CV122" s="7">
        <f t="shared" ca="1" si="16"/>
        <v>0</v>
      </c>
      <c r="CW122" s="7">
        <f t="shared" ca="1" si="16"/>
        <v>0</v>
      </c>
      <c r="CX122" s="7">
        <f t="shared" ca="1" si="16"/>
        <v>0</v>
      </c>
      <c r="CY122" s="7">
        <f t="shared" ca="1" si="16"/>
        <v>0</v>
      </c>
      <c r="CZ122" s="7">
        <f t="shared" ca="1" si="16"/>
        <v>0</v>
      </c>
      <c r="DA122" s="7">
        <f t="shared" ca="1" si="16"/>
        <v>0</v>
      </c>
      <c r="DB122" s="7">
        <f t="shared" ca="1" si="16"/>
        <v>0</v>
      </c>
      <c r="DC122" s="7">
        <f t="shared" ca="1" si="16"/>
        <v>0</v>
      </c>
      <c r="DD122" s="7">
        <f t="shared" ca="1" si="16"/>
        <v>0</v>
      </c>
      <c r="DE122" s="7">
        <f t="shared" ca="1" si="16"/>
        <v>0</v>
      </c>
      <c r="DF122" s="7">
        <f t="shared" ca="1" si="19"/>
        <v>0</v>
      </c>
      <c r="DG122" s="7">
        <f t="shared" ca="1" si="19"/>
        <v>500000000000000</v>
      </c>
      <c r="DH122" s="7">
        <f t="shared" ca="1" si="19"/>
        <v>0</v>
      </c>
      <c r="DL122" s="204"/>
      <c r="DM122" s="3" t="s">
        <v>41</v>
      </c>
      <c r="DN122" s="7">
        <f ca="1"/>
        <v>0</v>
      </c>
      <c r="DO122" s="7">
        <f ca="1"/>
        <v>0</v>
      </c>
      <c r="DP122" s="7">
        <f ca="1"/>
        <v>0</v>
      </c>
      <c r="DQ122" s="7">
        <f ca="1"/>
        <v>0</v>
      </c>
      <c r="DR122" s="7">
        <f ca="1"/>
        <v>0</v>
      </c>
      <c r="DS122" s="7">
        <f ca="1"/>
        <v>0</v>
      </c>
      <c r="DT122" s="7">
        <f ca="1"/>
        <v>0</v>
      </c>
      <c r="DU122" s="7">
        <f ca="1"/>
        <v>0</v>
      </c>
      <c r="DV122" s="7">
        <f ca="1"/>
        <v>0</v>
      </c>
      <c r="DW122" s="7">
        <f ca="1"/>
        <v>0</v>
      </c>
      <c r="DX122" s="7">
        <f ca="1"/>
        <v>0</v>
      </c>
      <c r="DY122" s="7">
        <f ca="1"/>
        <v>0</v>
      </c>
      <c r="DZ122" s="7">
        <f ca="1"/>
        <v>0</v>
      </c>
      <c r="EA122" s="7">
        <f ca="1"/>
        <v>0</v>
      </c>
      <c r="EB122" s="7">
        <f ca="1"/>
        <v>0</v>
      </c>
      <c r="EC122" s="7">
        <f ca="1"/>
        <v>0</v>
      </c>
      <c r="ED122" s="7">
        <f ca="1"/>
        <v>0</v>
      </c>
      <c r="EE122" s="7">
        <f ca="1"/>
        <v>1</v>
      </c>
      <c r="EF122" s="7">
        <f ca="1"/>
        <v>0</v>
      </c>
      <c r="EG122" s="7">
        <f ca="1"/>
        <v>0</v>
      </c>
      <c r="EI122" s="204"/>
      <c r="EJ122" s="3" t="s">
        <v>41</v>
      </c>
      <c r="EK122" s="7">
        <f ca="1"/>
        <v>0</v>
      </c>
      <c r="EL122" s="7">
        <f ca="1"/>
        <v>0</v>
      </c>
      <c r="EM122" s="7">
        <f ca="1"/>
        <v>0</v>
      </c>
      <c r="EN122" s="7">
        <f ca="1"/>
        <v>0</v>
      </c>
      <c r="EO122" s="7">
        <f ca="1"/>
        <v>0</v>
      </c>
      <c r="EP122" s="7">
        <f ca="1"/>
        <v>0</v>
      </c>
      <c r="EQ122" s="7">
        <f ca="1"/>
        <v>0</v>
      </c>
      <c r="ER122" s="7">
        <f ca="1"/>
        <v>0</v>
      </c>
      <c r="ES122" s="7">
        <f ca="1"/>
        <v>0</v>
      </c>
      <c r="ET122" s="7">
        <f ca="1"/>
        <v>0</v>
      </c>
      <c r="EU122" s="7">
        <f ca="1"/>
        <v>0</v>
      </c>
      <c r="EV122" s="7">
        <f ca="1"/>
        <v>0</v>
      </c>
      <c r="EW122" s="7">
        <f ca="1"/>
        <v>0</v>
      </c>
      <c r="EX122" s="7">
        <f ca="1"/>
        <v>0</v>
      </c>
      <c r="EY122" s="7">
        <f ca="1"/>
        <v>0</v>
      </c>
      <c r="EZ122" s="7">
        <f ca="1"/>
        <v>0</v>
      </c>
      <c r="FA122" s="7">
        <f ca="1"/>
        <v>0</v>
      </c>
      <c r="FB122" s="7">
        <f ca="1"/>
        <v>1</v>
      </c>
      <c r="FC122" s="7">
        <f ca="1"/>
        <v>0</v>
      </c>
      <c r="FD122" s="7">
        <f ca="1"/>
        <v>0</v>
      </c>
      <c r="FG122" s="124"/>
      <c r="FL122" s="204"/>
      <c r="FM122" s="3" t="s">
        <v>41</v>
      </c>
      <c r="FN122" s="7">
        <f ca="1"/>
        <v>0</v>
      </c>
      <c r="FO122" s="7">
        <f ca="1"/>
        <v>0</v>
      </c>
      <c r="FP122" s="7">
        <f ca="1"/>
        <v>0</v>
      </c>
      <c r="FQ122" s="7">
        <f ca="1"/>
        <v>0</v>
      </c>
      <c r="FR122" s="7">
        <f ca="1"/>
        <v>0</v>
      </c>
      <c r="FS122" s="7">
        <f ca="1"/>
        <v>0</v>
      </c>
      <c r="FT122" s="7">
        <f ca="1"/>
        <v>0</v>
      </c>
      <c r="FU122" s="7">
        <f ca="1"/>
        <v>0</v>
      </c>
      <c r="FV122" s="7">
        <f ca="1"/>
        <v>0</v>
      </c>
      <c r="FW122" s="7">
        <f ca="1"/>
        <v>0</v>
      </c>
      <c r="FX122" s="7">
        <f ca="1"/>
        <v>0</v>
      </c>
      <c r="FY122" s="7">
        <f ca="1"/>
        <v>0</v>
      </c>
      <c r="FZ122" s="7">
        <f ca="1"/>
        <v>0</v>
      </c>
      <c r="GA122" s="7">
        <f ca="1"/>
        <v>0</v>
      </c>
      <c r="GB122" s="7">
        <f ca="1"/>
        <v>0</v>
      </c>
      <c r="GC122" s="7">
        <f ca="1"/>
        <v>0</v>
      </c>
      <c r="GD122" s="7">
        <f ca="1"/>
        <v>0</v>
      </c>
      <c r="GE122" s="7">
        <f ca="1"/>
        <v>0</v>
      </c>
      <c r="GF122" s="7">
        <f ca="1"/>
        <v>0</v>
      </c>
      <c r="GG122" s="7">
        <f ca="1"/>
        <v>0</v>
      </c>
      <c r="HE122" s="125"/>
      <c r="HP122" s="204"/>
      <c r="HQ122" s="148"/>
      <c r="HR122" s="204"/>
      <c r="HS122" s="3" t="s">
        <v>41</v>
      </c>
      <c r="HT122" s="7">
        <f ca="1"/>
        <v>0</v>
      </c>
      <c r="HU122" t="s">
        <v>188</v>
      </c>
      <c r="HX122" s="7">
        <f t="shared" ca="1" si="17"/>
        <v>0</v>
      </c>
      <c r="HY122" s="7">
        <f t="shared" ca="1" si="17"/>
        <v>0</v>
      </c>
      <c r="HZ122" s="7">
        <f t="shared" ca="1" si="17"/>
        <v>0</v>
      </c>
      <c r="IA122" s="7">
        <f t="shared" ca="1" si="17"/>
        <v>0</v>
      </c>
      <c r="IB122" s="7">
        <f t="shared" ca="1" si="17"/>
        <v>0</v>
      </c>
      <c r="IC122" s="7">
        <f t="shared" ca="1" si="17"/>
        <v>0</v>
      </c>
      <c r="ID122" s="7">
        <f t="shared" ca="1" si="17"/>
        <v>0</v>
      </c>
      <c r="IE122" s="7">
        <f t="shared" ca="1" si="17"/>
        <v>0</v>
      </c>
      <c r="IF122" s="7">
        <f t="shared" ca="1" si="17"/>
        <v>0</v>
      </c>
      <c r="IG122" s="7">
        <f t="shared" ca="1" si="17"/>
        <v>0</v>
      </c>
      <c r="IH122" s="7">
        <f t="shared" ca="1" si="17"/>
        <v>0</v>
      </c>
      <c r="II122" s="7">
        <f t="shared" ca="1" si="17"/>
        <v>0</v>
      </c>
      <c r="IJ122" s="7">
        <f t="shared" ca="1" si="17"/>
        <v>0</v>
      </c>
      <c r="IK122" s="7">
        <f t="shared" ca="1" si="17"/>
        <v>0</v>
      </c>
      <c r="IL122" s="7">
        <f t="shared" ca="1" si="17"/>
        <v>0</v>
      </c>
      <c r="IM122" s="7">
        <f t="shared" ca="1" si="17"/>
        <v>0</v>
      </c>
      <c r="IN122" s="7">
        <f t="shared" ca="1" si="20"/>
        <v>0</v>
      </c>
      <c r="IO122" s="7">
        <f t="shared" ca="1" si="20"/>
        <v>0</v>
      </c>
      <c r="IP122" s="7">
        <f t="shared" ca="1" si="20"/>
        <v>0</v>
      </c>
      <c r="IQ122" s="17"/>
      <c r="IR122" s="204"/>
      <c r="IS122" s="3" t="s">
        <v>41</v>
      </c>
      <c r="IT122" s="7">
        <f ca="1"/>
        <v>0</v>
      </c>
      <c r="IU122" s="7">
        <f ca="1"/>
        <v>0</v>
      </c>
      <c r="IV122" s="7">
        <f ca="1"/>
        <v>0</v>
      </c>
      <c r="IW122" s="7">
        <f ca="1"/>
        <v>0</v>
      </c>
      <c r="IX122" s="7">
        <f ca="1"/>
        <v>0</v>
      </c>
      <c r="IY122" s="7">
        <f ca="1"/>
        <v>0</v>
      </c>
      <c r="IZ122" s="7">
        <f ca="1"/>
        <v>0</v>
      </c>
      <c r="JA122" s="7">
        <f ca="1"/>
        <v>0</v>
      </c>
      <c r="JB122" s="7">
        <f ca="1"/>
        <v>0</v>
      </c>
      <c r="JC122" s="7">
        <f ca="1"/>
        <v>0</v>
      </c>
      <c r="JD122" s="7">
        <f ca="1"/>
        <v>0</v>
      </c>
      <c r="JE122" s="7">
        <f ca="1"/>
        <v>0</v>
      </c>
      <c r="JF122" s="7">
        <f ca="1"/>
        <v>0</v>
      </c>
      <c r="JG122" s="7">
        <f ca="1"/>
        <v>0</v>
      </c>
      <c r="JH122" s="7">
        <f ca="1"/>
        <v>0</v>
      </c>
      <c r="JI122" s="7">
        <f ca="1"/>
        <v>0</v>
      </c>
      <c r="JJ122" s="7">
        <f ca="1"/>
        <v>0</v>
      </c>
      <c r="JK122" s="7">
        <f ca="1"/>
        <v>0</v>
      </c>
      <c r="JL122" s="7">
        <f ca="1"/>
        <v>0</v>
      </c>
      <c r="JM122" s="7">
        <f ca="1"/>
        <v>0</v>
      </c>
      <c r="JN122" s="143"/>
    </row>
    <row r="123" spans="1:274" ht="16" customHeight="1">
      <c r="A123" s="204"/>
      <c r="B123" s="3" t="s">
        <v>134</v>
      </c>
      <c r="C123" s="18">
        <v>0</v>
      </c>
      <c r="D123" s="18">
        <v>0</v>
      </c>
      <c r="E123" s="18">
        <v>0</v>
      </c>
      <c r="F123" s="18">
        <v>0</v>
      </c>
      <c r="G123" s="18">
        <v>0</v>
      </c>
      <c r="H123" s="18">
        <v>0</v>
      </c>
      <c r="I123" s="18">
        <v>0</v>
      </c>
      <c r="J123" s="18">
        <v>0</v>
      </c>
      <c r="K123" s="18">
        <v>0</v>
      </c>
      <c r="L123" s="18">
        <v>0</v>
      </c>
      <c r="M123" s="18">
        <v>0</v>
      </c>
      <c r="N123" s="18">
        <v>0</v>
      </c>
      <c r="O123" s="18">
        <v>0</v>
      </c>
      <c r="P123" s="18">
        <v>0</v>
      </c>
      <c r="Q123" s="18">
        <v>0</v>
      </c>
      <c r="R123" s="18">
        <v>0</v>
      </c>
      <c r="S123" s="18">
        <f>AG26</f>
        <v>150000000000</v>
      </c>
      <c r="T123" s="18">
        <v>0</v>
      </c>
      <c r="U123" s="18">
        <v>0</v>
      </c>
      <c r="V123" s="18">
        <v>0</v>
      </c>
      <c r="W123" s="216"/>
      <c r="BB123" s="204"/>
      <c r="BC123" s="3" t="s">
        <v>134</v>
      </c>
      <c r="BD123" s="7">
        <v>0</v>
      </c>
      <c r="BE123" s="7">
        <v>150000000000</v>
      </c>
      <c r="BF123" s="7">
        <v>0</v>
      </c>
      <c r="BG123" s="7">
        <v>0</v>
      </c>
      <c r="BH123" s="7">
        <v>0</v>
      </c>
      <c r="BI123" s="17"/>
      <c r="BJ123" s="7">
        <f t="shared" si="18"/>
        <v>150000000000</v>
      </c>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N123" s="204"/>
      <c r="CO123" s="3" t="s">
        <v>134</v>
      </c>
      <c r="CP123" s="7">
        <f t="shared" ca="1" si="16"/>
        <v>0</v>
      </c>
      <c r="CQ123" s="7">
        <f t="shared" ca="1" si="16"/>
        <v>0</v>
      </c>
      <c r="CR123" s="7">
        <f t="shared" ca="1" si="16"/>
        <v>0</v>
      </c>
      <c r="CS123" s="7">
        <f t="shared" ca="1" si="16"/>
        <v>0</v>
      </c>
      <c r="CT123" s="7">
        <f t="shared" ca="1" si="16"/>
        <v>0</v>
      </c>
      <c r="CU123" s="7">
        <f t="shared" ca="1" si="16"/>
        <v>0</v>
      </c>
      <c r="CV123" s="7">
        <f t="shared" ca="1" si="16"/>
        <v>0</v>
      </c>
      <c r="CW123" s="7">
        <f t="shared" ca="1" si="16"/>
        <v>0</v>
      </c>
      <c r="CX123" s="7">
        <f t="shared" ca="1" si="16"/>
        <v>0</v>
      </c>
      <c r="CY123" s="7">
        <f t="shared" ca="1" si="16"/>
        <v>0</v>
      </c>
      <c r="CZ123" s="7">
        <f t="shared" ca="1" si="16"/>
        <v>0</v>
      </c>
      <c r="DA123" s="7">
        <f t="shared" ca="1" si="16"/>
        <v>0</v>
      </c>
      <c r="DB123" s="7">
        <f t="shared" ca="1" si="16"/>
        <v>0</v>
      </c>
      <c r="DC123" s="7">
        <f t="shared" ca="1" si="16"/>
        <v>0</v>
      </c>
      <c r="DD123" s="7">
        <f t="shared" ca="1" si="16"/>
        <v>0</v>
      </c>
      <c r="DE123" s="7">
        <f t="shared" ca="1" si="16"/>
        <v>0</v>
      </c>
      <c r="DF123" s="7">
        <f t="shared" ca="1" si="19"/>
        <v>0</v>
      </c>
      <c r="DG123" s="7">
        <f t="shared" ca="1" si="19"/>
        <v>0</v>
      </c>
      <c r="DH123" s="7">
        <f t="shared" ca="1" si="19"/>
        <v>150000000000</v>
      </c>
      <c r="DL123" s="204"/>
      <c r="DM123" s="3" t="s">
        <v>134</v>
      </c>
      <c r="DN123" s="7">
        <f ca="1"/>
        <v>0</v>
      </c>
      <c r="DO123" s="7">
        <f ca="1"/>
        <v>0</v>
      </c>
      <c r="DP123" s="7">
        <f ca="1"/>
        <v>0</v>
      </c>
      <c r="DQ123" s="7">
        <f ca="1"/>
        <v>0</v>
      </c>
      <c r="DR123" s="7">
        <f ca="1"/>
        <v>0</v>
      </c>
      <c r="DS123" s="7">
        <f ca="1"/>
        <v>0</v>
      </c>
      <c r="DT123" s="7">
        <f ca="1"/>
        <v>0</v>
      </c>
      <c r="DU123" s="7">
        <f ca="1"/>
        <v>0</v>
      </c>
      <c r="DV123" s="7">
        <f ca="1"/>
        <v>0</v>
      </c>
      <c r="DW123" s="7">
        <f ca="1"/>
        <v>0</v>
      </c>
      <c r="DX123" s="7">
        <f ca="1"/>
        <v>0</v>
      </c>
      <c r="DY123" s="7">
        <f ca="1"/>
        <v>0</v>
      </c>
      <c r="DZ123" s="7">
        <f ca="1"/>
        <v>0</v>
      </c>
      <c r="EA123" s="7">
        <f ca="1"/>
        <v>0</v>
      </c>
      <c r="EB123" s="7">
        <f ca="1"/>
        <v>0</v>
      </c>
      <c r="EC123" s="7">
        <f ca="1"/>
        <v>0</v>
      </c>
      <c r="ED123" s="155">
        <f ca="1"/>
        <v>1.0000000000000002</v>
      </c>
      <c r="EE123" s="7">
        <f ca="1"/>
        <v>0</v>
      </c>
      <c r="EF123" s="7">
        <f ca="1"/>
        <v>0</v>
      </c>
      <c r="EG123" s="7">
        <f ca="1"/>
        <v>0</v>
      </c>
      <c r="EI123" s="204"/>
      <c r="EJ123" s="3" t="s">
        <v>134</v>
      </c>
      <c r="EK123" s="7">
        <f ca="1"/>
        <v>0</v>
      </c>
      <c r="EL123" s="7">
        <f ca="1"/>
        <v>206.2225250434488</v>
      </c>
      <c r="EM123" s="7">
        <f ca="1"/>
        <v>36232.637726697874</v>
      </c>
      <c r="EN123" s="7">
        <f ca="1"/>
        <v>0</v>
      </c>
      <c r="EO123" s="7">
        <f ca="1"/>
        <v>238.9163399893614</v>
      </c>
      <c r="EP123" s="7">
        <f ca="1"/>
        <v>41534.974954995116</v>
      </c>
      <c r="EQ123" s="7">
        <f ca="1"/>
        <v>40738.227315121978</v>
      </c>
      <c r="ER123" s="7">
        <f ca="1"/>
        <v>142100.90492245677</v>
      </c>
      <c r="ES123" s="7">
        <f ca="1"/>
        <v>105519.01532088841</v>
      </c>
      <c r="ET123" s="7">
        <f ca="1"/>
        <v>107620.98773763918</v>
      </c>
      <c r="EU123" s="7">
        <f ca="1"/>
        <v>40738.227315121978</v>
      </c>
      <c r="EV123" s="7">
        <f ca="1"/>
        <v>129293.93473603761</v>
      </c>
      <c r="EW123" s="7">
        <f ca="1"/>
        <v>538104.93868819578</v>
      </c>
      <c r="EX123" s="7">
        <f ca="1"/>
        <v>51918.718693743896</v>
      </c>
      <c r="EY123" s="7">
        <f ca="1"/>
        <v>1120398.0479725956</v>
      </c>
      <c r="EZ123" s="7">
        <f ca="1"/>
        <v>1188134.6565422812</v>
      </c>
      <c r="FA123" s="7">
        <f ca="1"/>
        <v>1.0142574574605534</v>
      </c>
      <c r="FB123" s="7">
        <f ca="1"/>
        <v>1.2914518528516699E-6</v>
      </c>
      <c r="FC123" s="7">
        <f ca="1"/>
        <v>6.723284606273955E-3</v>
      </c>
      <c r="FD123" s="7">
        <f ca="1"/>
        <v>1.3844991651665039E-2</v>
      </c>
      <c r="FG123" s="124"/>
      <c r="FL123" s="204"/>
      <c r="FM123" s="3" t="s">
        <v>134</v>
      </c>
      <c r="FN123" s="7">
        <f ca="1"/>
        <v>0</v>
      </c>
      <c r="FO123" s="7">
        <f ca="1"/>
        <v>0</v>
      </c>
      <c r="FP123" s="7">
        <f ca="1"/>
        <v>0</v>
      </c>
      <c r="FQ123" s="7">
        <f ca="1"/>
        <v>0</v>
      </c>
      <c r="FR123" s="7">
        <f ca="1"/>
        <v>0</v>
      </c>
      <c r="FS123" s="7">
        <f ca="1"/>
        <v>0</v>
      </c>
      <c r="FT123" s="7">
        <f ca="1"/>
        <v>0</v>
      </c>
      <c r="FU123" s="7">
        <f ca="1"/>
        <v>0</v>
      </c>
      <c r="FV123" s="7">
        <f ca="1"/>
        <v>105519.01532088841</v>
      </c>
      <c r="FW123" s="7">
        <f ca="1"/>
        <v>0</v>
      </c>
      <c r="FX123" s="7">
        <f ca="1"/>
        <v>0</v>
      </c>
      <c r="FY123" s="7">
        <f ca="1"/>
        <v>0</v>
      </c>
      <c r="FZ123" s="7">
        <f ca="1"/>
        <v>0</v>
      </c>
      <c r="GA123" s="7">
        <f ca="1"/>
        <v>0</v>
      </c>
      <c r="GB123" s="7">
        <f ca="1"/>
        <v>0</v>
      </c>
      <c r="GC123" s="7">
        <f ca="1"/>
        <v>0</v>
      </c>
      <c r="GD123" s="7">
        <f ca="1"/>
        <v>0</v>
      </c>
      <c r="GE123" s="7">
        <f ca="1"/>
        <v>0</v>
      </c>
      <c r="GF123" s="7">
        <f ca="1"/>
        <v>0</v>
      </c>
      <c r="GG123" s="7">
        <f ca="1"/>
        <v>0</v>
      </c>
      <c r="HE123" s="125"/>
      <c r="HP123" s="204"/>
      <c r="HQ123" s="148"/>
      <c r="HR123" s="204"/>
      <c r="HS123" s="3" t="s">
        <v>134</v>
      </c>
      <c r="HT123" s="7">
        <f ca="1"/>
        <v>0</v>
      </c>
      <c r="HU123" t="s">
        <v>189</v>
      </c>
      <c r="HX123" s="7">
        <f t="shared" ca="1" si="17"/>
        <v>0</v>
      </c>
      <c r="HY123" s="7">
        <f t="shared" ca="1" si="17"/>
        <v>0</v>
      </c>
      <c r="HZ123" s="7">
        <f t="shared" ca="1" si="17"/>
        <v>0</v>
      </c>
      <c r="IA123" s="7">
        <f t="shared" ca="1" si="17"/>
        <v>0</v>
      </c>
      <c r="IB123" s="7">
        <f t="shared" ca="1" si="17"/>
        <v>0</v>
      </c>
      <c r="IC123" s="7">
        <f t="shared" ca="1" si="17"/>
        <v>0</v>
      </c>
      <c r="ID123" s="7">
        <f t="shared" ca="1" si="17"/>
        <v>0</v>
      </c>
      <c r="IE123" s="7">
        <f t="shared" ca="1" si="17"/>
        <v>0</v>
      </c>
      <c r="IF123" s="7">
        <f t="shared" ca="1" si="17"/>
        <v>0</v>
      </c>
      <c r="IG123" s="7">
        <f t="shared" ca="1" si="17"/>
        <v>0</v>
      </c>
      <c r="IH123" s="7">
        <f t="shared" ca="1" si="17"/>
        <v>0</v>
      </c>
      <c r="II123" s="7">
        <f t="shared" ca="1" si="17"/>
        <v>0</v>
      </c>
      <c r="IJ123" s="7">
        <f t="shared" ca="1" si="17"/>
        <v>0</v>
      </c>
      <c r="IK123" s="7">
        <f t="shared" ca="1" si="17"/>
        <v>0</v>
      </c>
      <c r="IL123" s="7">
        <f t="shared" ca="1" si="17"/>
        <v>0</v>
      </c>
      <c r="IM123" s="7">
        <f t="shared" ca="1" si="17"/>
        <v>0</v>
      </c>
      <c r="IN123" s="7">
        <f t="shared" ca="1" si="20"/>
        <v>0</v>
      </c>
      <c r="IO123" s="7">
        <f t="shared" ca="1" si="20"/>
        <v>0</v>
      </c>
      <c r="IP123" s="7">
        <f t="shared" ca="1" si="20"/>
        <v>0</v>
      </c>
      <c r="IQ123" s="17"/>
      <c r="IR123" s="204"/>
      <c r="IS123" s="3" t="s">
        <v>134</v>
      </c>
      <c r="IT123" s="7">
        <f ca="1"/>
        <v>0</v>
      </c>
      <c r="IU123" s="7">
        <f ca="1"/>
        <v>0</v>
      </c>
      <c r="IV123" s="7">
        <f ca="1"/>
        <v>0</v>
      </c>
      <c r="IW123" s="7">
        <f ca="1"/>
        <v>0</v>
      </c>
      <c r="IX123" s="7">
        <f ca="1"/>
        <v>0</v>
      </c>
      <c r="IY123" s="7">
        <f ca="1"/>
        <v>0</v>
      </c>
      <c r="IZ123" s="7">
        <f ca="1"/>
        <v>0</v>
      </c>
      <c r="JA123" s="7">
        <f ca="1"/>
        <v>0</v>
      </c>
      <c r="JB123" s="7">
        <f ca="1"/>
        <v>0</v>
      </c>
      <c r="JC123" s="7">
        <f ca="1"/>
        <v>0</v>
      </c>
      <c r="JD123" s="7">
        <f ca="1"/>
        <v>0</v>
      </c>
      <c r="JE123" s="7">
        <f ca="1"/>
        <v>0</v>
      </c>
      <c r="JF123" s="7">
        <f ca="1"/>
        <v>0</v>
      </c>
      <c r="JG123" s="7">
        <f ca="1"/>
        <v>0</v>
      </c>
      <c r="JH123" s="7">
        <f ca="1"/>
        <v>0</v>
      </c>
      <c r="JI123" s="7">
        <f ca="1"/>
        <v>0</v>
      </c>
      <c r="JJ123" s="7">
        <f ca="1"/>
        <v>0</v>
      </c>
      <c r="JK123" s="7">
        <f ca="1"/>
        <v>0</v>
      </c>
      <c r="JL123" s="7">
        <f ca="1"/>
        <v>0</v>
      </c>
      <c r="JM123" s="7">
        <f ca="1"/>
        <v>0</v>
      </c>
      <c r="JN123" s="143"/>
    </row>
    <row r="124" spans="1:274" ht="20">
      <c r="A124" s="20"/>
      <c r="C124" s="211"/>
      <c r="D124" s="211"/>
      <c r="E124" s="211"/>
      <c r="F124" s="211"/>
      <c r="G124" s="211"/>
      <c r="H124" s="211"/>
      <c r="I124" s="211"/>
      <c r="J124" s="211"/>
      <c r="K124" s="211"/>
      <c r="L124" s="211"/>
      <c r="M124" s="211"/>
      <c r="N124" s="211"/>
      <c r="O124" s="211"/>
      <c r="P124" s="211"/>
      <c r="Q124" s="211"/>
      <c r="R124" s="211"/>
      <c r="S124" s="211"/>
      <c r="T124" s="211"/>
      <c r="U124" s="211"/>
      <c r="V124" s="211"/>
      <c r="BD124" s="221"/>
      <c r="BE124" s="221"/>
      <c r="BF124" s="221"/>
      <c r="BG124" s="221"/>
      <c r="BH124" s="221"/>
      <c r="BJ124" s="38" t="s">
        <v>105</v>
      </c>
      <c r="BL124" s="38"/>
      <c r="BM124" s="38"/>
      <c r="BN124" s="38"/>
      <c r="BO124" s="38"/>
      <c r="BP124" s="38"/>
      <c r="BQ124" s="38"/>
      <c r="BR124" s="38"/>
      <c r="BS124" s="38"/>
      <c r="BT124" s="38"/>
      <c r="BU124" s="38"/>
      <c r="BV124" s="38"/>
      <c r="BW124" s="38"/>
      <c r="BX124" s="38"/>
      <c r="BY124" s="38"/>
      <c r="BZ124" s="38"/>
      <c r="CA124" s="38"/>
      <c r="CB124" s="38"/>
      <c r="CC124" s="38"/>
      <c r="CD124" s="38"/>
      <c r="CE124" s="38"/>
      <c r="CF124" s="38"/>
      <c r="CG124" s="38"/>
      <c r="CH124" s="38"/>
      <c r="CI124" s="38"/>
      <c r="CJ124" s="38"/>
      <c r="CK124" s="38"/>
      <c r="CL124" s="38"/>
      <c r="CN124" s="38"/>
      <c r="CP124" s="211" t="s">
        <v>111</v>
      </c>
      <c r="CQ124" s="211"/>
      <c r="CR124" s="211"/>
      <c r="CS124" s="211"/>
      <c r="CT124" s="211"/>
      <c r="CU124" s="211"/>
      <c r="CV124" s="211"/>
      <c r="CW124" s="211"/>
      <c r="CX124" s="211"/>
      <c r="CY124" s="211"/>
      <c r="CZ124" s="211"/>
      <c r="DA124" s="211"/>
      <c r="DB124" s="211"/>
      <c r="DC124" s="211"/>
      <c r="DD124" s="211"/>
      <c r="DE124" s="211"/>
      <c r="DF124" s="211"/>
      <c r="DG124" s="211"/>
      <c r="DH124" s="211"/>
      <c r="DN124" s="223" t="s">
        <v>18</v>
      </c>
      <c r="DO124" s="223"/>
      <c r="DP124" s="223"/>
      <c r="DQ124" s="223"/>
      <c r="DR124" s="223"/>
      <c r="DS124" s="223"/>
      <c r="DT124" s="223"/>
      <c r="DU124" s="223"/>
      <c r="DV124" s="223"/>
      <c r="DW124" s="223"/>
      <c r="DX124" s="223"/>
      <c r="DY124" s="223"/>
      <c r="DZ124" s="223"/>
      <c r="EA124" s="223"/>
      <c r="EB124" s="223"/>
      <c r="EC124" s="223"/>
      <c r="ED124" s="223"/>
      <c r="EE124" s="223"/>
      <c r="EF124" s="223"/>
      <c r="EG124" s="223"/>
      <c r="EK124" s="211" t="s">
        <v>129</v>
      </c>
      <c r="EL124" s="211"/>
      <c r="EM124" s="211"/>
      <c r="EN124" s="211"/>
      <c r="EO124" s="211"/>
      <c r="EP124" s="211"/>
      <c r="EQ124" s="211"/>
      <c r="ER124" s="211"/>
      <c r="ES124" s="211"/>
      <c r="ET124" s="211"/>
      <c r="EU124" s="211"/>
      <c r="EV124" s="211"/>
      <c r="EW124" s="211"/>
      <c r="EX124" s="211"/>
      <c r="EY124" s="211"/>
      <c r="EZ124" s="211"/>
      <c r="FA124" s="211"/>
      <c r="FB124" s="211"/>
      <c r="FC124" s="211"/>
      <c r="FD124" s="211"/>
      <c r="FG124" s="124"/>
      <c r="FN124" s="211" t="s">
        <v>174</v>
      </c>
      <c r="FO124" s="211"/>
      <c r="FP124" s="211"/>
      <c r="FQ124" s="211"/>
      <c r="FR124" s="211"/>
      <c r="FS124" s="211"/>
      <c r="FT124" s="211"/>
      <c r="FU124" s="211"/>
      <c r="FV124" s="211"/>
      <c r="FW124" s="211"/>
      <c r="FX124" s="211"/>
      <c r="FY124" s="211"/>
      <c r="FZ124" s="211"/>
      <c r="GA124" s="211"/>
      <c r="GB124" s="211"/>
      <c r="GC124" s="211"/>
      <c r="GD124" s="211"/>
      <c r="GE124" s="211"/>
      <c r="GF124" s="211"/>
      <c r="GG124" s="211"/>
      <c r="HE124" s="125"/>
      <c r="HQ124" s="147"/>
      <c r="HR124" s="17"/>
      <c r="HT124" s="17" t="s">
        <v>211</v>
      </c>
      <c r="HX124" s="211" t="s">
        <v>192</v>
      </c>
      <c r="HY124" s="211"/>
      <c r="HZ124" s="211"/>
      <c r="IA124" s="211"/>
      <c r="IB124" s="211"/>
      <c r="IC124" s="211"/>
      <c r="ID124" s="211"/>
      <c r="IE124" s="211"/>
      <c r="IF124" s="211"/>
      <c r="IG124" s="211"/>
      <c r="IH124" s="211"/>
      <c r="II124" s="211"/>
      <c r="IJ124" s="211"/>
      <c r="IK124" s="211"/>
      <c r="IL124" s="211"/>
      <c r="IM124" s="211"/>
      <c r="IN124" s="211"/>
      <c r="IO124" s="211"/>
      <c r="IP124" s="211"/>
      <c r="IQ124" s="38"/>
      <c r="IT124" s="221" t="s">
        <v>194</v>
      </c>
      <c r="IU124" s="221"/>
      <c r="IV124" s="221"/>
      <c r="IW124" s="221"/>
      <c r="IX124" s="221"/>
      <c r="IY124" s="221"/>
      <c r="IZ124" s="221"/>
      <c r="JA124" s="221"/>
      <c r="JB124" s="221"/>
      <c r="JC124" s="221"/>
      <c r="JD124" s="221"/>
      <c r="JE124" s="221"/>
      <c r="JF124" s="221"/>
      <c r="JG124" s="221"/>
      <c r="JH124" s="221"/>
      <c r="JI124" s="221"/>
      <c r="JJ124" s="221"/>
      <c r="JK124" s="221"/>
      <c r="JL124" s="221"/>
      <c r="JM124" s="221"/>
      <c r="JN124" s="143"/>
    </row>
    <row r="125" spans="1:274">
      <c r="BG125" s="38"/>
      <c r="BI125" s="38"/>
      <c r="CQ125" s="17"/>
      <c r="FG125" s="124"/>
      <c r="HE125" s="125"/>
      <c r="HQ125" s="147"/>
      <c r="JJ125" s="17">
        <f ca="1">SUM(JC105:JC123)</f>
        <v>0</v>
      </c>
      <c r="JK125" s="17">
        <f ca="1">SUM(JD105:JD123)</f>
        <v>0</v>
      </c>
      <c r="JL125" s="17">
        <f ca="1">SUM(JE105:JE123)</f>
        <v>0</v>
      </c>
      <c r="JM125" s="17">
        <f ca="1">SUM(JF105:JF123)</f>
        <v>0</v>
      </c>
      <c r="JN125" s="143"/>
    </row>
    <row r="126" spans="1:274">
      <c r="B126" s="3" t="s">
        <v>11</v>
      </c>
      <c r="C126" s="7">
        <f>SUM(C105:C123)</f>
        <v>50000</v>
      </c>
      <c r="D126" s="7">
        <f t="shared" ref="D126:V126" si="21">SUM(D105:D123)</f>
        <v>47500</v>
      </c>
      <c r="E126" s="7">
        <f t="shared" si="21"/>
        <v>47000</v>
      </c>
      <c r="F126" s="7">
        <f t="shared" si="21"/>
        <v>43000</v>
      </c>
      <c r="G126" s="7">
        <f t="shared" si="21"/>
        <v>41000</v>
      </c>
      <c r="H126" s="7">
        <f t="shared" si="21"/>
        <v>41000</v>
      </c>
      <c r="I126" s="7">
        <f t="shared" si="21"/>
        <v>15500</v>
      </c>
      <c r="J126" s="7">
        <f t="shared" si="21"/>
        <v>15150</v>
      </c>
      <c r="K126" s="7">
        <f t="shared" si="21"/>
        <v>6400</v>
      </c>
      <c r="L126" s="7">
        <f t="shared" si="21"/>
        <v>6275</v>
      </c>
      <c r="M126" s="7">
        <f t="shared" si="21"/>
        <v>26500</v>
      </c>
      <c r="N126" s="7">
        <f t="shared" si="21"/>
        <v>26000</v>
      </c>
      <c r="O126" s="7">
        <f t="shared" si="21"/>
        <v>1200</v>
      </c>
      <c r="P126" s="7">
        <f t="shared" si="21"/>
        <v>20000</v>
      </c>
      <c r="Q126" s="7">
        <f t="shared" si="21"/>
        <v>3000.4000000000015</v>
      </c>
      <c r="R126" s="7">
        <f t="shared" si="21"/>
        <v>1799.9799999999996</v>
      </c>
      <c r="S126" s="7">
        <f t="shared" si="21"/>
        <v>150000000000</v>
      </c>
      <c r="T126" s="7">
        <f t="shared" si="21"/>
        <v>500000000000000</v>
      </c>
      <c r="U126" s="7">
        <f t="shared" si="21"/>
        <v>500000000000</v>
      </c>
      <c r="V126" s="7">
        <f t="shared" si="21"/>
        <v>75000000000</v>
      </c>
      <c r="CP126" s="211" t="s">
        <v>110</v>
      </c>
      <c r="CQ126" s="211"/>
      <c r="CR126" s="211"/>
      <c r="CS126" s="211"/>
      <c r="CT126" s="211"/>
      <c r="CU126" s="211"/>
      <c r="CV126" s="211"/>
      <c r="CW126" s="211"/>
      <c r="CX126" s="211"/>
      <c r="CY126" s="211"/>
      <c r="CZ126" s="211"/>
      <c r="DA126" s="211"/>
      <c r="DB126" s="211"/>
      <c r="DC126" s="211"/>
      <c r="DD126" s="211"/>
      <c r="DE126" s="211"/>
      <c r="DF126" s="211"/>
      <c r="DG126" s="211"/>
      <c r="DH126" s="211"/>
      <c r="DI126" s="211"/>
      <c r="DN126" s="211" t="s">
        <v>110</v>
      </c>
      <c r="DO126" s="211"/>
      <c r="DP126" s="211"/>
      <c r="DQ126" s="211"/>
      <c r="DR126" s="211"/>
      <c r="DS126" s="211"/>
      <c r="DT126" s="211"/>
      <c r="DU126" s="211"/>
      <c r="DV126" s="211"/>
      <c r="DW126" s="211"/>
      <c r="DX126" s="211"/>
      <c r="DY126" s="211"/>
      <c r="DZ126" s="211"/>
      <c r="EA126" s="211"/>
      <c r="EB126" s="211"/>
      <c r="EC126" s="211"/>
      <c r="ED126" s="211"/>
      <c r="EE126" s="211"/>
      <c r="EF126" s="211"/>
      <c r="EG126" s="211"/>
      <c r="EK126" s="211" t="s">
        <v>110</v>
      </c>
      <c r="EL126" s="211"/>
      <c r="EM126" s="211"/>
      <c r="EN126" s="211"/>
      <c r="EO126" s="211"/>
      <c r="EP126" s="211"/>
      <c r="EQ126" s="211"/>
      <c r="ER126" s="211"/>
      <c r="ES126" s="211"/>
      <c r="ET126" s="211"/>
      <c r="EU126" s="211"/>
      <c r="EV126" s="211"/>
      <c r="EW126" s="211"/>
      <c r="EX126" s="211"/>
      <c r="EY126" s="211"/>
      <c r="EZ126" s="211"/>
      <c r="FA126" s="211"/>
      <c r="FB126" s="211"/>
      <c r="FC126" s="211"/>
      <c r="FD126" s="211"/>
      <c r="FG126" s="124"/>
      <c r="FN126" s="211"/>
      <c r="FO126" s="211"/>
      <c r="FP126" s="211"/>
      <c r="FQ126" s="211"/>
      <c r="FR126" s="211"/>
      <c r="FS126" s="211"/>
      <c r="FT126" s="211"/>
      <c r="FU126" s="211"/>
      <c r="FV126" s="211"/>
      <c r="FW126" s="211"/>
      <c r="FX126" s="211"/>
      <c r="FY126" s="211"/>
      <c r="FZ126" s="211"/>
      <c r="GA126" s="38"/>
      <c r="GB126" s="38"/>
      <c r="GC126" s="38"/>
      <c r="GD126" s="38"/>
      <c r="GE126" s="38"/>
      <c r="GF126" s="38"/>
      <c r="HE126" s="125"/>
      <c r="HQ126" s="147"/>
      <c r="HX126" s="211" t="s">
        <v>1</v>
      </c>
      <c r="HY126" s="211"/>
      <c r="HZ126" s="211"/>
      <c r="IA126" s="211"/>
      <c r="IB126" s="211"/>
      <c r="IC126" s="211"/>
      <c r="ID126" s="211"/>
      <c r="IE126" s="211"/>
      <c r="IF126" s="211"/>
      <c r="IG126" s="211"/>
      <c r="IH126" s="211"/>
      <c r="II126" s="211"/>
      <c r="IJ126" s="211"/>
      <c r="IK126" s="211"/>
      <c r="IL126" s="211"/>
      <c r="IM126" s="211"/>
      <c r="IN126" s="211"/>
      <c r="IO126" s="211"/>
      <c r="IP126" s="211"/>
      <c r="IT126" s="211" t="s">
        <v>110</v>
      </c>
      <c r="IU126" s="211"/>
      <c r="IV126" s="211"/>
      <c r="IW126" s="211"/>
      <c r="IX126" s="211"/>
      <c r="IY126" s="211"/>
      <c r="IZ126" s="211"/>
      <c r="JA126" s="211"/>
      <c r="JB126" s="211"/>
      <c r="JC126" s="211"/>
      <c r="JD126" s="211"/>
      <c r="JE126" s="211"/>
      <c r="JF126" s="211"/>
      <c r="JG126" s="211"/>
      <c r="JH126" s="211"/>
      <c r="JI126" s="211"/>
      <c r="JJ126" s="211"/>
      <c r="JK126" s="211"/>
      <c r="JL126" s="211"/>
      <c r="JM126" s="211"/>
      <c r="JN126" s="143"/>
    </row>
    <row r="127" spans="1:274" ht="156">
      <c r="C127" s="219" t="s">
        <v>124</v>
      </c>
      <c r="D127" s="219"/>
      <c r="E127" s="219"/>
      <c r="F127" s="219"/>
      <c r="G127" s="219"/>
      <c r="H127" s="219"/>
      <c r="I127" s="219"/>
      <c r="J127" s="219"/>
      <c r="K127" s="219"/>
      <c r="L127" s="219"/>
      <c r="M127" s="219"/>
      <c r="N127" s="219"/>
      <c r="O127" s="219"/>
      <c r="P127" s="219"/>
      <c r="Q127" s="219"/>
      <c r="R127" s="219"/>
      <c r="S127" s="219"/>
      <c r="T127" s="219"/>
      <c r="U127" s="219"/>
      <c r="V127" s="219"/>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6" t="s">
        <v>14</v>
      </c>
      <c r="CQ127" s="6" t="s">
        <v>480</v>
      </c>
      <c r="CR127" s="6" t="s">
        <v>481</v>
      </c>
      <c r="CS127" s="6" t="s">
        <v>27</v>
      </c>
      <c r="CT127" s="6" t="s">
        <v>482</v>
      </c>
      <c r="CU127" s="6" t="s">
        <v>483</v>
      </c>
      <c r="CV127" s="6" t="s">
        <v>15</v>
      </c>
      <c r="CW127" s="6" t="s">
        <v>484</v>
      </c>
      <c r="CX127" s="6" t="s">
        <v>21</v>
      </c>
      <c r="CY127" s="6" t="s">
        <v>485</v>
      </c>
      <c r="CZ127" s="6" t="s">
        <v>20</v>
      </c>
      <c r="DA127" s="6" t="s">
        <v>486</v>
      </c>
      <c r="DB127" s="6" t="s">
        <v>30</v>
      </c>
      <c r="DC127" s="6" t="s">
        <v>31</v>
      </c>
      <c r="DD127" s="6" t="s">
        <v>489</v>
      </c>
      <c r="DE127" s="6" t="s">
        <v>490</v>
      </c>
      <c r="DF127" s="6" t="s">
        <v>139</v>
      </c>
      <c r="DG127" s="6" t="s">
        <v>140</v>
      </c>
      <c r="DH127" s="6" t="s">
        <v>141</v>
      </c>
      <c r="DI127" s="6" t="s">
        <v>142</v>
      </c>
      <c r="DN127" s="6" t="s">
        <v>14</v>
      </c>
      <c r="DO127" s="6" t="s">
        <v>480</v>
      </c>
      <c r="DP127" s="6" t="s">
        <v>481</v>
      </c>
      <c r="DQ127" s="6" t="s">
        <v>27</v>
      </c>
      <c r="DR127" s="6" t="s">
        <v>482</v>
      </c>
      <c r="DS127" s="6" t="s">
        <v>483</v>
      </c>
      <c r="DT127" s="6" t="s">
        <v>15</v>
      </c>
      <c r="DU127" s="6" t="s">
        <v>484</v>
      </c>
      <c r="DV127" s="6" t="s">
        <v>21</v>
      </c>
      <c r="DW127" s="6" t="s">
        <v>485</v>
      </c>
      <c r="DX127" s="6" t="s">
        <v>20</v>
      </c>
      <c r="DY127" s="6" t="s">
        <v>486</v>
      </c>
      <c r="DZ127" s="6" t="s">
        <v>30</v>
      </c>
      <c r="EA127" s="6" t="s">
        <v>31</v>
      </c>
      <c r="EB127" s="6" t="s">
        <v>489</v>
      </c>
      <c r="EC127" s="6" t="s">
        <v>490</v>
      </c>
      <c r="ED127" s="6" t="s">
        <v>139</v>
      </c>
      <c r="EE127" s="6" t="s">
        <v>140</v>
      </c>
      <c r="EF127" s="6" t="s">
        <v>141</v>
      </c>
      <c r="EG127" s="6" t="s">
        <v>142</v>
      </c>
      <c r="EK127" s="6" t="s">
        <v>14</v>
      </c>
      <c r="EL127" s="6" t="s">
        <v>480</v>
      </c>
      <c r="EM127" s="6" t="s">
        <v>481</v>
      </c>
      <c r="EN127" s="6" t="s">
        <v>27</v>
      </c>
      <c r="EO127" s="6" t="s">
        <v>482</v>
      </c>
      <c r="EP127" s="6" t="s">
        <v>483</v>
      </c>
      <c r="EQ127" s="6" t="s">
        <v>15</v>
      </c>
      <c r="ER127" s="6" t="s">
        <v>484</v>
      </c>
      <c r="ES127" s="6" t="s">
        <v>21</v>
      </c>
      <c r="ET127" s="6" t="s">
        <v>485</v>
      </c>
      <c r="EU127" s="6" t="s">
        <v>20</v>
      </c>
      <c r="EV127" s="6" t="s">
        <v>486</v>
      </c>
      <c r="EW127" s="6" t="s">
        <v>30</v>
      </c>
      <c r="EX127" s="6" t="s">
        <v>31</v>
      </c>
      <c r="EY127" s="6" t="s">
        <v>489</v>
      </c>
      <c r="EZ127" s="6" t="s">
        <v>490</v>
      </c>
      <c r="FA127" s="6" t="s">
        <v>139</v>
      </c>
      <c r="FB127" s="6" t="s">
        <v>140</v>
      </c>
      <c r="FC127" s="6" t="s">
        <v>141</v>
      </c>
      <c r="FD127" s="6" t="s">
        <v>142</v>
      </c>
      <c r="FG127" s="124"/>
      <c r="FN127" s="6"/>
      <c r="FO127" s="6"/>
      <c r="FP127" s="6"/>
      <c r="FQ127" s="6"/>
      <c r="FR127" s="6"/>
      <c r="FS127" s="6"/>
      <c r="FT127" s="6"/>
      <c r="FU127" s="6"/>
      <c r="FV127" s="6"/>
      <c r="FW127" s="6"/>
      <c r="FX127" s="6"/>
      <c r="FY127" s="6"/>
      <c r="FZ127" s="6"/>
      <c r="GA127" s="6"/>
      <c r="GB127" s="6"/>
      <c r="GC127" s="6"/>
      <c r="GD127" s="6"/>
      <c r="GE127" s="6"/>
      <c r="GF127" s="6"/>
      <c r="HE127" s="125"/>
      <c r="HQ127" s="147"/>
      <c r="HU127" t="s">
        <v>190</v>
      </c>
      <c r="HX127" s="6" t="s">
        <v>175</v>
      </c>
      <c r="HY127" s="6" t="s">
        <v>176</v>
      </c>
      <c r="HZ127" s="6" t="s">
        <v>28</v>
      </c>
      <c r="IA127" s="6" t="s">
        <v>0</v>
      </c>
      <c r="IB127" s="6" t="s">
        <v>37</v>
      </c>
      <c r="IC127" s="6" t="s">
        <v>38</v>
      </c>
      <c r="ID127" s="6" t="s">
        <v>13</v>
      </c>
      <c r="IE127" s="6" t="s">
        <v>23</v>
      </c>
      <c r="IF127" s="6" t="s">
        <v>22</v>
      </c>
      <c r="IG127" s="6" t="s">
        <v>131</v>
      </c>
      <c r="IH127" s="6" t="s">
        <v>132</v>
      </c>
      <c r="II127" s="6" t="s">
        <v>32</v>
      </c>
      <c r="IJ127" s="6" t="s">
        <v>33</v>
      </c>
      <c r="IK127" s="6" t="s">
        <v>42</v>
      </c>
      <c r="IL127" s="6" t="s">
        <v>34</v>
      </c>
      <c r="IM127" s="6" t="s">
        <v>35</v>
      </c>
      <c r="IN127" s="6" t="s">
        <v>36</v>
      </c>
      <c r="IO127" s="6" t="s">
        <v>41</v>
      </c>
      <c r="IP127" s="6" t="s">
        <v>134</v>
      </c>
      <c r="IT127" s="6" t="s">
        <v>14</v>
      </c>
      <c r="IU127" s="6" t="s">
        <v>201</v>
      </c>
      <c r="IV127" s="6" t="s">
        <v>202</v>
      </c>
      <c r="IW127" s="6" t="s">
        <v>27</v>
      </c>
      <c r="IX127" s="6" t="s">
        <v>203</v>
      </c>
      <c r="IY127" s="6" t="s">
        <v>204</v>
      </c>
      <c r="IZ127" s="6" t="s">
        <v>15</v>
      </c>
      <c r="JA127" s="6" t="s">
        <v>206</v>
      </c>
      <c r="JB127" s="6" t="s">
        <v>21</v>
      </c>
      <c r="JC127" s="6" t="s">
        <v>205</v>
      </c>
      <c r="JD127" s="6" t="s">
        <v>20</v>
      </c>
      <c r="JE127" s="6" t="s">
        <v>207</v>
      </c>
      <c r="JF127" s="6" t="s">
        <v>182</v>
      </c>
      <c r="JG127" s="6" t="s">
        <v>183</v>
      </c>
      <c r="JH127" s="6" t="s">
        <v>184</v>
      </c>
      <c r="JI127" s="6" t="s">
        <v>180</v>
      </c>
      <c r="JJ127" s="6" t="s">
        <v>139</v>
      </c>
      <c r="JK127" s="6" t="s">
        <v>140</v>
      </c>
      <c r="JL127" s="6" t="s">
        <v>181</v>
      </c>
      <c r="JM127" s="6" t="s">
        <v>142</v>
      </c>
      <c r="JN127" s="143"/>
    </row>
    <row r="128" spans="1:274" ht="16" customHeight="1">
      <c r="A128" s="222" t="s">
        <v>171</v>
      </c>
      <c r="B128" s="3" t="s">
        <v>14</v>
      </c>
      <c r="X128" s="7">
        <f t="array" ref="X128:AP147">TRANSPOSE(C105:V123)-X73:AP92</f>
        <v>50000</v>
      </c>
      <c r="Y128" s="7">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D128" s="7">
        <f>SUM(X128:AP128)</f>
        <v>0</v>
      </c>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222" t="s">
        <v>171</v>
      </c>
      <c r="CO128" s="3" t="s">
        <v>14</v>
      </c>
      <c r="CP128" s="7">
        <f t="array" aca="1" ref="CP128:DI147" ca="1">MMULT(DN73:EF92, DN105:EG123)</f>
        <v>0</v>
      </c>
      <c r="CQ128" s="7">
        <f ca="1"/>
        <v>1.0526315789473684</v>
      </c>
      <c r="CR128" s="7">
        <f ca="1"/>
        <v>0</v>
      </c>
      <c r="CS128" s="7">
        <f ca="1"/>
        <v>0</v>
      </c>
      <c r="CT128" s="7">
        <f ca="1"/>
        <v>0</v>
      </c>
      <c r="CU128" s="7">
        <f ca="1"/>
        <v>0</v>
      </c>
      <c r="CV128" s="7">
        <f ca="1"/>
        <v>0</v>
      </c>
      <c r="CW128" s="7">
        <f ca="1"/>
        <v>0</v>
      </c>
      <c r="CX128" s="7">
        <f ca="1"/>
        <v>0</v>
      </c>
      <c r="CY128" s="7">
        <f ca="1"/>
        <v>0</v>
      </c>
      <c r="CZ128" s="7">
        <f ca="1"/>
        <v>0</v>
      </c>
      <c r="DA128" s="7">
        <f ca="1"/>
        <v>0</v>
      </c>
      <c r="DB128" s="7">
        <f ca="1"/>
        <v>0</v>
      </c>
      <c r="DC128" s="7">
        <f ca="1"/>
        <v>0</v>
      </c>
      <c r="DD128" s="7">
        <f ca="1"/>
        <v>0</v>
      </c>
      <c r="DE128" s="7">
        <f ca="1"/>
        <v>0</v>
      </c>
      <c r="DF128" s="7">
        <f ca="1"/>
        <v>0</v>
      </c>
      <c r="DG128" s="7">
        <f ca="1"/>
        <v>0</v>
      </c>
      <c r="DH128" s="7">
        <f ca="1"/>
        <v>0</v>
      </c>
      <c r="DI128" s="7">
        <f ca="1"/>
        <v>0</v>
      </c>
      <c r="DL128" s="222" t="s">
        <v>171</v>
      </c>
      <c r="DM128" s="3" t="s">
        <v>14</v>
      </c>
      <c r="DN128" s="7">
        <f t="array" aca="1" ref="DN128:EG147" ca="1">_xlfn.MUNIT(20) - CP128:DI147</f>
        <v>1</v>
      </c>
      <c r="DO128" s="7">
        <f ca="1"/>
        <v>-1.0526315789473684</v>
      </c>
      <c r="DP128" s="7">
        <f ca="1"/>
        <v>0</v>
      </c>
      <c r="DQ128" s="7">
        <f ca="1"/>
        <v>0</v>
      </c>
      <c r="DR128" s="7">
        <f ca="1"/>
        <v>0</v>
      </c>
      <c r="DS128" s="7">
        <f ca="1"/>
        <v>0</v>
      </c>
      <c r="DT128" s="7">
        <f ca="1"/>
        <v>0</v>
      </c>
      <c r="DU128" s="7">
        <f ca="1"/>
        <v>0</v>
      </c>
      <c r="DV128" s="7">
        <f ca="1"/>
        <v>0</v>
      </c>
      <c r="DW128" s="7">
        <f ca="1"/>
        <v>0</v>
      </c>
      <c r="DX128" s="7">
        <f ca="1"/>
        <v>0</v>
      </c>
      <c r="DY128" s="7">
        <f ca="1"/>
        <v>0</v>
      </c>
      <c r="DZ128" s="7">
        <f ca="1"/>
        <v>0</v>
      </c>
      <c r="EA128" s="7">
        <f ca="1"/>
        <v>0</v>
      </c>
      <c r="EB128" s="7">
        <f ca="1"/>
        <v>0</v>
      </c>
      <c r="EC128" s="7">
        <f ca="1"/>
        <v>0</v>
      </c>
      <c r="ED128" s="7">
        <f ca="1"/>
        <v>0</v>
      </c>
      <c r="EE128" s="7">
        <f ca="1"/>
        <v>0</v>
      </c>
      <c r="EF128" s="7">
        <f ca="1"/>
        <v>0</v>
      </c>
      <c r="EG128" s="7">
        <f ca="1"/>
        <v>0</v>
      </c>
      <c r="EI128" s="222" t="s">
        <v>171</v>
      </c>
      <c r="EJ128" s="3" t="s">
        <v>14</v>
      </c>
      <c r="EK128" s="7">
        <f t="array" aca="1" ref="EK128:FD147" ca="1">MINVERSE(DN128:EG147)</f>
        <v>1</v>
      </c>
      <c r="EL128" s="7">
        <f ca="1"/>
        <v>1.0539425045988045</v>
      </c>
      <c r="EM128" s="7">
        <f ca="1"/>
        <v>1.0695644259926782</v>
      </c>
      <c r="EN128" s="7">
        <f ca="1"/>
        <v>0</v>
      </c>
      <c r="EO128" s="7">
        <f ca="1"/>
        <v>1.5187553278831463E-3</v>
      </c>
      <c r="EP128" s="7">
        <f ca="1"/>
        <v>6.5738541867283867E-3</v>
      </c>
      <c r="EQ128" s="7">
        <f ca="1"/>
        <v>1.1969239412328865</v>
      </c>
      <c r="ER128" s="7">
        <f ca="1"/>
        <v>1.2368626346951375</v>
      </c>
      <c r="ES128" s="7">
        <f ca="1"/>
        <v>1.6700783409603542E-2</v>
      </c>
      <c r="ET128" s="7">
        <f ca="1"/>
        <v>1.7033468338081028E-2</v>
      </c>
      <c r="EU128" s="7">
        <f ca="1"/>
        <v>1.1969239412328865</v>
      </c>
      <c r="EV128" s="7">
        <f ca="1"/>
        <v>1.2306810070174585</v>
      </c>
      <c r="EW128" s="7">
        <f ca="1"/>
        <v>8.5167341690403825E-2</v>
      </c>
      <c r="EX128" s="7">
        <f ca="1"/>
        <v>8.2173177334104279E-3</v>
      </c>
      <c r="EY128" s="7">
        <f ca="1"/>
        <v>10.664480130133951</v>
      </c>
      <c r="EZ128" s="7">
        <f ca="1"/>
        <v>10.341660825210202</v>
      </c>
      <c r="FA128" s="7">
        <f ca="1"/>
        <v>1.2409855101440913E-7</v>
      </c>
      <c r="FB128" s="7">
        <f ca="1"/>
        <v>2.0440162005697303E-13</v>
      </c>
      <c r="FC128" s="7">
        <f ca="1"/>
        <v>6.3995412364907853E-8</v>
      </c>
      <c r="FD128" s="7">
        <f ca="1"/>
        <v>2.1912847289094369E-9</v>
      </c>
      <c r="FG128" s="124"/>
      <c r="FL128" s="204"/>
      <c r="FM128" s="23"/>
      <c r="FN128" s="17"/>
      <c r="FO128" s="17"/>
      <c r="FP128" s="17"/>
      <c r="FQ128" s="17"/>
      <c r="FR128" s="17"/>
      <c r="FS128" s="17"/>
      <c r="FT128" s="17"/>
      <c r="FU128" s="17"/>
      <c r="FV128" s="17"/>
      <c r="FW128" s="17"/>
      <c r="FX128" s="17"/>
      <c r="FY128" s="17"/>
      <c r="FZ128" s="17"/>
      <c r="GA128" s="17"/>
      <c r="GB128" s="17"/>
      <c r="GC128" s="17"/>
      <c r="GD128" s="17"/>
      <c r="GE128" s="17"/>
      <c r="GF128" s="17"/>
      <c r="HE128" s="125"/>
      <c r="HP128" s="204"/>
      <c r="HQ128" s="148"/>
      <c r="HR128" s="204" t="s">
        <v>169</v>
      </c>
      <c r="HS128" s="3" t="s">
        <v>175</v>
      </c>
      <c r="HT128" s="7">
        <f t="array" aca="1" ref="HT128:HT146" ca="1">TRANSPOSE(HX76:IP76)</f>
        <v>0</v>
      </c>
      <c r="HU128" t="s">
        <v>185</v>
      </c>
      <c r="HX128" s="7">
        <f ca="1">IF((ROW()-ROW($HX$128))=(COLUMN()-COLUMN($HX$128)),INDIRECT("HB"&amp;ROW()),0)</f>
        <v>0</v>
      </c>
      <c r="HY128" s="7">
        <f t="shared" ref="HY128:IP142" ca="1" si="22">IF((ROW()-ROW($HX$128))=(COLUMN()-COLUMN($HX$128)),INDIRECT("HB"&amp;ROW()),0)</f>
        <v>0</v>
      </c>
      <c r="HZ128" s="7">
        <f t="shared" ca="1" si="22"/>
        <v>0</v>
      </c>
      <c r="IA128" s="7">
        <f t="shared" ca="1" si="22"/>
        <v>0</v>
      </c>
      <c r="IB128" s="7">
        <f t="shared" ca="1" si="22"/>
        <v>0</v>
      </c>
      <c r="IC128" s="7">
        <f t="shared" ca="1" si="22"/>
        <v>0</v>
      </c>
      <c r="ID128" s="7">
        <f t="shared" ca="1" si="22"/>
        <v>0</v>
      </c>
      <c r="IE128" s="7">
        <f t="shared" ca="1" si="22"/>
        <v>0</v>
      </c>
      <c r="IF128" s="7">
        <f t="shared" ca="1" si="22"/>
        <v>0</v>
      </c>
      <c r="IG128" s="7">
        <f t="shared" ca="1" si="22"/>
        <v>0</v>
      </c>
      <c r="IH128" s="7">
        <f t="shared" ca="1" si="22"/>
        <v>0</v>
      </c>
      <c r="II128" s="7">
        <f t="shared" ca="1" si="22"/>
        <v>0</v>
      </c>
      <c r="IJ128" s="7">
        <f t="shared" ca="1" si="22"/>
        <v>0</v>
      </c>
      <c r="IK128" s="7">
        <f t="shared" ca="1" si="22"/>
        <v>0</v>
      </c>
      <c r="IL128" s="7">
        <f t="shared" ca="1" si="22"/>
        <v>0</v>
      </c>
      <c r="IM128" s="7">
        <f t="shared" ca="1" si="22"/>
        <v>0</v>
      </c>
      <c r="IN128" s="7">
        <f t="shared" ca="1" si="22"/>
        <v>0</v>
      </c>
      <c r="IO128" s="7">
        <f t="shared" ca="1" si="22"/>
        <v>0</v>
      </c>
      <c r="IP128" s="7">
        <f t="shared" ca="1" si="22"/>
        <v>0</v>
      </c>
      <c r="IQ128" s="17"/>
      <c r="IR128" s="204" t="s">
        <v>169</v>
      </c>
      <c r="IS128" s="3" t="s">
        <v>175</v>
      </c>
      <c r="IT128" s="7">
        <f t="array" aca="1" ref="IT128:JM146" ca="1">MMULT(HX128:IP146, FN105:GG123)</f>
        <v>0</v>
      </c>
      <c r="IU128" s="7">
        <f ca="1"/>
        <v>0</v>
      </c>
      <c r="IV128" s="7">
        <f ca="1"/>
        <v>0</v>
      </c>
      <c r="IW128" s="7">
        <f ca="1"/>
        <v>0</v>
      </c>
      <c r="IX128" s="7">
        <f ca="1"/>
        <v>0</v>
      </c>
      <c r="IY128" s="7">
        <f ca="1"/>
        <v>0</v>
      </c>
      <c r="IZ128" s="7">
        <f ca="1"/>
        <v>0</v>
      </c>
      <c r="JA128" s="7">
        <f ca="1"/>
        <v>0</v>
      </c>
      <c r="JB128" s="7">
        <f ca="1"/>
        <v>0</v>
      </c>
      <c r="JC128" s="7">
        <f ca="1"/>
        <v>0</v>
      </c>
      <c r="JD128" s="7">
        <f ca="1"/>
        <v>0</v>
      </c>
      <c r="JE128" s="7">
        <f ca="1"/>
        <v>0</v>
      </c>
      <c r="JF128" s="7">
        <f ca="1"/>
        <v>0</v>
      </c>
      <c r="JG128" s="7">
        <f ca="1"/>
        <v>0</v>
      </c>
      <c r="JH128" s="7">
        <f ca="1"/>
        <v>0</v>
      </c>
      <c r="JI128" s="7">
        <f ca="1"/>
        <v>0</v>
      </c>
      <c r="JJ128" s="7">
        <f ca="1"/>
        <v>0</v>
      </c>
      <c r="JK128" s="7">
        <f ca="1"/>
        <v>0</v>
      </c>
      <c r="JL128" s="7">
        <f ca="1"/>
        <v>0</v>
      </c>
      <c r="JM128" s="7">
        <f ca="1"/>
        <v>0</v>
      </c>
      <c r="JN128" s="143"/>
    </row>
    <row r="129" spans="1:274" ht="16" customHeight="1">
      <c r="A129" s="222"/>
      <c r="B129" s="3" t="s">
        <v>480</v>
      </c>
      <c r="X129" s="7">
        <v>0</v>
      </c>
      <c r="Y129" s="7">
        <v>0</v>
      </c>
      <c r="Z129" s="7">
        <v>0</v>
      </c>
      <c r="AA129" s="7">
        <v>47500</v>
      </c>
      <c r="AB129" s="7">
        <v>-47500</v>
      </c>
      <c r="AC129" s="7">
        <v>0</v>
      </c>
      <c r="AD129" s="7">
        <v>0</v>
      </c>
      <c r="AE129" s="7">
        <v>0</v>
      </c>
      <c r="AF129" s="7">
        <v>0</v>
      </c>
      <c r="AG129" s="7">
        <v>0</v>
      </c>
      <c r="AH129" s="7">
        <v>0</v>
      </c>
      <c r="AI129" s="7">
        <v>0</v>
      </c>
      <c r="AJ129" s="7">
        <v>0</v>
      </c>
      <c r="AK129" s="7">
        <v>0</v>
      </c>
      <c r="AL129" s="7">
        <v>0</v>
      </c>
      <c r="AM129" s="7">
        <v>0</v>
      </c>
      <c r="AN129" s="7">
        <v>0</v>
      </c>
      <c r="AO129" s="7">
        <v>0</v>
      </c>
      <c r="AP129" s="7">
        <v>0</v>
      </c>
      <c r="BD129" s="7">
        <f t="shared" ref="BD129:BD147" si="23">SUM(X129:AP129)</f>
        <v>0</v>
      </c>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222"/>
      <c r="CO129" s="3" t="s">
        <v>480</v>
      </c>
      <c r="CP129" s="7">
        <f ca="1"/>
        <v>0</v>
      </c>
      <c r="CQ129" s="7">
        <f ca="1"/>
        <v>0</v>
      </c>
      <c r="CR129" s="7">
        <f ca="1"/>
        <v>1.0106382978723405</v>
      </c>
      <c r="CS129" s="7">
        <f ca="1"/>
        <v>0</v>
      </c>
      <c r="CT129" s="7">
        <f ca="1"/>
        <v>0</v>
      </c>
      <c r="CU129" s="7">
        <f ca="1"/>
        <v>0</v>
      </c>
      <c r="CV129" s="7">
        <f ca="1"/>
        <v>0</v>
      </c>
      <c r="CW129" s="7">
        <f ca="1"/>
        <v>0</v>
      </c>
      <c r="CX129" s="7">
        <f ca="1"/>
        <v>0</v>
      </c>
      <c r="CY129" s="7">
        <f ca="1"/>
        <v>0</v>
      </c>
      <c r="CZ129" s="7">
        <f ca="1"/>
        <v>0</v>
      </c>
      <c r="DA129" s="7">
        <f ca="1"/>
        <v>0</v>
      </c>
      <c r="DB129" s="7">
        <f ca="1"/>
        <v>0</v>
      </c>
      <c r="DC129" s="7">
        <f ca="1"/>
        <v>0</v>
      </c>
      <c r="DD129" s="7">
        <f ca="1"/>
        <v>0</v>
      </c>
      <c r="DE129" s="7">
        <f ca="1"/>
        <v>0</v>
      </c>
      <c r="DF129" s="7">
        <f ca="1"/>
        <v>0</v>
      </c>
      <c r="DG129" s="7">
        <f ca="1"/>
        <v>0</v>
      </c>
      <c r="DH129" s="7">
        <f ca="1"/>
        <v>0</v>
      </c>
      <c r="DI129" s="7">
        <f ca="1"/>
        <v>0</v>
      </c>
      <c r="DL129" s="222"/>
      <c r="DM129" s="3" t="s">
        <v>480</v>
      </c>
      <c r="DN129" s="7">
        <f ca="1"/>
        <v>0</v>
      </c>
      <c r="DO129" s="7">
        <f ca="1"/>
        <v>1</v>
      </c>
      <c r="DP129" s="7">
        <f ca="1"/>
        <v>-1.0106382978723405</v>
      </c>
      <c r="DQ129" s="7">
        <f ca="1"/>
        <v>0</v>
      </c>
      <c r="DR129" s="7">
        <f ca="1"/>
        <v>0</v>
      </c>
      <c r="DS129" s="7">
        <f ca="1"/>
        <v>0</v>
      </c>
      <c r="DT129" s="7">
        <f ca="1"/>
        <v>0</v>
      </c>
      <c r="DU129" s="7">
        <f ca="1"/>
        <v>0</v>
      </c>
      <c r="DV129" s="7">
        <f ca="1"/>
        <v>0</v>
      </c>
      <c r="DW129" s="7">
        <f ca="1"/>
        <v>0</v>
      </c>
      <c r="DX129" s="7">
        <f ca="1"/>
        <v>0</v>
      </c>
      <c r="DY129" s="7">
        <f ca="1"/>
        <v>0</v>
      </c>
      <c r="DZ129" s="7">
        <f ca="1"/>
        <v>0</v>
      </c>
      <c r="EA129" s="7">
        <f ca="1"/>
        <v>0</v>
      </c>
      <c r="EB129" s="7">
        <f ca="1"/>
        <v>0</v>
      </c>
      <c r="EC129" s="7">
        <f ca="1"/>
        <v>0</v>
      </c>
      <c r="ED129" s="7">
        <f ca="1"/>
        <v>0</v>
      </c>
      <c r="EE129" s="7">
        <f ca="1"/>
        <v>0</v>
      </c>
      <c r="EF129" s="7">
        <f ca="1"/>
        <v>0</v>
      </c>
      <c r="EG129" s="7">
        <f ca="1"/>
        <v>0</v>
      </c>
      <c r="EI129" s="222"/>
      <c r="EJ129" s="3" t="s">
        <v>480</v>
      </c>
      <c r="EK129" s="7">
        <f ca="1"/>
        <v>0</v>
      </c>
      <c r="EL129" s="7">
        <f ca="1"/>
        <v>1.0012453793688643</v>
      </c>
      <c r="EM129" s="7">
        <f ca="1"/>
        <v>1.0160862046930443</v>
      </c>
      <c r="EN129" s="7">
        <f ca="1"/>
        <v>0</v>
      </c>
      <c r="EO129" s="7">
        <f ca="1"/>
        <v>1.4428175614889891E-3</v>
      </c>
      <c r="EP129" s="7">
        <f ca="1"/>
        <v>6.2451614773919679E-3</v>
      </c>
      <c r="EQ129" s="7">
        <f ca="1"/>
        <v>1.1370777441712423</v>
      </c>
      <c r="ER129" s="7">
        <f ca="1"/>
        <v>1.1750195029603807</v>
      </c>
      <c r="ES129" s="7">
        <f ca="1"/>
        <v>1.5865744239123365E-2</v>
      </c>
      <c r="ET129" s="7">
        <f ca="1"/>
        <v>1.6181794921176978E-2</v>
      </c>
      <c r="EU129" s="7">
        <f ca="1"/>
        <v>1.1370777441712423</v>
      </c>
      <c r="EV129" s="7">
        <f ca="1"/>
        <v>1.1691469566665857</v>
      </c>
      <c r="EW129" s="7">
        <f ca="1"/>
        <v>8.0908974605883643E-2</v>
      </c>
      <c r="EX129" s="7">
        <f ca="1"/>
        <v>7.8064518467399072E-3</v>
      </c>
      <c r="EY129" s="7">
        <f ca="1"/>
        <v>10.131256123627255</v>
      </c>
      <c r="EZ129" s="7">
        <f ca="1"/>
        <v>9.8245777839496924</v>
      </c>
      <c r="FA129" s="7">
        <f ca="1"/>
        <v>1.1789362346368868E-7</v>
      </c>
      <c r="FB129" s="7">
        <f ca="1"/>
        <v>1.9418153905412438E-13</v>
      </c>
      <c r="FC129" s="7">
        <f ca="1"/>
        <v>6.079564174666246E-8</v>
      </c>
      <c r="FD129" s="7">
        <f ca="1"/>
        <v>2.0817204924639651E-9</v>
      </c>
      <c r="FG129" s="124"/>
      <c r="FL129" s="204"/>
      <c r="FM129" s="23"/>
      <c r="FN129" s="17"/>
      <c r="FO129" s="17"/>
      <c r="FP129" s="17"/>
      <c r="FQ129" s="17"/>
      <c r="FR129" s="17"/>
      <c r="FS129" s="17"/>
      <c r="FT129" s="17"/>
      <c r="FU129" s="17"/>
      <c r="FV129" s="17"/>
      <c r="FW129" s="17"/>
      <c r="FX129" s="17"/>
      <c r="FY129" s="17"/>
      <c r="FZ129" s="17"/>
      <c r="GA129" s="17"/>
      <c r="GB129" s="17"/>
      <c r="GC129" s="17"/>
      <c r="GD129" s="17"/>
      <c r="GE129" s="17"/>
      <c r="GF129" s="17"/>
      <c r="HE129" s="125"/>
      <c r="HP129" s="204"/>
      <c r="HQ129" s="148"/>
      <c r="HR129" s="204"/>
      <c r="HS129" s="3" t="s">
        <v>176</v>
      </c>
      <c r="HT129" s="7">
        <f ca="1"/>
        <v>0.99999999999999989</v>
      </c>
      <c r="HU129" t="s">
        <v>185</v>
      </c>
      <c r="HX129" s="7">
        <f t="shared" ref="HX129:IM146" ca="1" si="24">IF((ROW()-ROW($HX$128))=(COLUMN()-COLUMN($HX$128)),INDIRECT("HB"&amp;ROW()),0)</f>
        <v>0</v>
      </c>
      <c r="HY129" s="7">
        <f t="shared" ca="1" si="22"/>
        <v>0</v>
      </c>
      <c r="HZ129" s="7">
        <f t="shared" ca="1" si="22"/>
        <v>0</v>
      </c>
      <c r="IA129" s="7">
        <f t="shared" ca="1" si="22"/>
        <v>0</v>
      </c>
      <c r="IB129" s="7">
        <f t="shared" ca="1" si="22"/>
        <v>0</v>
      </c>
      <c r="IC129" s="7">
        <f t="shared" ca="1" si="22"/>
        <v>0</v>
      </c>
      <c r="ID129" s="7">
        <f t="shared" ca="1" si="22"/>
        <v>0</v>
      </c>
      <c r="IE129" s="7">
        <f t="shared" ca="1" si="22"/>
        <v>0</v>
      </c>
      <c r="IF129" s="7">
        <f t="shared" ca="1" si="22"/>
        <v>0</v>
      </c>
      <c r="IG129" s="7">
        <f t="shared" ca="1" si="22"/>
        <v>0</v>
      </c>
      <c r="IH129" s="7">
        <f t="shared" ca="1" si="22"/>
        <v>0</v>
      </c>
      <c r="II129" s="7">
        <f t="shared" ca="1" si="22"/>
        <v>0</v>
      </c>
      <c r="IJ129" s="7">
        <f t="shared" ca="1" si="22"/>
        <v>0</v>
      </c>
      <c r="IK129" s="7">
        <f t="shared" ca="1" si="22"/>
        <v>0</v>
      </c>
      <c r="IL129" s="7">
        <f t="shared" ca="1" si="22"/>
        <v>0</v>
      </c>
      <c r="IM129" s="7">
        <f t="shared" ca="1" si="22"/>
        <v>0</v>
      </c>
      <c r="IN129" s="7">
        <f t="shared" ca="1" si="22"/>
        <v>0</v>
      </c>
      <c r="IO129" s="7">
        <f t="shared" ca="1" si="22"/>
        <v>0</v>
      </c>
      <c r="IP129" s="7">
        <f t="shared" ca="1" si="22"/>
        <v>0</v>
      </c>
      <c r="IQ129" s="17"/>
      <c r="IR129" s="204"/>
      <c r="IS129" s="3" t="s">
        <v>176</v>
      </c>
      <c r="IT129" s="7">
        <f ca="1"/>
        <v>0</v>
      </c>
      <c r="IU129" s="7">
        <f ca="1"/>
        <v>0</v>
      </c>
      <c r="IV129" s="7">
        <f ca="1"/>
        <v>0</v>
      </c>
      <c r="IW129" s="7">
        <f ca="1"/>
        <v>0</v>
      </c>
      <c r="IX129" s="7">
        <f ca="1"/>
        <v>0</v>
      </c>
      <c r="IY129" s="7">
        <f ca="1"/>
        <v>0</v>
      </c>
      <c r="IZ129" s="7">
        <f ca="1"/>
        <v>0</v>
      </c>
      <c r="JA129" s="7">
        <f ca="1"/>
        <v>0</v>
      </c>
      <c r="JB129" s="7">
        <f ca="1"/>
        <v>0</v>
      </c>
      <c r="JC129" s="7">
        <f ca="1"/>
        <v>0</v>
      </c>
      <c r="JD129" s="7">
        <f ca="1"/>
        <v>0</v>
      </c>
      <c r="JE129" s="7">
        <f ca="1"/>
        <v>0</v>
      </c>
      <c r="JF129" s="7">
        <f ca="1"/>
        <v>0</v>
      </c>
      <c r="JG129" s="7">
        <f ca="1"/>
        <v>0</v>
      </c>
      <c r="JH129" s="7">
        <f ca="1"/>
        <v>0</v>
      </c>
      <c r="JI129" s="7">
        <f ca="1"/>
        <v>0</v>
      </c>
      <c r="JJ129" s="7">
        <f ca="1"/>
        <v>0</v>
      </c>
      <c r="JK129" s="7">
        <f ca="1"/>
        <v>0</v>
      </c>
      <c r="JL129" s="7">
        <f ca="1"/>
        <v>0</v>
      </c>
      <c r="JM129" s="7">
        <f ca="1"/>
        <v>0</v>
      </c>
      <c r="JN129" s="143"/>
    </row>
    <row r="130" spans="1:274" ht="16" customHeight="1">
      <c r="A130" s="222"/>
      <c r="B130" s="3" t="s">
        <v>481</v>
      </c>
      <c r="X130" s="7">
        <v>0</v>
      </c>
      <c r="Y130" s="7">
        <v>0</v>
      </c>
      <c r="Z130" s="7">
        <v>0</v>
      </c>
      <c r="AA130" s="7">
        <v>0</v>
      </c>
      <c r="AB130" s="7">
        <v>47000</v>
      </c>
      <c r="AC130" s="7">
        <v>0</v>
      </c>
      <c r="AD130" s="7">
        <v>-47000</v>
      </c>
      <c r="AE130" s="7">
        <v>0</v>
      </c>
      <c r="AF130" s="7">
        <v>0</v>
      </c>
      <c r="AG130" s="7">
        <v>0</v>
      </c>
      <c r="AH130" s="7">
        <v>0</v>
      </c>
      <c r="AI130" s="7">
        <v>0</v>
      </c>
      <c r="AJ130" s="7">
        <v>0</v>
      </c>
      <c r="AK130" s="7">
        <v>0</v>
      </c>
      <c r="AL130" s="7">
        <v>0</v>
      </c>
      <c r="AM130" s="7">
        <v>0</v>
      </c>
      <c r="AN130" s="7">
        <v>0</v>
      </c>
      <c r="AO130" s="7">
        <v>0</v>
      </c>
      <c r="AP130" s="7">
        <v>0</v>
      </c>
      <c r="BD130" s="7">
        <f t="shared" si="23"/>
        <v>0</v>
      </c>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222"/>
      <c r="CO130" s="3" t="s">
        <v>481</v>
      </c>
      <c r="CP130" s="7">
        <f ca="1"/>
        <v>0</v>
      </c>
      <c r="CQ130" s="7">
        <f ca="1"/>
        <v>0</v>
      </c>
      <c r="CR130" s="7">
        <f ca="1"/>
        <v>0</v>
      </c>
      <c r="CS130" s="7">
        <f ca="1"/>
        <v>0</v>
      </c>
      <c r="CT130" s="7">
        <f ca="1"/>
        <v>0</v>
      </c>
      <c r="CU130" s="7">
        <f ca="1"/>
        <v>0</v>
      </c>
      <c r="CV130" s="7">
        <f ca="1"/>
        <v>1.1190476190476191</v>
      </c>
      <c r="CW130" s="7">
        <f ca="1"/>
        <v>0</v>
      </c>
      <c r="CX130" s="7">
        <f ca="1"/>
        <v>0</v>
      </c>
      <c r="CY130" s="7">
        <f ca="1"/>
        <v>0</v>
      </c>
      <c r="CZ130" s="7">
        <f ca="1"/>
        <v>1.1190476190476191</v>
      </c>
      <c r="DA130" s="7">
        <f ca="1"/>
        <v>0</v>
      </c>
      <c r="DB130" s="7">
        <f ca="1"/>
        <v>0</v>
      </c>
      <c r="DC130" s="7">
        <f ca="1"/>
        <v>0</v>
      </c>
      <c r="DD130" s="7">
        <f ca="1"/>
        <v>0</v>
      </c>
      <c r="DE130" s="7">
        <f ca="1"/>
        <v>0</v>
      </c>
      <c r="DF130" s="7">
        <f ca="1"/>
        <v>0</v>
      </c>
      <c r="DG130" s="7">
        <f ca="1"/>
        <v>0</v>
      </c>
      <c r="DH130" s="7">
        <f ca="1"/>
        <v>0</v>
      </c>
      <c r="DI130" s="7">
        <f ca="1"/>
        <v>0</v>
      </c>
      <c r="DL130" s="222"/>
      <c r="DM130" s="3" t="s">
        <v>481</v>
      </c>
      <c r="DN130" s="7">
        <f ca="1"/>
        <v>0</v>
      </c>
      <c r="DO130" s="7">
        <f ca="1"/>
        <v>0</v>
      </c>
      <c r="DP130" s="7">
        <f ca="1"/>
        <v>1</v>
      </c>
      <c r="DQ130" s="7">
        <f ca="1"/>
        <v>0</v>
      </c>
      <c r="DR130" s="7">
        <f ca="1"/>
        <v>0</v>
      </c>
      <c r="DS130" s="7">
        <f ca="1"/>
        <v>0</v>
      </c>
      <c r="DT130" s="7">
        <f ca="1"/>
        <v>-1.1190476190476191</v>
      </c>
      <c r="DU130" s="7">
        <f ca="1"/>
        <v>0</v>
      </c>
      <c r="DV130" s="7">
        <f ca="1"/>
        <v>0</v>
      </c>
      <c r="DW130" s="7">
        <f ca="1"/>
        <v>0</v>
      </c>
      <c r="DX130" s="7">
        <f ca="1"/>
        <v>-1.1190476190476191</v>
      </c>
      <c r="DY130" s="7">
        <f ca="1"/>
        <v>0</v>
      </c>
      <c r="DZ130" s="7">
        <f ca="1"/>
        <v>0</v>
      </c>
      <c r="EA130" s="7">
        <f ca="1"/>
        <v>0</v>
      </c>
      <c r="EB130" s="7">
        <f ca="1"/>
        <v>0</v>
      </c>
      <c r="EC130" s="7">
        <f ca="1"/>
        <v>0</v>
      </c>
      <c r="ED130" s="7">
        <f ca="1"/>
        <v>0</v>
      </c>
      <c r="EE130" s="7">
        <f ca="1"/>
        <v>0</v>
      </c>
      <c r="EF130" s="7">
        <f ca="1"/>
        <v>0</v>
      </c>
      <c r="EG130" s="7">
        <f ca="1"/>
        <v>0</v>
      </c>
      <c r="EI130" s="222"/>
      <c r="EJ130" s="3" t="s">
        <v>481</v>
      </c>
      <c r="EK130" s="7">
        <f ca="1"/>
        <v>0</v>
      </c>
      <c r="EL130" s="7">
        <f ca="1"/>
        <v>1.2322701123498199E-3</v>
      </c>
      <c r="EM130" s="7">
        <f ca="1"/>
        <v>1.0053905604331175</v>
      </c>
      <c r="EN130" s="7">
        <f ca="1"/>
        <v>0</v>
      </c>
      <c r="EO130" s="7">
        <f ca="1"/>
        <v>1.4276300082101574E-3</v>
      </c>
      <c r="EP130" s="7">
        <f ca="1"/>
        <v>6.1794229355246833E-3</v>
      </c>
      <c r="EQ130" s="7">
        <f ca="1"/>
        <v>1.1251085047589133</v>
      </c>
      <c r="ER130" s="7">
        <f ca="1"/>
        <v>1.1626508766134294</v>
      </c>
      <c r="ES130" s="7">
        <f ca="1"/>
        <v>1.5698736405027329E-2</v>
      </c>
      <c r="ET130" s="7">
        <f ca="1"/>
        <v>1.6011460237796166E-2</v>
      </c>
      <c r="EU130" s="7">
        <f ca="1"/>
        <v>1.1251085047589133</v>
      </c>
      <c r="EV130" s="7">
        <f ca="1"/>
        <v>1.1568401465964111</v>
      </c>
      <c r="EW130" s="7">
        <f ca="1"/>
        <v>8.0057301188979593E-2</v>
      </c>
      <c r="EX130" s="7">
        <f ca="1"/>
        <v>7.7242786694058027E-3</v>
      </c>
      <c r="EY130" s="7">
        <f ca="1"/>
        <v>10.024611322325914</v>
      </c>
      <c r="EZ130" s="7">
        <f ca="1"/>
        <v>9.7211611756975902</v>
      </c>
      <c r="FA130" s="7">
        <f ca="1"/>
        <v>1.1665263795354459E-7</v>
      </c>
      <c r="FB130" s="7">
        <f ca="1"/>
        <v>1.9213752285355465E-13</v>
      </c>
      <c r="FC130" s="7">
        <f ca="1"/>
        <v>6.0155687623013381E-8</v>
      </c>
      <c r="FD130" s="7">
        <f ca="1"/>
        <v>2.0598076451748704E-9</v>
      </c>
      <c r="FG130" s="124"/>
      <c r="FL130" s="204"/>
      <c r="FM130" s="23"/>
      <c r="FN130" s="17"/>
      <c r="FO130" s="17"/>
      <c r="FP130" s="17"/>
      <c r="FQ130" s="17"/>
      <c r="FR130" s="17"/>
      <c r="FS130" s="17"/>
      <c r="FT130" s="17"/>
      <c r="FU130" s="17"/>
      <c r="FV130" s="17"/>
      <c r="FW130" s="17"/>
      <c r="FX130" s="17"/>
      <c r="FY130" s="17"/>
      <c r="FZ130" s="17"/>
      <c r="GA130" s="17"/>
      <c r="GB130" s="17"/>
      <c r="GC130" s="17"/>
      <c r="GD130" s="17"/>
      <c r="GE130" s="17"/>
      <c r="GF130" s="17"/>
      <c r="HE130" s="125"/>
      <c r="HP130" s="204"/>
      <c r="HQ130" s="148"/>
      <c r="HR130" s="204"/>
      <c r="HS130" s="3" t="s">
        <v>28</v>
      </c>
      <c r="HT130" s="7">
        <f ca="1"/>
        <v>-1.0487804878048781</v>
      </c>
      <c r="HU130" t="s">
        <v>185</v>
      </c>
      <c r="HX130" s="7">
        <f t="shared" ca="1" si="24"/>
        <v>0</v>
      </c>
      <c r="HY130" s="7">
        <f t="shared" ca="1" si="22"/>
        <v>0</v>
      </c>
      <c r="HZ130" s="7">
        <f t="shared" ca="1" si="22"/>
        <v>0</v>
      </c>
      <c r="IA130" s="7">
        <f t="shared" ca="1" si="22"/>
        <v>0</v>
      </c>
      <c r="IB130" s="7">
        <f t="shared" ca="1" si="22"/>
        <v>0</v>
      </c>
      <c r="IC130" s="7">
        <f t="shared" ca="1" si="22"/>
        <v>0</v>
      </c>
      <c r="ID130" s="7">
        <f t="shared" ca="1" si="22"/>
        <v>0</v>
      </c>
      <c r="IE130" s="7">
        <f t="shared" ca="1" si="22"/>
        <v>0</v>
      </c>
      <c r="IF130" s="7">
        <f t="shared" ca="1" si="22"/>
        <v>0</v>
      </c>
      <c r="IG130" s="7">
        <f t="shared" ca="1" si="22"/>
        <v>0</v>
      </c>
      <c r="IH130" s="7">
        <f t="shared" ca="1" si="22"/>
        <v>0</v>
      </c>
      <c r="II130" s="7">
        <f t="shared" ca="1" si="22"/>
        <v>0</v>
      </c>
      <c r="IJ130" s="7">
        <f t="shared" ca="1" si="22"/>
        <v>0</v>
      </c>
      <c r="IK130" s="7">
        <f t="shared" ca="1" si="22"/>
        <v>0</v>
      </c>
      <c r="IL130" s="7">
        <f t="shared" ca="1" si="22"/>
        <v>0</v>
      </c>
      <c r="IM130" s="7">
        <f t="shared" ca="1" si="22"/>
        <v>0</v>
      </c>
      <c r="IN130" s="7">
        <f t="shared" ca="1" si="22"/>
        <v>0</v>
      </c>
      <c r="IO130" s="7">
        <f t="shared" ca="1" si="22"/>
        <v>0</v>
      </c>
      <c r="IP130" s="7">
        <f t="shared" ca="1" si="22"/>
        <v>0</v>
      </c>
      <c r="IQ130" s="17"/>
      <c r="IR130" s="204"/>
      <c r="IS130" s="3" t="s">
        <v>28</v>
      </c>
      <c r="IT130" s="7">
        <f ca="1"/>
        <v>0</v>
      </c>
      <c r="IU130" s="7">
        <f ca="1"/>
        <v>0</v>
      </c>
      <c r="IV130" s="7">
        <f ca="1"/>
        <v>0</v>
      </c>
      <c r="IW130" s="7">
        <f ca="1"/>
        <v>0</v>
      </c>
      <c r="IX130" s="7">
        <f ca="1"/>
        <v>0</v>
      </c>
      <c r="IY130" s="7">
        <f ca="1"/>
        <v>0</v>
      </c>
      <c r="IZ130" s="7">
        <f ca="1"/>
        <v>0</v>
      </c>
      <c r="JA130" s="7">
        <f ca="1"/>
        <v>0</v>
      </c>
      <c r="JB130" s="7">
        <f ca="1"/>
        <v>0</v>
      </c>
      <c r="JC130" s="7">
        <f ca="1"/>
        <v>0</v>
      </c>
      <c r="JD130" s="7">
        <f ca="1"/>
        <v>0</v>
      </c>
      <c r="JE130" s="7">
        <f ca="1"/>
        <v>0</v>
      </c>
      <c r="JF130" s="7">
        <f ca="1"/>
        <v>0</v>
      </c>
      <c r="JG130" s="7">
        <f ca="1"/>
        <v>0</v>
      </c>
      <c r="JH130" s="7">
        <f ca="1"/>
        <v>0</v>
      </c>
      <c r="JI130" s="7">
        <f ca="1"/>
        <v>0</v>
      </c>
      <c r="JJ130" s="7">
        <f ca="1"/>
        <v>0</v>
      </c>
      <c r="JK130" s="7">
        <f ca="1"/>
        <v>0</v>
      </c>
      <c r="JL130" s="7">
        <f ca="1"/>
        <v>0</v>
      </c>
      <c r="JM130" s="7">
        <f ca="1"/>
        <v>0</v>
      </c>
      <c r="JN130" s="143"/>
    </row>
    <row r="131" spans="1:274" ht="16" customHeight="1">
      <c r="A131" s="222"/>
      <c r="B131" s="3" t="s">
        <v>27</v>
      </c>
      <c r="X131" s="7">
        <v>0</v>
      </c>
      <c r="Y131" s="7">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C131" s="6"/>
      <c r="BD131" s="7">
        <f t="shared" si="23"/>
        <v>0</v>
      </c>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222"/>
      <c r="CO131" s="3" t="s">
        <v>27</v>
      </c>
      <c r="CP131" s="7">
        <f ca="1"/>
        <v>0</v>
      </c>
      <c r="CQ131" s="7">
        <f ca="1"/>
        <v>0</v>
      </c>
      <c r="CR131" s="7">
        <f ca="1"/>
        <v>0</v>
      </c>
      <c r="CS131" s="7">
        <f ca="1"/>
        <v>0</v>
      </c>
      <c r="CT131" s="7">
        <f ca="1"/>
        <v>1.0487804878048781</v>
      </c>
      <c r="CU131" s="7">
        <f ca="1"/>
        <v>0</v>
      </c>
      <c r="CV131" s="7">
        <f ca="1"/>
        <v>0</v>
      </c>
      <c r="CW131" s="7">
        <f ca="1"/>
        <v>0</v>
      </c>
      <c r="CX131" s="7">
        <f ca="1"/>
        <v>0</v>
      </c>
      <c r="CY131" s="7">
        <f ca="1"/>
        <v>0</v>
      </c>
      <c r="CZ131" s="7">
        <f ca="1"/>
        <v>0</v>
      </c>
      <c r="DA131" s="7">
        <f ca="1"/>
        <v>0</v>
      </c>
      <c r="DB131" s="7">
        <f ca="1"/>
        <v>0</v>
      </c>
      <c r="DC131" s="7">
        <f ca="1"/>
        <v>0</v>
      </c>
      <c r="DD131" s="7">
        <f ca="1"/>
        <v>0</v>
      </c>
      <c r="DE131" s="7">
        <f ca="1"/>
        <v>0</v>
      </c>
      <c r="DF131" s="7">
        <f ca="1"/>
        <v>0</v>
      </c>
      <c r="DG131" s="7">
        <f ca="1"/>
        <v>0</v>
      </c>
      <c r="DH131" s="7">
        <f ca="1"/>
        <v>0</v>
      </c>
      <c r="DI131" s="7">
        <f ca="1"/>
        <v>0</v>
      </c>
      <c r="DL131" s="222"/>
      <c r="DM131" s="3" t="s">
        <v>27</v>
      </c>
      <c r="DN131" s="7">
        <f ca="1"/>
        <v>0</v>
      </c>
      <c r="DO131" s="7">
        <f ca="1"/>
        <v>0</v>
      </c>
      <c r="DP131" s="7">
        <f ca="1"/>
        <v>0</v>
      </c>
      <c r="DQ131" s="7">
        <f ca="1"/>
        <v>1</v>
      </c>
      <c r="DR131" s="7">
        <f ca="1"/>
        <v>-1.0487804878048781</v>
      </c>
      <c r="DS131" s="7">
        <f ca="1"/>
        <v>0</v>
      </c>
      <c r="DT131" s="7">
        <f ca="1"/>
        <v>0</v>
      </c>
      <c r="DU131" s="7">
        <f ca="1"/>
        <v>0</v>
      </c>
      <c r="DV131" s="7">
        <f ca="1"/>
        <v>0</v>
      </c>
      <c r="DW131" s="7">
        <f ca="1"/>
        <v>0</v>
      </c>
      <c r="DX131" s="7">
        <f ca="1"/>
        <v>0</v>
      </c>
      <c r="DY131" s="7">
        <f ca="1"/>
        <v>0</v>
      </c>
      <c r="DZ131" s="7">
        <f ca="1"/>
        <v>0</v>
      </c>
      <c r="EA131" s="7">
        <f ca="1"/>
        <v>0</v>
      </c>
      <c r="EB131" s="7">
        <f ca="1"/>
        <v>0</v>
      </c>
      <c r="EC131" s="7">
        <f ca="1"/>
        <v>0</v>
      </c>
      <c r="ED131" s="7">
        <f ca="1"/>
        <v>0</v>
      </c>
      <c r="EE131" s="7">
        <f ca="1"/>
        <v>0</v>
      </c>
      <c r="EF131" s="7">
        <f ca="1"/>
        <v>0</v>
      </c>
      <c r="EG131" s="7">
        <f ca="1"/>
        <v>0</v>
      </c>
      <c r="EI131" s="222"/>
      <c r="EJ131" s="3" t="s">
        <v>27</v>
      </c>
      <c r="EK131" s="7">
        <f ca="1"/>
        <v>0</v>
      </c>
      <c r="EL131" s="7">
        <f ca="1"/>
        <v>1.4437248351792562E-3</v>
      </c>
      <c r="EM131" s="7">
        <f ca="1"/>
        <v>2.9391915692197844E-3</v>
      </c>
      <c r="EN131" s="7">
        <f ca="1"/>
        <v>1</v>
      </c>
      <c r="EO131" s="7">
        <f ca="1"/>
        <v>1.0504530958456346</v>
      </c>
      <c r="EP131" s="7">
        <f ca="1"/>
        <v>1.0521498049695936</v>
      </c>
      <c r="EQ131" s="7">
        <f ca="1"/>
        <v>8.1573419669957979E-3</v>
      </c>
      <c r="ER131" s="7">
        <f ca="1"/>
        <v>8.4295343503755348E-3</v>
      </c>
      <c r="ES131" s="7">
        <f ca="1"/>
        <v>2.6729716705199191</v>
      </c>
      <c r="ET131" s="7">
        <f ca="1"/>
        <v>2.7262181181398386</v>
      </c>
      <c r="EU131" s="7">
        <f ca="1"/>
        <v>8.1573419669957979E-3</v>
      </c>
      <c r="EV131" s="7">
        <f ca="1"/>
        <v>8.3874049809605482E-3</v>
      </c>
      <c r="EW131" s="7">
        <f ca="1"/>
        <v>13.631090590699191</v>
      </c>
      <c r="EX131" s="7">
        <f ca="1"/>
        <v>1.3151872562119922</v>
      </c>
      <c r="EY131" s="7">
        <f ca="1"/>
        <v>7.2681152348014422E-2</v>
      </c>
      <c r="EZ131" s="7">
        <f ca="1"/>
        <v>7.0481056441246082E-2</v>
      </c>
      <c r="FA131" s="7">
        <f ca="1"/>
        <v>8.4576327982143354E-10</v>
      </c>
      <c r="FB131" s="7">
        <f ca="1"/>
        <v>3.2714617417678057E-11</v>
      </c>
      <c r="FC131" s="7">
        <f ca="1"/>
        <v>4.3614505900994862E-10</v>
      </c>
      <c r="FD131" s="7">
        <f ca="1"/>
        <v>3.5071660165653117E-7</v>
      </c>
      <c r="FG131" s="124"/>
      <c r="FL131" s="204"/>
      <c r="FM131" s="23"/>
      <c r="FN131" s="17"/>
      <c r="FO131" s="17"/>
      <c r="FP131" s="17"/>
      <c r="FQ131" s="17"/>
      <c r="FR131" s="17"/>
      <c r="FS131" s="17"/>
      <c r="FT131" s="17"/>
      <c r="FU131" s="17"/>
      <c r="FV131" s="17"/>
      <c r="FW131" s="17"/>
      <c r="FX131" s="17"/>
      <c r="FY131" s="17"/>
      <c r="FZ131" s="17"/>
      <c r="GA131" s="17"/>
      <c r="GB131" s="17"/>
      <c r="GC131" s="17"/>
      <c r="GD131" s="17"/>
      <c r="GE131" s="17"/>
      <c r="GF131" s="17"/>
      <c r="HE131" s="125"/>
      <c r="HP131" s="204"/>
      <c r="HQ131" s="148"/>
      <c r="HR131" s="204"/>
      <c r="HS131" s="3" t="s">
        <v>0</v>
      </c>
      <c r="HT131" s="7">
        <f ca="1"/>
        <v>0</v>
      </c>
      <c r="HU131" t="s">
        <v>185</v>
      </c>
      <c r="HX131" s="7">
        <f t="shared" ca="1" si="24"/>
        <v>0</v>
      </c>
      <c r="HY131" s="7">
        <f t="shared" ca="1" si="22"/>
        <v>0</v>
      </c>
      <c r="HZ131" s="7">
        <f t="shared" ca="1" si="22"/>
        <v>0</v>
      </c>
      <c r="IA131" s="7">
        <f t="shared" ca="1" si="22"/>
        <v>0</v>
      </c>
      <c r="IB131" s="7">
        <f t="shared" ca="1" si="22"/>
        <v>0</v>
      </c>
      <c r="IC131" s="7">
        <f t="shared" ca="1" si="22"/>
        <v>0</v>
      </c>
      <c r="ID131" s="7">
        <f t="shared" ca="1" si="22"/>
        <v>0</v>
      </c>
      <c r="IE131" s="7">
        <f t="shared" ca="1" si="22"/>
        <v>0</v>
      </c>
      <c r="IF131" s="7">
        <f t="shared" ca="1" si="22"/>
        <v>0</v>
      </c>
      <c r="IG131" s="7">
        <f t="shared" ca="1" si="22"/>
        <v>0</v>
      </c>
      <c r="IH131" s="7">
        <f t="shared" ca="1" si="22"/>
        <v>0</v>
      </c>
      <c r="II131" s="7">
        <f t="shared" ca="1" si="22"/>
        <v>0</v>
      </c>
      <c r="IJ131" s="7">
        <f t="shared" ca="1" si="22"/>
        <v>0</v>
      </c>
      <c r="IK131" s="7">
        <f t="shared" ca="1" si="22"/>
        <v>0</v>
      </c>
      <c r="IL131" s="7">
        <f t="shared" ca="1" si="22"/>
        <v>0</v>
      </c>
      <c r="IM131" s="7">
        <f t="shared" ca="1" si="22"/>
        <v>0</v>
      </c>
      <c r="IN131" s="7">
        <f t="shared" ca="1" si="22"/>
        <v>0</v>
      </c>
      <c r="IO131" s="7">
        <f t="shared" ca="1" si="22"/>
        <v>0</v>
      </c>
      <c r="IP131" s="7">
        <f t="shared" ca="1" si="22"/>
        <v>0</v>
      </c>
      <c r="IQ131" s="17"/>
      <c r="IR131" s="204"/>
      <c r="IS131" s="3" t="s">
        <v>0</v>
      </c>
      <c r="IT131" s="7">
        <f ca="1"/>
        <v>0</v>
      </c>
      <c r="IU131" s="7">
        <f ca="1"/>
        <v>0</v>
      </c>
      <c r="IV131" s="7">
        <f ca="1"/>
        <v>0</v>
      </c>
      <c r="IW131" s="7">
        <f ca="1"/>
        <v>0</v>
      </c>
      <c r="IX131" s="7">
        <f ca="1"/>
        <v>0</v>
      </c>
      <c r="IY131" s="7">
        <f ca="1"/>
        <v>0</v>
      </c>
      <c r="IZ131" s="7">
        <f ca="1"/>
        <v>0</v>
      </c>
      <c r="JA131" s="7">
        <f ca="1"/>
        <v>0</v>
      </c>
      <c r="JB131" s="7">
        <f ca="1"/>
        <v>0</v>
      </c>
      <c r="JC131" s="7">
        <f ca="1"/>
        <v>0</v>
      </c>
      <c r="JD131" s="7">
        <f ca="1"/>
        <v>0</v>
      </c>
      <c r="JE131" s="7">
        <f ca="1"/>
        <v>0</v>
      </c>
      <c r="JF131" s="7">
        <f ca="1"/>
        <v>0</v>
      </c>
      <c r="JG131" s="7">
        <f ca="1"/>
        <v>0</v>
      </c>
      <c r="JH131" s="7">
        <f ca="1"/>
        <v>0</v>
      </c>
      <c r="JI131" s="7">
        <f ca="1"/>
        <v>0</v>
      </c>
      <c r="JJ131" s="7">
        <f ca="1"/>
        <v>0</v>
      </c>
      <c r="JK131" s="7">
        <f ca="1"/>
        <v>0</v>
      </c>
      <c r="JL131" s="7">
        <f ca="1"/>
        <v>0</v>
      </c>
      <c r="JM131" s="7">
        <f ca="1"/>
        <v>0</v>
      </c>
      <c r="JN131" s="143"/>
    </row>
    <row r="132" spans="1:274" ht="16" customHeight="1">
      <c r="A132" s="222"/>
      <c r="B132" s="3" t="s">
        <v>482</v>
      </c>
      <c r="X132" s="7">
        <v>0</v>
      </c>
      <c r="Y132" s="7">
        <v>0</v>
      </c>
      <c r="Z132" s="7">
        <v>41000</v>
      </c>
      <c r="AA132" s="7">
        <v>0</v>
      </c>
      <c r="AB132" s="7">
        <v>0</v>
      </c>
      <c r="AC132" s="7">
        <v>-41000</v>
      </c>
      <c r="AD132" s="7">
        <v>0</v>
      </c>
      <c r="AE132" s="7">
        <v>0</v>
      </c>
      <c r="AF132" s="7">
        <v>0</v>
      </c>
      <c r="AG132" s="7">
        <v>0</v>
      </c>
      <c r="AH132" s="7">
        <v>0</v>
      </c>
      <c r="AI132" s="7">
        <v>0</v>
      </c>
      <c r="AJ132" s="7">
        <v>0</v>
      </c>
      <c r="AK132" s="7">
        <v>0</v>
      </c>
      <c r="AL132" s="7">
        <v>0</v>
      </c>
      <c r="AM132" s="7">
        <v>0</v>
      </c>
      <c r="AN132" s="7">
        <v>0</v>
      </c>
      <c r="AO132" s="7">
        <v>0</v>
      </c>
      <c r="AP132" s="7">
        <v>0</v>
      </c>
      <c r="BC132" s="6"/>
      <c r="BD132" s="7">
        <f t="shared" si="23"/>
        <v>0</v>
      </c>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222"/>
      <c r="CO132" s="3" t="s">
        <v>482</v>
      </c>
      <c r="CP132" s="7">
        <f ca="1"/>
        <v>0</v>
      </c>
      <c r="CQ132" s="7">
        <f ca="1"/>
        <v>0</v>
      </c>
      <c r="CR132" s="7">
        <f ca="1"/>
        <v>0</v>
      </c>
      <c r="CS132" s="7">
        <f ca="1"/>
        <v>0</v>
      </c>
      <c r="CT132" s="7">
        <f ca="1"/>
        <v>0</v>
      </c>
      <c r="CU132" s="7">
        <f ca="1"/>
        <v>1</v>
      </c>
      <c r="CV132" s="7">
        <f ca="1"/>
        <v>0</v>
      </c>
      <c r="CW132" s="7">
        <f ca="1"/>
        <v>0</v>
      </c>
      <c r="CX132" s="7">
        <f ca="1"/>
        <v>0</v>
      </c>
      <c r="CY132" s="7">
        <f ca="1"/>
        <v>0</v>
      </c>
      <c r="CZ132" s="7">
        <f ca="1"/>
        <v>0</v>
      </c>
      <c r="DA132" s="7">
        <f ca="1"/>
        <v>0</v>
      </c>
      <c r="DB132" s="7">
        <f ca="1"/>
        <v>0</v>
      </c>
      <c r="DC132" s="7">
        <f ca="1"/>
        <v>0</v>
      </c>
      <c r="DD132" s="7">
        <f ca="1"/>
        <v>0</v>
      </c>
      <c r="DE132" s="7">
        <f ca="1"/>
        <v>0</v>
      </c>
      <c r="DF132" s="7">
        <f ca="1"/>
        <v>0</v>
      </c>
      <c r="DG132" s="7">
        <f ca="1"/>
        <v>0</v>
      </c>
      <c r="DH132" s="7">
        <f ca="1"/>
        <v>0</v>
      </c>
      <c r="DI132" s="7">
        <f ca="1"/>
        <v>0</v>
      </c>
      <c r="DL132" s="222"/>
      <c r="DM132" s="3" t="s">
        <v>482</v>
      </c>
      <c r="DN132" s="7">
        <f ca="1"/>
        <v>0</v>
      </c>
      <c r="DO132" s="7">
        <f ca="1"/>
        <v>0</v>
      </c>
      <c r="DP132" s="7">
        <f ca="1"/>
        <v>0</v>
      </c>
      <c r="DQ132" s="7">
        <f ca="1"/>
        <v>0</v>
      </c>
      <c r="DR132" s="7">
        <f ca="1"/>
        <v>1</v>
      </c>
      <c r="DS132" s="7">
        <f ca="1"/>
        <v>-1</v>
      </c>
      <c r="DT132" s="7">
        <f ca="1"/>
        <v>0</v>
      </c>
      <c r="DU132" s="7">
        <f ca="1"/>
        <v>0</v>
      </c>
      <c r="DV132" s="7">
        <f ca="1"/>
        <v>0</v>
      </c>
      <c r="DW132" s="7">
        <f ca="1"/>
        <v>0</v>
      </c>
      <c r="DX132" s="7">
        <f ca="1"/>
        <v>0</v>
      </c>
      <c r="DY132" s="7">
        <f ca="1"/>
        <v>0</v>
      </c>
      <c r="DZ132" s="7">
        <f ca="1"/>
        <v>0</v>
      </c>
      <c r="EA132" s="7">
        <f ca="1"/>
        <v>0</v>
      </c>
      <c r="EB132" s="7">
        <f ca="1"/>
        <v>0</v>
      </c>
      <c r="EC132" s="7">
        <f ca="1"/>
        <v>0</v>
      </c>
      <c r="ED132" s="7">
        <f ca="1"/>
        <v>0</v>
      </c>
      <c r="EE132" s="7">
        <f ca="1"/>
        <v>0</v>
      </c>
      <c r="EF132" s="7">
        <f ca="1"/>
        <v>0</v>
      </c>
      <c r="EG132" s="7">
        <f ca="1"/>
        <v>0</v>
      </c>
      <c r="EI132" s="222"/>
      <c r="EJ132" s="3" t="s">
        <v>482</v>
      </c>
      <c r="EK132" s="7">
        <f ca="1"/>
        <v>0</v>
      </c>
      <c r="EL132" s="7">
        <f ca="1"/>
        <v>1.3765748428453373E-3</v>
      </c>
      <c r="EM132" s="7">
        <f ca="1"/>
        <v>2.8024849846049107E-3</v>
      </c>
      <c r="EN132" s="7">
        <f ca="1"/>
        <v>0</v>
      </c>
      <c r="EO132" s="7">
        <f ca="1"/>
        <v>1.0015948123179306</v>
      </c>
      <c r="EP132" s="7">
        <f ca="1"/>
        <v>1.0032126047384498</v>
      </c>
      <c r="EQ132" s="7">
        <f ca="1"/>
        <v>7.7779307127169234E-3</v>
      </c>
      <c r="ER132" s="7">
        <f ca="1"/>
        <v>8.0374629852417879E-3</v>
      </c>
      <c r="ES132" s="7">
        <f ca="1"/>
        <v>2.5486474067748066</v>
      </c>
      <c r="ET132" s="7">
        <f ca="1"/>
        <v>2.5994172754356599</v>
      </c>
      <c r="EU132" s="7">
        <f ca="1"/>
        <v>7.7779307127169234E-3</v>
      </c>
      <c r="EV132" s="7">
        <f ca="1"/>
        <v>7.9972931213809877E-3</v>
      </c>
      <c r="EW132" s="7">
        <f ca="1"/>
        <v>12.997086377178299</v>
      </c>
      <c r="EX132" s="7">
        <f ca="1"/>
        <v>1.2540157559230622</v>
      </c>
      <c r="EY132" s="7">
        <f ca="1"/>
        <v>6.9300633634153286E-2</v>
      </c>
      <c r="EZ132" s="7">
        <f ca="1"/>
        <v>6.7202867769560221E-2</v>
      </c>
      <c r="FA132" s="7">
        <f ca="1"/>
        <v>8.0642545285299471E-10</v>
      </c>
      <c r="FB132" s="7">
        <f ca="1"/>
        <v>3.1193007305227916E-11</v>
      </c>
      <c r="FC132" s="7">
        <f ca="1"/>
        <v>4.1585924231181143E-10</v>
      </c>
      <c r="FD132" s="7">
        <f ca="1"/>
        <v>3.3440420157948321E-7</v>
      </c>
      <c r="FG132" s="124"/>
      <c r="FL132" s="204"/>
      <c r="FM132" s="23"/>
      <c r="FN132" s="17"/>
      <c r="FO132" s="17"/>
      <c r="FP132" s="17"/>
      <c r="FQ132" s="17"/>
      <c r="FR132" s="17"/>
      <c r="FS132" s="17"/>
      <c r="FT132" s="17"/>
      <c r="FU132" s="17"/>
      <c r="FV132" s="17"/>
      <c r="FW132" s="17"/>
      <c r="FX132" s="17"/>
      <c r="FY132" s="17"/>
      <c r="FZ132" s="17"/>
      <c r="GA132" s="17"/>
      <c r="GB132" s="17"/>
      <c r="GC132" s="17"/>
      <c r="GD132" s="17"/>
      <c r="GE132" s="17"/>
      <c r="GF132" s="17"/>
      <c r="HE132" s="125"/>
      <c r="HP132" s="204"/>
      <c r="HQ132" s="148"/>
      <c r="HR132" s="204"/>
      <c r="HS132" s="3" t="s">
        <v>37</v>
      </c>
      <c r="HT132" s="7">
        <f ca="1"/>
        <v>0</v>
      </c>
      <c r="HU132" t="s">
        <v>185</v>
      </c>
      <c r="HX132" s="7">
        <f t="shared" ca="1" si="24"/>
        <v>0</v>
      </c>
      <c r="HY132" s="7">
        <f t="shared" ca="1" si="22"/>
        <v>0</v>
      </c>
      <c r="HZ132" s="7">
        <f t="shared" ca="1" si="22"/>
        <v>0</v>
      </c>
      <c r="IA132" s="7">
        <f t="shared" ca="1" si="22"/>
        <v>0</v>
      </c>
      <c r="IB132" s="7">
        <f t="shared" ca="1" si="22"/>
        <v>0</v>
      </c>
      <c r="IC132" s="7">
        <f t="shared" ca="1" si="22"/>
        <v>0</v>
      </c>
      <c r="ID132" s="7">
        <f t="shared" ca="1" si="22"/>
        <v>0</v>
      </c>
      <c r="IE132" s="7">
        <f t="shared" ca="1" si="22"/>
        <v>0</v>
      </c>
      <c r="IF132" s="7">
        <f t="shared" ca="1" si="22"/>
        <v>0</v>
      </c>
      <c r="IG132" s="7">
        <f t="shared" ca="1" si="22"/>
        <v>0</v>
      </c>
      <c r="IH132" s="7">
        <f t="shared" ca="1" si="22"/>
        <v>0</v>
      </c>
      <c r="II132" s="7">
        <f t="shared" ca="1" si="22"/>
        <v>0</v>
      </c>
      <c r="IJ132" s="7">
        <f t="shared" ca="1" si="22"/>
        <v>0</v>
      </c>
      <c r="IK132" s="7">
        <f t="shared" ca="1" si="22"/>
        <v>0</v>
      </c>
      <c r="IL132" s="7">
        <f t="shared" ca="1" si="22"/>
        <v>0</v>
      </c>
      <c r="IM132" s="7">
        <f t="shared" ca="1" si="22"/>
        <v>0</v>
      </c>
      <c r="IN132" s="7">
        <f t="shared" ca="1" si="22"/>
        <v>0</v>
      </c>
      <c r="IO132" s="7">
        <f t="shared" ca="1" si="22"/>
        <v>0</v>
      </c>
      <c r="IP132" s="7">
        <f t="shared" ca="1" si="22"/>
        <v>0</v>
      </c>
      <c r="IQ132" s="17"/>
      <c r="IR132" s="204"/>
      <c r="IS132" s="3" t="s">
        <v>37</v>
      </c>
      <c r="IT132" s="7">
        <f ca="1"/>
        <v>0</v>
      </c>
      <c r="IU132" s="7">
        <f ca="1"/>
        <v>0</v>
      </c>
      <c r="IV132" s="7">
        <f ca="1"/>
        <v>0</v>
      </c>
      <c r="IW132" s="7">
        <f ca="1"/>
        <v>0</v>
      </c>
      <c r="IX132" s="7">
        <f ca="1"/>
        <v>0</v>
      </c>
      <c r="IY132" s="7">
        <f ca="1"/>
        <v>0</v>
      </c>
      <c r="IZ132" s="7">
        <f ca="1"/>
        <v>0</v>
      </c>
      <c r="JA132" s="7">
        <f ca="1"/>
        <v>0</v>
      </c>
      <c r="JB132" s="7">
        <f ca="1"/>
        <v>0</v>
      </c>
      <c r="JC132" s="7">
        <f ca="1"/>
        <v>0</v>
      </c>
      <c r="JD132" s="7">
        <f ca="1"/>
        <v>0</v>
      </c>
      <c r="JE132" s="7">
        <f ca="1"/>
        <v>0</v>
      </c>
      <c r="JF132" s="7">
        <f ca="1"/>
        <v>0</v>
      </c>
      <c r="JG132" s="7">
        <f ca="1"/>
        <v>0</v>
      </c>
      <c r="JH132" s="7">
        <f ca="1"/>
        <v>0</v>
      </c>
      <c r="JI132" s="7">
        <f ca="1"/>
        <v>0</v>
      </c>
      <c r="JJ132" s="7">
        <f ca="1"/>
        <v>0</v>
      </c>
      <c r="JK132" s="7">
        <f ca="1"/>
        <v>0</v>
      </c>
      <c r="JL132" s="7">
        <f ca="1"/>
        <v>0</v>
      </c>
      <c r="JM132" s="7">
        <f ca="1"/>
        <v>0</v>
      </c>
      <c r="JN132" s="143"/>
    </row>
    <row r="133" spans="1:274" ht="16" customHeight="1">
      <c r="A133" s="222"/>
      <c r="B133" s="3" t="s">
        <v>483</v>
      </c>
      <c r="X133" s="7">
        <v>0</v>
      </c>
      <c r="Y133" s="7">
        <v>0</v>
      </c>
      <c r="Z133" s="7">
        <v>0</v>
      </c>
      <c r="AA133" s="7">
        <v>0</v>
      </c>
      <c r="AB133" s="7">
        <v>0</v>
      </c>
      <c r="AC133" s="7">
        <v>41000</v>
      </c>
      <c r="AD133" s="7">
        <v>0</v>
      </c>
      <c r="AE133" s="7">
        <v>-16000</v>
      </c>
      <c r="AF133" s="7">
        <v>0</v>
      </c>
      <c r="AG133" s="7">
        <v>0</v>
      </c>
      <c r="AH133" s="7">
        <v>0</v>
      </c>
      <c r="AI133" s="7">
        <v>0</v>
      </c>
      <c r="AJ133" s="7">
        <v>-25000</v>
      </c>
      <c r="AK133" s="7">
        <v>0</v>
      </c>
      <c r="AL133" s="7">
        <v>0</v>
      </c>
      <c r="AM133" s="7">
        <v>0</v>
      </c>
      <c r="AN133" s="7">
        <v>0</v>
      </c>
      <c r="AO133" s="7">
        <v>0</v>
      </c>
      <c r="AP133" s="7">
        <v>0</v>
      </c>
      <c r="BC133" s="6"/>
      <c r="BD133" s="7">
        <f t="shared" si="23"/>
        <v>0</v>
      </c>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222"/>
      <c r="CO133" s="3" t="s">
        <v>483</v>
      </c>
      <c r="CP133" s="7">
        <f ca="1"/>
        <v>0</v>
      </c>
      <c r="CQ133" s="7">
        <f ca="1"/>
        <v>0</v>
      </c>
      <c r="CR133" s="7">
        <f ca="1"/>
        <v>0</v>
      </c>
      <c r="CS133" s="7">
        <f ca="1"/>
        <v>0</v>
      </c>
      <c r="CT133" s="7">
        <f ca="1"/>
        <v>0</v>
      </c>
      <c r="CU133" s="7">
        <f ca="1"/>
        <v>0</v>
      </c>
      <c r="CV133" s="7">
        <f ca="1"/>
        <v>0</v>
      </c>
      <c r="CW133" s="7">
        <f ca="1"/>
        <v>0</v>
      </c>
      <c r="CX133" s="7">
        <f ca="1"/>
        <v>2.5</v>
      </c>
      <c r="CY133" s="7">
        <f ca="1"/>
        <v>0</v>
      </c>
      <c r="CZ133" s="7">
        <f ca="1"/>
        <v>0</v>
      </c>
      <c r="DA133" s="7">
        <f ca="1"/>
        <v>0</v>
      </c>
      <c r="DB133" s="7">
        <f ca="1"/>
        <v>0</v>
      </c>
      <c r="DC133" s="7">
        <f ca="1"/>
        <v>1.25</v>
      </c>
      <c r="DD133" s="7">
        <f ca="1"/>
        <v>0</v>
      </c>
      <c r="DE133" s="7">
        <f ca="1"/>
        <v>0</v>
      </c>
      <c r="DF133" s="7">
        <f ca="1"/>
        <v>0</v>
      </c>
      <c r="DG133" s="7">
        <f ca="1"/>
        <v>0</v>
      </c>
      <c r="DH133" s="7">
        <f ca="1"/>
        <v>0</v>
      </c>
      <c r="DI133" s="7">
        <f ca="1"/>
        <v>0</v>
      </c>
      <c r="DL133" s="222"/>
      <c r="DM133" s="3" t="s">
        <v>483</v>
      </c>
      <c r="DN133" s="7">
        <f ca="1"/>
        <v>0</v>
      </c>
      <c r="DO133" s="7">
        <f ca="1"/>
        <v>0</v>
      </c>
      <c r="DP133" s="7">
        <f ca="1"/>
        <v>0</v>
      </c>
      <c r="DQ133" s="7">
        <f ca="1"/>
        <v>0</v>
      </c>
      <c r="DR133" s="7">
        <f ca="1"/>
        <v>0</v>
      </c>
      <c r="DS133" s="7">
        <f ca="1"/>
        <v>1</v>
      </c>
      <c r="DT133" s="7">
        <f ca="1"/>
        <v>0</v>
      </c>
      <c r="DU133" s="7">
        <f ca="1"/>
        <v>0</v>
      </c>
      <c r="DV133" s="7">
        <f ca="1"/>
        <v>-2.5</v>
      </c>
      <c r="DW133" s="7">
        <f ca="1"/>
        <v>0</v>
      </c>
      <c r="DX133" s="7">
        <f ca="1"/>
        <v>0</v>
      </c>
      <c r="DY133" s="7">
        <f ca="1"/>
        <v>0</v>
      </c>
      <c r="DZ133" s="7">
        <f ca="1"/>
        <v>0</v>
      </c>
      <c r="EA133" s="7">
        <f ca="1"/>
        <v>-1.25</v>
      </c>
      <c r="EB133" s="7">
        <f ca="1"/>
        <v>0</v>
      </c>
      <c r="EC133" s="7">
        <f ca="1"/>
        <v>0</v>
      </c>
      <c r="ED133" s="7">
        <f ca="1"/>
        <v>0</v>
      </c>
      <c r="EE133" s="7">
        <f ca="1"/>
        <v>0</v>
      </c>
      <c r="EF133" s="7">
        <f ca="1"/>
        <v>0</v>
      </c>
      <c r="EG133" s="7">
        <f ca="1"/>
        <v>0</v>
      </c>
      <c r="EI133" s="222"/>
      <c r="EJ133" s="3" t="s">
        <v>483</v>
      </c>
      <c r="EK133" s="7">
        <f ca="1"/>
        <v>0</v>
      </c>
      <c r="EL133" s="7">
        <f ca="1"/>
        <v>1.3765748428453373E-3</v>
      </c>
      <c r="EM133" s="7">
        <f ca="1"/>
        <v>2.8024849846049107E-3</v>
      </c>
      <c r="EN133" s="7">
        <f ca="1"/>
        <v>0</v>
      </c>
      <c r="EO133" s="7">
        <f ca="1"/>
        <v>1.594812317930572E-3</v>
      </c>
      <c r="EP133" s="7">
        <f ca="1"/>
        <v>1.0032126047384498</v>
      </c>
      <c r="EQ133" s="7">
        <f ca="1"/>
        <v>7.7779307127169234E-3</v>
      </c>
      <c r="ER133" s="7">
        <f ca="1"/>
        <v>8.0374629852417879E-3</v>
      </c>
      <c r="ES133" s="7">
        <f ca="1"/>
        <v>2.5486474067748066</v>
      </c>
      <c r="ET133" s="7">
        <f ca="1"/>
        <v>2.5994172754356599</v>
      </c>
      <c r="EU133" s="7">
        <f ca="1"/>
        <v>7.7779307127169234E-3</v>
      </c>
      <c r="EV133" s="7">
        <f ca="1"/>
        <v>7.9972931213809877E-3</v>
      </c>
      <c r="EW133" s="7">
        <f ca="1"/>
        <v>12.997086377178299</v>
      </c>
      <c r="EX133" s="7">
        <f ca="1"/>
        <v>1.2540157559230622</v>
      </c>
      <c r="EY133" s="7">
        <f ca="1"/>
        <v>6.9300633634153286E-2</v>
      </c>
      <c r="EZ133" s="7">
        <f ca="1"/>
        <v>6.7202867769560221E-2</v>
      </c>
      <c r="FA133" s="7">
        <f ca="1"/>
        <v>8.0642545285299471E-10</v>
      </c>
      <c r="FB133" s="7">
        <f ca="1"/>
        <v>3.1193007305227916E-11</v>
      </c>
      <c r="FC133" s="7">
        <f ca="1"/>
        <v>4.1585924231181143E-10</v>
      </c>
      <c r="FD133" s="7">
        <f ca="1"/>
        <v>3.3440420157948321E-7</v>
      </c>
      <c r="FG133" s="124"/>
      <c r="FL133" s="204"/>
      <c r="FM133" s="23"/>
      <c r="FN133" s="17"/>
      <c r="FO133" s="17"/>
      <c r="FP133" s="17"/>
      <c r="FQ133" s="17"/>
      <c r="FR133" s="17"/>
      <c r="FS133" s="17"/>
      <c r="FT133" s="17"/>
      <c r="FU133" s="17"/>
      <c r="FV133" s="17"/>
      <c r="FW133" s="17"/>
      <c r="FX133" s="17"/>
      <c r="FY133" s="17"/>
      <c r="FZ133" s="17"/>
      <c r="GA133" s="17"/>
      <c r="GB133" s="17"/>
      <c r="GC133" s="17"/>
      <c r="GD133" s="17"/>
      <c r="GE133" s="17"/>
      <c r="GF133" s="17"/>
      <c r="HE133" s="125"/>
      <c r="HP133" s="204"/>
      <c r="HQ133" s="148"/>
      <c r="HR133" s="204"/>
      <c r="HS133" s="3" t="s">
        <v>38</v>
      </c>
      <c r="HT133" s="7">
        <f ca="1"/>
        <v>0</v>
      </c>
      <c r="HU133" t="s">
        <v>185</v>
      </c>
      <c r="HX133" s="7">
        <f t="shared" ca="1" si="24"/>
        <v>0</v>
      </c>
      <c r="HY133" s="7">
        <f t="shared" ca="1" si="22"/>
        <v>0</v>
      </c>
      <c r="HZ133" s="7">
        <f t="shared" ca="1" si="22"/>
        <v>0</v>
      </c>
      <c r="IA133" s="7">
        <f t="shared" ca="1" si="22"/>
        <v>0</v>
      </c>
      <c r="IB133" s="7">
        <f t="shared" ca="1" si="22"/>
        <v>0</v>
      </c>
      <c r="IC133" s="7">
        <f t="shared" ca="1" si="22"/>
        <v>0</v>
      </c>
      <c r="ID133" s="7">
        <f t="shared" ca="1" si="22"/>
        <v>0</v>
      </c>
      <c r="IE133" s="7">
        <f t="shared" ca="1" si="22"/>
        <v>0</v>
      </c>
      <c r="IF133" s="7">
        <f t="shared" ca="1" si="22"/>
        <v>0</v>
      </c>
      <c r="IG133" s="7">
        <f t="shared" ca="1" si="22"/>
        <v>0</v>
      </c>
      <c r="IH133" s="7">
        <f t="shared" ca="1" si="22"/>
        <v>0</v>
      </c>
      <c r="II133" s="7">
        <f t="shared" ca="1" si="22"/>
        <v>0</v>
      </c>
      <c r="IJ133" s="7">
        <f t="shared" ca="1" si="22"/>
        <v>0</v>
      </c>
      <c r="IK133" s="7">
        <f t="shared" ca="1" si="22"/>
        <v>0</v>
      </c>
      <c r="IL133" s="7">
        <f t="shared" ca="1" si="22"/>
        <v>0</v>
      </c>
      <c r="IM133" s="7">
        <f t="shared" ca="1" si="22"/>
        <v>0</v>
      </c>
      <c r="IN133" s="7">
        <f t="shared" ca="1" si="22"/>
        <v>0</v>
      </c>
      <c r="IO133" s="7">
        <f t="shared" ca="1" si="22"/>
        <v>0</v>
      </c>
      <c r="IP133" s="7">
        <f t="shared" ca="1" si="22"/>
        <v>0</v>
      </c>
      <c r="IQ133" s="17"/>
      <c r="IR133" s="204"/>
      <c r="IS133" s="3" t="s">
        <v>38</v>
      </c>
      <c r="IT133" s="7">
        <f ca="1"/>
        <v>0</v>
      </c>
      <c r="IU133" s="7">
        <f ca="1"/>
        <v>0</v>
      </c>
      <c r="IV133" s="7">
        <f ca="1"/>
        <v>0</v>
      </c>
      <c r="IW133" s="7">
        <f ca="1"/>
        <v>0</v>
      </c>
      <c r="IX133" s="7">
        <f ca="1"/>
        <v>0</v>
      </c>
      <c r="IY133" s="7">
        <f ca="1"/>
        <v>0</v>
      </c>
      <c r="IZ133" s="7">
        <f ca="1"/>
        <v>0</v>
      </c>
      <c r="JA133" s="7">
        <f ca="1"/>
        <v>0</v>
      </c>
      <c r="JB133" s="7">
        <f ca="1"/>
        <v>0</v>
      </c>
      <c r="JC133" s="7">
        <f ca="1"/>
        <v>0</v>
      </c>
      <c r="JD133" s="7">
        <f ca="1"/>
        <v>0</v>
      </c>
      <c r="JE133" s="7">
        <f ca="1"/>
        <v>0</v>
      </c>
      <c r="JF133" s="7">
        <f ca="1"/>
        <v>0</v>
      </c>
      <c r="JG133" s="7">
        <f ca="1"/>
        <v>0</v>
      </c>
      <c r="JH133" s="7">
        <f ca="1"/>
        <v>0</v>
      </c>
      <c r="JI133" s="7">
        <f ca="1"/>
        <v>0</v>
      </c>
      <c r="JJ133" s="7">
        <f ca="1"/>
        <v>0</v>
      </c>
      <c r="JK133" s="7">
        <f ca="1"/>
        <v>0</v>
      </c>
      <c r="JL133" s="7">
        <f ca="1"/>
        <v>0</v>
      </c>
      <c r="JM133" s="7">
        <f ca="1"/>
        <v>0</v>
      </c>
      <c r="JN133" s="143"/>
    </row>
    <row r="134" spans="1:274" ht="16" customHeight="1">
      <c r="A134" s="222"/>
      <c r="B134" s="3" t="s">
        <v>15</v>
      </c>
      <c r="X134" s="7">
        <v>0</v>
      </c>
      <c r="Y134" s="7">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B134" s="45"/>
      <c r="BC134" s="23"/>
      <c r="BD134" s="7">
        <f t="shared" si="23"/>
        <v>0</v>
      </c>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222"/>
      <c r="CO134" s="3" t="s">
        <v>15</v>
      </c>
      <c r="CP134" s="7">
        <f ca="1"/>
        <v>0</v>
      </c>
      <c r="CQ134" s="7">
        <f ca="1"/>
        <v>0</v>
      </c>
      <c r="CR134" s="7">
        <f ca="1"/>
        <v>0</v>
      </c>
      <c r="CS134" s="7">
        <f ca="1"/>
        <v>0</v>
      </c>
      <c r="CT134" s="7">
        <f ca="1"/>
        <v>0</v>
      </c>
      <c r="CU134" s="7">
        <f ca="1"/>
        <v>0</v>
      </c>
      <c r="CV134" s="7">
        <f ca="1"/>
        <v>0</v>
      </c>
      <c r="CW134" s="7">
        <f ca="1"/>
        <v>1.0231023102310228</v>
      </c>
      <c r="CX134" s="7">
        <f ca="1"/>
        <v>0</v>
      </c>
      <c r="CY134" s="7">
        <f ca="1"/>
        <v>0</v>
      </c>
      <c r="CZ134" s="7">
        <f ca="1"/>
        <v>0</v>
      </c>
      <c r="DA134" s="7">
        <f ca="1"/>
        <v>0</v>
      </c>
      <c r="DB134" s="7">
        <f ca="1"/>
        <v>0</v>
      </c>
      <c r="DC134" s="7">
        <f ca="1"/>
        <v>0</v>
      </c>
      <c r="DD134" s="7">
        <f ca="1"/>
        <v>0</v>
      </c>
      <c r="DE134" s="7">
        <f ca="1"/>
        <v>0</v>
      </c>
      <c r="DF134" s="7">
        <f ca="1"/>
        <v>0</v>
      </c>
      <c r="DG134" s="7">
        <f ca="1"/>
        <v>0</v>
      </c>
      <c r="DH134" s="7">
        <f ca="1"/>
        <v>0</v>
      </c>
      <c r="DI134" s="7">
        <f ca="1"/>
        <v>0</v>
      </c>
      <c r="DL134" s="222"/>
      <c r="DM134" s="3" t="s">
        <v>15</v>
      </c>
      <c r="DN134" s="7">
        <f ca="1"/>
        <v>0</v>
      </c>
      <c r="DO134" s="7">
        <f ca="1"/>
        <v>0</v>
      </c>
      <c r="DP134" s="7">
        <f ca="1"/>
        <v>0</v>
      </c>
      <c r="DQ134" s="7">
        <f ca="1"/>
        <v>0</v>
      </c>
      <c r="DR134" s="7">
        <f ca="1"/>
        <v>0</v>
      </c>
      <c r="DS134" s="7">
        <f ca="1"/>
        <v>0</v>
      </c>
      <c r="DT134" s="7">
        <f ca="1"/>
        <v>1</v>
      </c>
      <c r="DU134" s="7">
        <f ca="1"/>
        <v>-1.0231023102310228</v>
      </c>
      <c r="DV134" s="7">
        <f ca="1"/>
        <v>0</v>
      </c>
      <c r="DW134" s="7">
        <f ca="1"/>
        <v>0</v>
      </c>
      <c r="DX134" s="7">
        <f ca="1"/>
        <v>0</v>
      </c>
      <c r="DY134" s="7">
        <f ca="1"/>
        <v>0</v>
      </c>
      <c r="DZ134" s="7">
        <f ca="1"/>
        <v>0</v>
      </c>
      <c r="EA134" s="7">
        <f ca="1"/>
        <v>0</v>
      </c>
      <c r="EB134" s="7">
        <f ca="1"/>
        <v>0</v>
      </c>
      <c r="EC134" s="7">
        <f ca="1"/>
        <v>0</v>
      </c>
      <c r="ED134" s="7">
        <f ca="1"/>
        <v>0</v>
      </c>
      <c r="EE134" s="7">
        <f ca="1"/>
        <v>0</v>
      </c>
      <c r="EF134" s="7">
        <f ca="1"/>
        <v>0</v>
      </c>
      <c r="EG134" s="7">
        <f ca="1"/>
        <v>0</v>
      </c>
      <c r="EI134" s="222"/>
      <c r="EJ134" s="3" t="s">
        <v>15</v>
      </c>
      <c r="EK134" s="7">
        <f ca="1"/>
        <v>0</v>
      </c>
      <c r="EL134" s="7">
        <f ca="1"/>
        <v>1.1011775472062216E-3</v>
      </c>
      <c r="EM134" s="7">
        <f ca="1"/>
        <v>4.8170965572538332E-3</v>
      </c>
      <c r="EN134" s="7">
        <f ca="1"/>
        <v>0</v>
      </c>
      <c r="EO134" s="7">
        <f ca="1"/>
        <v>1.2757544754218423E-3</v>
      </c>
      <c r="EP134" s="7">
        <f ca="1"/>
        <v>5.5220375168518682E-3</v>
      </c>
      <c r="EQ134" s="7">
        <f ca="1"/>
        <v>1.0054161106356245</v>
      </c>
      <c r="ER134" s="7">
        <f ca="1"/>
        <v>1.0389646131439163</v>
      </c>
      <c r="ES134" s="7">
        <f ca="1"/>
        <v>1.4028658064067005E-2</v>
      </c>
      <c r="ET134" s="7">
        <f ca="1"/>
        <v>1.4308113403988547E-2</v>
      </c>
      <c r="EU134" s="7">
        <f ca="1"/>
        <v>5.4161106356244654E-3</v>
      </c>
      <c r="EV134" s="7">
        <f ca="1"/>
        <v>1.4541276663895781E-2</v>
      </c>
      <c r="EW134" s="7">
        <f ca="1"/>
        <v>7.1540567019942464E-2</v>
      </c>
      <c r="EX134" s="7">
        <f ca="1"/>
        <v>6.9025468960648186E-3</v>
      </c>
      <c r="EY134" s="7">
        <f ca="1"/>
        <v>0.12600759674086204</v>
      </c>
      <c r="EZ134" s="7">
        <f ca="1"/>
        <v>8.6869950931765612</v>
      </c>
      <c r="FA134" s="7">
        <f ca="1"/>
        <v>1.0424278285210544E-7</v>
      </c>
      <c r="FB134" s="7">
        <f ca="1"/>
        <v>1.716973608478617E-13</v>
      </c>
      <c r="FC134" s="7">
        <f ca="1"/>
        <v>7.561463865225702E-10</v>
      </c>
      <c r="FD134" s="7">
        <f ca="1"/>
        <v>1.8406791722839752E-9</v>
      </c>
      <c r="FG134" s="124"/>
      <c r="FL134" s="204"/>
      <c r="FM134" s="23"/>
      <c r="FN134" s="17"/>
      <c r="FO134" s="17"/>
      <c r="FP134" s="17"/>
      <c r="FQ134" s="17"/>
      <c r="FR134" s="17"/>
      <c r="FS134" s="17"/>
      <c r="FT134" s="17"/>
      <c r="FU134" s="17"/>
      <c r="FV134" s="17"/>
      <c r="FW134" s="17"/>
      <c r="FX134" s="17"/>
      <c r="FY134" s="17"/>
      <c r="FZ134" s="17"/>
      <c r="GA134" s="17"/>
      <c r="GB134" s="17"/>
      <c r="GC134" s="17"/>
      <c r="GD134" s="17"/>
      <c r="GE134" s="17"/>
      <c r="GF134" s="17"/>
      <c r="HE134" s="125"/>
      <c r="HP134" s="204"/>
      <c r="HQ134" s="148"/>
      <c r="HR134" s="204"/>
      <c r="HS134" s="3" t="s">
        <v>13</v>
      </c>
      <c r="HT134" s="7">
        <f ca="1"/>
        <v>0</v>
      </c>
      <c r="HU134" t="s">
        <v>185</v>
      </c>
      <c r="HX134" s="7">
        <f t="shared" ca="1" si="24"/>
        <v>0</v>
      </c>
      <c r="HY134" s="7">
        <f t="shared" ca="1" si="22"/>
        <v>0</v>
      </c>
      <c r="HZ134" s="7">
        <f t="shared" ca="1" si="22"/>
        <v>0</v>
      </c>
      <c r="IA134" s="7">
        <f t="shared" ca="1" si="22"/>
        <v>0</v>
      </c>
      <c r="IB134" s="7">
        <f t="shared" ca="1" si="22"/>
        <v>0</v>
      </c>
      <c r="IC134" s="7">
        <f t="shared" ca="1" si="22"/>
        <v>0</v>
      </c>
      <c r="ID134" s="7">
        <f t="shared" ca="1" si="22"/>
        <v>0</v>
      </c>
      <c r="IE134" s="7">
        <f t="shared" ca="1" si="22"/>
        <v>0</v>
      </c>
      <c r="IF134" s="7">
        <f t="shared" ca="1" si="22"/>
        <v>0</v>
      </c>
      <c r="IG134" s="7">
        <f t="shared" ca="1" si="22"/>
        <v>0</v>
      </c>
      <c r="IH134" s="7">
        <f t="shared" ca="1" si="22"/>
        <v>0</v>
      </c>
      <c r="II134" s="7">
        <f t="shared" ca="1" si="22"/>
        <v>0</v>
      </c>
      <c r="IJ134" s="7">
        <f t="shared" ca="1" si="22"/>
        <v>0</v>
      </c>
      <c r="IK134" s="7">
        <f t="shared" ca="1" si="22"/>
        <v>0</v>
      </c>
      <c r="IL134" s="7">
        <f t="shared" ca="1" si="22"/>
        <v>0</v>
      </c>
      <c r="IM134" s="7">
        <f t="shared" ca="1" si="22"/>
        <v>0</v>
      </c>
      <c r="IN134" s="7">
        <f t="shared" ca="1" si="22"/>
        <v>0</v>
      </c>
      <c r="IO134" s="7">
        <f t="shared" ca="1" si="22"/>
        <v>0</v>
      </c>
      <c r="IP134" s="7">
        <f t="shared" ca="1" si="22"/>
        <v>0</v>
      </c>
      <c r="IQ134" s="17"/>
      <c r="IR134" s="204"/>
      <c r="IS134" s="3" t="s">
        <v>13</v>
      </c>
      <c r="IT134" s="7">
        <f ca="1"/>
        <v>0</v>
      </c>
      <c r="IU134" s="7">
        <f ca="1"/>
        <v>0</v>
      </c>
      <c r="IV134" s="7">
        <f ca="1"/>
        <v>0</v>
      </c>
      <c r="IW134" s="7">
        <f ca="1"/>
        <v>0</v>
      </c>
      <c r="IX134" s="7">
        <f ca="1"/>
        <v>0</v>
      </c>
      <c r="IY134" s="7">
        <f ca="1"/>
        <v>0</v>
      </c>
      <c r="IZ134" s="7">
        <f ca="1"/>
        <v>0</v>
      </c>
      <c r="JA134" s="7">
        <f ca="1"/>
        <v>0</v>
      </c>
      <c r="JB134" s="7">
        <f ca="1"/>
        <v>0</v>
      </c>
      <c r="JC134" s="7">
        <f ca="1"/>
        <v>0</v>
      </c>
      <c r="JD134" s="7">
        <f ca="1"/>
        <v>0</v>
      </c>
      <c r="JE134" s="7">
        <f ca="1"/>
        <v>0</v>
      </c>
      <c r="JF134" s="7">
        <f ca="1"/>
        <v>0</v>
      </c>
      <c r="JG134" s="7">
        <f ca="1"/>
        <v>0</v>
      </c>
      <c r="JH134" s="7">
        <f ca="1"/>
        <v>0</v>
      </c>
      <c r="JI134" s="7">
        <f ca="1"/>
        <v>0</v>
      </c>
      <c r="JJ134" s="7">
        <f ca="1"/>
        <v>0</v>
      </c>
      <c r="JK134" s="7">
        <f ca="1"/>
        <v>0</v>
      </c>
      <c r="JL134" s="7">
        <f ca="1"/>
        <v>0</v>
      </c>
      <c r="JM134" s="7">
        <f ca="1"/>
        <v>0</v>
      </c>
      <c r="JN134" s="143"/>
    </row>
    <row r="135" spans="1:274" ht="16" customHeight="1">
      <c r="A135" s="222"/>
      <c r="B135" s="3" t="s">
        <v>484</v>
      </c>
      <c r="X135" s="7">
        <v>0</v>
      </c>
      <c r="Y135" s="7">
        <v>0</v>
      </c>
      <c r="Z135" s="7">
        <v>-50</v>
      </c>
      <c r="AA135" s="7">
        <v>-50</v>
      </c>
      <c r="AB135" s="7">
        <v>0</v>
      </c>
      <c r="AC135" s="7">
        <v>0</v>
      </c>
      <c r="AD135" s="7">
        <v>0</v>
      </c>
      <c r="AE135" s="7">
        <v>0</v>
      </c>
      <c r="AF135" s="7">
        <v>0</v>
      </c>
      <c r="AG135" s="7">
        <v>15150</v>
      </c>
      <c r="AH135" s="7">
        <v>0</v>
      </c>
      <c r="AI135" s="7">
        <v>0</v>
      </c>
      <c r="AJ135" s="7">
        <v>0</v>
      </c>
      <c r="AK135" s="7">
        <v>0</v>
      </c>
      <c r="AL135" s="7">
        <v>-15050</v>
      </c>
      <c r="AM135" s="7">
        <v>0</v>
      </c>
      <c r="AN135" s="7">
        <v>0</v>
      </c>
      <c r="AO135" s="7">
        <v>0</v>
      </c>
      <c r="AP135" s="7">
        <v>0</v>
      </c>
      <c r="BB135" s="45"/>
      <c r="BC135" s="23"/>
      <c r="BD135" s="7">
        <f t="shared" si="23"/>
        <v>0</v>
      </c>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222"/>
      <c r="CO135" s="3" t="s">
        <v>484</v>
      </c>
      <c r="CP135" s="7">
        <f ca="1"/>
        <v>0</v>
      </c>
      <c r="CQ135" s="7">
        <f ca="1"/>
        <v>1.0526315789473684E-3</v>
      </c>
      <c r="CR135" s="7">
        <f ca="1"/>
        <v>0</v>
      </c>
      <c r="CS135" s="7">
        <f ca="1"/>
        <v>0</v>
      </c>
      <c r="CT135" s="7">
        <f ca="1"/>
        <v>1.2195121951219512E-3</v>
      </c>
      <c r="CU135" s="7">
        <f ca="1"/>
        <v>0</v>
      </c>
      <c r="CV135" s="7">
        <f ca="1"/>
        <v>0</v>
      </c>
      <c r="CW135" s="7">
        <f ca="1"/>
        <v>0</v>
      </c>
      <c r="CX135" s="7">
        <f ca="1"/>
        <v>0</v>
      </c>
      <c r="CY135" s="7">
        <f ca="1"/>
        <v>0</v>
      </c>
      <c r="CZ135" s="7">
        <f ca="1"/>
        <v>0</v>
      </c>
      <c r="DA135" s="7">
        <f ca="1"/>
        <v>0</v>
      </c>
      <c r="DB135" s="7">
        <f ca="1"/>
        <v>0</v>
      </c>
      <c r="DC135" s="7">
        <f ca="1"/>
        <v>0</v>
      </c>
      <c r="DD135" s="7">
        <f ca="1"/>
        <v>0</v>
      </c>
      <c r="DE135" s="7">
        <f ca="1"/>
        <v>8.3612040133779288</v>
      </c>
      <c r="DF135" s="7">
        <f ca="1"/>
        <v>0</v>
      </c>
      <c r="DG135" s="7">
        <f ca="1"/>
        <v>0</v>
      </c>
      <c r="DH135" s="7">
        <f ca="1"/>
        <v>0</v>
      </c>
      <c r="DI135" s="7">
        <f ca="1"/>
        <v>0</v>
      </c>
      <c r="DL135" s="222"/>
      <c r="DM135" s="3" t="s">
        <v>484</v>
      </c>
      <c r="DN135" s="7">
        <f ca="1"/>
        <v>0</v>
      </c>
      <c r="DO135" s="7">
        <f ca="1"/>
        <v>-1.0526315789473684E-3</v>
      </c>
      <c r="DP135" s="7">
        <f ca="1"/>
        <v>0</v>
      </c>
      <c r="DQ135" s="7">
        <f ca="1"/>
        <v>0</v>
      </c>
      <c r="DR135" s="7">
        <f ca="1"/>
        <v>-1.2195121951219512E-3</v>
      </c>
      <c r="DS135" s="7">
        <f ca="1"/>
        <v>0</v>
      </c>
      <c r="DT135" s="7">
        <f ca="1"/>
        <v>0</v>
      </c>
      <c r="DU135" s="7">
        <f ca="1"/>
        <v>1</v>
      </c>
      <c r="DV135" s="7">
        <f ca="1"/>
        <v>0</v>
      </c>
      <c r="DW135" s="7">
        <f ca="1"/>
        <v>0</v>
      </c>
      <c r="DX135" s="7">
        <f ca="1"/>
        <v>0</v>
      </c>
      <c r="DY135" s="7">
        <f ca="1"/>
        <v>0</v>
      </c>
      <c r="DZ135" s="7">
        <f ca="1"/>
        <v>0</v>
      </c>
      <c r="EA135" s="7">
        <f ca="1"/>
        <v>0</v>
      </c>
      <c r="EB135" s="7">
        <f ca="1"/>
        <v>0</v>
      </c>
      <c r="EC135" s="7">
        <f ca="1"/>
        <v>-8.3612040133779288</v>
      </c>
      <c r="ED135" s="7">
        <f ca="1"/>
        <v>0</v>
      </c>
      <c r="EE135" s="7">
        <f ca="1"/>
        <v>0</v>
      </c>
      <c r="EF135" s="7">
        <f ca="1"/>
        <v>0</v>
      </c>
      <c r="EG135" s="7">
        <f ca="1"/>
        <v>0</v>
      </c>
      <c r="EI135" s="222"/>
      <c r="EJ135" s="3" t="s">
        <v>484</v>
      </c>
      <c r="EK135" s="7">
        <f ca="1"/>
        <v>0</v>
      </c>
      <c r="EL135" s="7">
        <f ca="1"/>
        <v>1.0763122477531781E-3</v>
      </c>
      <c r="EM135" s="7">
        <f ca="1"/>
        <v>4.7083234091868124E-3</v>
      </c>
      <c r="EN135" s="7">
        <f ca="1"/>
        <v>0</v>
      </c>
      <c r="EO135" s="7">
        <f ca="1"/>
        <v>1.2469471162994139E-3</v>
      </c>
      <c r="EP135" s="7">
        <f ca="1"/>
        <v>5.3973463471165047E-3</v>
      </c>
      <c r="EQ135" s="7">
        <f ca="1"/>
        <v>5.2938113632071404E-3</v>
      </c>
      <c r="ER135" s="7">
        <f ca="1"/>
        <v>1.0155041218793766</v>
      </c>
      <c r="ES135" s="7">
        <f ca="1"/>
        <v>1.3711881914233236E-2</v>
      </c>
      <c r="ET135" s="7">
        <f ca="1"/>
        <v>1.3985026972285583E-2</v>
      </c>
      <c r="EU135" s="7">
        <f ca="1"/>
        <v>5.2938113632071404E-3</v>
      </c>
      <c r="EV135" s="7">
        <f ca="1"/>
        <v>1.4212925255356203E-2</v>
      </c>
      <c r="EW135" s="7">
        <f ca="1"/>
        <v>6.9925134861427651E-2</v>
      </c>
      <c r="EX135" s="7">
        <f ca="1"/>
        <v>6.7466829338956149E-3</v>
      </c>
      <c r="EY135" s="7">
        <f ca="1"/>
        <v>0.1231622639112297</v>
      </c>
      <c r="EZ135" s="7">
        <f ca="1"/>
        <v>8.4908371394596731</v>
      </c>
      <c r="FA135" s="7">
        <f ca="1"/>
        <v>1.0188891356189663E-7</v>
      </c>
      <c r="FB135" s="7">
        <f ca="1"/>
        <v>1.6782032366742617E-13</v>
      </c>
      <c r="FC135" s="7">
        <f ca="1"/>
        <v>7.3907211327851237E-10</v>
      </c>
      <c r="FD135" s="7">
        <f ca="1"/>
        <v>1.7991154490388536E-9</v>
      </c>
      <c r="FG135" s="124"/>
      <c r="FL135" s="204"/>
      <c r="FM135" s="23"/>
      <c r="FN135" s="17"/>
      <c r="FO135" s="17"/>
      <c r="FP135" s="17"/>
      <c r="FQ135" s="17"/>
      <c r="FR135" s="17"/>
      <c r="FS135" s="17"/>
      <c r="FT135" s="17"/>
      <c r="FU135" s="17"/>
      <c r="FV135" s="17"/>
      <c r="FW135" s="17"/>
      <c r="FX135" s="17"/>
      <c r="FY135" s="17"/>
      <c r="FZ135" s="17"/>
      <c r="GA135" s="17"/>
      <c r="GB135" s="17"/>
      <c r="GC135" s="17"/>
      <c r="GD135" s="17"/>
      <c r="GE135" s="17"/>
      <c r="GF135" s="17"/>
      <c r="HE135" s="125"/>
      <c r="HP135" s="204"/>
      <c r="HQ135" s="148"/>
      <c r="HR135" s="204"/>
      <c r="HS135" s="3" t="s">
        <v>23</v>
      </c>
      <c r="HT135" s="7">
        <f ca="1"/>
        <v>0</v>
      </c>
      <c r="HU135" t="s">
        <v>185</v>
      </c>
      <c r="HX135" s="7">
        <f t="shared" ca="1" si="24"/>
        <v>0</v>
      </c>
      <c r="HY135" s="7">
        <f t="shared" ca="1" si="22"/>
        <v>0</v>
      </c>
      <c r="HZ135" s="7">
        <f t="shared" ca="1" si="22"/>
        <v>0</v>
      </c>
      <c r="IA135" s="7">
        <f t="shared" ca="1" si="22"/>
        <v>0</v>
      </c>
      <c r="IB135" s="7">
        <f t="shared" ca="1" si="22"/>
        <v>0</v>
      </c>
      <c r="IC135" s="7">
        <f t="shared" ca="1" si="22"/>
        <v>0</v>
      </c>
      <c r="ID135" s="7">
        <f t="shared" ca="1" si="22"/>
        <v>0</v>
      </c>
      <c r="IE135" s="7">
        <f t="shared" ca="1" si="22"/>
        <v>0</v>
      </c>
      <c r="IF135" s="7">
        <f t="shared" ca="1" si="22"/>
        <v>0</v>
      </c>
      <c r="IG135" s="7">
        <f t="shared" ca="1" si="22"/>
        <v>0</v>
      </c>
      <c r="IH135" s="7">
        <f t="shared" ca="1" si="22"/>
        <v>0</v>
      </c>
      <c r="II135" s="7">
        <f t="shared" ca="1" si="22"/>
        <v>0</v>
      </c>
      <c r="IJ135" s="7">
        <f t="shared" ca="1" si="22"/>
        <v>0</v>
      </c>
      <c r="IK135" s="7">
        <f t="shared" ca="1" si="22"/>
        <v>0</v>
      </c>
      <c r="IL135" s="7">
        <f t="shared" ca="1" si="22"/>
        <v>0</v>
      </c>
      <c r="IM135" s="7">
        <f t="shared" ca="1" si="22"/>
        <v>0</v>
      </c>
      <c r="IN135" s="7">
        <f t="shared" ca="1" si="22"/>
        <v>0</v>
      </c>
      <c r="IO135" s="7">
        <f t="shared" ca="1" si="22"/>
        <v>0</v>
      </c>
      <c r="IP135" s="7">
        <f t="shared" ca="1" si="22"/>
        <v>0</v>
      </c>
      <c r="IQ135" s="17"/>
      <c r="IR135" s="204"/>
      <c r="IS135" s="3" t="s">
        <v>23</v>
      </c>
      <c r="IT135" s="7">
        <f ca="1"/>
        <v>0</v>
      </c>
      <c r="IU135" s="7">
        <f ca="1"/>
        <v>0</v>
      </c>
      <c r="IV135" s="7">
        <f ca="1"/>
        <v>0</v>
      </c>
      <c r="IW135" s="7">
        <f ca="1"/>
        <v>0</v>
      </c>
      <c r="IX135" s="7">
        <f ca="1"/>
        <v>0</v>
      </c>
      <c r="IY135" s="7">
        <f ca="1"/>
        <v>0</v>
      </c>
      <c r="IZ135" s="7">
        <f ca="1"/>
        <v>0</v>
      </c>
      <c r="JA135" s="7">
        <f ca="1"/>
        <v>0</v>
      </c>
      <c r="JB135" s="7">
        <f ca="1"/>
        <v>0</v>
      </c>
      <c r="JC135" s="7">
        <f ca="1"/>
        <v>0</v>
      </c>
      <c r="JD135" s="7">
        <f ca="1"/>
        <v>0</v>
      </c>
      <c r="JE135" s="7">
        <f ca="1"/>
        <v>0</v>
      </c>
      <c r="JF135" s="7">
        <f ca="1"/>
        <v>0</v>
      </c>
      <c r="JG135" s="7">
        <f ca="1"/>
        <v>0</v>
      </c>
      <c r="JH135" s="7">
        <f ca="1"/>
        <v>0</v>
      </c>
      <c r="JI135" s="7">
        <f ca="1"/>
        <v>0</v>
      </c>
      <c r="JJ135" s="7">
        <f ca="1"/>
        <v>0</v>
      </c>
      <c r="JK135" s="7">
        <f ca="1"/>
        <v>0</v>
      </c>
      <c r="JL135" s="7">
        <f ca="1"/>
        <v>0</v>
      </c>
      <c r="JM135" s="7">
        <f ca="1"/>
        <v>0</v>
      </c>
      <c r="JN135" s="143"/>
    </row>
    <row r="136" spans="1:274" ht="16" customHeight="1">
      <c r="A136" s="222"/>
      <c r="B136" s="3" t="s">
        <v>21</v>
      </c>
      <c r="X136" s="7">
        <v>0</v>
      </c>
      <c r="Y136" s="7">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B136" s="45"/>
      <c r="BC136" s="23"/>
      <c r="BD136" s="7">
        <f t="shared" si="23"/>
        <v>0</v>
      </c>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222"/>
      <c r="CO136" s="3" t="s">
        <v>21</v>
      </c>
      <c r="CP136" s="7">
        <f ca="1"/>
        <v>0</v>
      </c>
      <c r="CQ136" s="7">
        <f ca="1"/>
        <v>0</v>
      </c>
      <c r="CR136" s="7">
        <f ca="1"/>
        <v>0</v>
      </c>
      <c r="CS136" s="7">
        <f ca="1"/>
        <v>0</v>
      </c>
      <c r="CT136" s="7">
        <f ca="1"/>
        <v>0</v>
      </c>
      <c r="CU136" s="7">
        <f ca="1"/>
        <v>0</v>
      </c>
      <c r="CV136" s="7">
        <f ca="1"/>
        <v>0</v>
      </c>
      <c r="CW136" s="7">
        <f ca="1"/>
        <v>0</v>
      </c>
      <c r="CX136" s="7">
        <f ca="1"/>
        <v>0</v>
      </c>
      <c r="CY136" s="7">
        <f ca="1"/>
        <v>1.0199203187250996</v>
      </c>
      <c r="CZ136" s="7">
        <f ca="1"/>
        <v>0</v>
      </c>
      <c r="DA136" s="7">
        <f ca="1"/>
        <v>0</v>
      </c>
      <c r="DB136" s="7">
        <f ca="1"/>
        <v>0</v>
      </c>
      <c r="DC136" s="7">
        <f ca="1"/>
        <v>0</v>
      </c>
      <c r="DD136" s="7">
        <f ca="1"/>
        <v>0</v>
      </c>
      <c r="DE136" s="7">
        <f ca="1"/>
        <v>0</v>
      </c>
      <c r="DF136" s="7">
        <f ca="1"/>
        <v>0</v>
      </c>
      <c r="DG136" s="7">
        <f ca="1"/>
        <v>0</v>
      </c>
      <c r="DH136" s="7">
        <f ca="1"/>
        <v>0</v>
      </c>
      <c r="DI136" s="7">
        <f ca="1"/>
        <v>0</v>
      </c>
      <c r="DL136" s="222"/>
      <c r="DM136" s="3" t="s">
        <v>21</v>
      </c>
      <c r="DN136" s="7">
        <f ca="1"/>
        <v>0</v>
      </c>
      <c r="DO136" s="7">
        <f ca="1"/>
        <v>0</v>
      </c>
      <c r="DP136" s="7">
        <f ca="1"/>
        <v>0</v>
      </c>
      <c r="DQ136" s="7">
        <f ca="1"/>
        <v>0</v>
      </c>
      <c r="DR136" s="7">
        <f ca="1"/>
        <v>0</v>
      </c>
      <c r="DS136" s="7">
        <f ca="1"/>
        <v>0</v>
      </c>
      <c r="DT136" s="7">
        <f ca="1"/>
        <v>0</v>
      </c>
      <c r="DU136" s="7">
        <f ca="1"/>
        <v>0</v>
      </c>
      <c r="DV136" s="7">
        <f ca="1"/>
        <v>1</v>
      </c>
      <c r="DW136" s="7">
        <f ca="1"/>
        <v>-1.0199203187250996</v>
      </c>
      <c r="DX136" s="7">
        <f ca="1"/>
        <v>0</v>
      </c>
      <c r="DY136" s="7">
        <f ca="1"/>
        <v>0</v>
      </c>
      <c r="DZ136" s="7">
        <f ca="1"/>
        <v>0</v>
      </c>
      <c r="EA136" s="7">
        <f ca="1"/>
        <v>0</v>
      </c>
      <c r="EB136" s="7">
        <f ca="1"/>
        <v>0</v>
      </c>
      <c r="EC136" s="7">
        <f ca="1"/>
        <v>0</v>
      </c>
      <c r="ED136" s="7">
        <f ca="1"/>
        <v>0</v>
      </c>
      <c r="EE136" s="7">
        <f ca="1"/>
        <v>0</v>
      </c>
      <c r="EF136" s="7">
        <f ca="1"/>
        <v>0</v>
      </c>
      <c r="EG136" s="7">
        <f ca="1"/>
        <v>0</v>
      </c>
      <c r="EI136" s="222"/>
      <c r="EJ136" s="3" t="s">
        <v>21</v>
      </c>
      <c r="EK136" s="7">
        <f ca="1"/>
        <v>0</v>
      </c>
      <c r="EL136" s="7">
        <f ca="1"/>
        <v>5.5062993713813507E-4</v>
      </c>
      <c r="EM136" s="7">
        <f ca="1"/>
        <v>1.1209939938420118E-3</v>
      </c>
      <c r="EN136" s="7">
        <f ca="1"/>
        <v>0</v>
      </c>
      <c r="EO136" s="7">
        <f ca="1"/>
        <v>6.3792492717222886E-4</v>
      </c>
      <c r="EP136" s="7">
        <f ca="1"/>
        <v>1.2850418953798668E-3</v>
      </c>
      <c r="EQ136" s="7">
        <f ca="1"/>
        <v>3.1111722850867695E-3</v>
      </c>
      <c r="ER136" s="7">
        <f ca="1"/>
        <v>3.2149851940964347E-3</v>
      </c>
      <c r="ES136" s="7">
        <f ca="1"/>
        <v>1.0194589627099226</v>
      </c>
      <c r="ET136" s="7">
        <f ca="1"/>
        <v>1.0397669101742637</v>
      </c>
      <c r="EU136" s="7">
        <f ca="1"/>
        <v>3.1111722850867695E-3</v>
      </c>
      <c r="EV136" s="7">
        <f ca="1"/>
        <v>3.1989172485525613E-3</v>
      </c>
      <c r="EW136" s="7">
        <f ca="1"/>
        <v>5.198834550871319</v>
      </c>
      <c r="EX136" s="7">
        <f ca="1"/>
        <v>1.6063023692249095E-3</v>
      </c>
      <c r="EY136" s="7">
        <f ca="1"/>
        <v>2.7720253453661688E-2</v>
      </c>
      <c r="EZ136" s="7">
        <f ca="1"/>
        <v>2.6881147107827186E-2</v>
      </c>
      <c r="FA136" s="7">
        <f ca="1"/>
        <v>3.2257018114213974E-10</v>
      </c>
      <c r="FB136" s="7">
        <f ca="1"/>
        <v>1.2477202922091163E-11</v>
      </c>
      <c r="FC136" s="7">
        <f ca="1"/>
        <v>1.6634369692473316E-10</v>
      </c>
      <c r="FD136" s="7">
        <f ca="1"/>
        <v>4.2834729845997369E-10</v>
      </c>
      <c r="FG136" s="124"/>
      <c r="FL136" s="204"/>
      <c r="FM136" s="23"/>
      <c r="FN136" s="17"/>
      <c r="FO136" s="17"/>
      <c r="FP136" s="17"/>
      <c r="FQ136" s="17"/>
      <c r="FR136" s="17"/>
      <c r="FS136" s="17"/>
      <c r="FT136" s="17"/>
      <c r="FU136" s="17"/>
      <c r="FV136" s="17"/>
      <c r="FW136" s="17"/>
      <c r="FX136" s="17"/>
      <c r="FY136" s="17"/>
      <c r="FZ136" s="17"/>
      <c r="GA136" s="17"/>
      <c r="GB136" s="17"/>
      <c r="GC136" s="17"/>
      <c r="GD136" s="17"/>
      <c r="GE136" s="17"/>
      <c r="GF136" s="17"/>
      <c r="HE136" s="125"/>
      <c r="HP136" s="204"/>
      <c r="HQ136" s="148"/>
      <c r="HR136" s="204"/>
      <c r="HS136" s="3" t="s">
        <v>22</v>
      </c>
      <c r="HT136" s="7">
        <f ca="1"/>
        <v>0</v>
      </c>
      <c r="HU136" t="s">
        <v>185</v>
      </c>
      <c r="HX136" s="7">
        <f t="shared" ca="1" si="24"/>
        <v>0</v>
      </c>
      <c r="HY136" s="7">
        <f t="shared" ca="1" si="22"/>
        <v>0</v>
      </c>
      <c r="HZ136" s="7">
        <f t="shared" ca="1" si="22"/>
        <v>0</v>
      </c>
      <c r="IA136" s="7">
        <f t="shared" ca="1" si="22"/>
        <v>0</v>
      </c>
      <c r="IB136" s="7">
        <f t="shared" ca="1" si="22"/>
        <v>0</v>
      </c>
      <c r="IC136" s="7">
        <f t="shared" ca="1" si="22"/>
        <v>0</v>
      </c>
      <c r="ID136" s="7">
        <f t="shared" ca="1" si="22"/>
        <v>0</v>
      </c>
      <c r="IE136" s="7">
        <f t="shared" ca="1" si="22"/>
        <v>0</v>
      </c>
      <c r="IF136" s="7">
        <f t="shared" ca="1" si="22"/>
        <v>0</v>
      </c>
      <c r="IG136" s="7">
        <f t="shared" ca="1" si="22"/>
        <v>0</v>
      </c>
      <c r="IH136" s="7">
        <f t="shared" ca="1" si="22"/>
        <v>0</v>
      </c>
      <c r="II136" s="7">
        <f t="shared" ca="1" si="22"/>
        <v>0</v>
      </c>
      <c r="IJ136" s="7">
        <f t="shared" ca="1" si="22"/>
        <v>0</v>
      </c>
      <c r="IK136" s="7">
        <f t="shared" ca="1" si="22"/>
        <v>0</v>
      </c>
      <c r="IL136" s="7">
        <f t="shared" ca="1" si="22"/>
        <v>0</v>
      </c>
      <c r="IM136" s="7">
        <f t="shared" ca="1" si="22"/>
        <v>0</v>
      </c>
      <c r="IN136" s="7">
        <f t="shared" ca="1" si="22"/>
        <v>0</v>
      </c>
      <c r="IO136" s="7">
        <f t="shared" ca="1" si="22"/>
        <v>0</v>
      </c>
      <c r="IP136" s="7">
        <f t="shared" ca="1" si="22"/>
        <v>0</v>
      </c>
      <c r="IQ136" s="17"/>
      <c r="IR136" s="204"/>
      <c r="IS136" s="3" t="s">
        <v>22</v>
      </c>
      <c r="IT136" s="7">
        <f ca="1"/>
        <v>0</v>
      </c>
      <c r="IU136" s="7">
        <f ca="1"/>
        <v>0</v>
      </c>
      <c r="IV136" s="7">
        <f ca="1"/>
        <v>0</v>
      </c>
      <c r="IW136" s="7">
        <f ca="1"/>
        <v>0</v>
      </c>
      <c r="IX136" s="7">
        <f ca="1"/>
        <v>0</v>
      </c>
      <c r="IY136" s="7">
        <f ca="1"/>
        <v>0</v>
      </c>
      <c r="IZ136" s="7">
        <f ca="1"/>
        <v>0</v>
      </c>
      <c r="JA136" s="7">
        <f ca="1"/>
        <v>0</v>
      </c>
      <c r="JB136" s="7">
        <f ca="1"/>
        <v>0</v>
      </c>
      <c r="JC136" s="7">
        <f ca="1"/>
        <v>0</v>
      </c>
      <c r="JD136" s="7">
        <f ca="1"/>
        <v>0</v>
      </c>
      <c r="JE136" s="7">
        <f ca="1"/>
        <v>0</v>
      </c>
      <c r="JF136" s="7">
        <f ca="1"/>
        <v>0</v>
      </c>
      <c r="JG136" s="7">
        <f ca="1"/>
        <v>0</v>
      </c>
      <c r="JH136" s="7">
        <f ca="1"/>
        <v>0</v>
      </c>
      <c r="JI136" s="7">
        <f ca="1"/>
        <v>0</v>
      </c>
      <c r="JJ136" s="7">
        <f ca="1"/>
        <v>0</v>
      </c>
      <c r="JK136" s="7">
        <f ca="1"/>
        <v>0</v>
      </c>
      <c r="JL136" s="7">
        <f ca="1"/>
        <v>0</v>
      </c>
      <c r="JM136" s="7">
        <f ca="1"/>
        <v>0</v>
      </c>
      <c r="JN136" s="143"/>
    </row>
    <row r="137" spans="1:274" ht="16" customHeight="1">
      <c r="A137" s="222"/>
      <c r="B137" s="3" t="s">
        <v>485</v>
      </c>
      <c r="X137" s="7">
        <v>0</v>
      </c>
      <c r="Y137" s="7">
        <v>0</v>
      </c>
      <c r="Z137" s="7">
        <v>-25</v>
      </c>
      <c r="AA137" s="7">
        <v>-25</v>
      </c>
      <c r="AB137" s="7">
        <v>-25</v>
      </c>
      <c r="AC137" s="7">
        <v>-25</v>
      </c>
      <c r="AD137" s="7">
        <v>-75</v>
      </c>
      <c r="AE137" s="7">
        <v>-100</v>
      </c>
      <c r="AF137" s="7">
        <v>6275</v>
      </c>
      <c r="AG137" s="7">
        <v>0</v>
      </c>
      <c r="AH137" s="7">
        <v>0</v>
      </c>
      <c r="AI137" s="7">
        <v>0</v>
      </c>
      <c r="AJ137" s="7">
        <v>0</v>
      </c>
      <c r="AK137" s="7">
        <v>-6000</v>
      </c>
      <c r="AL137" s="7">
        <v>0</v>
      </c>
      <c r="AM137" s="7">
        <v>0</v>
      </c>
      <c r="AN137" s="7">
        <v>0</v>
      </c>
      <c r="AO137" s="7">
        <v>0</v>
      </c>
      <c r="AP137" s="7">
        <v>0</v>
      </c>
      <c r="BB137" s="45"/>
      <c r="BC137" s="23"/>
      <c r="BD137" s="7">
        <f t="shared" si="23"/>
        <v>0</v>
      </c>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222"/>
      <c r="CO137" s="3" t="s">
        <v>485</v>
      </c>
      <c r="CP137" s="7">
        <f ca="1"/>
        <v>0</v>
      </c>
      <c r="CQ137" s="7">
        <f ca="1"/>
        <v>5.263157894736842E-4</v>
      </c>
      <c r="CR137" s="7">
        <f ca="1"/>
        <v>5.3191489361702129E-4</v>
      </c>
      <c r="CS137" s="7">
        <f ca="1"/>
        <v>0</v>
      </c>
      <c r="CT137" s="7">
        <f ca="1"/>
        <v>6.0975609756097561E-4</v>
      </c>
      <c r="CU137" s="7">
        <f ca="1"/>
        <v>6.0975609756097561E-4</v>
      </c>
      <c r="CV137" s="7">
        <f ca="1"/>
        <v>1.7857142857142857E-3</v>
      </c>
      <c r="CW137" s="7">
        <f ca="1"/>
        <v>0</v>
      </c>
      <c r="CX137" s="7">
        <f ca="1"/>
        <v>1.5625E-2</v>
      </c>
      <c r="CY137" s="7">
        <f ca="1"/>
        <v>0</v>
      </c>
      <c r="CZ137" s="7">
        <f ca="1"/>
        <v>1.7857142857142857E-3</v>
      </c>
      <c r="DA137" s="7">
        <f ca="1"/>
        <v>0</v>
      </c>
      <c r="DB137" s="7">
        <f ca="1"/>
        <v>5</v>
      </c>
      <c r="DC137" s="7">
        <f ca="1"/>
        <v>0</v>
      </c>
      <c r="DD137" s="7">
        <f ca="1"/>
        <v>0</v>
      </c>
      <c r="DE137" s="7">
        <f ca="1"/>
        <v>0</v>
      </c>
      <c r="DF137" s="7">
        <f ca="1"/>
        <v>0</v>
      </c>
      <c r="DG137" s="7">
        <f ca="1"/>
        <v>0</v>
      </c>
      <c r="DH137" s="7">
        <f ca="1"/>
        <v>0</v>
      </c>
      <c r="DI137" s="7">
        <f ca="1"/>
        <v>0</v>
      </c>
      <c r="DL137" s="222"/>
      <c r="DM137" s="3" t="s">
        <v>485</v>
      </c>
      <c r="DN137" s="7">
        <f ca="1"/>
        <v>0</v>
      </c>
      <c r="DO137" s="7">
        <f ca="1"/>
        <v>-5.263157894736842E-4</v>
      </c>
      <c r="DP137" s="7">
        <f ca="1"/>
        <v>-5.3191489361702129E-4</v>
      </c>
      <c r="DQ137" s="7">
        <f ca="1"/>
        <v>0</v>
      </c>
      <c r="DR137" s="7">
        <f ca="1"/>
        <v>-6.0975609756097561E-4</v>
      </c>
      <c r="DS137" s="7">
        <f ca="1"/>
        <v>-6.0975609756097561E-4</v>
      </c>
      <c r="DT137" s="7">
        <f ca="1"/>
        <v>-1.7857142857142857E-3</v>
      </c>
      <c r="DU137" s="7">
        <f ca="1"/>
        <v>0</v>
      </c>
      <c r="DV137" s="7">
        <f ca="1"/>
        <v>-1.5625E-2</v>
      </c>
      <c r="DW137" s="7">
        <f ca="1"/>
        <v>1</v>
      </c>
      <c r="DX137" s="7">
        <f ca="1"/>
        <v>-1.7857142857142857E-3</v>
      </c>
      <c r="DY137" s="7">
        <f ca="1"/>
        <v>0</v>
      </c>
      <c r="DZ137" s="7">
        <f ca="1"/>
        <v>-5</v>
      </c>
      <c r="EA137" s="7">
        <f ca="1"/>
        <v>0</v>
      </c>
      <c r="EB137" s="7">
        <f ca="1"/>
        <v>0</v>
      </c>
      <c r="EC137" s="7">
        <f ca="1"/>
        <v>0</v>
      </c>
      <c r="ED137" s="7">
        <f ca="1"/>
        <v>0</v>
      </c>
      <c r="EE137" s="7">
        <f ca="1"/>
        <v>0</v>
      </c>
      <c r="EF137" s="7">
        <f ca="1"/>
        <v>0</v>
      </c>
      <c r="EG137" s="7">
        <f ca="1"/>
        <v>0</v>
      </c>
      <c r="EI137" s="222"/>
      <c r="EJ137" s="3" t="s">
        <v>485</v>
      </c>
      <c r="EK137" s="7">
        <f ca="1"/>
        <v>0</v>
      </c>
      <c r="EL137" s="7">
        <f ca="1"/>
        <v>5.3987544617840584E-4</v>
      </c>
      <c r="EM137" s="7">
        <f ca="1"/>
        <v>1.099099579899785E-3</v>
      </c>
      <c r="EN137" s="7">
        <f ca="1"/>
        <v>0</v>
      </c>
      <c r="EO137" s="7">
        <f ca="1"/>
        <v>6.2546545593839627E-4</v>
      </c>
      <c r="EP137" s="7">
        <f ca="1"/>
        <v>1.2599434208607288E-3</v>
      </c>
      <c r="EQ137" s="7">
        <f ca="1"/>
        <v>3.0504072013936684E-3</v>
      </c>
      <c r="ER137" s="7">
        <f ca="1"/>
        <v>3.1521925145242386E-3</v>
      </c>
      <c r="ES137" s="7">
        <f ca="1"/>
        <v>1.9078904844494361E-2</v>
      </c>
      <c r="ET137" s="7">
        <f ca="1"/>
        <v>1.0194589627099226</v>
      </c>
      <c r="EU137" s="7">
        <f ca="1"/>
        <v>3.0504072013936684E-3</v>
      </c>
      <c r="EV137" s="7">
        <f ca="1"/>
        <v>3.1364383960417689E-3</v>
      </c>
      <c r="EW137" s="7">
        <f ca="1"/>
        <v>5.0972948135496132</v>
      </c>
      <c r="EX137" s="7">
        <f ca="1"/>
        <v>1.5749292760759855E-3</v>
      </c>
      <c r="EY137" s="7">
        <f ca="1"/>
        <v>2.7178842253394859E-2</v>
      </c>
      <c r="EZ137" s="7">
        <f ca="1"/>
        <v>2.6356124703377438E-2</v>
      </c>
      <c r="FA137" s="7">
        <f ca="1"/>
        <v>3.1626998229170735E-10</v>
      </c>
      <c r="FB137" s="7">
        <f ca="1"/>
        <v>1.223350755251907E-11</v>
      </c>
      <c r="FC137" s="7">
        <f ca="1"/>
        <v>1.6309479659417196E-10</v>
      </c>
      <c r="FD137" s="7">
        <f ca="1"/>
        <v>4.1998114028692734E-10</v>
      </c>
      <c r="FG137" s="124"/>
      <c r="FL137" s="204"/>
      <c r="FM137" s="23"/>
      <c r="FN137" s="17"/>
      <c r="FO137" s="17"/>
      <c r="FP137" s="17"/>
      <c r="FQ137" s="17"/>
      <c r="FR137" s="17"/>
      <c r="FS137" s="17"/>
      <c r="FT137" s="17"/>
      <c r="FU137" s="17"/>
      <c r="FV137" s="17"/>
      <c r="FW137" s="17"/>
      <c r="FX137" s="17"/>
      <c r="FY137" s="17"/>
      <c r="FZ137" s="17"/>
      <c r="GA137" s="17"/>
      <c r="GB137" s="17"/>
      <c r="GC137" s="17"/>
      <c r="GD137" s="17"/>
      <c r="GE137" s="17"/>
      <c r="GF137" s="17"/>
      <c r="HE137" s="125"/>
      <c r="HP137" s="204"/>
      <c r="HQ137" s="148"/>
      <c r="HR137" s="204"/>
      <c r="HS137" s="3" t="s">
        <v>131</v>
      </c>
      <c r="HT137" s="7">
        <f ca="1"/>
        <v>0</v>
      </c>
      <c r="HU137" t="s">
        <v>185</v>
      </c>
      <c r="HX137" s="7">
        <f t="shared" ca="1" si="24"/>
        <v>0</v>
      </c>
      <c r="HY137" s="7">
        <f t="shared" ca="1" si="22"/>
        <v>0</v>
      </c>
      <c r="HZ137" s="7">
        <f t="shared" ca="1" si="22"/>
        <v>0</v>
      </c>
      <c r="IA137" s="7">
        <f t="shared" ca="1" si="22"/>
        <v>0</v>
      </c>
      <c r="IB137" s="7">
        <f t="shared" ca="1" si="22"/>
        <v>0</v>
      </c>
      <c r="IC137" s="7">
        <f t="shared" ca="1" si="22"/>
        <v>0</v>
      </c>
      <c r="ID137" s="7">
        <f t="shared" ca="1" si="22"/>
        <v>0</v>
      </c>
      <c r="IE137" s="7">
        <f t="shared" ca="1" si="22"/>
        <v>0</v>
      </c>
      <c r="IF137" s="7">
        <f t="shared" ca="1" si="22"/>
        <v>0</v>
      </c>
      <c r="IG137" s="7">
        <f t="shared" ca="1" si="22"/>
        <v>0</v>
      </c>
      <c r="IH137" s="7">
        <f t="shared" ca="1" si="22"/>
        <v>0</v>
      </c>
      <c r="II137" s="7">
        <f t="shared" ca="1" si="22"/>
        <v>0</v>
      </c>
      <c r="IJ137" s="7">
        <f t="shared" ca="1" si="22"/>
        <v>0</v>
      </c>
      <c r="IK137" s="7">
        <f t="shared" ca="1" si="22"/>
        <v>0</v>
      </c>
      <c r="IL137" s="7">
        <f t="shared" ca="1" si="22"/>
        <v>0</v>
      </c>
      <c r="IM137" s="7">
        <f t="shared" ca="1" si="22"/>
        <v>0</v>
      </c>
      <c r="IN137" s="7">
        <f t="shared" ca="1" si="22"/>
        <v>0</v>
      </c>
      <c r="IO137" s="7">
        <f t="shared" ca="1" si="22"/>
        <v>0</v>
      </c>
      <c r="IP137" s="7">
        <f t="shared" ca="1" si="22"/>
        <v>0</v>
      </c>
      <c r="IQ137" s="17"/>
      <c r="IR137" s="204"/>
      <c r="IS137" s="3" t="s">
        <v>131</v>
      </c>
      <c r="IT137" s="7">
        <f ca="1"/>
        <v>0</v>
      </c>
      <c r="IU137" s="7">
        <f ca="1"/>
        <v>0</v>
      </c>
      <c r="IV137" s="7">
        <f ca="1"/>
        <v>0</v>
      </c>
      <c r="IW137" s="7">
        <f ca="1"/>
        <v>0</v>
      </c>
      <c r="IX137" s="7">
        <f ca="1"/>
        <v>0</v>
      </c>
      <c r="IY137" s="7">
        <f ca="1"/>
        <v>0</v>
      </c>
      <c r="IZ137" s="7">
        <f ca="1"/>
        <v>0</v>
      </c>
      <c r="JA137" s="7">
        <f ca="1"/>
        <v>0</v>
      </c>
      <c r="JB137" s="7">
        <f ca="1"/>
        <v>0</v>
      </c>
      <c r="JC137" s="7">
        <f ca="1"/>
        <v>0</v>
      </c>
      <c r="JD137" s="7">
        <f ca="1"/>
        <v>0</v>
      </c>
      <c r="JE137" s="7">
        <f ca="1"/>
        <v>0</v>
      </c>
      <c r="JF137" s="7">
        <f ca="1"/>
        <v>0</v>
      </c>
      <c r="JG137" s="7">
        <f ca="1"/>
        <v>0</v>
      </c>
      <c r="JH137" s="7">
        <f ca="1"/>
        <v>0</v>
      </c>
      <c r="JI137" s="7">
        <f ca="1"/>
        <v>0</v>
      </c>
      <c r="JJ137" s="7">
        <f ca="1"/>
        <v>0</v>
      </c>
      <c r="JK137" s="7">
        <f ca="1"/>
        <v>0</v>
      </c>
      <c r="JL137" s="7">
        <f ca="1"/>
        <v>0</v>
      </c>
      <c r="JM137" s="7">
        <f ca="1"/>
        <v>0</v>
      </c>
      <c r="JN137" s="143"/>
    </row>
    <row r="138" spans="1:274" ht="16" customHeight="1">
      <c r="A138" s="222"/>
      <c r="B138" s="3" t="s">
        <v>20</v>
      </c>
      <c r="X138" s="7">
        <v>0</v>
      </c>
      <c r="Y138" s="7">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B138" s="45"/>
      <c r="BC138" s="23"/>
      <c r="BD138" s="7">
        <f t="shared" si="23"/>
        <v>0</v>
      </c>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222"/>
      <c r="CO138" s="3" t="s">
        <v>20</v>
      </c>
      <c r="CP138" s="7">
        <f ca="1"/>
        <v>0</v>
      </c>
      <c r="CQ138" s="7">
        <f ca="1"/>
        <v>0</v>
      </c>
      <c r="CR138" s="7">
        <f ca="1"/>
        <v>0</v>
      </c>
      <c r="CS138" s="7">
        <f ca="1"/>
        <v>0</v>
      </c>
      <c r="CT138" s="7">
        <f ca="1"/>
        <v>0</v>
      </c>
      <c r="CU138" s="7">
        <f ca="1"/>
        <v>0</v>
      </c>
      <c r="CV138" s="7">
        <f ca="1"/>
        <v>0</v>
      </c>
      <c r="CW138" s="7">
        <f ca="1"/>
        <v>0</v>
      </c>
      <c r="CX138" s="7">
        <f ca="1"/>
        <v>0</v>
      </c>
      <c r="CY138" s="7">
        <f ca="1"/>
        <v>0</v>
      </c>
      <c r="CZ138" s="7">
        <f ca="1"/>
        <v>0</v>
      </c>
      <c r="DA138" s="7">
        <f ca="1"/>
        <v>1.0192307692307692</v>
      </c>
      <c r="DB138" s="7">
        <f ca="1"/>
        <v>0</v>
      </c>
      <c r="DC138" s="7">
        <f ca="1"/>
        <v>0</v>
      </c>
      <c r="DD138" s="7">
        <f ca="1"/>
        <v>0</v>
      </c>
      <c r="DE138" s="7">
        <f ca="1"/>
        <v>0</v>
      </c>
      <c r="DF138" s="7">
        <f ca="1"/>
        <v>0</v>
      </c>
      <c r="DG138" s="7">
        <f ca="1"/>
        <v>0</v>
      </c>
      <c r="DH138" s="7">
        <f ca="1"/>
        <v>0</v>
      </c>
      <c r="DI138" s="7">
        <f ca="1"/>
        <v>0</v>
      </c>
      <c r="DL138" s="222"/>
      <c r="DM138" s="3" t="s">
        <v>20</v>
      </c>
      <c r="DN138" s="7">
        <f ca="1"/>
        <v>0</v>
      </c>
      <c r="DO138" s="7">
        <f ca="1"/>
        <v>0</v>
      </c>
      <c r="DP138" s="7">
        <f ca="1"/>
        <v>0</v>
      </c>
      <c r="DQ138" s="7">
        <f ca="1"/>
        <v>0</v>
      </c>
      <c r="DR138" s="7">
        <f ca="1"/>
        <v>0</v>
      </c>
      <c r="DS138" s="7">
        <f ca="1"/>
        <v>0</v>
      </c>
      <c r="DT138" s="7">
        <f ca="1"/>
        <v>0</v>
      </c>
      <c r="DU138" s="7">
        <f ca="1"/>
        <v>0</v>
      </c>
      <c r="DV138" s="7">
        <f ca="1"/>
        <v>0</v>
      </c>
      <c r="DW138" s="7">
        <f ca="1"/>
        <v>0</v>
      </c>
      <c r="DX138" s="7">
        <f ca="1"/>
        <v>1</v>
      </c>
      <c r="DY138" s="7">
        <f ca="1"/>
        <v>-1.0192307692307692</v>
      </c>
      <c r="DZ138" s="7">
        <f ca="1"/>
        <v>0</v>
      </c>
      <c r="EA138" s="7">
        <f ca="1"/>
        <v>0</v>
      </c>
      <c r="EB138" s="7">
        <f ca="1"/>
        <v>0</v>
      </c>
      <c r="EC138" s="7">
        <f ca="1"/>
        <v>0</v>
      </c>
      <c r="ED138" s="7">
        <f ca="1"/>
        <v>0</v>
      </c>
      <c r="EE138" s="7">
        <f ca="1"/>
        <v>0</v>
      </c>
      <c r="EF138" s="7">
        <f ca="1"/>
        <v>0</v>
      </c>
      <c r="EG138" s="7">
        <f ca="1"/>
        <v>0</v>
      </c>
      <c r="EI138" s="222"/>
      <c r="EJ138" s="3" t="s">
        <v>20</v>
      </c>
      <c r="EK138" s="7">
        <f ca="1"/>
        <v>0</v>
      </c>
      <c r="EL138" s="7">
        <f ca="1"/>
        <v>0</v>
      </c>
      <c r="EM138" s="7">
        <f ca="1"/>
        <v>0</v>
      </c>
      <c r="EN138" s="7">
        <f ca="1"/>
        <v>0</v>
      </c>
      <c r="EO138" s="7">
        <f ca="1"/>
        <v>2.2995434983775899E-19</v>
      </c>
      <c r="EP138" s="7">
        <f ca="1"/>
        <v>0</v>
      </c>
      <c r="EQ138" s="7">
        <f ca="1"/>
        <v>0</v>
      </c>
      <c r="ER138" s="7">
        <f ca="1"/>
        <v>-2.3547325423386521E-16</v>
      </c>
      <c r="ES138" s="7">
        <f ca="1"/>
        <v>0</v>
      </c>
      <c r="ET138" s="7">
        <f ca="1"/>
        <v>1.177366271169326E-16</v>
      </c>
      <c r="EU138" s="7">
        <f ca="1"/>
        <v>1</v>
      </c>
      <c r="EV138" s="7">
        <f ca="1"/>
        <v>1.0192307692307692</v>
      </c>
      <c r="EW138" s="7">
        <f ca="1"/>
        <v>0</v>
      </c>
      <c r="EX138" s="7">
        <f ca="1"/>
        <v>0</v>
      </c>
      <c r="EY138" s="7">
        <f ca="1"/>
        <v>8.8321557125716534</v>
      </c>
      <c r="EZ138" s="7">
        <f ca="1"/>
        <v>1.8837860338709216E-15</v>
      </c>
      <c r="FA138" s="7">
        <f ca="1"/>
        <v>0</v>
      </c>
      <c r="FB138" s="7">
        <f ca="1"/>
        <v>1.7132934170794412E-27</v>
      </c>
      <c r="FC138" s="7">
        <f ca="1"/>
        <v>5.2999999999999998E-8</v>
      </c>
      <c r="FD138" s="7">
        <f ca="1"/>
        <v>0</v>
      </c>
      <c r="FG138" s="124"/>
      <c r="FL138" s="204"/>
      <c r="FM138" s="23"/>
      <c r="FN138" s="17"/>
      <c r="FO138" s="17"/>
      <c r="FP138" s="17"/>
      <c r="FQ138" s="17"/>
      <c r="FR138" s="17"/>
      <c r="FS138" s="17"/>
      <c r="FT138" s="17"/>
      <c r="FU138" s="17"/>
      <c r="FV138" s="17"/>
      <c r="FW138" s="17"/>
      <c r="FX138" s="17"/>
      <c r="FY138" s="17"/>
      <c r="FZ138" s="17"/>
      <c r="GA138" s="17"/>
      <c r="GB138" s="17"/>
      <c r="GC138" s="17"/>
      <c r="GD138" s="17"/>
      <c r="GE138" s="17"/>
      <c r="GF138" s="17"/>
      <c r="HE138" s="125"/>
      <c r="HP138" s="204"/>
      <c r="HQ138" s="148"/>
      <c r="HR138" s="204"/>
      <c r="HS138" s="3" t="s">
        <v>132</v>
      </c>
      <c r="HT138" s="7">
        <f ca="1"/>
        <v>0</v>
      </c>
      <c r="HU138" t="s">
        <v>185</v>
      </c>
      <c r="HX138" s="7">
        <f t="shared" ca="1" si="24"/>
        <v>0</v>
      </c>
      <c r="HY138" s="7">
        <f t="shared" ca="1" si="22"/>
        <v>0</v>
      </c>
      <c r="HZ138" s="7">
        <f t="shared" ca="1" si="22"/>
        <v>0</v>
      </c>
      <c r="IA138" s="7">
        <f t="shared" ca="1" si="22"/>
        <v>0</v>
      </c>
      <c r="IB138" s="7">
        <f t="shared" ca="1" si="22"/>
        <v>0</v>
      </c>
      <c r="IC138" s="7">
        <f t="shared" ca="1" si="22"/>
        <v>0</v>
      </c>
      <c r="ID138" s="7">
        <f t="shared" ca="1" si="22"/>
        <v>0</v>
      </c>
      <c r="IE138" s="7">
        <f t="shared" ca="1" si="22"/>
        <v>0</v>
      </c>
      <c r="IF138" s="7">
        <f t="shared" ca="1" si="22"/>
        <v>0</v>
      </c>
      <c r="IG138" s="7">
        <f t="shared" ca="1" si="22"/>
        <v>0</v>
      </c>
      <c r="IH138" s="7">
        <f t="shared" ca="1" si="22"/>
        <v>0</v>
      </c>
      <c r="II138" s="7">
        <f t="shared" ca="1" si="22"/>
        <v>0</v>
      </c>
      <c r="IJ138" s="7">
        <f t="shared" ca="1" si="22"/>
        <v>0</v>
      </c>
      <c r="IK138" s="7">
        <f t="shared" ca="1" si="22"/>
        <v>0</v>
      </c>
      <c r="IL138" s="7">
        <f t="shared" ca="1" si="22"/>
        <v>0</v>
      </c>
      <c r="IM138" s="7">
        <f t="shared" ca="1" si="22"/>
        <v>0</v>
      </c>
      <c r="IN138" s="7">
        <f t="shared" ca="1" si="22"/>
        <v>0</v>
      </c>
      <c r="IO138" s="7">
        <f t="shared" ca="1" si="22"/>
        <v>0</v>
      </c>
      <c r="IP138" s="7">
        <f t="shared" ca="1" si="22"/>
        <v>0</v>
      </c>
      <c r="IQ138" s="17"/>
      <c r="IR138" s="204"/>
      <c r="IS138" s="3" t="s">
        <v>132</v>
      </c>
      <c r="IT138" s="7">
        <f ca="1"/>
        <v>0</v>
      </c>
      <c r="IU138" s="7">
        <f ca="1"/>
        <v>0</v>
      </c>
      <c r="IV138" s="7">
        <f ca="1"/>
        <v>0</v>
      </c>
      <c r="IW138" s="7">
        <f ca="1"/>
        <v>0</v>
      </c>
      <c r="IX138" s="7">
        <f ca="1"/>
        <v>0</v>
      </c>
      <c r="IY138" s="7">
        <f ca="1"/>
        <v>0</v>
      </c>
      <c r="IZ138" s="7">
        <f ca="1"/>
        <v>0</v>
      </c>
      <c r="JA138" s="7">
        <f ca="1"/>
        <v>0</v>
      </c>
      <c r="JB138" s="7">
        <f ca="1"/>
        <v>0</v>
      </c>
      <c r="JC138" s="7">
        <f ca="1"/>
        <v>0</v>
      </c>
      <c r="JD138" s="7">
        <f ca="1"/>
        <v>0</v>
      </c>
      <c r="JE138" s="7">
        <f ca="1"/>
        <v>0</v>
      </c>
      <c r="JF138" s="7">
        <f ca="1"/>
        <v>0</v>
      </c>
      <c r="JG138" s="7">
        <f ca="1"/>
        <v>0</v>
      </c>
      <c r="JH138" s="7">
        <f ca="1"/>
        <v>0</v>
      </c>
      <c r="JI138" s="7">
        <f ca="1"/>
        <v>0</v>
      </c>
      <c r="JJ138" s="7">
        <f ca="1"/>
        <v>0</v>
      </c>
      <c r="JK138" s="7">
        <f ca="1"/>
        <v>0</v>
      </c>
      <c r="JL138" s="7">
        <f ca="1"/>
        <v>0</v>
      </c>
      <c r="JM138" s="7">
        <f ca="1"/>
        <v>0</v>
      </c>
      <c r="JN138" s="143"/>
    </row>
    <row r="139" spans="1:274" ht="16" customHeight="1">
      <c r="A139" s="222"/>
      <c r="B139" s="3" t="s">
        <v>486</v>
      </c>
      <c r="X139" s="7">
        <v>0</v>
      </c>
      <c r="Y139" s="7">
        <v>0</v>
      </c>
      <c r="Z139" s="7">
        <v>0</v>
      </c>
      <c r="AA139" s="7">
        <v>0</v>
      </c>
      <c r="AB139" s="7">
        <v>0</v>
      </c>
      <c r="AC139" s="7">
        <v>0</v>
      </c>
      <c r="AD139" s="7">
        <v>0</v>
      </c>
      <c r="AE139" s="7">
        <v>0</v>
      </c>
      <c r="AF139" s="7">
        <v>0</v>
      </c>
      <c r="AG139" s="7">
        <v>0</v>
      </c>
      <c r="AH139" s="7">
        <v>26000</v>
      </c>
      <c r="AI139" s="7">
        <v>-26000</v>
      </c>
      <c r="AJ139" s="7">
        <v>0</v>
      </c>
      <c r="AK139" s="7">
        <v>0</v>
      </c>
      <c r="AL139" s="7">
        <v>0</v>
      </c>
      <c r="AM139" s="7">
        <v>0</v>
      </c>
      <c r="AN139" s="7">
        <v>0</v>
      </c>
      <c r="AO139" s="7">
        <v>0</v>
      </c>
      <c r="AP139" s="7">
        <v>0</v>
      </c>
      <c r="BB139" s="45"/>
      <c r="BC139" s="23"/>
      <c r="BD139" s="7">
        <f t="shared" si="23"/>
        <v>0</v>
      </c>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222"/>
      <c r="CO139" s="3" t="s">
        <v>486</v>
      </c>
      <c r="CP139" s="7">
        <f ca="1"/>
        <v>0</v>
      </c>
      <c r="CQ139" s="7">
        <f ca="1"/>
        <v>0</v>
      </c>
      <c r="CR139" s="7">
        <f ca="1"/>
        <v>0</v>
      </c>
      <c r="CS139" s="7">
        <f ca="1"/>
        <v>0</v>
      </c>
      <c r="CT139" s="7">
        <f ca="1"/>
        <v>0</v>
      </c>
      <c r="CU139" s="7">
        <f ca="1"/>
        <v>0</v>
      </c>
      <c r="CV139" s="7">
        <f ca="1"/>
        <v>0</v>
      </c>
      <c r="CW139" s="7">
        <f ca="1"/>
        <v>0</v>
      </c>
      <c r="CX139" s="7">
        <f ca="1"/>
        <v>0</v>
      </c>
      <c r="CY139" s="7">
        <f ca="1"/>
        <v>0</v>
      </c>
      <c r="CZ139" s="7">
        <f ca="1"/>
        <v>0</v>
      </c>
      <c r="DA139" s="7">
        <f ca="1"/>
        <v>0</v>
      </c>
      <c r="DB139" s="7">
        <f ca="1"/>
        <v>0</v>
      </c>
      <c r="DC139" s="7">
        <f ca="1"/>
        <v>0</v>
      </c>
      <c r="DD139" s="7">
        <f ca="1"/>
        <v>8.6655112651646409</v>
      </c>
      <c r="DE139" s="7">
        <f ca="1"/>
        <v>0</v>
      </c>
      <c r="DF139" s="7">
        <f ca="1"/>
        <v>0</v>
      </c>
      <c r="DG139" s="7">
        <f ca="1"/>
        <v>0</v>
      </c>
      <c r="DH139" s="7">
        <f ca="1"/>
        <v>0</v>
      </c>
      <c r="DI139" s="7">
        <f ca="1"/>
        <v>0</v>
      </c>
      <c r="DL139" s="222"/>
      <c r="DM139" s="3" t="s">
        <v>486</v>
      </c>
      <c r="DN139" s="7">
        <f ca="1"/>
        <v>0</v>
      </c>
      <c r="DO139" s="7">
        <f ca="1"/>
        <v>0</v>
      </c>
      <c r="DP139" s="7">
        <f ca="1"/>
        <v>0</v>
      </c>
      <c r="DQ139" s="7">
        <f ca="1"/>
        <v>0</v>
      </c>
      <c r="DR139" s="7">
        <f ca="1"/>
        <v>0</v>
      </c>
      <c r="DS139" s="7">
        <f ca="1"/>
        <v>0</v>
      </c>
      <c r="DT139" s="7">
        <f ca="1"/>
        <v>0</v>
      </c>
      <c r="DU139" s="7">
        <f ca="1"/>
        <v>0</v>
      </c>
      <c r="DV139" s="7">
        <f ca="1"/>
        <v>0</v>
      </c>
      <c r="DW139" s="7">
        <f ca="1"/>
        <v>0</v>
      </c>
      <c r="DX139" s="7">
        <f ca="1"/>
        <v>0</v>
      </c>
      <c r="DY139" s="7">
        <f ca="1"/>
        <v>1</v>
      </c>
      <c r="DZ139" s="7">
        <f ca="1"/>
        <v>0</v>
      </c>
      <c r="EA139" s="7">
        <f ca="1"/>
        <v>0</v>
      </c>
      <c r="EB139" s="7">
        <f ca="1"/>
        <v>-8.6655112651646409</v>
      </c>
      <c r="EC139" s="7">
        <f ca="1"/>
        <v>0</v>
      </c>
      <c r="ED139" s="7">
        <f ca="1"/>
        <v>0</v>
      </c>
      <c r="EE139" s="7">
        <f ca="1"/>
        <v>0</v>
      </c>
      <c r="EF139" s="7">
        <f ca="1"/>
        <v>0</v>
      </c>
      <c r="EG139" s="7">
        <f ca="1"/>
        <v>0</v>
      </c>
      <c r="EI139" s="222"/>
      <c r="EJ139" s="3" t="s">
        <v>486</v>
      </c>
      <c r="EK139" s="7">
        <f ca="1"/>
        <v>0</v>
      </c>
      <c r="EL139" s="7">
        <f ca="1"/>
        <v>0</v>
      </c>
      <c r="EM139" s="7">
        <f ca="1"/>
        <v>0</v>
      </c>
      <c r="EN139" s="7">
        <f ca="1"/>
        <v>0</v>
      </c>
      <c r="EO139" s="7">
        <f ca="1"/>
        <v>2.2561558852006542E-19</v>
      </c>
      <c r="EP139" s="7">
        <f ca="1"/>
        <v>0</v>
      </c>
      <c r="EQ139" s="7">
        <f ca="1"/>
        <v>0</v>
      </c>
      <c r="ER139" s="7">
        <f ca="1"/>
        <v>-2.3103036264454699E-16</v>
      </c>
      <c r="ES139" s="7">
        <f ca="1"/>
        <v>0</v>
      </c>
      <c r="ET139" s="7">
        <f ca="1"/>
        <v>1.155151813222735E-16</v>
      </c>
      <c r="EU139" s="7">
        <f ca="1"/>
        <v>0</v>
      </c>
      <c r="EV139" s="7">
        <f ca="1"/>
        <v>1</v>
      </c>
      <c r="EW139" s="7">
        <f ca="1"/>
        <v>0</v>
      </c>
      <c r="EX139" s="7">
        <f ca="1"/>
        <v>0</v>
      </c>
      <c r="EY139" s="7">
        <f ca="1"/>
        <v>8.6655112651646409</v>
      </c>
      <c r="EZ139" s="7">
        <f ca="1"/>
        <v>1.8482429011563759E-15</v>
      </c>
      <c r="FA139" s="7">
        <f ca="1"/>
        <v>0</v>
      </c>
      <c r="FB139" s="7">
        <f ca="1"/>
        <v>1.6809671261911498E-27</v>
      </c>
      <c r="FC139" s="7">
        <f ca="1"/>
        <v>5.2000000000000002E-8</v>
      </c>
      <c r="FD139" s="7">
        <f ca="1"/>
        <v>0</v>
      </c>
      <c r="FG139" s="124"/>
      <c r="FL139" s="204"/>
      <c r="FM139" s="23"/>
      <c r="FN139" s="17"/>
      <c r="FO139" s="17"/>
      <c r="FP139" s="17"/>
      <c r="FQ139" s="17"/>
      <c r="FR139" s="17"/>
      <c r="FS139" s="17"/>
      <c r="FT139" s="17"/>
      <c r="FU139" s="17"/>
      <c r="FV139" s="17"/>
      <c r="FW139" s="17"/>
      <c r="FX139" s="17"/>
      <c r="FY139" s="17"/>
      <c r="FZ139" s="17"/>
      <c r="GA139" s="17"/>
      <c r="GB139" s="17"/>
      <c r="GC139" s="17"/>
      <c r="GD139" s="17"/>
      <c r="GE139" s="17"/>
      <c r="GF139" s="17"/>
      <c r="HE139" s="125"/>
      <c r="HP139" s="204"/>
      <c r="HQ139" s="148"/>
      <c r="HR139" s="204"/>
      <c r="HS139" s="3" t="s">
        <v>32</v>
      </c>
      <c r="HT139" s="7">
        <f ca="1"/>
        <v>0</v>
      </c>
      <c r="HU139" t="s">
        <v>185</v>
      </c>
      <c r="HX139" s="7">
        <f t="shared" ca="1" si="24"/>
        <v>0</v>
      </c>
      <c r="HY139" s="7">
        <f t="shared" ca="1" si="22"/>
        <v>0</v>
      </c>
      <c r="HZ139" s="7">
        <f t="shared" ca="1" si="22"/>
        <v>0</v>
      </c>
      <c r="IA139" s="7">
        <f t="shared" ca="1" si="22"/>
        <v>0</v>
      </c>
      <c r="IB139" s="7">
        <f t="shared" ca="1" si="22"/>
        <v>0</v>
      </c>
      <c r="IC139" s="7">
        <f t="shared" ca="1" si="22"/>
        <v>0</v>
      </c>
      <c r="ID139" s="7">
        <f t="shared" ca="1" si="22"/>
        <v>0</v>
      </c>
      <c r="IE139" s="7">
        <f t="shared" ca="1" si="22"/>
        <v>0</v>
      </c>
      <c r="IF139" s="7">
        <f t="shared" ca="1" si="22"/>
        <v>0</v>
      </c>
      <c r="IG139" s="7">
        <f t="shared" ca="1" si="22"/>
        <v>0</v>
      </c>
      <c r="IH139" s="7">
        <f t="shared" ca="1" si="22"/>
        <v>0</v>
      </c>
      <c r="II139" s="7">
        <f t="shared" ca="1" si="22"/>
        <v>0</v>
      </c>
      <c r="IJ139" s="7">
        <f t="shared" ca="1" si="22"/>
        <v>0</v>
      </c>
      <c r="IK139" s="7">
        <f t="shared" ca="1" si="22"/>
        <v>0</v>
      </c>
      <c r="IL139" s="7">
        <f t="shared" ca="1" si="22"/>
        <v>0</v>
      </c>
      <c r="IM139" s="7">
        <f t="shared" ca="1" si="22"/>
        <v>0</v>
      </c>
      <c r="IN139" s="7">
        <f t="shared" ca="1" si="22"/>
        <v>0</v>
      </c>
      <c r="IO139" s="7">
        <f t="shared" ca="1" si="22"/>
        <v>0</v>
      </c>
      <c r="IP139" s="7">
        <f t="shared" ca="1" si="22"/>
        <v>0</v>
      </c>
      <c r="IQ139" s="17"/>
      <c r="IR139" s="204"/>
      <c r="IS139" s="3" t="s">
        <v>32</v>
      </c>
      <c r="IT139" s="7">
        <f ca="1"/>
        <v>0</v>
      </c>
      <c r="IU139" s="7">
        <f ca="1"/>
        <v>0</v>
      </c>
      <c r="IV139" s="7">
        <f ca="1"/>
        <v>0</v>
      </c>
      <c r="IW139" s="7">
        <f ca="1"/>
        <v>0</v>
      </c>
      <c r="IX139" s="7">
        <f ca="1"/>
        <v>0</v>
      </c>
      <c r="IY139" s="7">
        <f ca="1"/>
        <v>0</v>
      </c>
      <c r="IZ139" s="7">
        <f ca="1"/>
        <v>0</v>
      </c>
      <c r="JA139" s="7">
        <f ca="1"/>
        <v>0</v>
      </c>
      <c r="JB139" s="7">
        <f ca="1"/>
        <v>0</v>
      </c>
      <c r="JC139" s="7">
        <f ca="1"/>
        <v>0</v>
      </c>
      <c r="JD139" s="7">
        <f ca="1"/>
        <v>0</v>
      </c>
      <c r="JE139" s="7">
        <f ca="1"/>
        <v>0</v>
      </c>
      <c r="JF139" s="7">
        <f ca="1"/>
        <v>0</v>
      </c>
      <c r="JG139" s="7">
        <f ca="1"/>
        <v>0</v>
      </c>
      <c r="JH139" s="7">
        <f ca="1"/>
        <v>0</v>
      </c>
      <c r="JI139" s="7">
        <f ca="1"/>
        <v>0</v>
      </c>
      <c r="JJ139" s="7">
        <f ca="1"/>
        <v>0</v>
      </c>
      <c r="JK139" s="7">
        <f ca="1"/>
        <v>0</v>
      </c>
      <c r="JL139" s="7">
        <f ca="1"/>
        <v>0</v>
      </c>
      <c r="JM139" s="7">
        <f ca="1"/>
        <v>0</v>
      </c>
      <c r="JN139" s="143"/>
    </row>
    <row r="140" spans="1:274" ht="16" customHeight="1">
      <c r="A140" s="222"/>
      <c r="B140" s="3" t="s">
        <v>30</v>
      </c>
      <c r="X140" s="7">
        <v>0</v>
      </c>
      <c r="Y140" s="7">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45"/>
      <c r="BB140" s="45"/>
      <c r="BC140" s="23"/>
      <c r="BD140" s="7">
        <f t="shared" si="23"/>
        <v>0</v>
      </c>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222"/>
      <c r="CO140" s="3" t="s">
        <v>30</v>
      </c>
      <c r="CP140" s="7">
        <f ca="1"/>
        <v>0</v>
      </c>
      <c r="CQ140" s="7">
        <f ca="1"/>
        <v>0</v>
      </c>
      <c r="CR140" s="7">
        <f ca="1"/>
        <v>0</v>
      </c>
      <c r="CS140" s="7">
        <f ca="1"/>
        <v>0</v>
      </c>
      <c r="CT140" s="7">
        <f ca="1"/>
        <v>0</v>
      </c>
      <c r="CU140" s="7">
        <f ca="1"/>
        <v>0</v>
      </c>
      <c r="CV140" s="7">
        <f ca="1"/>
        <v>0</v>
      </c>
      <c r="CW140" s="7">
        <f ca="1"/>
        <v>0</v>
      </c>
      <c r="CX140" s="7">
        <f ca="1"/>
        <v>0</v>
      </c>
      <c r="CY140" s="7">
        <f ca="1"/>
        <v>0</v>
      </c>
      <c r="CZ140" s="7">
        <f ca="1"/>
        <v>0</v>
      </c>
      <c r="DA140" s="7">
        <f ca="1"/>
        <v>0</v>
      </c>
      <c r="DB140" s="7">
        <f ca="1"/>
        <v>0</v>
      </c>
      <c r="DC140" s="7">
        <f ca="1"/>
        <v>0</v>
      </c>
      <c r="DD140" s="7">
        <f ca="1"/>
        <v>0</v>
      </c>
      <c r="DE140" s="7">
        <f ca="1"/>
        <v>0</v>
      </c>
      <c r="DF140" s="7">
        <f ca="1"/>
        <v>0</v>
      </c>
      <c r="DG140" s="7">
        <f ca="1"/>
        <v>2.4000000000000003E-12</v>
      </c>
      <c r="DH140" s="7">
        <f ca="1"/>
        <v>0</v>
      </c>
      <c r="DI140" s="7">
        <f ca="1"/>
        <v>0</v>
      </c>
      <c r="DL140" s="222"/>
      <c r="DM140" s="3" t="s">
        <v>30</v>
      </c>
      <c r="DN140" s="7">
        <f ca="1"/>
        <v>0</v>
      </c>
      <c r="DO140" s="7">
        <f ca="1"/>
        <v>0</v>
      </c>
      <c r="DP140" s="7">
        <f ca="1"/>
        <v>0</v>
      </c>
      <c r="DQ140" s="7">
        <f ca="1"/>
        <v>0</v>
      </c>
      <c r="DR140" s="7">
        <f ca="1"/>
        <v>0</v>
      </c>
      <c r="DS140" s="7">
        <f ca="1"/>
        <v>0</v>
      </c>
      <c r="DT140" s="7">
        <f ca="1"/>
        <v>0</v>
      </c>
      <c r="DU140" s="7">
        <f ca="1"/>
        <v>0</v>
      </c>
      <c r="DV140" s="7">
        <f ca="1"/>
        <v>0</v>
      </c>
      <c r="DW140" s="7">
        <f ca="1"/>
        <v>0</v>
      </c>
      <c r="DX140" s="7">
        <f ca="1"/>
        <v>0</v>
      </c>
      <c r="DY140" s="7">
        <f ca="1"/>
        <v>0</v>
      </c>
      <c r="DZ140" s="7">
        <f ca="1"/>
        <v>1</v>
      </c>
      <c r="EA140" s="7">
        <f ca="1"/>
        <v>0</v>
      </c>
      <c r="EB140" s="7">
        <f ca="1"/>
        <v>0</v>
      </c>
      <c r="EC140" s="7">
        <f ca="1"/>
        <v>0</v>
      </c>
      <c r="ED140" s="7">
        <f ca="1"/>
        <v>0</v>
      </c>
      <c r="EE140" s="7">
        <f ca="1"/>
        <v>-2.4000000000000003E-12</v>
      </c>
      <c r="EF140" s="7">
        <f ca="1"/>
        <v>0</v>
      </c>
      <c r="EG140" s="7">
        <f ca="1"/>
        <v>0</v>
      </c>
      <c r="EI140" s="222"/>
      <c r="EJ140" s="3" t="s">
        <v>30</v>
      </c>
      <c r="EK140" s="7">
        <f ca="1"/>
        <v>0</v>
      </c>
      <c r="EL140" s="7">
        <f ca="1"/>
        <v>5.7262477540038771E-20</v>
      </c>
      <c r="EM140" s="7">
        <f ca="1"/>
        <v>0</v>
      </c>
      <c r="EN140" s="7">
        <f ca="1"/>
        <v>0</v>
      </c>
      <c r="EO140" s="7">
        <f ca="1"/>
        <v>-5.7262477540038771E-20</v>
      </c>
      <c r="EP140" s="7">
        <f ca="1"/>
        <v>0</v>
      </c>
      <c r="EQ140" s="7">
        <f ca="1"/>
        <v>0</v>
      </c>
      <c r="ER140" s="7">
        <f ca="1"/>
        <v>5.8636777000999702E-17</v>
      </c>
      <c r="ES140" s="7">
        <f ca="1"/>
        <v>0</v>
      </c>
      <c r="ET140" s="7">
        <f ca="1"/>
        <v>0</v>
      </c>
      <c r="EU140" s="7">
        <f ca="1"/>
        <v>0</v>
      </c>
      <c r="EV140" s="7">
        <f ca="1"/>
        <v>0</v>
      </c>
      <c r="EW140" s="7">
        <f ca="1"/>
        <v>1.0000000000000002</v>
      </c>
      <c r="EX140" s="7">
        <f ca="1"/>
        <v>1.4659194250249926E-17</v>
      </c>
      <c r="EY140" s="7">
        <f ca="1"/>
        <v>0</v>
      </c>
      <c r="EZ140" s="7">
        <f ca="1"/>
        <v>0</v>
      </c>
      <c r="FA140" s="7">
        <f ca="1"/>
        <v>2.2368155289077645E-22</v>
      </c>
      <c r="FB140" s="7">
        <f ca="1"/>
        <v>2.3999999999999999E-12</v>
      </c>
      <c r="FC140" s="7">
        <f ca="1"/>
        <v>0</v>
      </c>
      <c r="FD140" s="7">
        <f ca="1"/>
        <v>3.495024263918382E-24</v>
      </c>
      <c r="FG140" s="124"/>
      <c r="FL140" s="204"/>
      <c r="FM140" s="23"/>
      <c r="FN140" s="17"/>
      <c r="FO140" s="17"/>
      <c r="FP140" s="17"/>
      <c r="FQ140" s="17"/>
      <c r="FR140" s="17"/>
      <c r="FS140" s="17"/>
      <c r="FT140" s="17"/>
      <c r="FU140" s="17"/>
      <c r="FV140" s="17"/>
      <c r="FW140" s="17"/>
      <c r="FX140" s="17"/>
      <c r="FY140" s="17"/>
      <c r="FZ140" s="17"/>
      <c r="GA140" s="17"/>
      <c r="GB140" s="17"/>
      <c r="GC140" s="17"/>
      <c r="GD140" s="17"/>
      <c r="GE140" s="17"/>
      <c r="GF140" s="17"/>
      <c r="HE140" s="125"/>
      <c r="HP140" s="204"/>
      <c r="HQ140" s="148"/>
      <c r="HR140" s="204"/>
      <c r="HS140" s="3" t="s">
        <v>33</v>
      </c>
      <c r="HT140" s="7">
        <f ca="1"/>
        <v>0</v>
      </c>
      <c r="HU140" t="s">
        <v>185</v>
      </c>
      <c r="HX140" s="7">
        <f t="shared" ca="1" si="24"/>
        <v>0</v>
      </c>
      <c r="HY140" s="7">
        <f t="shared" ca="1" si="22"/>
        <v>0</v>
      </c>
      <c r="HZ140" s="7">
        <f t="shared" ca="1" si="22"/>
        <v>0</v>
      </c>
      <c r="IA140" s="7">
        <f t="shared" ca="1" si="22"/>
        <v>0</v>
      </c>
      <c r="IB140" s="7">
        <f t="shared" ca="1" si="22"/>
        <v>0</v>
      </c>
      <c r="IC140" s="7">
        <f t="shared" ca="1" si="22"/>
        <v>0</v>
      </c>
      <c r="ID140" s="7">
        <f t="shared" ca="1" si="22"/>
        <v>0</v>
      </c>
      <c r="IE140" s="7">
        <f t="shared" ca="1" si="22"/>
        <v>0</v>
      </c>
      <c r="IF140" s="7">
        <f t="shared" ca="1" si="22"/>
        <v>0</v>
      </c>
      <c r="IG140" s="7">
        <f t="shared" ca="1" si="22"/>
        <v>0</v>
      </c>
      <c r="IH140" s="7">
        <f t="shared" ca="1" si="22"/>
        <v>0</v>
      </c>
      <c r="II140" s="7">
        <f t="shared" ca="1" si="22"/>
        <v>0</v>
      </c>
      <c r="IJ140" s="7">
        <f t="shared" ca="1" si="22"/>
        <v>0</v>
      </c>
      <c r="IK140" s="7">
        <f t="shared" ca="1" si="22"/>
        <v>0</v>
      </c>
      <c r="IL140" s="7">
        <f t="shared" ca="1" si="22"/>
        <v>0</v>
      </c>
      <c r="IM140" s="7">
        <f t="shared" ca="1" si="22"/>
        <v>0</v>
      </c>
      <c r="IN140" s="7">
        <f t="shared" ca="1" si="22"/>
        <v>0</v>
      </c>
      <c r="IO140" s="7">
        <f t="shared" ca="1" si="22"/>
        <v>0</v>
      </c>
      <c r="IP140" s="7">
        <f t="shared" ca="1" si="22"/>
        <v>0</v>
      </c>
      <c r="IQ140" s="17"/>
      <c r="IR140" s="204"/>
      <c r="IS140" s="3" t="s">
        <v>33</v>
      </c>
      <c r="IT140" s="7">
        <f ca="1"/>
        <v>0</v>
      </c>
      <c r="IU140" s="7">
        <f ca="1"/>
        <v>0</v>
      </c>
      <c r="IV140" s="7">
        <f ca="1"/>
        <v>0</v>
      </c>
      <c r="IW140" s="7">
        <f ca="1"/>
        <v>0</v>
      </c>
      <c r="IX140" s="7">
        <f ca="1"/>
        <v>0</v>
      </c>
      <c r="IY140" s="7">
        <f ca="1"/>
        <v>0</v>
      </c>
      <c r="IZ140" s="7">
        <f ca="1"/>
        <v>0</v>
      </c>
      <c r="JA140" s="7">
        <f ca="1"/>
        <v>0</v>
      </c>
      <c r="JB140" s="7">
        <f ca="1"/>
        <v>0</v>
      </c>
      <c r="JC140" s="7">
        <f ca="1"/>
        <v>0</v>
      </c>
      <c r="JD140" s="7">
        <f ca="1"/>
        <v>0</v>
      </c>
      <c r="JE140" s="7">
        <f ca="1"/>
        <v>0</v>
      </c>
      <c r="JF140" s="7">
        <f ca="1"/>
        <v>0</v>
      </c>
      <c r="JG140" s="7">
        <f ca="1"/>
        <v>0</v>
      </c>
      <c r="JH140" s="7">
        <f ca="1"/>
        <v>0</v>
      </c>
      <c r="JI140" s="7">
        <f ca="1"/>
        <v>0</v>
      </c>
      <c r="JJ140" s="7">
        <f ca="1"/>
        <v>0</v>
      </c>
      <c r="JK140" s="7">
        <f ca="1"/>
        <v>0</v>
      </c>
      <c r="JL140" s="7">
        <f ca="1"/>
        <v>0</v>
      </c>
      <c r="JM140" s="7">
        <f ca="1"/>
        <v>0</v>
      </c>
      <c r="JN140" s="143"/>
    </row>
    <row r="141" spans="1:274" ht="16" customHeight="1">
      <c r="A141" s="222"/>
      <c r="B141" s="3" t="s">
        <v>31</v>
      </c>
      <c r="X141" s="7">
        <v>0</v>
      </c>
      <c r="Y141" s="7">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B141" s="45"/>
      <c r="BC141" s="23"/>
      <c r="BD141" s="7">
        <f t="shared" si="23"/>
        <v>0</v>
      </c>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222"/>
      <c r="CO141" s="3" t="s">
        <v>31</v>
      </c>
      <c r="CP141" s="7">
        <f ca="1"/>
        <v>0</v>
      </c>
      <c r="CQ141" s="7">
        <f ca="1"/>
        <v>0</v>
      </c>
      <c r="CR141" s="7">
        <f ca="1"/>
        <v>0</v>
      </c>
      <c r="CS141" s="7">
        <f ca="1"/>
        <v>0</v>
      </c>
      <c r="CT141" s="7">
        <f ca="1"/>
        <v>0</v>
      </c>
      <c r="CU141" s="7">
        <f ca="1"/>
        <v>0</v>
      </c>
      <c r="CV141" s="7">
        <f ca="1"/>
        <v>0</v>
      </c>
      <c r="CW141" s="7">
        <f ca="1"/>
        <v>0</v>
      </c>
      <c r="CX141" s="7">
        <f ca="1"/>
        <v>0</v>
      </c>
      <c r="CY141" s="7">
        <f ca="1"/>
        <v>0</v>
      </c>
      <c r="CZ141" s="7">
        <f ca="1"/>
        <v>0</v>
      </c>
      <c r="DA141" s="7">
        <f ca="1"/>
        <v>0</v>
      </c>
      <c r="DB141" s="7">
        <f ca="1"/>
        <v>0</v>
      </c>
      <c r="DC141" s="7">
        <f ca="1"/>
        <v>0</v>
      </c>
      <c r="DD141" s="7">
        <f ca="1"/>
        <v>0</v>
      </c>
      <c r="DE141" s="7">
        <f ca="1"/>
        <v>0</v>
      </c>
      <c r="DF141" s="7">
        <f ca="1"/>
        <v>0</v>
      </c>
      <c r="DG141" s="7">
        <f ca="1"/>
        <v>0</v>
      </c>
      <c r="DH141" s="7">
        <f ca="1"/>
        <v>0</v>
      </c>
      <c r="DI141" s="7">
        <f ca="1"/>
        <v>2.6666666666666662E-7</v>
      </c>
      <c r="DL141" s="222"/>
      <c r="DM141" s="3" t="s">
        <v>31</v>
      </c>
      <c r="DN141" s="7">
        <f ca="1"/>
        <v>0</v>
      </c>
      <c r="DO141" s="7">
        <f ca="1"/>
        <v>0</v>
      </c>
      <c r="DP141" s="7">
        <f ca="1"/>
        <v>0</v>
      </c>
      <c r="DQ141" s="7">
        <f ca="1"/>
        <v>0</v>
      </c>
      <c r="DR141" s="7">
        <f ca="1"/>
        <v>0</v>
      </c>
      <c r="DS141" s="7">
        <f ca="1"/>
        <v>0</v>
      </c>
      <c r="DT141" s="7">
        <f ca="1"/>
        <v>0</v>
      </c>
      <c r="DU141" s="7">
        <f ca="1"/>
        <v>0</v>
      </c>
      <c r="DV141" s="7">
        <f ca="1"/>
        <v>0</v>
      </c>
      <c r="DW141" s="7">
        <f ca="1"/>
        <v>0</v>
      </c>
      <c r="DX141" s="7">
        <f ca="1"/>
        <v>0</v>
      </c>
      <c r="DY141" s="7">
        <f ca="1"/>
        <v>0</v>
      </c>
      <c r="DZ141" s="7">
        <f ca="1"/>
        <v>0</v>
      </c>
      <c r="EA141" s="7">
        <f ca="1"/>
        <v>1</v>
      </c>
      <c r="EB141" s="7">
        <f ca="1"/>
        <v>0</v>
      </c>
      <c r="EC141" s="7">
        <f ca="1"/>
        <v>0</v>
      </c>
      <c r="ED141" s="7">
        <f ca="1"/>
        <v>0</v>
      </c>
      <c r="EE141" s="7">
        <f ca="1"/>
        <v>0</v>
      </c>
      <c r="EF141" s="7">
        <f ca="1"/>
        <v>0</v>
      </c>
      <c r="EG141" s="7">
        <f ca="1"/>
        <v>-2.6666666666666662E-7</v>
      </c>
      <c r="EI141" s="222"/>
      <c r="EJ141" s="3" t="s">
        <v>31</v>
      </c>
      <c r="EK141" s="7">
        <f ca="1"/>
        <v>0</v>
      </c>
      <c r="EL141" s="7">
        <f ca="1"/>
        <v>0</v>
      </c>
      <c r="EM141" s="7">
        <f ca="1"/>
        <v>0</v>
      </c>
      <c r="EN141" s="7">
        <f ca="1"/>
        <v>0</v>
      </c>
      <c r="EO141" s="7">
        <f ca="1"/>
        <v>0</v>
      </c>
      <c r="EP141" s="7">
        <f ca="1"/>
        <v>0</v>
      </c>
      <c r="EQ141" s="7">
        <f ca="1"/>
        <v>0</v>
      </c>
      <c r="ER141" s="7">
        <f ca="1"/>
        <v>0</v>
      </c>
      <c r="ES141" s="7">
        <f ca="1"/>
        <v>0</v>
      </c>
      <c r="ET141" s="7">
        <f ca="1"/>
        <v>0</v>
      </c>
      <c r="EU141" s="7">
        <f ca="1"/>
        <v>0</v>
      </c>
      <c r="EV141" s="7">
        <f ca="1"/>
        <v>0</v>
      </c>
      <c r="EW141" s="7">
        <f ca="1"/>
        <v>0</v>
      </c>
      <c r="EX141" s="7">
        <f ca="1"/>
        <v>1</v>
      </c>
      <c r="EY141" s="7">
        <f ca="1"/>
        <v>0</v>
      </c>
      <c r="EZ141" s="7">
        <f ca="1"/>
        <v>0</v>
      </c>
      <c r="FA141" s="7">
        <f ca="1"/>
        <v>0</v>
      </c>
      <c r="FB141" s="7">
        <f ca="1"/>
        <v>0</v>
      </c>
      <c r="FC141" s="7">
        <f ca="1"/>
        <v>0</v>
      </c>
      <c r="FD141" s="7">
        <f ca="1"/>
        <v>2.6666666666666662E-7</v>
      </c>
      <c r="FG141" s="124"/>
      <c r="FL141" s="204"/>
      <c r="FM141" s="23"/>
      <c r="FN141" s="17"/>
      <c r="FO141" s="17"/>
      <c r="FP141" s="17"/>
      <c r="FQ141" s="17"/>
      <c r="FR141" s="17"/>
      <c r="FS141" s="17"/>
      <c r="FT141" s="17"/>
      <c r="FU141" s="17"/>
      <c r="FV141" s="17"/>
      <c r="FW141" s="17"/>
      <c r="FX141" s="17"/>
      <c r="FY141" s="17"/>
      <c r="FZ141" s="17"/>
      <c r="GA141" s="17"/>
      <c r="GB141" s="17"/>
      <c r="GC141" s="17"/>
      <c r="GD141" s="17"/>
      <c r="GE141" s="17"/>
      <c r="GF141" s="17"/>
      <c r="HE141" s="125"/>
      <c r="HP141" s="204"/>
      <c r="HQ141" s="148"/>
      <c r="HR141" s="204"/>
      <c r="HS141" s="3" t="s">
        <v>42</v>
      </c>
      <c r="HT141" s="7">
        <f ca="1"/>
        <v>0</v>
      </c>
      <c r="HU141" t="s">
        <v>185</v>
      </c>
      <c r="HX141" s="7">
        <f t="shared" ca="1" si="24"/>
        <v>0</v>
      </c>
      <c r="HY141" s="7">
        <f t="shared" ca="1" si="22"/>
        <v>0</v>
      </c>
      <c r="HZ141" s="7">
        <f t="shared" ca="1" si="22"/>
        <v>0</v>
      </c>
      <c r="IA141" s="7">
        <f t="shared" ca="1" si="22"/>
        <v>0</v>
      </c>
      <c r="IB141" s="7">
        <f t="shared" ca="1" si="22"/>
        <v>0</v>
      </c>
      <c r="IC141" s="7">
        <f t="shared" ca="1" si="22"/>
        <v>0</v>
      </c>
      <c r="ID141" s="7">
        <f t="shared" ca="1" si="22"/>
        <v>0</v>
      </c>
      <c r="IE141" s="7">
        <f t="shared" ca="1" si="22"/>
        <v>0</v>
      </c>
      <c r="IF141" s="7">
        <f t="shared" ca="1" si="22"/>
        <v>0</v>
      </c>
      <c r="IG141" s="7">
        <f t="shared" ca="1" si="22"/>
        <v>0</v>
      </c>
      <c r="IH141" s="7">
        <f t="shared" ca="1" si="22"/>
        <v>0</v>
      </c>
      <c r="II141" s="7">
        <f t="shared" ca="1" si="22"/>
        <v>0</v>
      </c>
      <c r="IJ141" s="7">
        <f t="shared" ca="1" si="22"/>
        <v>0</v>
      </c>
      <c r="IK141" s="7">
        <f t="shared" ca="1" si="22"/>
        <v>0</v>
      </c>
      <c r="IL141" s="7">
        <f t="shared" ca="1" si="22"/>
        <v>0</v>
      </c>
      <c r="IM141" s="7">
        <f t="shared" ca="1" si="22"/>
        <v>0</v>
      </c>
      <c r="IN141" s="7">
        <f t="shared" ca="1" si="22"/>
        <v>0</v>
      </c>
      <c r="IO141" s="7">
        <f t="shared" ca="1" si="22"/>
        <v>0</v>
      </c>
      <c r="IP141" s="7">
        <f t="shared" ca="1" si="22"/>
        <v>0</v>
      </c>
      <c r="IQ141" s="17"/>
      <c r="IR141" s="204"/>
      <c r="IS141" s="3" t="s">
        <v>42</v>
      </c>
      <c r="IT141" s="7">
        <f ca="1"/>
        <v>0</v>
      </c>
      <c r="IU141" s="7">
        <f ca="1"/>
        <v>0</v>
      </c>
      <c r="IV141" s="7">
        <f ca="1"/>
        <v>0</v>
      </c>
      <c r="IW141" s="7">
        <f ca="1"/>
        <v>0</v>
      </c>
      <c r="IX141" s="7">
        <f ca="1"/>
        <v>0</v>
      </c>
      <c r="IY141" s="7">
        <f ca="1"/>
        <v>0</v>
      </c>
      <c r="IZ141" s="7">
        <f ca="1"/>
        <v>0</v>
      </c>
      <c r="JA141" s="7">
        <f ca="1"/>
        <v>0</v>
      </c>
      <c r="JB141" s="7">
        <f ca="1"/>
        <v>0</v>
      </c>
      <c r="JC141" s="7">
        <f ca="1"/>
        <v>0</v>
      </c>
      <c r="JD141" s="7">
        <f ca="1"/>
        <v>0</v>
      </c>
      <c r="JE141" s="7">
        <f ca="1"/>
        <v>0</v>
      </c>
      <c r="JF141" s="7">
        <f ca="1"/>
        <v>0</v>
      </c>
      <c r="JG141" s="7">
        <f ca="1"/>
        <v>0</v>
      </c>
      <c r="JH141" s="7">
        <f ca="1"/>
        <v>0</v>
      </c>
      <c r="JI141" s="7">
        <f ca="1"/>
        <v>0</v>
      </c>
      <c r="JJ141" s="7">
        <f ca="1"/>
        <v>0</v>
      </c>
      <c r="JK141" s="7">
        <f ca="1"/>
        <v>0</v>
      </c>
      <c r="JL141" s="7">
        <f ca="1"/>
        <v>0</v>
      </c>
      <c r="JM141" s="7">
        <f ca="1"/>
        <v>0</v>
      </c>
      <c r="JN141" s="143"/>
    </row>
    <row r="142" spans="1:274">
      <c r="A142" s="222"/>
      <c r="B142" s="3" t="s">
        <v>489</v>
      </c>
      <c r="X142" s="7">
        <v>0</v>
      </c>
      <c r="Y142" s="7">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B142" s="45"/>
      <c r="BC142" s="23"/>
      <c r="BD142" s="7">
        <f t="shared" si="23"/>
        <v>0</v>
      </c>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222"/>
      <c r="CO142" s="3" t="s">
        <v>489</v>
      </c>
      <c r="CP142" s="7">
        <f ca="1"/>
        <v>0</v>
      </c>
      <c r="CQ142" s="7">
        <f ca="1"/>
        <v>0</v>
      </c>
      <c r="CR142" s="7">
        <f ca="1"/>
        <v>0</v>
      </c>
      <c r="CS142" s="7">
        <f ca="1"/>
        <v>0</v>
      </c>
      <c r="CT142" s="7">
        <f ca="1"/>
        <v>0</v>
      </c>
      <c r="CU142" s="7">
        <f ca="1"/>
        <v>0</v>
      </c>
      <c r="CV142" s="7">
        <f ca="1"/>
        <v>0</v>
      </c>
      <c r="CW142" s="7">
        <f ca="1"/>
        <v>0</v>
      </c>
      <c r="CX142" s="7">
        <f ca="1"/>
        <v>0</v>
      </c>
      <c r="CY142" s="7">
        <f ca="1"/>
        <v>0</v>
      </c>
      <c r="CZ142" s="7">
        <f ca="1"/>
        <v>0</v>
      </c>
      <c r="DA142" s="7">
        <f ca="1"/>
        <v>0</v>
      </c>
      <c r="DB142" s="7">
        <f ca="1"/>
        <v>0</v>
      </c>
      <c r="DC142" s="7">
        <f ca="1"/>
        <v>0</v>
      </c>
      <c r="DD142" s="7">
        <f ca="1"/>
        <v>0</v>
      </c>
      <c r="DE142" s="7">
        <f ca="1"/>
        <v>0</v>
      </c>
      <c r="DF142" s="7">
        <f ca="1"/>
        <v>0</v>
      </c>
      <c r="DG142" s="7">
        <f ca="1"/>
        <v>0</v>
      </c>
      <c r="DH142" s="7">
        <f ca="1"/>
        <v>6.0008000000000027E-9</v>
      </c>
      <c r="DI142" s="7">
        <f ca="1"/>
        <v>0</v>
      </c>
      <c r="DL142" s="222"/>
      <c r="DM142" s="3" t="s">
        <v>489</v>
      </c>
      <c r="DN142" s="7">
        <f ca="1"/>
        <v>0</v>
      </c>
      <c r="DO142" s="7">
        <f ca="1"/>
        <v>0</v>
      </c>
      <c r="DP142" s="7">
        <f ca="1"/>
        <v>0</v>
      </c>
      <c r="DQ142" s="7">
        <f ca="1"/>
        <v>0</v>
      </c>
      <c r="DR142" s="7">
        <f ca="1"/>
        <v>0</v>
      </c>
      <c r="DS142" s="7">
        <f ca="1"/>
        <v>0</v>
      </c>
      <c r="DT142" s="7">
        <f ca="1"/>
        <v>0</v>
      </c>
      <c r="DU142" s="7">
        <f ca="1"/>
        <v>0</v>
      </c>
      <c r="DV142" s="7">
        <f ca="1"/>
        <v>0</v>
      </c>
      <c r="DW142" s="7">
        <f ca="1"/>
        <v>0</v>
      </c>
      <c r="DX142" s="7">
        <f ca="1"/>
        <v>0</v>
      </c>
      <c r="DY142" s="7">
        <f ca="1"/>
        <v>0</v>
      </c>
      <c r="DZ142" s="7">
        <f ca="1"/>
        <v>0</v>
      </c>
      <c r="EA142" s="7">
        <f ca="1"/>
        <v>0</v>
      </c>
      <c r="EB142" s="7">
        <f ca="1"/>
        <v>1</v>
      </c>
      <c r="EC142" s="7">
        <f ca="1"/>
        <v>0</v>
      </c>
      <c r="ED142" s="7">
        <f ca="1"/>
        <v>0</v>
      </c>
      <c r="EE142" s="7">
        <f ca="1"/>
        <v>0</v>
      </c>
      <c r="EF142" s="7">
        <f ca="1"/>
        <v>-6.0008000000000027E-9</v>
      </c>
      <c r="EG142" s="7">
        <f ca="1"/>
        <v>0</v>
      </c>
      <c r="EI142" s="222"/>
      <c r="EJ142" s="3" t="s">
        <v>489</v>
      </c>
      <c r="EK142" s="7">
        <f ca="1"/>
        <v>0</v>
      </c>
      <c r="EL142" s="7">
        <f ca="1"/>
        <v>0</v>
      </c>
      <c r="EM142" s="7">
        <f ca="1"/>
        <v>0</v>
      </c>
      <c r="EN142" s="7">
        <f ca="1"/>
        <v>0</v>
      </c>
      <c r="EO142" s="7">
        <f ca="1"/>
        <v>2.6036038915215561E-20</v>
      </c>
      <c r="EP142" s="7">
        <f ca="1"/>
        <v>0</v>
      </c>
      <c r="EQ142" s="7">
        <f ca="1"/>
        <v>0</v>
      </c>
      <c r="ER142" s="7">
        <f ca="1"/>
        <v>-2.6660903849180735E-17</v>
      </c>
      <c r="ES142" s="7">
        <f ca="1"/>
        <v>0</v>
      </c>
      <c r="ET142" s="7">
        <f ca="1"/>
        <v>1.3330451924590367E-17</v>
      </c>
      <c r="EU142" s="7">
        <f ca="1"/>
        <v>0</v>
      </c>
      <c r="EV142" s="7">
        <f ca="1"/>
        <v>0</v>
      </c>
      <c r="EW142" s="7">
        <f ca="1"/>
        <v>0</v>
      </c>
      <c r="EX142" s="7">
        <f ca="1"/>
        <v>0</v>
      </c>
      <c r="EY142" s="7">
        <f ca="1"/>
        <v>1</v>
      </c>
      <c r="EZ142" s="7">
        <f ca="1"/>
        <v>2.1328723079344588E-16</v>
      </c>
      <c r="FA142" s="7">
        <f ca="1"/>
        <v>0</v>
      </c>
      <c r="FB142" s="7">
        <f ca="1"/>
        <v>1.9398360636245878E-28</v>
      </c>
      <c r="FC142" s="7">
        <f ca="1"/>
        <v>6.0008000000000027E-9</v>
      </c>
      <c r="FD142" s="7">
        <f ca="1"/>
        <v>0</v>
      </c>
      <c r="FG142" s="124"/>
      <c r="FL142" s="204"/>
      <c r="FM142" s="23"/>
      <c r="FN142" s="17"/>
      <c r="FO142" s="17"/>
      <c r="FP142" s="17"/>
      <c r="FQ142" s="17"/>
      <c r="FR142" s="17"/>
      <c r="FS142" s="17"/>
      <c r="FT142" s="17"/>
      <c r="FU142" s="17"/>
      <c r="FV142" s="17"/>
      <c r="FW142" s="17"/>
      <c r="FX142" s="17"/>
      <c r="FY142" s="17"/>
      <c r="FZ142" s="17"/>
      <c r="GA142" s="17"/>
      <c r="GB142" s="17"/>
      <c r="GC142" s="17"/>
      <c r="GD142" s="17"/>
      <c r="GE142" s="17"/>
      <c r="GF142" s="17"/>
      <c r="HE142" s="125"/>
      <c r="HP142" s="204"/>
      <c r="HQ142" s="148"/>
      <c r="HR142" s="204"/>
      <c r="HS142" s="3" t="s">
        <v>34</v>
      </c>
      <c r="HT142" s="7">
        <f ca="1"/>
        <v>0</v>
      </c>
      <c r="HU142" t="s">
        <v>185</v>
      </c>
      <c r="HX142" s="7">
        <f t="shared" ca="1" si="24"/>
        <v>0</v>
      </c>
      <c r="HY142" s="7">
        <f t="shared" ca="1" si="22"/>
        <v>0</v>
      </c>
      <c r="HZ142" s="7">
        <f t="shared" ca="1" si="22"/>
        <v>0</v>
      </c>
      <c r="IA142" s="7">
        <f t="shared" ca="1" si="22"/>
        <v>0</v>
      </c>
      <c r="IB142" s="7">
        <f t="shared" ref="IB142:IP146" ca="1" si="25">IF((ROW()-ROW($HX$128))=(COLUMN()-COLUMN($HX$128)),INDIRECT("HB"&amp;ROW()),0)</f>
        <v>0</v>
      </c>
      <c r="IC142" s="7">
        <f t="shared" ca="1" si="25"/>
        <v>0</v>
      </c>
      <c r="ID142" s="7">
        <f t="shared" ca="1" si="25"/>
        <v>0</v>
      </c>
      <c r="IE142" s="7">
        <f t="shared" ca="1" si="25"/>
        <v>0</v>
      </c>
      <c r="IF142" s="7">
        <f t="shared" ca="1" si="25"/>
        <v>0</v>
      </c>
      <c r="IG142" s="7">
        <f t="shared" ca="1" si="25"/>
        <v>0</v>
      </c>
      <c r="IH142" s="7">
        <f t="shared" ca="1" si="25"/>
        <v>0</v>
      </c>
      <c r="II142" s="7">
        <f t="shared" ca="1" si="25"/>
        <v>0</v>
      </c>
      <c r="IJ142" s="7">
        <f t="shared" ca="1" si="25"/>
        <v>0</v>
      </c>
      <c r="IK142" s="7">
        <f t="shared" ca="1" si="25"/>
        <v>0</v>
      </c>
      <c r="IL142" s="7">
        <f t="shared" ca="1" si="25"/>
        <v>0</v>
      </c>
      <c r="IM142" s="7">
        <f t="shared" ca="1" si="25"/>
        <v>0</v>
      </c>
      <c r="IN142" s="7">
        <f t="shared" ca="1" si="25"/>
        <v>0</v>
      </c>
      <c r="IO142" s="7">
        <f t="shared" ca="1" si="25"/>
        <v>0</v>
      </c>
      <c r="IP142" s="7">
        <f t="shared" ca="1" si="25"/>
        <v>0</v>
      </c>
      <c r="IQ142" s="17"/>
      <c r="IR142" s="204"/>
      <c r="IS142" s="3" t="s">
        <v>34</v>
      </c>
      <c r="IT142" s="7">
        <f ca="1"/>
        <v>0</v>
      </c>
      <c r="IU142" s="7">
        <f ca="1"/>
        <v>0</v>
      </c>
      <c r="IV142" s="7">
        <f ca="1"/>
        <v>0</v>
      </c>
      <c r="IW142" s="7">
        <f ca="1"/>
        <v>0</v>
      </c>
      <c r="IX142" s="7">
        <f ca="1"/>
        <v>0</v>
      </c>
      <c r="IY142" s="7">
        <f ca="1"/>
        <v>0</v>
      </c>
      <c r="IZ142" s="7">
        <f ca="1"/>
        <v>0</v>
      </c>
      <c r="JA142" s="7">
        <f ca="1"/>
        <v>0</v>
      </c>
      <c r="JB142" s="7">
        <f ca="1"/>
        <v>0</v>
      </c>
      <c r="JC142" s="7">
        <f ca="1"/>
        <v>0</v>
      </c>
      <c r="JD142" s="7">
        <f ca="1"/>
        <v>0</v>
      </c>
      <c r="JE142" s="7">
        <f ca="1"/>
        <v>0</v>
      </c>
      <c r="JF142" s="7">
        <f ca="1"/>
        <v>0</v>
      </c>
      <c r="JG142" s="7">
        <f ca="1"/>
        <v>0</v>
      </c>
      <c r="JH142" s="7">
        <f ca="1"/>
        <v>0</v>
      </c>
      <c r="JI142" s="7">
        <f ca="1"/>
        <v>0</v>
      </c>
      <c r="JJ142" s="7">
        <f ca="1"/>
        <v>0</v>
      </c>
      <c r="JK142" s="7">
        <f ca="1"/>
        <v>0</v>
      </c>
      <c r="JL142" s="7">
        <f ca="1"/>
        <v>0</v>
      </c>
      <c r="JM142" s="7">
        <f ca="1"/>
        <v>0</v>
      </c>
      <c r="JN142" s="143"/>
    </row>
    <row r="143" spans="1:274">
      <c r="A143" s="222"/>
      <c r="B143" s="3" t="s">
        <v>490</v>
      </c>
      <c r="X143" s="7">
        <v>0</v>
      </c>
      <c r="Y143" s="7">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B143" s="45"/>
      <c r="BC143" s="23"/>
      <c r="BD143" s="7">
        <f t="shared" si="23"/>
        <v>0</v>
      </c>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222"/>
      <c r="CO143" s="3" t="s">
        <v>490</v>
      </c>
      <c r="CP143" s="7">
        <f ca="1"/>
        <v>0</v>
      </c>
      <c r="CQ143" s="7">
        <f ca="1"/>
        <v>0</v>
      </c>
      <c r="CR143" s="7">
        <f ca="1"/>
        <v>0</v>
      </c>
      <c r="CS143" s="7">
        <f ca="1"/>
        <v>0</v>
      </c>
      <c r="CT143" s="7">
        <f ca="1"/>
        <v>0</v>
      </c>
      <c r="CU143" s="7">
        <f ca="1"/>
        <v>0</v>
      </c>
      <c r="CV143" s="7">
        <f ca="1"/>
        <v>0</v>
      </c>
      <c r="CW143" s="7">
        <f ca="1"/>
        <v>0</v>
      </c>
      <c r="CX143" s="7">
        <f ca="1"/>
        <v>0</v>
      </c>
      <c r="CY143" s="7">
        <f ca="1"/>
        <v>0</v>
      </c>
      <c r="CZ143" s="7">
        <f ca="1"/>
        <v>0</v>
      </c>
      <c r="DA143" s="7">
        <f ca="1"/>
        <v>0</v>
      </c>
      <c r="DB143" s="7">
        <f ca="1"/>
        <v>0</v>
      </c>
      <c r="DC143" s="7">
        <f ca="1"/>
        <v>0</v>
      </c>
      <c r="DD143" s="7">
        <f ca="1"/>
        <v>0</v>
      </c>
      <c r="DE143" s="7">
        <f ca="1"/>
        <v>0</v>
      </c>
      <c r="DF143" s="7">
        <f ca="1"/>
        <v>1.1999866666666667E-8</v>
      </c>
      <c r="DG143" s="7">
        <f ca="1"/>
        <v>0</v>
      </c>
      <c r="DH143" s="7">
        <f ca="1"/>
        <v>0</v>
      </c>
      <c r="DI143" s="7">
        <f ca="1"/>
        <v>0</v>
      </c>
      <c r="DL143" s="222"/>
      <c r="DM143" s="3" t="s">
        <v>490</v>
      </c>
      <c r="DN143" s="7">
        <f ca="1"/>
        <v>0</v>
      </c>
      <c r="DO143" s="7">
        <f ca="1"/>
        <v>0</v>
      </c>
      <c r="DP143" s="7">
        <f ca="1"/>
        <v>0</v>
      </c>
      <c r="DQ143" s="7">
        <f ca="1"/>
        <v>0</v>
      </c>
      <c r="DR143" s="7">
        <f ca="1"/>
        <v>0</v>
      </c>
      <c r="DS143" s="7">
        <f ca="1"/>
        <v>0</v>
      </c>
      <c r="DT143" s="7">
        <f ca="1"/>
        <v>0</v>
      </c>
      <c r="DU143" s="7">
        <f ca="1"/>
        <v>0</v>
      </c>
      <c r="DV143" s="7">
        <f ca="1"/>
        <v>0</v>
      </c>
      <c r="DW143" s="7">
        <f ca="1"/>
        <v>0</v>
      </c>
      <c r="DX143" s="7">
        <f ca="1"/>
        <v>0</v>
      </c>
      <c r="DY143" s="7">
        <f ca="1"/>
        <v>0</v>
      </c>
      <c r="DZ143" s="7">
        <f ca="1"/>
        <v>0</v>
      </c>
      <c r="EA143" s="7">
        <f ca="1"/>
        <v>0</v>
      </c>
      <c r="EB143" s="7">
        <f ca="1"/>
        <v>0</v>
      </c>
      <c r="EC143" s="7">
        <f ca="1"/>
        <v>1</v>
      </c>
      <c r="ED143" s="7">
        <f ca="1"/>
        <v>-1.1999866666666667E-8</v>
      </c>
      <c r="EE143" s="7">
        <f ca="1"/>
        <v>0</v>
      </c>
      <c r="EF143" s="7">
        <f ca="1"/>
        <v>0</v>
      </c>
      <c r="EG143" s="7">
        <f ca="1"/>
        <v>0</v>
      </c>
      <c r="EI143" s="222"/>
      <c r="EJ143" s="3" t="s">
        <v>490</v>
      </c>
      <c r="EK143" s="7">
        <f ca="1"/>
        <v>0</v>
      </c>
      <c r="EL143" s="7">
        <f ca="1"/>
        <v>2.4746428041847098E-6</v>
      </c>
      <c r="EM143" s="7">
        <f ca="1"/>
        <v>4.3478682170201529E-4</v>
      </c>
      <c r="EN143" s="7">
        <f ca="1"/>
        <v>0</v>
      </c>
      <c r="EO143" s="7">
        <f ca="1"/>
        <v>2.8669642243603444E-6</v>
      </c>
      <c r="EP143" s="7">
        <f ca="1"/>
        <v>4.9841416146328618E-4</v>
      </c>
      <c r="EQ143" s="7">
        <f ca="1"/>
        <v>4.8885329601782758E-4</v>
      </c>
      <c r="ER143" s="7">
        <f ca="1"/>
        <v>1.7051919122821715E-3</v>
      </c>
      <c r="ES143" s="7">
        <f ca="1"/>
        <v>1.2662141146486229E-3</v>
      </c>
      <c r="ET143" s="7">
        <f ca="1"/>
        <v>1.2914375033866454E-3</v>
      </c>
      <c r="EU143" s="7">
        <f ca="1"/>
        <v>4.8885329601782758E-4</v>
      </c>
      <c r="EV143" s="7">
        <f ca="1"/>
        <v>1.5515099776411596E-3</v>
      </c>
      <c r="EW143" s="7">
        <f ca="1"/>
        <v>6.4571875169331877E-3</v>
      </c>
      <c r="EX143" s="7">
        <f ca="1"/>
        <v>6.2301770182910114E-4</v>
      </c>
      <c r="EY143" s="7">
        <f ca="1"/>
        <v>1.3444627189264764E-2</v>
      </c>
      <c r="EZ143" s="7">
        <f ca="1"/>
        <v>1.0142574574605532</v>
      </c>
      <c r="FA143" s="7">
        <f ca="1"/>
        <v>1.2170954255198942E-8</v>
      </c>
      <c r="FB143" s="7">
        <f ca="1"/>
        <v>1.5497250040639599E-14</v>
      </c>
      <c r="FC143" s="7">
        <f ca="1"/>
        <v>8.0678518837340249E-11</v>
      </c>
      <c r="FD143" s="7">
        <f ca="1"/>
        <v>1.661380538210948E-10</v>
      </c>
      <c r="FG143" s="124"/>
      <c r="FL143" s="204"/>
      <c r="FM143" s="23"/>
      <c r="FN143" s="17"/>
      <c r="FO143" s="17"/>
      <c r="FP143" s="17"/>
      <c r="FQ143" s="17"/>
      <c r="FR143" s="17"/>
      <c r="FS143" s="17"/>
      <c r="FT143" s="17"/>
      <c r="FU143" s="17"/>
      <c r="FV143" s="17"/>
      <c r="FW143" s="17"/>
      <c r="FX143" s="17"/>
      <c r="FY143" s="17"/>
      <c r="FZ143" s="17"/>
      <c r="GA143" s="17"/>
      <c r="GB143" s="17"/>
      <c r="GC143" s="17"/>
      <c r="GD143" s="17"/>
      <c r="GE143" s="17"/>
      <c r="GF143" s="17"/>
      <c r="HE143" s="125"/>
      <c r="HP143" s="204"/>
      <c r="HQ143" s="148"/>
      <c r="HR143" s="204"/>
      <c r="HS143" s="3" t="s">
        <v>35</v>
      </c>
      <c r="HT143" s="7">
        <f ca="1"/>
        <v>0</v>
      </c>
      <c r="HU143" t="s">
        <v>186</v>
      </c>
      <c r="HX143" s="7">
        <f t="shared" ca="1" si="24"/>
        <v>0</v>
      </c>
      <c r="HY143" s="7">
        <f t="shared" ca="1" si="24"/>
        <v>0</v>
      </c>
      <c r="HZ143" s="7">
        <f t="shared" ca="1" si="24"/>
        <v>0</v>
      </c>
      <c r="IA143" s="7">
        <f t="shared" ca="1" si="24"/>
        <v>0</v>
      </c>
      <c r="IB143" s="7">
        <f t="shared" ca="1" si="24"/>
        <v>0</v>
      </c>
      <c r="IC143" s="7">
        <f t="shared" ca="1" si="24"/>
        <v>0</v>
      </c>
      <c r="ID143" s="7">
        <f t="shared" ca="1" si="24"/>
        <v>0</v>
      </c>
      <c r="IE143" s="7">
        <f t="shared" ca="1" si="24"/>
        <v>0</v>
      </c>
      <c r="IF143" s="7">
        <f t="shared" ca="1" si="24"/>
        <v>0</v>
      </c>
      <c r="IG143" s="7">
        <f t="shared" ca="1" si="24"/>
        <v>0</v>
      </c>
      <c r="IH143" s="7">
        <f t="shared" ca="1" si="24"/>
        <v>0</v>
      </c>
      <c r="II143" s="7">
        <f t="shared" ca="1" si="24"/>
        <v>0</v>
      </c>
      <c r="IJ143" s="7">
        <f t="shared" ca="1" si="24"/>
        <v>0</v>
      </c>
      <c r="IK143" s="7">
        <f t="shared" ca="1" si="24"/>
        <v>0</v>
      </c>
      <c r="IL143" s="7">
        <f t="shared" ca="1" si="24"/>
        <v>0</v>
      </c>
      <c r="IM143" s="7">
        <f t="shared" ca="1" si="24"/>
        <v>0</v>
      </c>
      <c r="IN143" s="7">
        <f t="shared" ca="1" si="25"/>
        <v>0</v>
      </c>
      <c r="IO143" s="7">
        <f t="shared" ca="1" si="25"/>
        <v>0</v>
      </c>
      <c r="IP143" s="7">
        <f t="shared" ca="1" si="25"/>
        <v>0</v>
      </c>
      <c r="IQ143" s="17"/>
      <c r="IR143" s="204"/>
      <c r="IS143" s="3" t="s">
        <v>35</v>
      </c>
      <c r="IT143" s="7">
        <f ca="1"/>
        <v>0</v>
      </c>
      <c r="IU143" s="7">
        <f ca="1"/>
        <v>0</v>
      </c>
      <c r="IV143" s="7">
        <f ca="1"/>
        <v>0</v>
      </c>
      <c r="IW143" s="7">
        <f ca="1"/>
        <v>0</v>
      </c>
      <c r="IX143" s="7">
        <f ca="1"/>
        <v>0</v>
      </c>
      <c r="IY143" s="7">
        <f ca="1"/>
        <v>0</v>
      </c>
      <c r="IZ143" s="7">
        <f ca="1"/>
        <v>0</v>
      </c>
      <c r="JA143" s="7">
        <f ca="1"/>
        <v>0</v>
      </c>
      <c r="JB143" s="7">
        <f ca="1"/>
        <v>0</v>
      </c>
      <c r="JC143" s="7">
        <f ca="1"/>
        <v>0</v>
      </c>
      <c r="JD143" s="7">
        <f ca="1"/>
        <v>0</v>
      </c>
      <c r="JE143" s="7">
        <f ca="1"/>
        <v>0</v>
      </c>
      <c r="JF143" s="7">
        <f ca="1"/>
        <v>0</v>
      </c>
      <c r="JG143" s="7">
        <f ca="1"/>
        <v>0</v>
      </c>
      <c r="JH143" s="7">
        <f ca="1"/>
        <v>0</v>
      </c>
      <c r="JI143" s="7">
        <f ca="1"/>
        <v>0</v>
      </c>
      <c r="JJ143" s="7">
        <f ca="1"/>
        <v>0</v>
      </c>
      <c r="JK143" s="7">
        <f ca="1"/>
        <v>0</v>
      </c>
      <c r="JL143" s="7">
        <f ca="1"/>
        <v>0</v>
      </c>
      <c r="JM143" s="7">
        <f ca="1"/>
        <v>0</v>
      </c>
      <c r="JN143" s="143"/>
    </row>
    <row r="144" spans="1:274" ht="19">
      <c r="A144" s="222"/>
      <c r="B144" s="3" t="s">
        <v>139</v>
      </c>
      <c r="X144" s="7">
        <v>0</v>
      </c>
      <c r="Y144" s="7">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B144" s="45"/>
      <c r="BC144" s="23"/>
      <c r="BD144" s="7">
        <f t="shared" si="23"/>
        <v>142916629629.21811</v>
      </c>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222"/>
      <c r="CO144" s="3" t="s">
        <v>139</v>
      </c>
      <c r="CP144" s="7">
        <f ca="1"/>
        <v>0</v>
      </c>
      <c r="CQ144" s="7">
        <f ca="1"/>
        <v>0</v>
      </c>
      <c r="CR144" s="7">
        <f ca="1"/>
        <v>35461.386923211678</v>
      </c>
      <c r="CS144" s="7">
        <f ca="1"/>
        <v>0</v>
      </c>
      <c r="CT144" s="7">
        <f ca="1"/>
        <v>0</v>
      </c>
      <c r="CU144" s="7">
        <f ca="1"/>
        <v>40650.858180267045</v>
      </c>
      <c r="CV144" s="7">
        <f ca="1"/>
        <v>0</v>
      </c>
      <c r="CW144" s="7">
        <f ca="1"/>
        <v>99009.900990098991</v>
      </c>
      <c r="CX144" s="7">
        <f ca="1"/>
        <v>0</v>
      </c>
      <c r="CY144" s="7">
        <f ca="1"/>
        <v>0</v>
      </c>
      <c r="CZ144" s="7">
        <f ca="1"/>
        <v>0</v>
      </c>
      <c r="DA144" s="7">
        <f ca="1"/>
        <v>86538.461538461546</v>
      </c>
      <c r="DB144" s="7">
        <f ca="1"/>
        <v>0</v>
      </c>
      <c r="DC144" s="7">
        <f ca="1"/>
        <v>0</v>
      </c>
      <c r="DD144" s="7">
        <f ca="1"/>
        <v>0</v>
      </c>
      <c r="DE144" s="7">
        <f ca="1"/>
        <v>0</v>
      </c>
      <c r="DF144" s="7">
        <f ca="1"/>
        <v>0</v>
      </c>
      <c r="DG144" s="7">
        <f ca="1"/>
        <v>0</v>
      </c>
      <c r="DH144" s="7">
        <f ca="1"/>
        <v>0</v>
      </c>
      <c r="DI144" s="7">
        <f ca="1"/>
        <v>0</v>
      </c>
      <c r="DL144" s="222"/>
      <c r="DM144" s="3" t="s">
        <v>139</v>
      </c>
      <c r="DN144" s="7">
        <f ca="1"/>
        <v>0</v>
      </c>
      <c r="DO144" s="7">
        <f ca="1"/>
        <v>0</v>
      </c>
      <c r="DP144" s="7">
        <f ca="1"/>
        <v>-35461.386923211678</v>
      </c>
      <c r="DQ144" s="7">
        <f ca="1"/>
        <v>0</v>
      </c>
      <c r="DR144" s="7">
        <f ca="1"/>
        <v>0</v>
      </c>
      <c r="DS144" s="7">
        <f ca="1"/>
        <v>-40650.858180267045</v>
      </c>
      <c r="DT144" s="7">
        <f ca="1"/>
        <v>0</v>
      </c>
      <c r="DU144" s="7">
        <f ca="1"/>
        <v>-99009.900990098991</v>
      </c>
      <c r="DV144" s="7">
        <f ca="1"/>
        <v>0</v>
      </c>
      <c r="DW144" s="7">
        <f ca="1"/>
        <v>0</v>
      </c>
      <c r="DX144" s="7">
        <f ca="1"/>
        <v>0</v>
      </c>
      <c r="DY144" s="7">
        <f ca="1"/>
        <v>-86538.461538461546</v>
      </c>
      <c r="DZ144" s="7">
        <f ca="1"/>
        <v>0</v>
      </c>
      <c r="EA144" s="7">
        <f ca="1"/>
        <v>0</v>
      </c>
      <c r="EB144" s="7">
        <f ca="1"/>
        <v>0</v>
      </c>
      <c r="EC144" s="7">
        <f ca="1"/>
        <v>0</v>
      </c>
      <c r="ED144" s="7">
        <f ca="1"/>
        <v>1</v>
      </c>
      <c r="EE144" s="7">
        <f ca="1"/>
        <v>0</v>
      </c>
      <c r="EF144" s="7">
        <f ca="1"/>
        <v>0</v>
      </c>
      <c r="EG144" s="7">
        <f ca="1"/>
        <v>0</v>
      </c>
      <c r="EI144" s="222"/>
      <c r="EJ144" s="3" t="s">
        <v>139</v>
      </c>
      <c r="EK144" s="7">
        <f ca="1"/>
        <v>0</v>
      </c>
      <c r="EL144" s="7">
        <f ca="1"/>
        <v>206.22252504344874</v>
      </c>
      <c r="EM144" s="7">
        <f ca="1"/>
        <v>36232.637726697867</v>
      </c>
      <c r="EN144" s="7">
        <f ca="1"/>
        <v>0</v>
      </c>
      <c r="EO144" s="7">
        <f ca="1"/>
        <v>238.91633998936135</v>
      </c>
      <c r="EP144" s="7">
        <f ca="1"/>
        <v>41534.974954995108</v>
      </c>
      <c r="EQ144" s="7">
        <f ca="1"/>
        <v>40738.227315121971</v>
      </c>
      <c r="ER144" s="7">
        <f ca="1"/>
        <v>142100.90492245674</v>
      </c>
      <c r="ES144" s="7">
        <f ca="1"/>
        <v>105519.01532088839</v>
      </c>
      <c r="ET144" s="7">
        <f ca="1"/>
        <v>107620.98773763915</v>
      </c>
      <c r="EU144" s="7">
        <f ca="1"/>
        <v>40738.227315121971</v>
      </c>
      <c r="EV144" s="7">
        <f ca="1"/>
        <v>129293.93473603758</v>
      </c>
      <c r="EW144" s="7">
        <f ca="1"/>
        <v>538104.93868819566</v>
      </c>
      <c r="EX144" s="7">
        <f ca="1"/>
        <v>51918.718693743882</v>
      </c>
      <c r="EY144" s="7">
        <f ca="1"/>
        <v>1120398.0479725953</v>
      </c>
      <c r="EZ144" s="7">
        <f ca="1"/>
        <v>1188134.6565422809</v>
      </c>
      <c r="FA144" s="7">
        <f ca="1"/>
        <v>1.0142574574605532</v>
      </c>
      <c r="FB144" s="7">
        <f ca="1"/>
        <v>1.2914518528516697E-6</v>
      </c>
      <c r="FC144" s="7">
        <f ca="1"/>
        <v>6.7232846062739533E-3</v>
      </c>
      <c r="FD144" s="7">
        <f ca="1"/>
        <v>1.3844991651665035E-2</v>
      </c>
      <c r="FG144" s="124"/>
      <c r="FL144" s="204"/>
      <c r="FM144" s="23"/>
      <c r="FN144" s="17"/>
      <c r="FO144" s="17"/>
      <c r="FP144" s="17"/>
      <c r="FQ144" s="17"/>
      <c r="FR144" s="17"/>
      <c r="FS144" s="17"/>
      <c r="FT144" s="17"/>
      <c r="FU144" s="17"/>
      <c r="FV144" s="17"/>
      <c r="FW144" s="17"/>
      <c r="FX144" s="17"/>
      <c r="FY144" s="17"/>
      <c r="FZ144" s="17"/>
      <c r="GA144" s="17"/>
      <c r="GB144" s="17"/>
      <c r="GC144" s="17"/>
      <c r="GD144" s="17"/>
      <c r="GE144" s="17"/>
      <c r="GF144" s="17"/>
      <c r="HE144" s="125"/>
      <c r="HP144" s="204"/>
      <c r="HQ144" s="148"/>
      <c r="HR144" s="204"/>
      <c r="HS144" s="3" t="s">
        <v>36</v>
      </c>
      <c r="HT144" s="7">
        <f ca="1"/>
        <v>0</v>
      </c>
      <c r="HU144" t="s">
        <v>187</v>
      </c>
      <c r="HX144" s="7">
        <f t="shared" ca="1" si="24"/>
        <v>0</v>
      </c>
      <c r="HY144" s="7">
        <f t="shared" ca="1" si="24"/>
        <v>0</v>
      </c>
      <c r="HZ144" s="7">
        <f t="shared" ca="1" si="24"/>
        <v>0</v>
      </c>
      <c r="IA144" s="7">
        <f t="shared" ca="1" si="24"/>
        <v>0</v>
      </c>
      <c r="IB144" s="7">
        <f t="shared" ca="1" si="24"/>
        <v>0</v>
      </c>
      <c r="IC144" s="7">
        <f t="shared" ca="1" si="24"/>
        <v>0</v>
      </c>
      <c r="ID144" s="7">
        <f t="shared" ca="1" si="24"/>
        <v>0</v>
      </c>
      <c r="IE144" s="7">
        <f t="shared" ca="1" si="24"/>
        <v>0</v>
      </c>
      <c r="IF144" s="7">
        <f t="shared" ca="1" si="24"/>
        <v>0</v>
      </c>
      <c r="IG144" s="7">
        <f t="shared" ca="1" si="24"/>
        <v>0</v>
      </c>
      <c r="IH144" s="7">
        <f t="shared" ca="1" si="24"/>
        <v>0</v>
      </c>
      <c r="II144" s="7">
        <f t="shared" ca="1" si="24"/>
        <v>0</v>
      </c>
      <c r="IJ144" s="7">
        <f t="shared" ca="1" si="24"/>
        <v>0</v>
      </c>
      <c r="IK144" s="7">
        <f t="shared" ca="1" si="24"/>
        <v>0</v>
      </c>
      <c r="IL144" s="7">
        <f t="shared" ca="1" si="24"/>
        <v>0</v>
      </c>
      <c r="IM144" s="7">
        <f t="shared" ca="1" si="24"/>
        <v>0</v>
      </c>
      <c r="IN144" s="7">
        <f t="shared" ca="1" si="25"/>
        <v>0</v>
      </c>
      <c r="IO144" s="7">
        <f t="shared" ca="1" si="25"/>
        <v>0</v>
      </c>
      <c r="IP144" s="7">
        <f t="shared" ca="1" si="25"/>
        <v>0</v>
      </c>
      <c r="IQ144" s="17"/>
      <c r="IR144" s="204"/>
      <c r="IS144" s="3" t="s">
        <v>36</v>
      </c>
      <c r="IT144" s="7">
        <f ca="1"/>
        <v>0</v>
      </c>
      <c r="IU144" s="7">
        <f ca="1"/>
        <v>0</v>
      </c>
      <c r="IV144" s="7">
        <f ca="1"/>
        <v>0</v>
      </c>
      <c r="IW144" s="7">
        <f ca="1"/>
        <v>0</v>
      </c>
      <c r="IX144" s="7">
        <f ca="1"/>
        <v>0</v>
      </c>
      <c r="IY144" s="7">
        <f ca="1"/>
        <v>0</v>
      </c>
      <c r="IZ144" s="7">
        <f ca="1"/>
        <v>0</v>
      </c>
      <c r="JA144" s="7">
        <f ca="1"/>
        <v>0</v>
      </c>
      <c r="JB144" s="7">
        <f ca="1"/>
        <v>0</v>
      </c>
      <c r="JC144" s="7">
        <f ca="1"/>
        <v>0</v>
      </c>
      <c r="JD144" s="7">
        <f ca="1"/>
        <v>0</v>
      </c>
      <c r="JE144" s="7">
        <f ca="1"/>
        <v>0</v>
      </c>
      <c r="JF144" s="7">
        <f ca="1"/>
        <v>0</v>
      </c>
      <c r="JG144" s="7">
        <f ca="1"/>
        <v>0</v>
      </c>
      <c r="JH144" s="7">
        <f ca="1"/>
        <v>0</v>
      </c>
      <c r="JI144" s="7">
        <f ca="1"/>
        <v>0</v>
      </c>
      <c r="JJ144" s="7">
        <f ca="1"/>
        <v>0</v>
      </c>
      <c r="JK144" s="7">
        <f ca="1"/>
        <v>0</v>
      </c>
      <c r="JL144" s="7">
        <f ca="1"/>
        <v>0</v>
      </c>
      <c r="JM144" s="7">
        <f ca="1"/>
        <v>0</v>
      </c>
      <c r="JN144" s="143"/>
    </row>
    <row r="145" spans="1:274">
      <c r="A145" s="222"/>
      <c r="B145" s="3" t="s">
        <v>140</v>
      </c>
      <c r="X145" s="7">
        <v>0</v>
      </c>
      <c r="Y145" s="7">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B145" s="45"/>
      <c r="BC145" s="23"/>
      <c r="BD145" s="7">
        <f t="shared" si="23"/>
        <v>500000000000000</v>
      </c>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222"/>
      <c r="CO145" s="3" t="s">
        <v>140</v>
      </c>
      <c r="CP145" s="7">
        <f ca="1"/>
        <v>0</v>
      </c>
      <c r="CQ145" s="7">
        <f ca="1"/>
        <v>0</v>
      </c>
      <c r="CR145" s="7">
        <f ca="1"/>
        <v>0</v>
      </c>
      <c r="CS145" s="7">
        <f ca="1"/>
        <v>0</v>
      </c>
      <c r="CT145" s="7">
        <f ca="1"/>
        <v>0</v>
      </c>
      <c r="CU145" s="7">
        <f ca="1"/>
        <v>0</v>
      </c>
      <c r="CV145" s="7">
        <f ca="1"/>
        <v>0</v>
      </c>
      <c r="CW145" s="7">
        <f ca="1"/>
        <v>0</v>
      </c>
      <c r="CX145" s="7">
        <f ca="1"/>
        <v>0</v>
      </c>
      <c r="CY145" s="7">
        <f ca="1"/>
        <v>0</v>
      </c>
      <c r="CZ145" s="7">
        <f ca="1"/>
        <v>0</v>
      </c>
      <c r="DA145" s="7">
        <f ca="1"/>
        <v>0</v>
      </c>
      <c r="DB145" s="7">
        <f ca="1"/>
        <v>0</v>
      </c>
      <c r="DC145" s="7">
        <f ca="1"/>
        <v>0</v>
      </c>
      <c r="DD145" s="7">
        <f ca="1"/>
        <v>0</v>
      </c>
      <c r="DE145" s="7">
        <f ca="1"/>
        <v>0</v>
      </c>
      <c r="DF145" s="7">
        <f ca="1"/>
        <v>0</v>
      </c>
      <c r="DG145" s="7">
        <f ca="1"/>
        <v>0</v>
      </c>
      <c r="DH145" s="7">
        <f ca="1"/>
        <v>0</v>
      </c>
      <c r="DI145" s="7">
        <f ca="1"/>
        <v>0</v>
      </c>
      <c r="DL145" s="222"/>
      <c r="DM145" s="3" t="s">
        <v>140</v>
      </c>
      <c r="DN145" s="7">
        <f ca="1"/>
        <v>0</v>
      </c>
      <c r="DO145" s="7">
        <f ca="1"/>
        <v>0</v>
      </c>
      <c r="DP145" s="7">
        <f ca="1"/>
        <v>0</v>
      </c>
      <c r="DQ145" s="7">
        <f ca="1"/>
        <v>0</v>
      </c>
      <c r="DR145" s="7">
        <f ca="1"/>
        <v>0</v>
      </c>
      <c r="DS145" s="7">
        <f ca="1"/>
        <v>0</v>
      </c>
      <c r="DT145" s="7">
        <f ca="1"/>
        <v>0</v>
      </c>
      <c r="DU145" s="7">
        <f ca="1"/>
        <v>0</v>
      </c>
      <c r="DV145" s="7">
        <f ca="1"/>
        <v>0</v>
      </c>
      <c r="DW145" s="7">
        <f ca="1"/>
        <v>0</v>
      </c>
      <c r="DX145" s="7">
        <f ca="1"/>
        <v>0</v>
      </c>
      <c r="DY145" s="7">
        <f ca="1"/>
        <v>0</v>
      </c>
      <c r="DZ145" s="7">
        <f ca="1"/>
        <v>0</v>
      </c>
      <c r="EA145" s="7">
        <f ca="1"/>
        <v>0</v>
      </c>
      <c r="EB145" s="7">
        <f ca="1"/>
        <v>0</v>
      </c>
      <c r="EC145" s="7">
        <f ca="1"/>
        <v>0</v>
      </c>
      <c r="ED145" s="7">
        <f ca="1"/>
        <v>0</v>
      </c>
      <c r="EE145" s="7">
        <f ca="1"/>
        <v>1</v>
      </c>
      <c r="EF145" s="7">
        <f ca="1"/>
        <v>0</v>
      </c>
      <c r="EG145" s="7">
        <f ca="1"/>
        <v>0</v>
      </c>
      <c r="EI145" s="222"/>
      <c r="EJ145" s="3" t="s">
        <v>140</v>
      </c>
      <c r="EK145" s="7">
        <f ca="1"/>
        <v>0</v>
      </c>
      <c r="EL145" s="7">
        <f ca="1"/>
        <v>0</v>
      </c>
      <c r="EM145" s="7">
        <f ca="1"/>
        <v>0</v>
      </c>
      <c r="EN145" s="7">
        <f ca="1"/>
        <v>0</v>
      </c>
      <c r="EO145" s="7">
        <f ca="1"/>
        <v>0</v>
      </c>
      <c r="EP145" s="7">
        <f ca="1"/>
        <v>0</v>
      </c>
      <c r="EQ145" s="7">
        <f ca="1"/>
        <v>0</v>
      </c>
      <c r="ER145" s="7">
        <f ca="1"/>
        <v>0</v>
      </c>
      <c r="ES145" s="7">
        <f ca="1"/>
        <v>0</v>
      </c>
      <c r="ET145" s="7">
        <f ca="1"/>
        <v>0</v>
      </c>
      <c r="EU145" s="7">
        <f ca="1"/>
        <v>0</v>
      </c>
      <c r="EV145" s="7">
        <f ca="1"/>
        <v>0</v>
      </c>
      <c r="EW145" s="7">
        <f ca="1"/>
        <v>0</v>
      </c>
      <c r="EX145" s="7">
        <f ca="1"/>
        <v>0</v>
      </c>
      <c r="EY145" s="7">
        <f ca="1"/>
        <v>0</v>
      </c>
      <c r="EZ145" s="7">
        <f ca="1"/>
        <v>0</v>
      </c>
      <c r="FA145" s="7">
        <f ca="1"/>
        <v>0</v>
      </c>
      <c r="FB145" s="7">
        <f ca="1"/>
        <v>1</v>
      </c>
      <c r="FC145" s="7">
        <f ca="1"/>
        <v>0</v>
      </c>
      <c r="FD145" s="7">
        <f ca="1"/>
        <v>0</v>
      </c>
      <c r="FG145" s="124"/>
      <c r="FL145" s="204"/>
      <c r="FM145" s="23"/>
      <c r="FN145" s="17"/>
      <c r="FO145" s="17"/>
      <c r="FP145" s="17"/>
      <c r="FQ145" s="17"/>
      <c r="FR145" s="17"/>
      <c r="FS145" s="17"/>
      <c r="FT145" s="17"/>
      <c r="FU145" s="17"/>
      <c r="FV145" s="17"/>
      <c r="FW145" s="17"/>
      <c r="FX145" s="17"/>
      <c r="FY145" s="17"/>
      <c r="FZ145" s="17"/>
      <c r="GA145" s="17"/>
      <c r="GB145" s="17"/>
      <c r="GC145" s="17"/>
      <c r="GD145" s="17"/>
      <c r="GE145" s="17"/>
      <c r="GF145" s="17"/>
      <c r="HE145" s="125"/>
      <c r="HP145" s="204"/>
      <c r="HQ145" s="148"/>
      <c r="HR145" s="204"/>
      <c r="HS145" s="3" t="s">
        <v>41</v>
      </c>
      <c r="HT145" s="7">
        <f ca="1"/>
        <v>0</v>
      </c>
      <c r="HU145" t="s">
        <v>188</v>
      </c>
      <c r="HX145" s="7">
        <f t="shared" ca="1" si="24"/>
        <v>0</v>
      </c>
      <c r="HY145" s="7">
        <f t="shared" ca="1" si="24"/>
        <v>0</v>
      </c>
      <c r="HZ145" s="7">
        <f t="shared" ca="1" si="24"/>
        <v>0</v>
      </c>
      <c r="IA145" s="7">
        <f t="shared" ca="1" si="24"/>
        <v>0</v>
      </c>
      <c r="IB145" s="7">
        <f t="shared" ca="1" si="24"/>
        <v>0</v>
      </c>
      <c r="IC145" s="7">
        <f t="shared" ca="1" si="24"/>
        <v>0</v>
      </c>
      <c r="ID145" s="7">
        <f t="shared" ca="1" si="24"/>
        <v>0</v>
      </c>
      <c r="IE145" s="7">
        <f t="shared" ca="1" si="24"/>
        <v>0</v>
      </c>
      <c r="IF145" s="7">
        <f t="shared" ca="1" si="24"/>
        <v>0</v>
      </c>
      <c r="IG145" s="7">
        <f t="shared" ca="1" si="24"/>
        <v>0</v>
      </c>
      <c r="IH145" s="7">
        <f t="shared" ca="1" si="24"/>
        <v>0</v>
      </c>
      <c r="II145" s="7">
        <f t="shared" ca="1" si="24"/>
        <v>0</v>
      </c>
      <c r="IJ145" s="7">
        <f t="shared" ca="1" si="24"/>
        <v>0</v>
      </c>
      <c r="IK145" s="7">
        <f t="shared" ca="1" si="24"/>
        <v>0</v>
      </c>
      <c r="IL145" s="7">
        <f t="shared" ca="1" si="24"/>
        <v>0</v>
      </c>
      <c r="IM145" s="7">
        <f t="shared" ca="1" si="24"/>
        <v>0</v>
      </c>
      <c r="IN145" s="7">
        <f t="shared" ca="1" si="25"/>
        <v>0</v>
      </c>
      <c r="IO145" s="7">
        <f t="shared" ca="1" si="25"/>
        <v>0</v>
      </c>
      <c r="IP145" s="7">
        <f t="shared" ca="1" si="25"/>
        <v>0</v>
      </c>
      <c r="IQ145" s="17"/>
      <c r="IR145" s="204"/>
      <c r="IS145" s="3" t="s">
        <v>41</v>
      </c>
      <c r="IT145" s="7">
        <f ca="1"/>
        <v>0</v>
      </c>
      <c r="IU145" s="7">
        <f ca="1"/>
        <v>0</v>
      </c>
      <c r="IV145" s="7">
        <f ca="1"/>
        <v>0</v>
      </c>
      <c r="IW145" s="7">
        <f ca="1"/>
        <v>0</v>
      </c>
      <c r="IX145" s="7">
        <f ca="1"/>
        <v>0</v>
      </c>
      <c r="IY145" s="7">
        <f ca="1"/>
        <v>0</v>
      </c>
      <c r="IZ145" s="7">
        <f ca="1"/>
        <v>0</v>
      </c>
      <c r="JA145" s="7">
        <f ca="1"/>
        <v>0</v>
      </c>
      <c r="JB145" s="7">
        <f ca="1"/>
        <v>0</v>
      </c>
      <c r="JC145" s="7">
        <f ca="1"/>
        <v>0</v>
      </c>
      <c r="JD145" s="7">
        <f ca="1"/>
        <v>0</v>
      </c>
      <c r="JE145" s="7">
        <f ca="1"/>
        <v>0</v>
      </c>
      <c r="JF145" s="7">
        <f ca="1"/>
        <v>0</v>
      </c>
      <c r="JG145" s="7">
        <f ca="1"/>
        <v>0</v>
      </c>
      <c r="JH145" s="7">
        <f ca="1"/>
        <v>0</v>
      </c>
      <c r="JI145" s="7">
        <f ca="1"/>
        <v>0</v>
      </c>
      <c r="JJ145" s="7">
        <f ca="1"/>
        <v>0</v>
      </c>
      <c r="JK145" s="7">
        <f ca="1"/>
        <v>0</v>
      </c>
      <c r="JL145" s="7">
        <f ca="1"/>
        <v>0</v>
      </c>
      <c r="JM145" s="7">
        <f ca="1"/>
        <v>0</v>
      </c>
      <c r="JN145" s="143"/>
    </row>
    <row r="146" spans="1:274" ht="18" customHeight="1">
      <c r="A146" s="222"/>
      <c r="B146" s="3" t="s">
        <v>141</v>
      </c>
      <c r="X146" s="7">
        <v>0</v>
      </c>
      <c r="Y146" s="7">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B146" s="45"/>
      <c r="BC146" s="23"/>
      <c r="BD146" s="7">
        <f t="shared" si="23"/>
        <v>500000000000</v>
      </c>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222"/>
      <c r="CO146" s="3" t="s">
        <v>141</v>
      </c>
      <c r="CP146" s="7">
        <f ca="1"/>
        <v>0</v>
      </c>
      <c r="CQ146" s="7">
        <f ca="1"/>
        <v>0</v>
      </c>
      <c r="CR146" s="7">
        <f ca="1"/>
        <v>0</v>
      </c>
      <c r="CS146" s="7">
        <f ca="1"/>
        <v>0</v>
      </c>
      <c r="CT146" s="7">
        <f ca="1"/>
        <v>0</v>
      </c>
      <c r="CU146" s="7">
        <f ca="1"/>
        <v>0</v>
      </c>
      <c r="CV146" s="7">
        <f ca="1"/>
        <v>0</v>
      </c>
      <c r="CW146" s="7">
        <f ca="1"/>
        <v>0</v>
      </c>
      <c r="CX146" s="7">
        <f ca="1"/>
        <v>0</v>
      </c>
      <c r="CY146" s="7">
        <f ca="1"/>
        <v>0</v>
      </c>
      <c r="CZ146" s="7">
        <f ca="1"/>
        <v>0</v>
      </c>
      <c r="DA146" s="7">
        <f ca="1"/>
        <v>0</v>
      </c>
      <c r="DB146" s="7">
        <f ca="1"/>
        <v>0</v>
      </c>
      <c r="DC146" s="7">
        <f ca="1"/>
        <v>0</v>
      </c>
      <c r="DD146" s="7">
        <f ca="1"/>
        <v>0</v>
      </c>
      <c r="DE146" s="7">
        <f ca="1"/>
        <v>0</v>
      </c>
      <c r="DF146" s="7">
        <f ca="1"/>
        <v>0</v>
      </c>
      <c r="DG146" s="7">
        <f ca="1"/>
        <v>0</v>
      </c>
      <c r="DH146" s="7">
        <f ca="1"/>
        <v>0</v>
      </c>
      <c r="DI146" s="7">
        <f ca="1"/>
        <v>0</v>
      </c>
      <c r="DL146" s="222"/>
      <c r="DM146" s="3" t="s">
        <v>141</v>
      </c>
      <c r="DN146" s="7">
        <f ca="1"/>
        <v>0</v>
      </c>
      <c r="DO146" s="7">
        <f ca="1"/>
        <v>0</v>
      </c>
      <c r="DP146" s="7">
        <f ca="1"/>
        <v>0</v>
      </c>
      <c r="DQ146" s="7">
        <f ca="1"/>
        <v>0</v>
      </c>
      <c r="DR146" s="7">
        <f ca="1"/>
        <v>0</v>
      </c>
      <c r="DS146" s="7">
        <f ca="1"/>
        <v>0</v>
      </c>
      <c r="DT146" s="7">
        <f ca="1"/>
        <v>0</v>
      </c>
      <c r="DU146" s="7">
        <f ca="1"/>
        <v>0</v>
      </c>
      <c r="DV146" s="7">
        <f ca="1"/>
        <v>0</v>
      </c>
      <c r="DW146" s="7">
        <f ca="1"/>
        <v>0</v>
      </c>
      <c r="DX146" s="7">
        <f ca="1"/>
        <v>0</v>
      </c>
      <c r="DY146" s="7">
        <f ca="1"/>
        <v>0</v>
      </c>
      <c r="DZ146" s="7">
        <f ca="1"/>
        <v>0</v>
      </c>
      <c r="EA146" s="7">
        <f ca="1"/>
        <v>0</v>
      </c>
      <c r="EB146" s="7">
        <f ca="1"/>
        <v>0</v>
      </c>
      <c r="EC146" s="7">
        <f ca="1"/>
        <v>0</v>
      </c>
      <c r="ED146" s="7">
        <f ca="1"/>
        <v>0</v>
      </c>
      <c r="EE146" s="7">
        <f ca="1"/>
        <v>0</v>
      </c>
      <c r="EF146" s="7">
        <f ca="1"/>
        <v>1</v>
      </c>
      <c r="EG146" s="7">
        <f ca="1"/>
        <v>0</v>
      </c>
      <c r="EI146" s="222"/>
      <c r="EJ146" s="3" t="s">
        <v>141</v>
      </c>
      <c r="EK146" s="7">
        <f ca="1"/>
        <v>0</v>
      </c>
      <c r="EL146" s="7">
        <f ca="1"/>
        <v>0</v>
      </c>
      <c r="EM146" s="7">
        <f ca="1"/>
        <v>0</v>
      </c>
      <c r="EN146" s="7">
        <f ca="1"/>
        <v>0</v>
      </c>
      <c r="EO146" s="7">
        <f ca="1"/>
        <v>0</v>
      </c>
      <c r="EP146" s="7">
        <f ca="1"/>
        <v>0</v>
      </c>
      <c r="EQ146" s="7">
        <f ca="1"/>
        <v>0</v>
      </c>
      <c r="ER146" s="7">
        <f ca="1"/>
        <v>0</v>
      </c>
      <c r="ES146" s="7">
        <f ca="1"/>
        <v>0</v>
      </c>
      <c r="ET146" s="7">
        <f ca="1"/>
        <v>0</v>
      </c>
      <c r="EU146" s="7">
        <f ca="1"/>
        <v>0</v>
      </c>
      <c r="EV146" s="7">
        <f ca="1"/>
        <v>0</v>
      </c>
      <c r="EW146" s="7">
        <f ca="1"/>
        <v>0</v>
      </c>
      <c r="EX146" s="7">
        <f ca="1"/>
        <v>0</v>
      </c>
      <c r="EY146" s="7">
        <f ca="1"/>
        <v>0</v>
      </c>
      <c r="EZ146" s="7">
        <f ca="1"/>
        <v>0</v>
      </c>
      <c r="FA146" s="7">
        <f ca="1"/>
        <v>0</v>
      </c>
      <c r="FB146" s="7">
        <f ca="1"/>
        <v>0</v>
      </c>
      <c r="FC146" s="7">
        <f ca="1"/>
        <v>1</v>
      </c>
      <c r="FD146" s="7">
        <f ca="1"/>
        <v>0</v>
      </c>
      <c r="FG146" s="124"/>
      <c r="FL146" s="204"/>
      <c r="FM146" s="23"/>
      <c r="FN146" s="17"/>
      <c r="FO146" s="17"/>
      <c r="FP146" s="17"/>
      <c r="FQ146" s="17"/>
      <c r="FR146" s="17"/>
      <c r="FS146" s="17"/>
      <c r="FT146" s="17"/>
      <c r="FU146" s="17"/>
      <c r="FV146" s="17"/>
      <c r="FW146" s="17"/>
      <c r="FX146" s="17"/>
      <c r="FY146" s="17"/>
      <c r="FZ146" s="17"/>
      <c r="GA146" s="17"/>
      <c r="GB146" s="17"/>
      <c r="GC146" s="17"/>
      <c r="GD146" s="17"/>
      <c r="GE146" s="17"/>
      <c r="GF146" s="17"/>
      <c r="HE146" s="125"/>
      <c r="HP146" s="204"/>
      <c r="HQ146" s="148"/>
      <c r="HR146" s="204"/>
      <c r="HS146" s="3" t="s">
        <v>134</v>
      </c>
      <c r="HT146" s="7">
        <f ca="1"/>
        <v>0</v>
      </c>
      <c r="HU146" t="s">
        <v>189</v>
      </c>
      <c r="HX146" s="7">
        <f t="shared" ca="1" si="24"/>
        <v>0</v>
      </c>
      <c r="HY146" s="7">
        <f t="shared" ca="1" si="24"/>
        <v>0</v>
      </c>
      <c r="HZ146" s="7">
        <f t="shared" ca="1" si="24"/>
        <v>0</v>
      </c>
      <c r="IA146" s="7">
        <f t="shared" ca="1" si="24"/>
        <v>0</v>
      </c>
      <c r="IB146" s="7">
        <f t="shared" ca="1" si="24"/>
        <v>0</v>
      </c>
      <c r="IC146" s="7">
        <f t="shared" ca="1" si="24"/>
        <v>0</v>
      </c>
      <c r="ID146" s="7">
        <f t="shared" ca="1" si="24"/>
        <v>0</v>
      </c>
      <c r="IE146" s="7">
        <f t="shared" ca="1" si="24"/>
        <v>0</v>
      </c>
      <c r="IF146" s="7">
        <f t="shared" ca="1" si="24"/>
        <v>0</v>
      </c>
      <c r="IG146" s="7">
        <f t="shared" ca="1" si="24"/>
        <v>0</v>
      </c>
      <c r="IH146" s="7">
        <f t="shared" ca="1" si="24"/>
        <v>0</v>
      </c>
      <c r="II146" s="7">
        <f t="shared" ca="1" si="24"/>
        <v>0</v>
      </c>
      <c r="IJ146" s="7">
        <f t="shared" ca="1" si="24"/>
        <v>0</v>
      </c>
      <c r="IK146" s="7">
        <f t="shared" ca="1" si="24"/>
        <v>0</v>
      </c>
      <c r="IL146" s="7">
        <f t="shared" ca="1" si="24"/>
        <v>0</v>
      </c>
      <c r="IM146" s="7">
        <f t="shared" ca="1" si="24"/>
        <v>0</v>
      </c>
      <c r="IN146" s="7">
        <f t="shared" ca="1" si="25"/>
        <v>0</v>
      </c>
      <c r="IO146" s="7">
        <f t="shared" ca="1" si="25"/>
        <v>0</v>
      </c>
      <c r="IP146" s="7">
        <f t="shared" ca="1" si="25"/>
        <v>0</v>
      </c>
      <c r="IQ146" s="17"/>
      <c r="IR146" s="204"/>
      <c r="IS146" s="3" t="s">
        <v>134</v>
      </c>
      <c r="IT146" s="7">
        <f ca="1"/>
        <v>0</v>
      </c>
      <c r="IU146" s="7">
        <f ca="1"/>
        <v>0</v>
      </c>
      <c r="IV146" s="7">
        <f ca="1"/>
        <v>0</v>
      </c>
      <c r="IW146" s="7">
        <f ca="1"/>
        <v>0</v>
      </c>
      <c r="IX146" s="7">
        <f ca="1"/>
        <v>0</v>
      </c>
      <c r="IY146" s="7">
        <f ca="1"/>
        <v>0</v>
      </c>
      <c r="IZ146" s="7">
        <f ca="1"/>
        <v>0</v>
      </c>
      <c r="JA146" s="7">
        <f ca="1"/>
        <v>0</v>
      </c>
      <c r="JB146" s="7">
        <f ca="1"/>
        <v>0</v>
      </c>
      <c r="JC146" s="7">
        <f ca="1"/>
        <v>0</v>
      </c>
      <c r="JD146" s="7">
        <f ca="1"/>
        <v>0</v>
      </c>
      <c r="JE146" s="7">
        <f ca="1"/>
        <v>0</v>
      </c>
      <c r="JF146" s="7">
        <f ca="1"/>
        <v>0</v>
      </c>
      <c r="JG146" s="7">
        <f ca="1"/>
        <v>0</v>
      </c>
      <c r="JH146" s="7">
        <f ca="1"/>
        <v>0</v>
      </c>
      <c r="JI146" s="7">
        <f ca="1"/>
        <v>0</v>
      </c>
      <c r="JJ146" s="7">
        <f ca="1"/>
        <v>0</v>
      </c>
      <c r="JK146" s="7">
        <f ca="1"/>
        <v>0</v>
      </c>
      <c r="JL146" s="7">
        <f ca="1"/>
        <v>0</v>
      </c>
      <c r="JM146" s="7">
        <f ca="1"/>
        <v>0</v>
      </c>
      <c r="JN146" s="143"/>
    </row>
    <row r="147" spans="1:274" ht="20">
      <c r="A147" s="222"/>
      <c r="B147" s="3" t="s">
        <v>142</v>
      </c>
      <c r="X147" s="7">
        <v>0</v>
      </c>
      <c r="Y147" s="7">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B147" s="45"/>
      <c r="BC147" s="23"/>
      <c r="BD147" s="7">
        <f t="shared" si="23"/>
        <v>75000000000</v>
      </c>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222"/>
      <c r="CO147" s="3" t="s">
        <v>142</v>
      </c>
      <c r="CP147" s="7">
        <f ca="1"/>
        <v>0</v>
      </c>
      <c r="CQ147" s="7">
        <f ca="1"/>
        <v>0</v>
      </c>
      <c r="CR147" s="7">
        <f ca="1"/>
        <v>0</v>
      </c>
      <c r="CS147" s="7">
        <f ca="1"/>
        <v>0</v>
      </c>
      <c r="CT147" s="7">
        <f ca="1"/>
        <v>0</v>
      </c>
      <c r="CU147" s="7">
        <f ca="1"/>
        <v>0</v>
      </c>
      <c r="CV147" s="7">
        <f ca="1"/>
        <v>0</v>
      </c>
      <c r="CW147" s="7">
        <f ca="1"/>
        <v>0</v>
      </c>
      <c r="CX147" s="7">
        <f ca="1"/>
        <v>0</v>
      </c>
      <c r="CY147" s="7">
        <f ca="1"/>
        <v>0</v>
      </c>
      <c r="CZ147" s="7">
        <f ca="1"/>
        <v>0</v>
      </c>
      <c r="DA147" s="7">
        <f ca="1"/>
        <v>0</v>
      </c>
      <c r="DB147" s="7">
        <f ca="1"/>
        <v>0</v>
      </c>
      <c r="DC147" s="7">
        <f ca="1"/>
        <v>0</v>
      </c>
      <c r="DD147" s="7">
        <f ca="1"/>
        <v>0</v>
      </c>
      <c r="DE147" s="7">
        <f ca="1"/>
        <v>0</v>
      </c>
      <c r="DF147" s="7">
        <f ca="1"/>
        <v>0</v>
      </c>
      <c r="DG147" s="7">
        <f ca="1"/>
        <v>0</v>
      </c>
      <c r="DH147" s="7">
        <f ca="1"/>
        <v>0</v>
      </c>
      <c r="DI147" s="7">
        <f ca="1"/>
        <v>0</v>
      </c>
      <c r="DL147" s="222"/>
      <c r="DM147" s="3" t="s">
        <v>142</v>
      </c>
      <c r="DN147" s="7">
        <f ca="1"/>
        <v>0</v>
      </c>
      <c r="DO147" s="7">
        <f ca="1"/>
        <v>0</v>
      </c>
      <c r="DP147" s="7">
        <f ca="1"/>
        <v>0</v>
      </c>
      <c r="DQ147" s="7">
        <f ca="1"/>
        <v>0</v>
      </c>
      <c r="DR147" s="7">
        <f ca="1"/>
        <v>0</v>
      </c>
      <c r="DS147" s="7">
        <f ca="1"/>
        <v>0</v>
      </c>
      <c r="DT147" s="7">
        <f ca="1"/>
        <v>0</v>
      </c>
      <c r="DU147" s="7">
        <f ca="1"/>
        <v>0</v>
      </c>
      <c r="DV147" s="7">
        <f ca="1"/>
        <v>0</v>
      </c>
      <c r="DW147" s="7">
        <f ca="1"/>
        <v>0</v>
      </c>
      <c r="DX147" s="7">
        <f ca="1"/>
        <v>0</v>
      </c>
      <c r="DY147" s="7">
        <f ca="1"/>
        <v>0</v>
      </c>
      <c r="DZ147" s="7">
        <f ca="1"/>
        <v>0</v>
      </c>
      <c r="EA147" s="7">
        <f ca="1"/>
        <v>0</v>
      </c>
      <c r="EB147" s="7">
        <f ca="1"/>
        <v>0</v>
      </c>
      <c r="EC147" s="7">
        <f ca="1"/>
        <v>0</v>
      </c>
      <c r="ED147" s="7">
        <f ca="1"/>
        <v>0</v>
      </c>
      <c r="EE147" s="7">
        <f ca="1"/>
        <v>0</v>
      </c>
      <c r="EF147" s="7">
        <f ca="1"/>
        <v>0</v>
      </c>
      <c r="EG147" s="7">
        <f ca="1"/>
        <v>1</v>
      </c>
      <c r="EI147" s="222"/>
      <c r="EJ147" s="3" t="s">
        <v>142</v>
      </c>
      <c r="EK147" s="7">
        <f ca="1"/>
        <v>0</v>
      </c>
      <c r="EL147" s="7">
        <f ca="1"/>
        <v>0</v>
      </c>
      <c r="EM147" s="7">
        <f ca="1"/>
        <v>0</v>
      </c>
      <c r="EN147" s="7">
        <f ca="1"/>
        <v>0</v>
      </c>
      <c r="EO147" s="7">
        <f ca="1"/>
        <v>0</v>
      </c>
      <c r="EP147" s="7">
        <f ca="1"/>
        <v>0</v>
      </c>
      <c r="EQ147" s="7">
        <f ca="1"/>
        <v>0</v>
      </c>
      <c r="ER147" s="7">
        <f ca="1"/>
        <v>0</v>
      </c>
      <c r="ES147" s="7">
        <f ca="1"/>
        <v>0</v>
      </c>
      <c r="ET147" s="7">
        <f ca="1"/>
        <v>0</v>
      </c>
      <c r="EU147" s="7">
        <f ca="1"/>
        <v>0</v>
      </c>
      <c r="EV147" s="7">
        <f ca="1"/>
        <v>0</v>
      </c>
      <c r="EW147" s="7">
        <f ca="1"/>
        <v>0</v>
      </c>
      <c r="EX147" s="7">
        <f ca="1"/>
        <v>0</v>
      </c>
      <c r="EY147" s="7">
        <f ca="1"/>
        <v>0</v>
      </c>
      <c r="EZ147" s="7">
        <f ca="1"/>
        <v>0</v>
      </c>
      <c r="FA147" s="7">
        <f ca="1"/>
        <v>0</v>
      </c>
      <c r="FB147" s="7">
        <f ca="1"/>
        <v>0</v>
      </c>
      <c r="FC147" s="7">
        <f ca="1"/>
        <v>0</v>
      </c>
      <c r="FD147" s="7">
        <f ca="1"/>
        <v>1</v>
      </c>
      <c r="FG147" s="124"/>
      <c r="FL147" s="204"/>
      <c r="FM147" s="23"/>
      <c r="FN147" s="17"/>
      <c r="FO147" s="17"/>
      <c r="FP147" s="17"/>
      <c r="FQ147" s="17"/>
      <c r="FR147" s="17"/>
      <c r="FS147" s="17"/>
      <c r="FT147" s="17"/>
      <c r="FU147" s="17"/>
      <c r="FV147" s="17"/>
      <c r="FW147" s="17"/>
      <c r="FX147" s="17"/>
      <c r="FY147" s="17"/>
      <c r="FZ147" s="17"/>
      <c r="GA147" s="17"/>
      <c r="GB147" s="17"/>
      <c r="GC147" s="17"/>
      <c r="GD147" s="17"/>
      <c r="GE147" s="17"/>
      <c r="GF147" s="17"/>
      <c r="HE147" s="125"/>
      <c r="HP147" s="204"/>
      <c r="HQ147" s="148"/>
      <c r="HR147" s="17"/>
      <c r="HT147" s="17" t="s">
        <v>212</v>
      </c>
      <c r="HX147" s="211" t="s">
        <v>193</v>
      </c>
      <c r="HY147" s="211"/>
      <c r="HZ147" s="211"/>
      <c r="IA147" s="211"/>
      <c r="IB147" s="211"/>
      <c r="IC147" s="211"/>
      <c r="ID147" s="211"/>
      <c r="IE147" s="211"/>
      <c r="IF147" s="211"/>
      <c r="IG147" s="211"/>
      <c r="IH147" s="211"/>
      <c r="II147" s="211"/>
      <c r="IJ147" s="211"/>
      <c r="IK147" s="211"/>
      <c r="IL147" s="211"/>
      <c r="IM147" s="211"/>
      <c r="IN147" s="211"/>
      <c r="IO147" s="211"/>
      <c r="IP147" s="211"/>
      <c r="IQ147" s="17"/>
      <c r="IR147" s="45"/>
      <c r="IS147" s="3"/>
      <c r="IT147" s="221" t="s">
        <v>195</v>
      </c>
      <c r="IU147" s="221"/>
      <c r="IV147" s="221"/>
      <c r="IW147" s="221"/>
      <c r="IX147" s="221"/>
      <c r="IY147" s="221"/>
      <c r="IZ147" s="221"/>
      <c r="JA147" s="221"/>
      <c r="JB147" s="221"/>
      <c r="JC147" s="221"/>
      <c r="JD147" s="221"/>
      <c r="JE147" s="221"/>
      <c r="JF147" s="221"/>
      <c r="JG147" s="221"/>
      <c r="JH147" s="221"/>
      <c r="JI147" s="221"/>
      <c r="JJ147" s="221"/>
      <c r="JK147" s="221"/>
      <c r="JL147" s="221"/>
      <c r="JM147" s="221"/>
      <c r="JN147" s="143"/>
    </row>
    <row r="148" spans="1:274" ht="19">
      <c r="X148" s="211" t="s">
        <v>106</v>
      </c>
      <c r="Y148" s="211"/>
      <c r="Z148" s="211"/>
      <c r="AA148" s="211"/>
      <c r="AB148" s="211"/>
      <c r="AC148" s="211"/>
      <c r="AD148" s="211"/>
      <c r="AE148" s="211"/>
      <c r="AF148" s="211"/>
      <c r="AG148" s="211"/>
      <c r="AH148" s="211"/>
      <c r="AI148" s="211"/>
      <c r="AJ148" s="211"/>
      <c r="AK148" s="211"/>
      <c r="AL148" s="211"/>
      <c r="AM148" s="211"/>
      <c r="AN148" s="211"/>
      <c r="AO148" s="211"/>
      <c r="AP148" s="211"/>
      <c r="BB148" s="45"/>
      <c r="BC148" s="23"/>
      <c r="BD148" s="38" t="s">
        <v>109</v>
      </c>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211" t="s">
        <v>113</v>
      </c>
      <c r="CQ148" s="211"/>
      <c r="CR148" s="211"/>
      <c r="CS148" s="211"/>
      <c r="CT148" s="211"/>
      <c r="CU148" s="211"/>
      <c r="CV148" s="211"/>
      <c r="CW148" s="211"/>
      <c r="CX148" s="211"/>
      <c r="CY148" s="211"/>
      <c r="CZ148" s="211"/>
      <c r="DA148" s="211"/>
      <c r="DB148" s="211"/>
      <c r="DC148" s="211"/>
      <c r="DD148" s="211"/>
      <c r="DE148" s="211"/>
      <c r="DF148" s="211"/>
      <c r="DG148" s="211"/>
      <c r="DH148" s="211"/>
      <c r="DI148" s="211"/>
      <c r="DN148" s="211" t="s">
        <v>138</v>
      </c>
      <c r="DO148" s="211"/>
      <c r="DP148" s="211"/>
      <c r="DQ148" s="211"/>
      <c r="DR148" s="211"/>
      <c r="DS148" s="211"/>
      <c r="DT148" s="211"/>
      <c r="DU148" s="211"/>
      <c r="DV148" s="211"/>
      <c r="DW148" s="211"/>
      <c r="DX148" s="211"/>
      <c r="DY148" s="211"/>
      <c r="DZ148" s="211"/>
      <c r="EA148" s="211"/>
      <c r="EB148" s="211"/>
      <c r="EC148" s="211"/>
      <c r="ED148" s="211"/>
      <c r="EE148" s="211"/>
      <c r="EF148" s="211"/>
      <c r="EG148" s="211"/>
      <c r="EK148" s="211" t="s">
        <v>133</v>
      </c>
      <c r="EL148" s="211"/>
      <c r="EM148" s="211"/>
      <c r="EN148" s="211"/>
      <c r="EO148" s="211"/>
      <c r="EP148" s="211"/>
      <c r="EQ148" s="211"/>
      <c r="ER148" s="211"/>
      <c r="ES148" s="211"/>
      <c r="ET148" s="211"/>
      <c r="EU148" s="211"/>
      <c r="EV148" s="211"/>
      <c r="EW148" s="211"/>
      <c r="EX148" s="211"/>
      <c r="EY148" s="211"/>
      <c r="EZ148" s="211"/>
      <c r="FA148" s="211"/>
      <c r="FB148" s="211"/>
      <c r="FC148" s="211"/>
      <c r="FD148" s="211"/>
      <c r="FG148" s="124"/>
      <c r="FN148" s="211"/>
      <c r="FO148" s="211"/>
      <c r="FP148" s="211"/>
      <c r="FQ148" s="211"/>
      <c r="FR148" s="211"/>
      <c r="FS148" s="211"/>
      <c r="FT148" s="211"/>
      <c r="FU148" s="211"/>
      <c r="FV148" s="211"/>
      <c r="FW148" s="211"/>
      <c r="FX148" s="211"/>
      <c r="FY148" s="211"/>
      <c r="FZ148" s="211"/>
      <c r="GA148" s="38"/>
      <c r="GB148" s="38"/>
      <c r="GC148" s="38"/>
      <c r="GD148" s="38"/>
      <c r="GE148" s="38"/>
      <c r="GF148" s="38"/>
      <c r="HE148" s="125"/>
      <c r="HP148" s="204"/>
      <c r="HQ148" s="148"/>
      <c r="HR148" s="17"/>
      <c r="HT148" s="17"/>
      <c r="HX148" s="17"/>
      <c r="HY148" s="17"/>
      <c r="HZ148" s="17"/>
      <c r="IA148" s="17"/>
      <c r="IB148" s="17"/>
      <c r="IC148" s="17"/>
      <c r="ID148" s="17"/>
      <c r="IE148" s="17"/>
      <c r="IF148" s="17"/>
      <c r="IG148" s="17"/>
      <c r="IH148" s="17"/>
      <c r="II148" s="17"/>
      <c r="IJ148" s="17"/>
      <c r="IK148" s="17"/>
      <c r="IL148" s="17"/>
      <c r="IM148" s="17"/>
      <c r="IN148" s="17"/>
      <c r="IO148" s="17"/>
      <c r="IP148" s="17"/>
      <c r="IQ148" s="17"/>
      <c r="IR148" s="45"/>
      <c r="IS148" s="3"/>
      <c r="IT148" s="17"/>
      <c r="IU148" s="17"/>
      <c r="IV148" s="17"/>
      <c r="IW148" s="17"/>
      <c r="IX148" s="17"/>
      <c r="IY148" s="17"/>
      <c r="IZ148" s="17"/>
      <c r="JA148" s="17"/>
      <c r="JB148" s="17"/>
      <c r="JC148" s="17"/>
      <c r="JD148" s="17"/>
      <c r="JE148" s="17"/>
      <c r="JF148" s="17"/>
      <c r="JJ148" s="17">
        <f ca="1">SUM(JC128:JC153)</f>
        <v>0</v>
      </c>
      <c r="JK148" s="17">
        <f ca="1">SUM(JD128:JD153)</f>
        <v>0</v>
      </c>
      <c r="JL148" s="17">
        <f ca="1">SUM(JE128:JE153)</f>
        <v>0</v>
      </c>
      <c r="JM148" s="17">
        <f ca="1">SUM(JF128:JF153)</f>
        <v>0</v>
      </c>
      <c r="JN148" s="143"/>
    </row>
    <row r="149" spans="1:274" ht="16" customHeight="1" thickBot="1">
      <c r="V149" s="204" t="s">
        <v>143</v>
      </c>
      <c r="W149" s="98" t="s">
        <v>145</v>
      </c>
      <c r="X149" s="7">
        <f t="array" ref="X149:AP153">MMULT(TRANSPOSE(C47:G66), X128:AP147)</f>
        <v>50000</v>
      </c>
      <c r="Y149" s="7">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B149" s="45"/>
      <c r="BC149" s="23"/>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FG149" s="129"/>
      <c r="FH149" s="130"/>
      <c r="FI149" s="130"/>
      <c r="FJ149" s="130"/>
      <c r="FK149" s="130"/>
      <c r="FL149" s="130"/>
      <c r="FM149" s="130"/>
      <c r="FN149" s="130"/>
      <c r="FO149" s="130"/>
      <c r="FP149" s="130"/>
      <c r="FQ149" s="130"/>
      <c r="FR149" s="130"/>
      <c r="FS149" s="130"/>
      <c r="FT149" s="130"/>
      <c r="FU149" s="130"/>
      <c r="FV149" s="130"/>
      <c r="FW149" s="130"/>
      <c r="FX149" s="130"/>
      <c r="FY149" s="130"/>
      <c r="FZ149" s="130"/>
      <c r="GA149" s="130"/>
      <c r="GB149" s="130"/>
      <c r="GC149" s="130"/>
      <c r="GD149" s="130"/>
      <c r="GE149" s="130"/>
      <c r="GF149" s="130"/>
      <c r="GG149" s="130"/>
      <c r="GH149" s="130"/>
      <c r="GI149" s="130"/>
      <c r="GJ149" s="130"/>
      <c r="GK149" s="130"/>
      <c r="GL149" s="130"/>
      <c r="GM149" s="130"/>
      <c r="GN149" s="130"/>
      <c r="GO149" s="130"/>
      <c r="GP149" s="130"/>
      <c r="GQ149" s="130"/>
      <c r="GR149" s="130"/>
      <c r="GS149" s="130"/>
      <c r="GT149" s="130"/>
      <c r="GU149" s="130"/>
      <c r="GV149" s="130"/>
      <c r="GW149" s="130"/>
      <c r="GX149" s="130"/>
      <c r="GY149" s="130"/>
      <c r="GZ149" s="130"/>
      <c r="HA149" s="130"/>
      <c r="HB149" s="130"/>
      <c r="HC149" s="130"/>
      <c r="HD149" s="130"/>
      <c r="HE149" s="131"/>
      <c r="HP149" s="204"/>
      <c r="HQ149" s="148"/>
      <c r="HX149" s="211" t="s">
        <v>1</v>
      </c>
      <c r="HY149" s="211"/>
      <c r="HZ149" s="211"/>
      <c r="IA149" s="211"/>
      <c r="IB149" s="211"/>
      <c r="IC149" s="211"/>
      <c r="ID149" s="211"/>
      <c r="IE149" s="211"/>
      <c r="IF149" s="211"/>
      <c r="IG149" s="211"/>
      <c r="IH149" s="211"/>
      <c r="II149" s="211"/>
      <c r="IJ149" s="211"/>
      <c r="IK149" s="211"/>
      <c r="IL149" s="211"/>
      <c r="IM149" s="211"/>
      <c r="IN149" s="211"/>
      <c r="IO149" s="211"/>
      <c r="IP149" s="211"/>
      <c r="IQ149" s="17"/>
      <c r="IR149" s="45"/>
      <c r="IS149" s="3"/>
      <c r="IT149" s="211" t="s">
        <v>110</v>
      </c>
      <c r="IU149" s="211"/>
      <c r="IV149" s="211"/>
      <c r="IW149" s="211"/>
      <c r="IX149" s="211"/>
      <c r="IY149" s="211"/>
      <c r="IZ149" s="211"/>
      <c r="JA149" s="211"/>
      <c r="JB149" s="211"/>
      <c r="JC149" s="211"/>
      <c r="JD149" s="211"/>
      <c r="JE149" s="211"/>
      <c r="JF149" s="211"/>
      <c r="JG149" s="211"/>
      <c r="JH149" s="211"/>
      <c r="JI149" s="211"/>
      <c r="JJ149" s="211"/>
      <c r="JK149" s="211"/>
      <c r="JL149" s="211"/>
      <c r="JM149" s="211"/>
      <c r="JN149" s="143"/>
    </row>
    <row r="150" spans="1:274" ht="157" thickTop="1">
      <c r="V150" s="204"/>
      <c r="W150" s="98" t="s">
        <v>146</v>
      </c>
      <c r="X150" s="7">
        <v>0</v>
      </c>
      <c r="Y150" s="7">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HP150" s="204"/>
      <c r="HQ150" s="148"/>
      <c r="HU150" t="s">
        <v>190</v>
      </c>
      <c r="HX150" s="6" t="s">
        <v>175</v>
      </c>
      <c r="HY150" s="6" t="s">
        <v>176</v>
      </c>
      <c r="HZ150" s="6" t="s">
        <v>28</v>
      </c>
      <c r="IA150" s="6" t="s">
        <v>0</v>
      </c>
      <c r="IB150" s="6" t="s">
        <v>37</v>
      </c>
      <c r="IC150" s="6" t="s">
        <v>38</v>
      </c>
      <c r="ID150" s="6" t="s">
        <v>13</v>
      </c>
      <c r="IE150" s="6" t="s">
        <v>23</v>
      </c>
      <c r="IF150" s="6" t="s">
        <v>22</v>
      </c>
      <c r="IG150" s="6" t="s">
        <v>131</v>
      </c>
      <c r="IH150" s="6" t="s">
        <v>132</v>
      </c>
      <c r="II150" s="6" t="s">
        <v>32</v>
      </c>
      <c r="IJ150" s="6" t="s">
        <v>33</v>
      </c>
      <c r="IK150" s="6" t="s">
        <v>42</v>
      </c>
      <c r="IL150" s="6" t="s">
        <v>34</v>
      </c>
      <c r="IM150" s="6" t="s">
        <v>35</v>
      </c>
      <c r="IN150" s="6" t="s">
        <v>36</v>
      </c>
      <c r="IO150" s="6" t="s">
        <v>41</v>
      </c>
      <c r="IP150" s="6" t="s">
        <v>134</v>
      </c>
      <c r="IQ150" s="17"/>
      <c r="IR150" s="45"/>
      <c r="IS150" s="3"/>
      <c r="IT150" s="6" t="s">
        <v>14</v>
      </c>
      <c r="IU150" s="6" t="s">
        <v>201</v>
      </c>
      <c r="IV150" s="6" t="s">
        <v>202</v>
      </c>
      <c r="IW150" s="6" t="s">
        <v>27</v>
      </c>
      <c r="IX150" s="6" t="s">
        <v>203</v>
      </c>
      <c r="IY150" s="6" t="s">
        <v>204</v>
      </c>
      <c r="IZ150" s="6" t="s">
        <v>15</v>
      </c>
      <c r="JA150" s="6" t="s">
        <v>206</v>
      </c>
      <c r="JB150" s="6" t="s">
        <v>21</v>
      </c>
      <c r="JC150" s="6" t="s">
        <v>205</v>
      </c>
      <c r="JD150" s="6" t="s">
        <v>20</v>
      </c>
      <c r="JE150" s="6" t="s">
        <v>207</v>
      </c>
      <c r="JF150" s="6" t="s">
        <v>182</v>
      </c>
      <c r="JG150" s="6" t="s">
        <v>183</v>
      </c>
      <c r="JH150" s="6" t="s">
        <v>184</v>
      </c>
      <c r="JI150" s="6" t="s">
        <v>180</v>
      </c>
      <c r="JJ150" s="6" t="s">
        <v>139</v>
      </c>
      <c r="JK150" s="6" t="s">
        <v>140</v>
      </c>
      <c r="JL150" s="6" t="s">
        <v>181</v>
      </c>
      <c r="JM150" s="6" t="s">
        <v>142</v>
      </c>
      <c r="JN150" s="143"/>
    </row>
    <row r="151" spans="1:274">
      <c r="V151" s="204"/>
      <c r="W151" s="3" t="s">
        <v>148</v>
      </c>
      <c r="X151" s="7">
        <v>0</v>
      </c>
      <c r="Y151" s="7">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38"/>
      <c r="HP151" s="204"/>
      <c r="HQ151" s="148"/>
      <c r="HR151" s="204" t="s">
        <v>169</v>
      </c>
      <c r="HS151" s="3" t="s">
        <v>175</v>
      </c>
      <c r="HT151" s="7">
        <f t="array" aca="1" ref="HT151:HT169" ca="1">TRANSPOSE(HX89:IP89)</f>
        <v>0</v>
      </c>
      <c r="HU151" t="s">
        <v>185</v>
      </c>
      <c r="HX151" s="7">
        <f ca="1">IF((ROW()-ROW($HX$151))=(COLUMN()-COLUMN($HX$151)),INDIRECT("HB"&amp;ROW()),0)</f>
        <v>0</v>
      </c>
      <c r="HY151" s="7">
        <f t="shared" ref="HY151:IP165" ca="1" si="26">IF((ROW()-ROW($HX$151))=(COLUMN()-COLUMN($HX$151)),INDIRECT("HB"&amp;ROW()),0)</f>
        <v>0</v>
      </c>
      <c r="HZ151" s="7">
        <f t="shared" ca="1" si="26"/>
        <v>0</v>
      </c>
      <c r="IA151" s="7">
        <f t="shared" ca="1" si="26"/>
        <v>0</v>
      </c>
      <c r="IB151" s="7">
        <f t="shared" ca="1" si="26"/>
        <v>0</v>
      </c>
      <c r="IC151" s="7">
        <f t="shared" ca="1" si="26"/>
        <v>0</v>
      </c>
      <c r="ID151" s="7">
        <f t="shared" ca="1" si="26"/>
        <v>0</v>
      </c>
      <c r="IE151" s="7">
        <f t="shared" ca="1" si="26"/>
        <v>0</v>
      </c>
      <c r="IF151" s="7">
        <f t="shared" ca="1" si="26"/>
        <v>0</v>
      </c>
      <c r="IG151" s="7">
        <f t="shared" ca="1" si="26"/>
        <v>0</v>
      </c>
      <c r="IH151" s="7">
        <f t="shared" ca="1" si="26"/>
        <v>0</v>
      </c>
      <c r="II151" s="7">
        <f t="shared" ca="1" si="26"/>
        <v>0</v>
      </c>
      <c r="IJ151" s="7">
        <f t="shared" ca="1" si="26"/>
        <v>0</v>
      </c>
      <c r="IK151" s="7">
        <f t="shared" ca="1" si="26"/>
        <v>0</v>
      </c>
      <c r="IL151" s="7">
        <f t="shared" ca="1" si="26"/>
        <v>0</v>
      </c>
      <c r="IM151" s="7">
        <f t="shared" ca="1" si="26"/>
        <v>0</v>
      </c>
      <c r="IN151" s="7">
        <f t="shared" ca="1" si="26"/>
        <v>0</v>
      </c>
      <c r="IO151" s="7">
        <f t="shared" ca="1" si="26"/>
        <v>0</v>
      </c>
      <c r="IP151" s="7">
        <f t="shared" ca="1" si="26"/>
        <v>0</v>
      </c>
      <c r="IQ151" s="17"/>
      <c r="IR151" s="204" t="s">
        <v>169</v>
      </c>
      <c r="IS151" s="3" t="s">
        <v>175</v>
      </c>
      <c r="IT151" s="7">
        <f t="array" aca="1" ref="IT151:JM169" ca="1">MMULT(HX151:IP169, FN105:GG123)</f>
        <v>0</v>
      </c>
      <c r="IU151" s="7">
        <f ca="1"/>
        <v>0</v>
      </c>
      <c r="IV151" s="7">
        <f ca="1"/>
        <v>0</v>
      </c>
      <c r="IW151" s="7">
        <f ca="1"/>
        <v>0</v>
      </c>
      <c r="IX151" s="7">
        <f ca="1"/>
        <v>0</v>
      </c>
      <c r="IY151" s="7">
        <f ca="1"/>
        <v>0</v>
      </c>
      <c r="IZ151" s="7">
        <f ca="1"/>
        <v>0</v>
      </c>
      <c r="JA151" s="7">
        <f ca="1"/>
        <v>0</v>
      </c>
      <c r="JB151" s="7">
        <f ca="1"/>
        <v>0</v>
      </c>
      <c r="JC151" s="7">
        <f ca="1"/>
        <v>0</v>
      </c>
      <c r="JD151" s="7">
        <f ca="1"/>
        <v>0</v>
      </c>
      <c r="JE151" s="7">
        <f ca="1"/>
        <v>0</v>
      </c>
      <c r="JF151" s="7">
        <f ca="1"/>
        <v>0</v>
      </c>
      <c r="JG151" s="7">
        <f ca="1"/>
        <v>0</v>
      </c>
      <c r="JH151" s="7">
        <f ca="1"/>
        <v>0</v>
      </c>
      <c r="JI151" s="7">
        <f ca="1"/>
        <v>0</v>
      </c>
      <c r="JJ151" s="7">
        <f ca="1"/>
        <v>0</v>
      </c>
      <c r="JK151" s="7">
        <f ca="1"/>
        <v>0</v>
      </c>
      <c r="JL151" s="7">
        <f ca="1"/>
        <v>0</v>
      </c>
      <c r="JM151" s="7">
        <f ca="1"/>
        <v>0</v>
      </c>
      <c r="JN151" s="143"/>
    </row>
    <row r="152" spans="1:274" ht="16" customHeight="1">
      <c r="V152" s="204"/>
      <c r="W152" s="3" t="s">
        <v>149</v>
      </c>
      <c r="X152" s="7">
        <v>0</v>
      </c>
      <c r="Y152" s="7">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204"/>
      <c r="HQ152" s="148"/>
      <c r="HR152" s="204"/>
      <c r="HS152" s="3" t="s">
        <v>176</v>
      </c>
      <c r="HT152" s="7">
        <f ca="1"/>
        <v>0</v>
      </c>
      <c r="HU152" t="s">
        <v>185</v>
      </c>
      <c r="HX152" s="7">
        <f t="shared" ref="HX152:IM169" ca="1" si="27">IF((ROW()-ROW($HX$151))=(COLUMN()-COLUMN($HX$151)),INDIRECT("HB"&amp;ROW()),0)</f>
        <v>0</v>
      </c>
      <c r="HY152" s="7">
        <f t="shared" ca="1" si="26"/>
        <v>0</v>
      </c>
      <c r="HZ152" s="7">
        <f t="shared" ca="1" si="26"/>
        <v>0</v>
      </c>
      <c r="IA152" s="7">
        <f t="shared" ca="1" si="26"/>
        <v>0</v>
      </c>
      <c r="IB152" s="7">
        <f t="shared" ca="1" si="26"/>
        <v>0</v>
      </c>
      <c r="IC152" s="7">
        <f t="shared" ca="1" si="26"/>
        <v>0</v>
      </c>
      <c r="ID152" s="7">
        <f t="shared" ca="1" si="26"/>
        <v>0</v>
      </c>
      <c r="IE152" s="7">
        <f t="shared" ca="1" si="26"/>
        <v>0</v>
      </c>
      <c r="IF152" s="7">
        <f t="shared" ca="1" si="26"/>
        <v>0</v>
      </c>
      <c r="IG152" s="7">
        <f t="shared" ca="1" si="26"/>
        <v>0</v>
      </c>
      <c r="IH152" s="7">
        <f t="shared" ca="1" si="26"/>
        <v>0</v>
      </c>
      <c r="II152" s="7">
        <f t="shared" ca="1" si="26"/>
        <v>0</v>
      </c>
      <c r="IJ152" s="7">
        <f t="shared" ca="1" si="26"/>
        <v>0</v>
      </c>
      <c r="IK152" s="7">
        <f t="shared" ca="1" si="26"/>
        <v>0</v>
      </c>
      <c r="IL152" s="7">
        <f t="shared" ca="1" si="26"/>
        <v>0</v>
      </c>
      <c r="IM152" s="7">
        <f t="shared" ca="1" si="26"/>
        <v>0</v>
      </c>
      <c r="IN152" s="7">
        <f t="shared" ca="1" si="26"/>
        <v>0</v>
      </c>
      <c r="IO152" s="7">
        <f t="shared" ca="1" si="26"/>
        <v>0</v>
      </c>
      <c r="IP152" s="7">
        <f t="shared" ca="1" si="26"/>
        <v>0</v>
      </c>
      <c r="IQ152" s="17"/>
      <c r="IR152" s="204"/>
      <c r="IS152" s="3" t="s">
        <v>176</v>
      </c>
      <c r="IT152" s="7">
        <f ca="1"/>
        <v>0</v>
      </c>
      <c r="IU152" s="7">
        <f ca="1"/>
        <v>0</v>
      </c>
      <c r="IV152" s="7">
        <f ca="1"/>
        <v>0</v>
      </c>
      <c r="IW152" s="7">
        <f ca="1"/>
        <v>0</v>
      </c>
      <c r="IX152" s="7">
        <f ca="1"/>
        <v>0</v>
      </c>
      <c r="IY152" s="7">
        <f ca="1"/>
        <v>0</v>
      </c>
      <c r="IZ152" s="7">
        <f ca="1"/>
        <v>0</v>
      </c>
      <c r="JA152" s="7">
        <f ca="1"/>
        <v>0</v>
      </c>
      <c r="JB152" s="7">
        <f ca="1"/>
        <v>0</v>
      </c>
      <c r="JC152" s="7">
        <f ca="1"/>
        <v>0</v>
      </c>
      <c r="JD152" s="7">
        <f ca="1"/>
        <v>0</v>
      </c>
      <c r="JE152" s="7">
        <f ca="1"/>
        <v>0</v>
      </c>
      <c r="JF152" s="7">
        <f ca="1"/>
        <v>0</v>
      </c>
      <c r="JG152" s="7">
        <f ca="1"/>
        <v>0</v>
      </c>
      <c r="JH152" s="7">
        <f ca="1"/>
        <v>0</v>
      </c>
      <c r="JI152" s="7">
        <f ca="1"/>
        <v>0</v>
      </c>
      <c r="JJ152" s="7">
        <f ca="1"/>
        <v>0</v>
      </c>
      <c r="JK152" s="7">
        <f ca="1"/>
        <v>0</v>
      </c>
      <c r="JL152" s="7">
        <f ca="1"/>
        <v>0</v>
      </c>
      <c r="JM152" s="7">
        <f ca="1"/>
        <v>0</v>
      </c>
      <c r="JN152" s="143"/>
    </row>
    <row r="153" spans="1:274" ht="16" customHeight="1">
      <c r="V153" s="204"/>
      <c r="W153" s="3" t="s">
        <v>150</v>
      </c>
      <c r="X153" s="7">
        <v>0</v>
      </c>
      <c r="Y153" s="7">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204"/>
      <c r="HQ153" s="148"/>
      <c r="HR153" s="204"/>
      <c r="HS153" s="3" t="s">
        <v>28</v>
      </c>
      <c r="HT153" s="7">
        <f ca="1"/>
        <v>0</v>
      </c>
      <c r="HU153" t="s">
        <v>185</v>
      </c>
      <c r="HX153" s="7">
        <f t="shared" ca="1" si="27"/>
        <v>0</v>
      </c>
      <c r="HY153" s="7">
        <f t="shared" ca="1" si="26"/>
        <v>0</v>
      </c>
      <c r="HZ153" s="7">
        <f t="shared" ca="1" si="26"/>
        <v>0</v>
      </c>
      <c r="IA153" s="7">
        <f t="shared" ca="1" si="26"/>
        <v>0</v>
      </c>
      <c r="IB153" s="7">
        <f t="shared" ca="1" si="26"/>
        <v>0</v>
      </c>
      <c r="IC153" s="7">
        <f t="shared" ca="1" si="26"/>
        <v>0</v>
      </c>
      <c r="ID153" s="7">
        <f t="shared" ca="1" si="26"/>
        <v>0</v>
      </c>
      <c r="IE153" s="7">
        <f t="shared" ca="1" si="26"/>
        <v>0</v>
      </c>
      <c r="IF153" s="7">
        <f t="shared" ca="1" si="26"/>
        <v>0</v>
      </c>
      <c r="IG153" s="7">
        <f t="shared" ca="1" si="26"/>
        <v>0</v>
      </c>
      <c r="IH153" s="7">
        <f t="shared" ca="1" si="26"/>
        <v>0</v>
      </c>
      <c r="II153" s="7">
        <f t="shared" ca="1" si="26"/>
        <v>0</v>
      </c>
      <c r="IJ153" s="7">
        <f t="shared" ca="1" si="26"/>
        <v>0</v>
      </c>
      <c r="IK153" s="7">
        <f t="shared" ca="1" si="26"/>
        <v>0</v>
      </c>
      <c r="IL153" s="7">
        <f t="shared" ca="1" si="26"/>
        <v>0</v>
      </c>
      <c r="IM153" s="7">
        <f t="shared" ca="1" si="26"/>
        <v>0</v>
      </c>
      <c r="IN153" s="7">
        <f t="shared" ca="1" si="26"/>
        <v>0</v>
      </c>
      <c r="IO153" s="7">
        <f t="shared" ca="1" si="26"/>
        <v>0</v>
      </c>
      <c r="IP153" s="7">
        <f t="shared" ca="1" si="26"/>
        <v>0</v>
      </c>
      <c r="IQ153" s="17"/>
      <c r="IR153" s="204"/>
      <c r="IS153" s="3" t="s">
        <v>28</v>
      </c>
      <c r="IT153" s="7">
        <f ca="1"/>
        <v>0</v>
      </c>
      <c r="IU153" s="7">
        <f ca="1"/>
        <v>0</v>
      </c>
      <c r="IV153" s="7">
        <f ca="1"/>
        <v>0</v>
      </c>
      <c r="IW153" s="7">
        <f ca="1"/>
        <v>0</v>
      </c>
      <c r="IX153" s="7">
        <f ca="1"/>
        <v>0</v>
      </c>
      <c r="IY153" s="7">
        <f ca="1"/>
        <v>0</v>
      </c>
      <c r="IZ153" s="7">
        <f ca="1"/>
        <v>0</v>
      </c>
      <c r="JA153" s="7">
        <f ca="1"/>
        <v>0</v>
      </c>
      <c r="JB153" s="7">
        <f ca="1"/>
        <v>0</v>
      </c>
      <c r="JC153" s="7">
        <f ca="1"/>
        <v>0</v>
      </c>
      <c r="JD153" s="7">
        <f ca="1"/>
        <v>0</v>
      </c>
      <c r="JE153" s="7">
        <f ca="1"/>
        <v>0</v>
      </c>
      <c r="JF153" s="7">
        <f ca="1"/>
        <v>0</v>
      </c>
      <c r="JG153" s="7">
        <f ca="1"/>
        <v>0</v>
      </c>
      <c r="JH153" s="7">
        <f ca="1"/>
        <v>0</v>
      </c>
      <c r="JI153" s="7">
        <f ca="1"/>
        <v>0</v>
      </c>
      <c r="JJ153" s="7">
        <f ca="1"/>
        <v>0</v>
      </c>
      <c r="JK153" s="7">
        <f ca="1"/>
        <v>0</v>
      </c>
      <c r="JL153" s="7">
        <f ca="1"/>
        <v>0</v>
      </c>
      <c r="JM153" s="7">
        <f ca="1"/>
        <v>0</v>
      </c>
      <c r="JN153" s="143"/>
    </row>
    <row r="154" spans="1:274" ht="16" customHeight="1">
      <c r="X154" s="221" t="s">
        <v>151</v>
      </c>
      <c r="Y154" s="221"/>
      <c r="Z154" s="221"/>
      <c r="AA154" s="221"/>
      <c r="AB154" s="221"/>
      <c r="AC154" s="221"/>
      <c r="AD154" s="221"/>
      <c r="AE154" s="221"/>
      <c r="AF154" s="221"/>
      <c r="AG154" s="221"/>
      <c r="AH154" s="221"/>
      <c r="AI154" s="221"/>
      <c r="AJ154" s="221"/>
      <c r="AK154" s="221"/>
      <c r="AL154" s="221"/>
      <c r="AM154" s="221"/>
      <c r="AN154" s="221"/>
      <c r="AO154" s="221"/>
      <c r="AP154" s="221"/>
      <c r="HQ154" s="147"/>
      <c r="HR154" s="204"/>
      <c r="HS154" s="3" t="s">
        <v>0</v>
      </c>
      <c r="HT154" s="7">
        <f ca="1"/>
        <v>0</v>
      </c>
      <c r="HU154" t="s">
        <v>185</v>
      </c>
      <c r="HX154" s="7">
        <f t="shared" ca="1" si="27"/>
        <v>0</v>
      </c>
      <c r="HY154" s="7">
        <f t="shared" ca="1" si="26"/>
        <v>0</v>
      </c>
      <c r="HZ154" s="7">
        <f t="shared" ca="1" si="26"/>
        <v>0</v>
      </c>
      <c r="IA154" s="7">
        <f t="shared" ca="1" si="26"/>
        <v>0</v>
      </c>
      <c r="IB154" s="7">
        <f t="shared" ca="1" si="26"/>
        <v>0</v>
      </c>
      <c r="IC154" s="7">
        <f t="shared" ca="1" si="26"/>
        <v>0</v>
      </c>
      <c r="ID154" s="7">
        <f t="shared" ca="1" si="26"/>
        <v>0</v>
      </c>
      <c r="IE154" s="7">
        <f t="shared" ca="1" si="26"/>
        <v>0</v>
      </c>
      <c r="IF154" s="7">
        <f t="shared" ca="1" si="26"/>
        <v>0</v>
      </c>
      <c r="IG154" s="7">
        <f t="shared" ca="1" si="26"/>
        <v>0</v>
      </c>
      <c r="IH154" s="7">
        <f t="shared" ca="1" si="26"/>
        <v>0</v>
      </c>
      <c r="II154" s="7">
        <f t="shared" ca="1" si="26"/>
        <v>0</v>
      </c>
      <c r="IJ154" s="7">
        <f t="shared" ca="1" si="26"/>
        <v>0</v>
      </c>
      <c r="IK154" s="7">
        <f t="shared" ca="1" si="26"/>
        <v>0</v>
      </c>
      <c r="IL154" s="7">
        <f t="shared" ca="1" si="26"/>
        <v>0</v>
      </c>
      <c r="IM154" s="7">
        <f t="shared" ca="1" si="26"/>
        <v>0</v>
      </c>
      <c r="IN154" s="7">
        <f t="shared" ca="1" si="26"/>
        <v>0</v>
      </c>
      <c r="IO154" s="7">
        <f t="shared" ca="1" si="26"/>
        <v>0</v>
      </c>
      <c r="IP154" s="7">
        <f t="shared" ca="1" si="26"/>
        <v>0</v>
      </c>
      <c r="IQ154" s="38"/>
      <c r="IR154" s="204"/>
      <c r="IS154" s="3" t="s">
        <v>0</v>
      </c>
      <c r="IT154" s="7">
        <f ca="1"/>
        <v>0</v>
      </c>
      <c r="IU154" s="7">
        <f ca="1"/>
        <v>0</v>
      </c>
      <c r="IV154" s="7">
        <f ca="1"/>
        <v>0</v>
      </c>
      <c r="IW154" s="7">
        <f ca="1"/>
        <v>0</v>
      </c>
      <c r="IX154" s="7">
        <f ca="1"/>
        <v>0</v>
      </c>
      <c r="IY154" s="7">
        <f ca="1"/>
        <v>0</v>
      </c>
      <c r="IZ154" s="7">
        <f ca="1"/>
        <v>0</v>
      </c>
      <c r="JA154" s="7">
        <f ca="1"/>
        <v>0</v>
      </c>
      <c r="JB154" s="7">
        <f ca="1"/>
        <v>0</v>
      </c>
      <c r="JC154" s="7">
        <f ca="1"/>
        <v>0</v>
      </c>
      <c r="JD154" s="7">
        <f ca="1"/>
        <v>0</v>
      </c>
      <c r="JE154" s="7">
        <f ca="1"/>
        <v>0</v>
      </c>
      <c r="JF154" s="7">
        <f ca="1"/>
        <v>0</v>
      </c>
      <c r="JG154" s="7">
        <f ca="1"/>
        <v>0</v>
      </c>
      <c r="JH154" s="7">
        <f ca="1"/>
        <v>0</v>
      </c>
      <c r="JI154" s="7">
        <f ca="1"/>
        <v>0</v>
      </c>
      <c r="JJ154" s="7">
        <f ca="1"/>
        <v>0</v>
      </c>
      <c r="JK154" s="7">
        <f ca="1"/>
        <v>0</v>
      </c>
      <c r="JL154" s="7">
        <f ca="1"/>
        <v>0</v>
      </c>
      <c r="JM154" s="7">
        <f ca="1"/>
        <v>0</v>
      </c>
      <c r="JN154" s="143"/>
    </row>
    <row r="155" spans="1:274" ht="16" customHeight="1">
      <c r="W155" s="3" t="s">
        <v>107</v>
      </c>
      <c r="X155" s="7">
        <f>X149</f>
        <v>50000</v>
      </c>
      <c r="Y155" s="7">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147"/>
      <c r="HR155" s="204"/>
      <c r="HS155" s="3" t="s">
        <v>37</v>
      </c>
      <c r="HT155" s="7">
        <f ca="1"/>
        <v>-35461.386923211678</v>
      </c>
      <c r="HU155" t="s">
        <v>185</v>
      </c>
      <c r="HX155" s="7">
        <f t="shared" ca="1" si="27"/>
        <v>0</v>
      </c>
      <c r="HY155" s="7">
        <f t="shared" ca="1" si="26"/>
        <v>0</v>
      </c>
      <c r="HZ155" s="7">
        <f t="shared" ca="1" si="26"/>
        <v>0</v>
      </c>
      <c r="IA155" s="7">
        <f t="shared" ca="1" si="26"/>
        <v>0</v>
      </c>
      <c r="IB155" s="7">
        <f t="shared" ca="1" si="26"/>
        <v>0</v>
      </c>
      <c r="IC155" s="7">
        <f t="shared" ca="1" si="26"/>
        <v>0</v>
      </c>
      <c r="ID155" s="7">
        <f t="shared" ca="1" si="26"/>
        <v>0</v>
      </c>
      <c r="IE155" s="7">
        <f t="shared" ca="1" si="26"/>
        <v>0</v>
      </c>
      <c r="IF155" s="7">
        <f t="shared" ca="1" si="26"/>
        <v>0</v>
      </c>
      <c r="IG155" s="7">
        <f t="shared" ca="1" si="26"/>
        <v>0</v>
      </c>
      <c r="IH155" s="7">
        <f t="shared" ca="1" si="26"/>
        <v>0</v>
      </c>
      <c r="II155" s="7">
        <f t="shared" ca="1" si="26"/>
        <v>0</v>
      </c>
      <c r="IJ155" s="7">
        <f t="shared" ca="1" si="26"/>
        <v>0</v>
      </c>
      <c r="IK155" s="7">
        <f t="shared" ca="1" si="26"/>
        <v>0</v>
      </c>
      <c r="IL155" s="7">
        <f t="shared" ca="1" si="26"/>
        <v>0</v>
      </c>
      <c r="IM155" s="7">
        <f t="shared" ca="1" si="26"/>
        <v>0</v>
      </c>
      <c r="IN155" s="7">
        <f t="shared" ca="1" si="26"/>
        <v>0</v>
      </c>
      <c r="IO155" s="7">
        <f t="shared" ca="1" si="26"/>
        <v>0</v>
      </c>
      <c r="IP155" s="7">
        <f t="shared" ca="1" si="26"/>
        <v>0</v>
      </c>
      <c r="IR155" s="204"/>
      <c r="IS155" s="3" t="s">
        <v>37</v>
      </c>
      <c r="IT155" s="7">
        <f ca="1"/>
        <v>0</v>
      </c>
      <c r="IU155" s="7">
        <f ca="1"/>
        <v>0</v>
      </c>
      <c r="IV155" s="7">
        <f ca="1"/>
        <v>0</v>
      </c>
      <c r="IW155" s="7">
        <f ca="1"/>
        <v>0</v>
      </c>
      <c r="IX155" s="7">
        <f ca="1"/>
        <v>0</v>
      </c>
      <c r="IY155" s="7">
        <f ca="1"/>
        <v>0</v>
      </c>
      <c r="IZ155" s="7">
        <f ca="1"/>
        <v>0</v>
      </c>
      <c r="JA155" s="7">
        <f ca="1"/>
        <v>0</v>
      </c>
      <c r="JB155" s="7">
        <f ca="1"/>
        <v>0</v>
      </c>
      <c r="JC155" s="7">
        <f ca="1"/>
        <v>0</v>
      </c>
      <c r="JD155" s="7">
        <f ca="1"/>
        <v>0</v>
      </c>
      <c r="JE155" s="7">
        <f ca="1"/>
        <v>0</v>
      </c>
      <c r="JF155" s="7">
        <f ca="1"/>
        <v>0</v>
      </c>
      <c r="JG155" s="7">
        <f ca="1"/>
        <v>0</v>
      </c>
      <c r="JH155" s="7">
        <f ca="1"/>
        <v>0</v>
      </c>
      <c r="JI155" s="7">
        <f ca="1"/>
        <v>0</v>
      </c>
      <c r="JJ155" s="7">
        <f ca="1"/>
        <v>0</v>
      </c>
      <c r="JK155" s="7">
        <f ca="1"/>
        <v>0</v>
      </c>
      <c r="JL155" s="7">
        <f ca="1"/>
        <v>0</v>
      </c>
      <c r="JM155" s="7">
        <f ca="1"/>
        <v>0</v>
      </c>
      <c r="JN155" s="143"/>
    </row>
    <row r="156" spans="1:274" ht="16" customHeight="1">
      <c r="W156" s="3" t="s">
        <v>108</v>
      </c>
      <c r="X156" s="7">
        <v>0</v>
      </c>
      <c r="Y156" s="7">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147"/>
      <c r="HR156" s="204"/>
      <c r="HS156" s="3" t="s">
        <v>38</v>
      </c>
      <c r="HT156" s="7">
        <f ca="1"/>
        <v>-40650.858180267045</v>
      </c>
      <c r="HU156" t="s">
        <v>185</v>
      </c>
      <c r="HX156" s="7">
        <f t="shared" ca="1" si="27"/>
        <v>0</v>
      </c>
      <c r="HY156" s="7">
        <f t="shared" ca="1" si="26"/>
        <v>0</v>
      </c>
      <c r="HZ156" s="7">
        <f t="shared" ca="1" si="26"/>
        <v>0</v>
      </c>
      <c r="IA156" s="7">
        <f t="shared" ca="1" si="26"/>
        <v>0</v>
      </c>
      <c r="IB156" s="7">
        <f t="shared" ca="1" si="26"/>
        <v>0</v>
      </c>
      <c r="IC156" s="7">
        <f t="shared" ca="1" si="26"/>
        <v>0</v>
      </c>
      <c r="ID156" s="7">
        <f t="shared" ca="1" si="26"/>
        <v>0</v>
      </c>
      <c r="IE156" s="7">
        <f t="shared" ca="1" si="26"/>
        <v>0</v>
      </c>
      <c r="IF156" s="7">
        <f t="shared" ca="1" si="26"/>
        <v>0</v>
      </c>
      <c r="IG156" s="7">
        <f t="shared" ca="1" si="26"/>
        <v>0</v>
      </c>
      <c r="IH156" s="7">
        <f t="shared" ca="1" si="26"/>
        <v>0</v>
      </c>
      <c r="II156" s="7">
        <f t="shared" ca="1" si="26"/>
        <v>0</v>
      </c>
      <c r="IJ156" s="7">
        <f t="shared" ca="1" si="26"/>
        <v>0</v>
      </c>
      <c r="IK156" s="7">
        <f t="shared" ca="1" si="26"/>
        <v>0</v>
      </c>
      <c r="IL156" s="7">
        <f t="shared" ca="1" si="26"/>
        <v>0</v>
      </c>
      <c r="IM156" s="7">
        <f t="shared" ca="1" si="26"/>
        <v>0</v>
      </c>
      <c r="IN156" s="7">
        <f t="shared" ca="1" si="26"/>
        <v>0</v>
      </c>
      <c r="IO156" s="7">
        <f t="shared" ca="1" si="26"/>
        <v>0</v>
      </c>
      <c r="IP156" s="7">
        <f t="shared" ca="1" si="26"/>
        <v>0</v>
      </c>
      <c r="IR156" s="204"/>
      <c r="IS156" s="3" t="s">
        <v>38</v>
      </c>
      <c r="IT156" s="7">
        <f ca="1"/>
        <v>0</v>
      </c>
      <c r="IU156" s="7">
        <f ca="1"/>
        <v>0</v>
      </c>
      <c r="IV156" s="7">
        <f ca="1"/>
        <v>0</v>
      </c>
      <c r="IW156" s="7">
        <f ca="1"/>
        <v>0</v>
      </c>
      <c r="IX156" s="7">
        <f ca="1"/>
        <v>0</v>
      </c>
      <c r="IY156" s="7">
        <f ca="1"/>
        <v>0</v>
      </c>
      <c r="IZ156" s="7">
        <f ca="1"/>
        <v>0</v>
      </c>
      <c r="JA156" s="7">
        <f ca="1"/>
        <v>0</v>
      </c>
      <c r="JB156" s="7">
        <f ca="1"/>
        <v>0</v>
      </c>
      <c r="JC156" s="7">
        <f ca="1"/>
        <v>0</v>
      </c>
      <c r="JD156" s="7">
        <f ca="1"/>
        <v>0</v>
      </c>
      <c r="JE156" s="7">
        <f ca="1"/>
        <v>0</v>
      </c>
      <c r="JF156" s="7">
        <f ca="1"/>
        <v>0</v>
      </c>
      <c r="JG156" s="7">
        <f ca="1"/>
        <v>0</v>
      </c>
      <c r="JH156" s="7">
        <f ca="1"/>
        <v>0</v>
      </c>
      <c r="JI156" s="7">
        <f ca="1"/>
        <v>0</v>
      </c>
      <c r="JJ156" s="7">
        <f ca="1"/>
        <v>0</v>
      </c>
      <c r="JK156" s="7">
        <f ca="1"/>
        <v>0</v>
      </c>
      <c r="JL156" s="7">
        <f ca="1"/>
        <v>0</v>
      </c>
      <c r="JM156" s="7">
        <f ca="1"/>
        <v>0</v>
      </c>
      <c r="JN156" s="143"/>
    </row>
    <row r="157" spans="1:274" ht="16" customHeight="1">
      <c r="HQ157" s="147"/>
      <c r="HR157" s="204"/>
      <c r="HS157" s="3" t="s">
        <v>13</v>
      </c>
      <c r="HT157" s="7">
        <f ca="1"/>
        <v>0</v>
      </c>
      <c r="HU157" t="s">
        <v>185</v>
      </c>
      <c r="HX157" s="7">
        <f t="shared" ca="1" si="27"/>
        <v>0</v>
      </c>
      <c r="HY157" s="7">
        <f t="shared" ca="1" si="26"/>
        <v>0</v>
      </c>
      <c r="HZ157" s="7">
        <f t="shared" ca="1" si="26"/>
        <v>0</v>
      </c>
      <c r="IA157" s="7">
        <f t="shared" ca="1" si="26"/>
        <v>0</v>
      </c>
      <c r="IB157" s="7">
        <f t="shared" ca="1" si="26"/>
        <v>0</v>
      </c>
      <c r="IC157" s="7">
        <f t="shared" ca="1" si="26"/>
        <v>0</v>
      </c>
      <c r="ID157" s="7">
        <f t="shared" ca="1" si="26"/>
        <v>0</v>
      </c>
      <c r="IE157" s="7">
        <f t="shared" ca="1" si="26"/>
        <v>0</v>
      </c>
      <c r="IF157" s="7">
        <f t="shared" ca="1" si="26"/>
        <v>0</v>
      </c>
      <c r="IG157" s="7">
        <f t="shared" ca="1" si="26"/>
        <v>0</v>
      </c>
      <c r="IH157" s="7">
        <f t="shared" ca="1" si="26"/>
        <v>0</v>
      </c>
      <c r="II157" s="7">
        <f t="shared" ca="1" si="26"/>
        <v>0</v>
      </c>
      <c r="IJ157" s="7">
        <f t="shared" ca="1" si="26"/>
        <v>0</v>
      </c>
      <c r="IK157" s="7">
        <f t="shared" ca="1" si="26"/>
        <v>0</v>
      </c>
      <c r="IL157" s="7">
        <f t="shared" ca="1" si="26"/>
        <v>0</v>
      </c>
      <c r="IM157" s="7">
        <f t="shared" ca="1" si="26"/>
        <v>0</v>
      </c>
      <c r="IN157" s="7">
        <f t="shared" ca="1" si="26"/>
        <v>0</v>
      </c>
      <c r="IO157" s="7">
        <f t="shared" ca="1" si="26"/>
        <v>0</v>
      </c>
      <c r="IP157" s="7">
        <f t="shared" ca="1" si="26"/>
        <v>0</v>
      </c>
      <c r="IR157" s="204"/>
      <c r="IS157" s="3" t="s">
        <v>13</v>
      </c>
      <c r="IT157" s="7">
        <f ca="1"/>
        <v>0</v>
      </c>
      <c r="IU157" s="7">
        <f ca="1"/>
        <v>0</v>
      </c>
      <c r="IV157" s="7">
        <f ca="1"/>
        <v>0</v>
      </c>
      <c r="IW157" s="7">
        <f ca="1"/>
        <v>0</v>
      </c>
      <c r="IX157" s="7">
        <f ca="1"/>
        <v>0</v>
      </c>
      <c r="IY157" s="7">
        <f ca="1"/>
        <v>0</v>
      </c>
      <c r="IZ157" s="7">
        <f ca="1"/>
        <v>0</v>
      </c>
      <c r="JA157" s="7">
        <f ca="1"/>
        <v>0</v>
      </c>
      <c r="JB157" s="7">
        <f ca="1"/>
        <v>0</v>
      </c>
      <c r="JC157" s="7">
        <f ca="1"/>
        <v>0</v>
      </c>
      <c r="JD157" s="7">
        <f ca="1"/>
        <v>0</v>
      </c>
      <c r="JE157" s="7">
        <f ca="1"/>
        <v>0</v>
      </c>
      <c r="JF157" s="7">
        <f ca="1"/>
        <v>0</v>
      </c>
      <c r="JG157" s="7">
        <f ca="1"/>
        <v>0</v>
      </c>
      <c r="JH157" s="7">
        <f ca="1"/>
        <v>0</v>
      </c>
      <c r="JI157" s="7">
        <f ca="1"/>
        <v>0</v>
      </c>
      <c r="JJ157" s="7">
        <f ca="1"/>
        <v>0</v>
      </c>
      <c r="JK157" s="7">
        <f ca="1"/>
        <v>0</v>
      </c>
      <c r="JL157" s="7">
        <f ca="1"/>
        <v>0</v>
      </c>
      <c r="JM157" s="7">
        <f ca="1"/>
        <v>0</v>
      </c>
      <c r="JN157" s="143"/>
    </row>
    <row r="158" spans="1:274" ht="16" customHeight="1">
      <c r="HQ158" s="147"/>
      <c r="HR158" s="204"/>
      <c r="HS158" s="3" t="s">
        <v>23</v>
      </c>
      <c r="HT158" s="7">
        <f ca="1"/>
        <v>0</v>
      </c>
      <c r="HU158" t="s">
        <v>185</v>
      </c>
      <c r="HX158" s="7">
        <f t="shared" ca="1" si="27"/>
        <v>0</v>
      </c>
      <c r="HY158" s="7">
        <f t="shared" ca="1" si="26"/>
        <v>0</v>
      </c>
      <c r="HZ158" s="7">
        <f t="shared" ca="1" si="26"/>
        <v>0</v>
      </c>
      <c r="IA158" s="7">
        <f t="shared" ca="1" si="26"/>
        <v>0</v>
      </c>
      <c r="IB158" s="7">
        <f t="shared" ca="1" si="26"/>
        <v>0</v>
      </c>
      <c r="IC158" s="7">
        <f t="shared" ca="1" si="26"/>
        <v>0</v>
      </c>
      <c r="ID158" s="7">
        <f t="shared" ca="1" si="26"/>
        <v>0</v>
      </c>
      <c r="IE158" s="7">
        <f t="shared" ca="1" si="26"/>
        <v>0</v>
      </c>
      <c r="IF158" s="7">
        <f t="shared" ca="1" si="26"/>
        <v>0</v>
      </c>
      <c r="IG158" s="7">
        <f t="shared" ca="1" si="26"/>
        <v>0</v>
      </c>
      <c r="IH158" s="7">
        <f t="shared" ca="1" si="26"/>
        <v>0</v>
      </c>
      <c r="II158" s="7">
        <f t="shared" ca="1" si="26"/>
        <v>0</v>
      </c>
      <c r="IJ158" s="7">
        <f t="shared" ca="1" si="26"/>
        <v>0</v>
      </c>
      <c r="IK158" s="7">
        <f t="shared" ca="1" si="26"/>
        <v>0</v>
      </c>
      <c r="IL158" s="7">
        <f t="shared" ca="1" si="26"/>
        <v>0</v>
      </c>
      <c r="IM158" s="7">
        <f t="shared" ca="1" si="26"/>
        <v>0</v>
      </c>
      <c r="IN158" s="7">
        <f t="shared" ca="1" si="26"/>
        <v>0</v>
      </c>
      <c r="IO158" s="7">
        <f t="shared" ca="1" si="26"/>
        <v>0</v>
      </c>
      <c r="IP158" s="7">
        <f t="shared" ca="1" si="26"/>
        <v>0</v>
      </c>
      <c r="IR158" s="204"/>
      <c r="IS158" s="3" t="s">
        <v>23</v>
      </c>
      <c r="IT158" s="7">
        <f ca="1"/>
        <v>0</v>
      </c>
      <c r="IU158" s="7">
        <f ca="1"/>
        <v>0</v>
      </c>
      <c r="IV158" s="7">
        <f ca="1"/>
        <v>0</v>
      </c>
      <c r="IW158" s="7">
        <f ca="1"/>
        <v>0</v>
      </c>
      <c r="IX158" s="7">
        <f ca="1"/>
        <v>0</v>
      </c>
      <c r="IY158" s="7">
        <f ca="1"/>
        <v>0</v>
      </c>
      <c r="IZ158" s="7">
        <f ca="1"/>
        <v>0</v>
      </c>
      <c r="JA158" s="7">
        <f ca="1"/>
        <v>0</v>
      </c>
      <c r="JB158" s="7">
        <f ca="1"/>
        <v>0</v>
      </c>
      <c r="JC158" s="7">
        <f ca="1"/>
        <v>0</v>
      </c>
      <c r="JD158" s="7">
        <f ca="1"/>
        <v>0</v>
      </c>
      <c r="JE158" s="7">
        <f ca="1"/>
        <v>0</v>
      </c>
      <c r="JF158" s="7">
        <f ca="1"/>
        <v>0</v>
      </c>
      <c r="JG158" s="7">
        <f ca="1"/>
        <v>0</v>
      </c>
      <c r="JH158" s="7">
        <f ca="1"/>
        <v>0</v>
      </c>
      <c r="JI158" s="7">
        <f ca="1"/>
        <v>0</v>
      </c>
      <c r="JJ158" s="7">
        <f ca="1"/>
        <v>0</v>
      </c>
      <c r="JK158" s="7">
        <f ca="1"/>
        <v>0</v>
      </c>
      <c r="JL158" s="7">
        <f ca="1"/>
        <v>0</v>
      </c>
      <c r="JM158" s="7">
        <f ca="1"/>
        <v>0</v>
      </c>
      <c r="JN158" s="143"/>
    </row>
    <row r="159" spans="1:274" s="138" customFormat="1" ht="16" customHeight="1">
      <c r="A159" s="217" t="s">
        <v>121</v>
      </c>
      <c r="B159" s="217"/>
      <c r="C159" s="217"/>
      <c r="D159" s="217"/>
      <c r="E159" s="217"/>
      <c r="F159" s="217"/>
      <c r="G159" s="217"/>
      <c r="H159" s="217"/>
      <c r="I159" s="217"/>
      <c r="J159" s="217"/>
      <c r="K159" s="217"/>
      <c r="L159" s="217"/>
      <c r="M159" s="217"/>
      <c r="N159" s="217"/>
      <c r="O159" s="217"/>
      <c r="P159" s="217"/>
      <c r="Q159" s="217"/>
      <c r="R159" s="217"/>
      <c r="S159" s="217"/>
      <c r="T159" s="217"/>
      <c r="U159" s="217"/>
      <c r="V159" s="217"/>
      <c r="W159" s="217"/>
      <c r="X159" s="217"/>
      <c r="Y159" s="217"/>
      <c r="HQ159" s="149"/>
      <c r="HR159" s="204"/>
      <c r="HS159" s="23" t="s">
        <v>22</v>
      </c>
      <c r="HT159" s="120">
        <f ca="1"/>
        <v>0</v>
      </c>
      <c r="HU159" s="138" t="s">
        <v>185</v>
      </c>
      <c r="HX159" s="120">
        <f t="shared" ca="1" si="27"/>
        <v>0</v>
      </c>
      <c r="HY159" s="120">
        <f t="shared" ca="1" si="26"/>
        <v>0</v>
      </c>
      <c r="HZ159" s="120">
        <f t="shared" ca="1" si="26"/>
        <v>0</v>
      </c>
      <c r="IA159" s="120">
        <f t="shared" ca="1" si="26"/>
        <v>0</v>
      </c>
      <c r="IB159" s="120">
        <f t="shared" ca="1" si="26"/>
        <v>0</v>
      </c>
      <c r="IC159" s="120">
        <f t="shared" ca="1" si="26"/>
        <v>0</v>
      </c>
      <c r="ID159" s="120">
        <f t="shared" ca="1" si="26"/>
        <v>0</v>
      </c>
      <c r="IE159" s="120">
        <f t="shared" ca="1" si="26"/>
        <v>0</v>
      </c>
      <c r="IF159" s="120">
        <f t="shared" ca="1" si="26"/>
        <v>0</v>
      </c>
      <c r="IG159" s="120">
        <f t="shared" ca="1" si="26"/>
        <v>0</v>
      </c>
      <c r="IH159" s="120">
        <f t="shared" ca="1" si="26"/>
        <v>0</v>
      </c>
      <c r="II159" s="120">
        <f t="shared" ca="1" si="26"/>
        <v>0</v>
      </c>
      <c r="IJ159" s="120">
        <f t="shared" ca="1" si="26"/>
        <v>0</v>
      </c>
      <c r="IK159" s="120">
        <f t="shared" ca="1" si="26"/>
        <v>0</v>
      </c>
      <c r="IL159" s="120">
        <f t="shared" ca="1" si="26"/>
        <v>0</v>
      </c>
      <c r="IM159" s="120">
        <f t="shared" ca="1" si="26"/>
        <v>0</v>
      </c>
      <c r="IN159" s="120">
        <f t="shared" ca="1" si="26"/>
        <v>0</v>
      </c>
      <c r="IO159" s="120">
        <f t="shared" ca="1" si="26"/>
        <v>0</v>
      </c>
      <c r="IP159" s="120">
        <f t="shared" ca="1" si="26"/>
        <v>0</v>
      </c>
      <c r="IR159" s="204"/>
      <c r="IS159" s="3" t="s">
        <v>22</v>
      </c>
      <c r="IT159" s="120">
        <f ca="1"/>
        <v>0</v>
      </c>
      <c r="IU159" s="120">
        <f ca="1"/>
        <v>0</v>
      </c>
      <c r="IV159" s="120">
        <f ca="1"/>
        <v>0</v>
      </c>
      <c r="IW159" s="120">
        <f ca="1"/>
        <v>0</v>
      </c>
      <c r="IX159" s="120">
        <f ca="1"/>
        <v>0</v>
      </c>
      <c r="IY159" s="120">
        <f ca="1"/>
        <v>0</v>
      </c>
      <c r="IZ159" s="120">
        <f ca="1"/>
        <v>0</v>
      </c>
      <c r="JA159" s="120">
        <f ca="1"/>
        <v>0</v>
      </c>
      <c r="JB159" s="120">
        <f ca="1"/>
        <v>0</v>
      </c>
      <c r="JC159" s="120">
        <f ca="1"/>
        <v>0</v>
      </c>
      <c r="JD159" s="120">
        <f ca="1"/>
        <v>0</v>
      </c>
      <c r="JE159" s="120">
        <f ca="1"/>
        <v>0</v>
      </c>
      <c r="JF159" s="120">
        <f ca="1"/>
        <v>0</v>
      </c>
      <c r="JG159" s="120">
        <f ca="1"/>
        <v>0</v>
      </c>
      <c r="JH159" s="120">
        <f ca="1"/>
        <v>0</v>
      </c>
      <c r="JI159" s="120">
        <f ca="1"/>
        <v>0</v>
      </c>
      <c r="JJ159" s="120">
        <f ca="1"/>
        <v>0</v>
      </c>
      <c r="JK159" s="120">
        <f ca="1"/>
        <v>0</v>
      </c>
      <c r="JL159" s="120">
        <f ca="1"/>
        <v>0</v>
      </c>
      <c r="JM159" s="120">
        <f ca="1"/>
        <v>0</v>
      </c>
      <c r="JN159" s="150"/>
    </row>
    <row r="160" spans="1:274">
      <c r="HQ160" s="147"/>
      <c r="HR160" s="204"/>
      <c r="HS160" s="3" t="s">
        <v>131</v>
      </c>
      <c r="HT160" s="7">
        <f ca="1"/>
        <v>-99009.900990099006</v>
      </c>
      <c r="HU160" t="s">
        <v>185</v>
      </c>
      <c r="HX160" s="7">
        <f t="shared" ca="1" si="27"/>
        <v>0</v>
      </c>
      <c r="HY160" s="7">
        <f t="shared" ca="1" si="26"/>
        <v>0</v>
      </c>
      <c r="HZ160" s="7">
        <f t="shared" ca="1" si="26"/>
        <v>0</v>
      </c>
      <c r="IA160" s="7">
        <f t="shared" ca="1" si="26"/>
        <v>0</v>
      </c>
      <c r="IB160" s="7">
        <f t="shared" ca="1" si="26"/>
        <v>0</v>
      </c>
      <c r="IC160" s="7">
        <f t="shared" ca="1" si="26"/>
        <v>0</v>
      </c>
      <c r="ID160" s="7">
        <f t="shared" ca="1" si="26"/>
        <v>0</v>
      </c>
      <c r="IE160" s="7">
        <f t="shared" ca="1" si="26"/>
        <v>0</v>
      </c>
      <c r="IF160" s="7">
        <f t="shared" ca="1" si="26"/>
        <v>0</v>
      </c>
      <c r="IG160" s="7">
        <f t="shared" ca="1" si="26"/>
        <v>0</v>
      </c>
      <c r="IH160" s="7">
        <f t="shared" ca="1" si="26"/>
        <v>0</v>
      </c>
      <c r="II160" s="7">
        <f t="shared" ca="1" si="26"/>
        <v>0</v>
      </c>
      <c r="IJ160" s="7">
        <f t="shared" ca="1" si="26"/>
        <v>0</v>
      </c>
      <c r="IK160" s="7">
        <f t="shared" ca="1" si="26"/>
        <v>0</v>
      </c>
      <c r="IL160" s="7">
        <f t="shared" ca="1" si="26"/>
        <v>0</v>
      </c>
      <c r="IM160" s="7">
        <f t="shared" ca="1" si="26"/>
        <v>0</v>
      </c>
      <c r="IN160" s="7">
        <f t="shared" ca="1" si="26"/>
        <v>0</v>
      </c>
      <c r="IO160" s="7">
        <f t="shared" ca="1" si="26"/>
        <v>0</v>
      </c>
      <c r="IP160" s="7">
        <f t="shared" ca="1" si="26"/>
        <v>0</v>
      </c>
      <c r="IR160" s="204"/>
      <c r="IS160" s="3" t="s">
        <v>131</v>
      </c>
      <c r="IT160" s="7">
        <f ca="1"/>
        <v>0</v>
      </c>
      <c r="IU160" s="7">
        <f ca="1"/>
        <v>0</v>
      </c>
      <c r="IV160" s="7">
        <f ca="1"/>
        <v>0</v>
      </c>
      <c r="IW160" s="7">
        <f ca="1"/>
        <v>0</v>
      </c>
      <c r="IX160" s="7">
        <f ca="1"/>
        <v>0</v>
      </c>
      <c r="IY160" s="7">
        <f ca="1"/>
        <v>0</v>
      </c>
      <c r="IZ160" s="7">
        <f ca="1"/>
        <v>0</v>
      </c>
      <c r="JA160" s="7">
        <f ca="1"/>
        <v>0</v>
      </c>
      <c r="JB160" s="7">
        <f ca="1"/>
        <v>0</v>
      </c>
      <c r="JC160" s="7">
        <f ca="1"/>
        <v>0</v>
      </c>
      <c r="JD160" s="7">
        <f ca="1"/>
        <v>0</v>
      </c>
      <c r="JE160" s="7">
        <f ca="1"/>
        <v>0</v>
      </c>
      <c r="JF160" s="7">
        <f ca="1"/>
        <v>0</v>
      </c>
      <c r="JG160" s="7">
        <f ca="1"/>
        <v>0</v>
      </c>
      <c r="JH160" s="7">
        <f ca="1"/>
        <v>0</v>
      </c>
      <c r="JI160" s="7">
        <f ca="1"/>
        <v>0</v>
      </c>
      <c r="JJ160" s="7">
        <f ca="1"/>
        <v>0</v>
      </c>
      <c r="JK160" s="7">
        <f ca="1"/>
        <v>0</v>
      </c>
      <c r="JL160" s="7">
        <f ca="1"/>
        <v>0</v>
      </c>
      <c r="JM160" s="7">
        <f ca="1"/>
        <v>0</v>
      </c>
      <c r="JN160" s="143"/>
    </row>
    <row r="161" spans="1:276">
      <c r="A161" s="211" t="s">
        <v>122</v>
      </c>
      <c r="B161" s="211"/>
      <c r="C161" s="211"/>
      <c r="D161" s="211"/>
      <c r="E161" s="211"/>
      <c r="F161" s="211"/>
      <c r="G161" s="211"/>
      <c r="H161" s="211"/>
      <c r="I161" s="211"/>
      <c r="HQ161" s="147"/>
      <c r="HR161" s="204"/>
      <c r="HS161" s="3" t="s">
        <v>132</v>
      </c>
      <c r="HT161" s="7">
        <f ca="1"/>
        <v>-86538.461538461546</v>
      </c>
      <c r="HU161" t="s">
        <v>185</v>
      </c>
      <c r="HX161" s="7">
        <f t="shared" ca="1" si="27"/>
        <v>0</v>
      </c>
      <c r="HY161" s="7">
        <f t="shared" ca="1" si="26"/>
        <v>0</v>
      </c>
      <c r="HZ161" s="7">
        <f t="shared" ca="1" si="26"/>
        <v>0</v>
      </c>
      <c r="IA161" s="7">
        <f t="shared" ca="1" si="26"/>
        <v>0</v>
      </c>
      <c r="IB161" s="7">
        <f t="shared" ca="1" si="26"/>
        <v>0</v>
      </c>
      <c r="IC161" s="7">
        <f t="shared" ca="1" si="26"/>
        <v>0</v>
      </c>
      <c r="ID161" s="7">
        <f t="shared" ca="1" si="26"/>
        <v>0</v>
      </c>
      <c r="IE161" s="7">
        <f t="shared" ca="1" si="26"/>
        <v>0</v>
      </c>
      <c r="IF161" s="7">
        <f t="shared" ca="1" si="26"/>
        <v>0</v>
      </c>
      <c r="IG161" s="7">
        <f t="shared" ca="1" si="26"/>
        <v>0</v>
      </c>
      <c r="IH161" s="7">
        <f t="shared" ca="1" si="26"/>
        <v>0</v>
      </c>
      <c r="II161" s="7">
        <f t="shared" ca="1" si="26"/>
        <v>0</v>
      </c>
      <c r="IJ161" s="7">
        <f t="shared" ca="1" si="26"/>
        <v>0</v>
      </c>
      <c r="IK161" s="7">
        <f t="shared" ca="1" si="26"/>
        <v>0</v>
      </c>
      <c r="IL161" s="7">
        <f t="shared" ca="1" si="26"/>
        <v>0</v>
      </c>
      <c r="IM161" s="7">
        <f t="shared" ca="1" si="26"/>
        <v>0</v>
      </c>
      <c r="IN161" s="7">
        <f t="shared" ca="1" si="26"/>
        <v>0</v>
      </c>
      <c r="IO161" s="7">
        <f t="shared" ca="1" si="26"/>
        <v>0</v>
      </c>
      <c r="IP161" s="7">
        <f t="shared" ca="1" si="26"/>
        <v>0</v>
      </c>
      <c r="IR161" s="204"/>
      <c r="IS161" s="3" t="s">
        <v>132</v>
      </c>
      <c r="IT161" s="7">
        <f ca="1"/>
        <v>0</v>
      </c>
      <c r="IU161" s="7">
        <f ca="1"/>
        <v>0</v>
      </c>
      <c r="IV161" s="7">
        <f ca="1"/>
        <v>0</v>
      </c>
      <c r="IW161" s="7">
        <f ca="1"/>
        <v>0</v>
      </c>
      <c r="IX161" s="7">
        <f ca="1"/>
        <v>0</v>
      </c>
      <c r="IY161" s="7">
        <f ca="1"/>
        <v>0</v>
      </c>
      <c r="IZ161" s="7">
        <f ca="1"/>
        <v>0</v>
      </c>
      <c r="JA161" s="7">
        <f ca="1"/>
        <v>0</v>
      </c>
      <c r="JB161" s="7">
        <f ca="1"/>
        <v>0</v>
      </c>
      <c r="JC161" s="7">
        <f ca="1"/>
        <v>0</v>
      </c>
      <c r="JD161" s="7">
        <f ca="1"/>
        <v>0</v>
      </c>
      <c r="JE161" s="7">
        <f ca="1"/>
        <v>0</v>
      </c>
      <c r="JF161" s="7">
        <f ca="1"/>
        <v>0</v>
      </c>
      <c r="JG161" s="7">
        <f ca="1"/>
        <v>0</v>
      </c>
      <c r="JH161" s="7">
        <f ca="1"/>
        <v>0</v>
      </c>
      <c r="JI161" s="7">
        <f ca="1"/>
        <v>0</v>
      </c>
      <c r="JJ161" s="7">
        <f ca="1"/>
        <v>0</v>
      </c>
      <c r="JK161" s="7">
        <f ca="1"/>
        <v>0</v>
      </c>
      <c r="JL161" s="7">
        <f ca="1"/>
        <v>0</v>
      </c>
      <c r="JM161" s="7">
        <f ca="1"/>
        <v>0</v>
      </c>
      <c r="JN161" s="143"/>
    </row>
    <row r="162" spans="1:276">
      <c r="A162" s="38"/>
      <c r="B162" s="38"/>
      <c r="C162" s="38"/>
      <c r="D162" s="38"/>
      <c r="E162" s="38"/>
      <c r="F162" s="38"/>
      <c r="G162" s="38"/>
      <c r="H162" s="6"/>
      <c r="I162" s="6"/>
      <c r="HQ162" s="147"/>
      <c r="HR162" s="204"/>
      <c r="HS162" s="3" t="s">
        <v>32</v>
      </c>
      <c r="HT162" s="7">
        <f ca="1"/>
        <v>0</v>
      </c>
      <c r="HU162" t="s">
        <v>185</v>
      </c>
      <c r="HX162" s="7">
        <f t="shared" ca="1" si="27"/>
        <v>0</v>
      </c>
      <c r="HY162" s="7">
        <f t="shared" ca="1" si="26"/>
        <v>0</v>
      </c>
      <c r="HZ162" s="7">
        <f t="shared" ca="1" si="26"/>
        <v>0</v>
      </c>
      <c r="IA162" s="7">
        <f t="shared" ca="1" si="26"/>
        <v>0</v>
      </c>
      <c r="IB162" s="7">
        <f t="shared" ca="1" si="26"/>
        <v>0</v>
      </c>
      <c r="IC162" s="7">
        <f t="shared" ca="1" si="26"/>
        <v>0</v>
      </c>
      <c r="ID162" s="7">
        <f t="shared" ca="1" si="26"/>
        <v>0</v>
      </c>
      <c r="IE162" s="7">
        <f t="shared" ca="1" si="26"/>
        <v>0</v>
      </c>
      <c r="IF162" s="7">
        <f t="shared" ca="1" si="26"/>
        <v>0</v>
      </c>
      <c r="IG162" s="7">
        <f t="shared" ca="1" si="26"/>
        <v>0</v>
      </c>
      <c r="IH162" s="7">
        <f t="shared" ca="1" si="26"/>
        <v>0</v>
      </c>
      <c r="II162" s="7">
        <f t="shared" ca="1" si="26"/>
        <v>0</v>
      </c>
      <c r="IJ162" s="7">
        <f t="shared" ca="1" si="26"/>
        <v>0</v>
      </c>
      <c r="IK162" s="7">
        <f t="shared" ca="1" si="26"/>
        <v>0</v>
      </c>
      <c r="IL162" s="7">
        <f t="shared" ca="1" si="26"/>
        <v>0</v>
      </c>
      <c r="IM162" s="7">
        <f t="shared" ca="1" si="26"/>
        <v>0</v>
      </c>
      <c r="IN162" s="7">
        <f t="shared" ca="1" si="26"/>
        <v>0</v>
      </c>
      <c r="IO162" s="7">
        <f t="shared" ca="1" si="26"/>
        <v>0</v>
      </c>
      <c r="IP162" s="7">
        <f t="shared" ca="1" si="26"/>
        <v>0</v>
      </c>
      <c r="IR162" s="204"/>
      <c r="IS162" s="3" t="s">
        <v>32</v>
      </c>
      <c r="IT162" s="7">
        <f ca="1"/>
        <v>0</v>
      </c>
      <c r="IU162" s="7">
        <f ca="1"/>
        <v>0</v>
      </c>
      <c r="IV162" s="7">
        <f ca="1"/>
        <v>0</v>
      </c>
      <c r="IW162" s="7">
        <f ca="1"/>
        <v>0</v>
      </c>
      <c r="IX162" s="7">
        <f ca="1"/>
        <v>0</v>
      </c>
      <c r="IY162" s="7">
        <f ca="1"/>
        <v>0</v>
      </c>
      <c r="IZ162" s="7">
        <f ca="1"/>
        <v>0</v>
      </c>
      <c r="JA162" s="7">
        <f ca="1"/>
        <v>0</v>
      </c>
      <c r="JB162" s="7">
        <f ca="1"/>
        <v>0</v>
      </c>
      <c r="JC162" s="7">
        <f ca="1"/>
        <v>0</v>
      </c>
      <c r="JD162" s="7">
        <f ca="1"/>
        <v>0</v>
      </c>
      <c r="JE162" s="7">
        <f ca="1"/>
        <v>0</v>
      </c>
      <c r="JF162" s="7">
        <f ca="1"/>
        <v>0</v>
      </c>
      <c r="JG162" s="7">
        <f ca="1"/>
        <v>0</v>
      </c>
      <c r="JH162" s="7">
        <f ca="1"/>
        <v>0</v>
      </c>
      <c r="JI162" s="7">
        <f ca="1"/>
        <v>0</v>
      </c>
      <c r="JJ162" s="7">
        <f ca="1"/>
        <v>0</v>
      </c>
      <c r="JK162" s="7">
        <f ca="1"/>
        <v>0</v>
      </c>
      <c r="JL162" s="7">
        <f ca="1"/>
        <v>0</v>
      </c>
      <c r="JM162" s="7">
        <f ca="1"/>
        <v>0</v>
      </c>
      <c r="JN162" s="143"/>
    </row>
    <row r="163" spans="1:276" ht="16" customHeight="1">
      <c r="A163" s="222" t="s">
        <v>171</v>
      </c>
      <c r="B163" s="3" t="s">
        <v>14</v>
      </c>
      <c r="C163" s="7">
        <f>BD128</f>
        <v>0</v>
      </c>
      <c r="D163" s="17"/>
      <c r="E163" s="46">
        <f t="shared" ref="E163:E182" si="29">BB73</f>
        <v>0</v>
      </c>
      <c r="H163" s="17"/>
      <c r="I163" s="22">
        <f>C163-E163</f>
        <v>0</v>
      </c>
      <c r="HQ163" s="147"/>
      <c r="HR163" s="204"/>
      <c r="HS163" s="3" t="s">
        <v>33</v>
      </c>
      <c r="HT163" s="7">
        <f ca="1"/>
        <v>0</v>
      </c>
      <c r="HU163" t="s">
        <v>185</v>
      </c>
      <c r="HX163" s="7">
        <f t="shared" ca="1" si="27"/>
        <v>0</v>
      </c>
      <c r="HY163" s="7">
        <f t="shared" ca="1" si="26"/>
        <v>0</v>
      </c>
      <c r="HZ163" s="7">
        <f t="shared" ca="1" si="26"/>
        <v>0</v>
      </c>
      <c r="IA163" s="7">
        <f t="shared" ca="1" si="26"/>
        <v>0</v>
      </c>
      <c r="IB163" s="7">
        <f t="shared" ca="1" si="26"/>
        <v>0</v>
      </c>
      <c r="IC163" s="7">
        <f t="shared" ca="1" si="26"/>
        <v>0</v>
      </c>
      <c r="ID163" s="7">
        <f t="shared" ca="1" si="26"/>
        <v>0</v>
      </c>
      <c r="IE163" s="7">
        <f t="shared" ca="1" si="26"/>
        <v>0</v>
      </c>
      <c r="IF163" s="7">
        <f t="shared" ca="1" si="26"/>
        <v>0</v>
      </c>
      <c r="IG163" s="7">
        <f t="shared" ca="1" si="26"/>
        <v>0</v>
      </c>
      <c r="IH163" s="7">
        <f t="shared" ca="1" si="26"/>
        <v>0</v>
      </c>
      <c r="II163" s="7">
        <f t="shared" ca="1" si="26"/>
        <v>0</v>
      </c>
      <c r="IJ163" s="7">
        <f t="shared" ca="1" si="26"/>
        <v>0</v>
      </c>
      <c r="IK163" s="7">
        <f t="shared" ca="1" si="26"/>
        <v>0</v>
      </c>
      <c r="IL163" s="7">
        <f t="shared" ca="1" si="26"/>
        <v>0</v>
      </c>
      <c r="IM163" s="7">
        <f t="shared" ca="1" si="26"/>
        <v>0</v>
      </c>
      <c r="IN163" s="7">
        <f t="shared" ca="1" si="26"/>
        <v>0</v>
      </c>
      <c r="IO163" s="7">
        <f t="shared" ca="1" si="26"/>
        <v>0</v>
      </c>
      <c r="IP163" s="7">
        <f t="shared" ca="1" si="26"/>
        <v>0</v>
      </c>
      <c r="IR163" s="204"/>
      <c r="IS163" s="3" t="s">
        <v>33</v>
      </c>
      <c r="IT163" s="7">
        <f ca="1"/>
        <v>0</v>
      </c>
      <c r="IU163" s="7">
        <f ca="1"/>
        <v>0</v>
      </c>
      <c r="IV163" s="7">
        <f ca="1"/>
        <v>0</v>
      </c>
      <c r="IW163" s="7">
        <f ca="1"/>
        <v>0</v>
      </c>
      <c r="IX163" s="7">
        <f ca="1"/>
        <v>0</v>
      </c>
      <c r="IY163" s="7">
        <f ca="1"/>
        <v>0</v>
      </c>
      <c r="IZ163" s="7">
        <f ca="1"/>
        <v>0</v>
      </c>
      <c r="JA163" s="7">
        <f ca="1"/>
        <v>0</v>
      </c>
      <c r="JB163" s="7">
        <f ca="1"/>
        <v>0</v>
      </c>
      <c r="JC163" s="7">
        <f ca="1"/>
        <v>0</v>
      </c>
      <c r="JD163" s="7">
        <f ca="1"/>
        <v>0</v>
      </c>
      <c r="JE163" s="7">
        <f ca="1"/>
        <v>0</v>
      </c>
      <c r="JF163" s="7">
        <f ca="1"/>
        <v>0</v>
      </c>
      <c r="JG163" s="7">
        <f ca="1"/>
        <v>0</v>
      </c>
      <c r="JH163" s="7">
        <f ca="1"/>
        <v>0</v>
      </c>
      <c r="JI163" s="7">
        <f ca="1"/>
        <v>0</v>
      </c>
      <c r="JJ163" s="7">
        <f ca="1"/>
        <v>0</v>
      </c>
      <c r="JK163" s="7">
        <f ca="1"/>
        <v>0</v>
      </c>
      <c r="JL163" s="7">
        <f ca="1"/>
        <v>0</v>
      </c>
      <c r="JM163" s="7">
        <f ca="1"/>
        <v>0</v>
      </c>
      <c r="JN163" s="143"/>
    </row>
    <row r="164" spans="1:276" ht="16" customHeight="1">
      <c r="A164" s="222"/>
      <c r="B164" s="3" t="s">
        <v>480</v>
      </c>
      <c r="C164" s="7">
        <f t="shared" ref="C164:C182" si="30">BD129</f>
        <v>0</v>
      </c>
      <c r="D164" s="17"/>
      <c r="E164" s="46">
        <f t="shared" si="29"/>
        <v>0</v>
      </c>
      <c r="H164" s="17"/>
      <c r="I164" s="22">
        <f t="shared" ref="I164:I182" si="31">C164-E164</f>
        <v>0</v>
      </c>
      <c r="HQ164" s="147"/>
      <c r="HR164" s="204"/>
      <c r="HS164" s="3" t="s">
        <v>42</v>
      </c>
      <c r="HT164" s="7">
        <f ca="1"/>
        <v>0</v>
      </c>
      <c r="HU164" t="s">
        <v>185</v>
      </c>
      <c r="HX164" s="7">
        <f t="shared" ca="1" si="27"/>
        <v>0</v>
      </c>
      <c r="HY164" s="7">
        <f t="shared" ca="1" si="26"/>
        <v>0</v>
      </c>
      <c r="HZ164" s="7">
        <f t="shared" ca="1" si="26"/>
        <v>0</v>
      </c>
      <c r="IA164" s="7">
        <f t="shared" ca="1" si="26"/>
        <v>0</v>
      </c>
      <c r="IB164" s="7">
        <f t="shared" ca="1" si="26"/>
        <v>0</v>
      </c>
      <c r="IC164" s="7">
        <f t="shared" ca="1" si="26"/>
        <v>0</v>
      </c>
      <c r="ID164" s="7">
        <f t="shared" ca="1" si="26"/>
        <v>0</v>
      </c>
      <c r="IE164" s="7">
        <f t="shared" ca="1" si="26"/>
        <v>0</v>
      </c>
      <c r="IF164" s="7">
        <f t="shared" ca="1" si="26"/>
        <v>0</v>
      </c>
      <c r="IG164" s="7">
        <f t="shared" ca="1" si="26"/>
        <v>0</v>
      </c>
      <c r="IH164" s="7">
        <f t="shared" ca="1" si="26"/>
        <v>0</v>
      </c>
      <c r="II164" s="7">
        <f t="shared" ca="1" si="26"/>
        <v>0</v>
      </c>
      <c r="IJ164" s="7">
        <f t="shared" ca="1" si="26"/>
        <v>0</v>
      </c>
      <c r="IK164" s="7">
        <f t="shared" ca="1" si="26"/>
        <v>0</v>
      </c>
      <c r="IL164" s="7">
        <f t="shared" ca="1" si="26"/>
        <v>0</v>
      </c>
      <c r="IM164" s="7">
        <f t="shared" ca="1" si="26"/>
        <v>0</v>
      </c>
      <c r="IN164" s="7">
        <f t="shared" ca="1" si="26"/>
        <v>0</v>
      </c>
      <c r="IO164" s="7">
        <f t="shared" ca="1" si="26"/>
        <v>0</v>
      </c>
      <c r="IP164" s="7">
        <f t="shared" ca="1" si="26"/>
        <v>0</v>
      </c>
      <c r="IR164" s="204"/>
      <c r="IS164" s="3" t="s">
        <v>42</v>
      </c>
      <c r="IT164" s="7">
        <f ca="1"/>
        <v>0</v>
      </c>
      <c r="IU164" s="7">
        <f ca="1"/>
        <v>0</v>
      </c>
      <c r="IV164" s="7">
        <f ca="1"/>
        <v>0</v>
      </c>
      <c r="IW164" s="7">
        <f ca="1"/>
        <v>0</v>
      </c>
      <c r="IX164" s="7">
        <f ca="1"/>
        <v>0</v>
      </c>
      <c r="IY164" s="7">
        <f ca="1"/>
        <v>0</v>
      </c>
      <c r="IZ164" s="7">
        <f ca="1"/>
        <v>0</v>
      </c>
      <c r="JA164" s="7">
        <f ca="1"/>
        <v>0</v>
      </c>
      <c r="JB164" s="7">
        <f ca="1"/>
        <v>0</v>
      </c>
      <c r="JC164" s="7">
        <f ca="1"/>
        <v>0</v>
      </c>
      <c r="JD164" s="7">
        <f ca="1"/>
        <v>0</v>
      </c>
      <c r="JE164" s="7">
        <f ca="1"/>
        <v>0</v>
      </c>
      <c r="JF164" s="7">
        <f ca="1"/>
        <v>0</v>
      </c>
      <c r="JG164" s="7">
        <f ca="1"/>
        <v>0</v>
      </c>
      <c r="JH164" s="7">
        <f ca="1"/>
        <v>0</v>
      </c>
      <c r="JI164" s="7">
        <f ca="1"/>
        <v>0</v>
      </c>
      <c r="JJ164" s="7">
        <f ca="1"/>
        <v>0</v>
      </c>
      <c r="JK164" s="7">
        <f ca="1"/>
        <v>0</v>
      </c>
      <c r="JL164" s="7">
        <f ca="1"/>
        <v>0</v>
      </c>
      <c r="JM164" s="7">
        <f ca="1"/>
        <v>0</v>
      </c>
      <c r="JN164" s="143"/>
    </row>
    <row r="165" spans="1:276" ht="16" customHeight="1">
      <c r="A165" s="222"/>
      <c r="B165" s="3" t="s">
        <v>481</v>
      </c>
      <c r="C165" s="7">
        <f t="shared" si="30"/>
        <v>0</v>
      </c>
      <c r="D165" s="17"/>
      <c r="E165" s="46">
        <f t="shared" si="29"/>
        <v>0</v>
      </c>
      <c r="H165" s="17"/>
      <c r="I165" s="22">
        <f t="shared" si="31"/>
        <v>0</v>
      </c>
      <c r="HQ165" s="147"/>
      <c r="HR165" s="204"/>
      <c r="HS165" s="3" t="s">
        <v>34</v>
      </c>
      <c r="HT165" s="7">
        <f ca="1"/>
        <v>0</v>
      </c>
      <c r="HU165" t="s">
        <v>185</v>
      </c>
      <c r="HX165" s="7">
        <f t="shared" ca="1" si="27"/>
        <v>0</v>
      </c>
      <c r="HY165" s="7">
        <f t="shared" ca="1" si="26"/>
        <v>0</v>
      </c>
      <c r="HZ165" s="7">
        <f t="shared" ca="1" si="26"/>
        <v>0</v>
      </c>
      <c r="IA165" s="7">
        <f t="shared" ca="1" si="26"/>
        <v>0</v>
      </c>
      <c r="IB165" s="7">
        <f t="shared" ref="IB165:IP169" ca="1" si="32">IF((ROW()-ROW($HX$151))=(COLUMN()-COLUMN($HX$151)),INDIRECT("HB"&amp;ROW()),0)</f>
        <v>0</v>
      </c>
      <c r="IC165" s="7">
        <f t="shared" ca="1" si="32"/>
        <v>0</v>
      </c>
      <c r="ID165" s="7">
        <f t="shared" ca="1" si="32"/>
        <v>0</v>
      </c>
      <c r="IE165" s="7">
        <f t="shared" ca="1" si="32"/>
        <v>0</v>
      </c>
      <c r="IF165" s="7">
        <f t="shared" ca="1" si="32"/>
        <v>0</v>
      </c>
      <c r="IG165" s="7">
        <f t="shared" ca="1" si="32"/>
        <v>0</v>
      </c>
      <c r="IH165" s="7">
        <f t="shared" ca="1" si="32"/>
        <v>0</v>
      </c>
      <c r="II165" s="7">
        <f t="shared" ca="1" si="32"/>
        <v>0</v>
      </c>
      <c r="IJ165" s="7">
        <f t="shared" ca="1" si="32"/>
        <v>0</v>
      </c>
      <c r="IK165" s="7">
        <f t="shared" ca="1" si="32"/>
        <v>0</v>
      </c>
      <c r="IL165" s="7">
        <f t="shared" ca="1" si="32"/>
        <v>0</v>
      </c>
      <c r="IM165" s="7">
        <f t="shared" ca="1" si="32"/>
        <v>0</v>
      </c>
      <c r="IN165" s="7">
        <f t="shared" ca="1" si="32"/>
        <v>0</v>
      </c>
      <c r="IO165" s="7">
        <f t="shared" ca="1" si="32"/>
        <v>0</v>
      </c>
      <c r="IP165" s="7">
        <f t="shared" ca="1" si="32"/>
        <v>0</v>
      </c>
      <c r="IR165" s="204"/>
      <c r="IS165" s="3" t="s">
        <v>34</v>
      </c>
      <c r="IT165" s="7">
        <f ca="1"/>
        <v>0</v>
      </c>
      <c r="IU165" s="7">
        <f ca="1"/>
        <v>0</v>
      </c>
      <c r="IV165" s="7">
        <f ca="1"/>
        <v>0</v>
      </c>
      <c r="IW165" s="7">
        <f ca="1"/>
        <v>0</v>
      </c>
      <c r="IX165" s="7">
        <f ca="1"/>
        <v>0</v>
      </c>
      <c r="IY165" s="7">
        <f ca="1"/>
        <v>0</v>
      </c>
      <c r="IZ165" s="7">
        <f ca="1"/>
        <v>0</v>
      </c>
      <c r="JA165" s="7">
        <f ca="1"/>
        <v>0</v>
      </c>
      <c r="JB165" s="7">
        <f ca="1"/>
        <v>0</v>
      </c>
      <c r="JC165" s="7">
        <f ca="1"/>
        <v>0</v>
      </c>
      <c r="JD165" s="7">
        <f ca="1"/>
        <v>0</v>
      </c>
      <c r="JE165" s="7">
        <f ca="1"/>
        <v>0</v>
      </c>
      <c r="JF165" s="7">
        <f ca="1"/>
        <v>0</v>
      </c>
      <c r="JG165" s="7">
        <f ca="1"/>
        <v>0</v>
      </c>
      <c r="JH165" s="7">
        <f ca="1"/>
        <v>0</v>
      </c>
      <c r="JI165" s="7">
        <f ca="1"/>
        <v>0</v>
      </c>
      <c r="JJ165" s="7">
        <f ca="1"/>
        <v>0</v>
      </c>
      <c r="JK165" s="7">
        <f ca="1"/>
        <v>0</v>
      </c>
      <c r="JL165" s="7">
        <f ca="1"/>
        <v>0</v>
      </c>
      <c r="JM165" s="7">
        <f ca="1"/>
        <v>0</v>
      </c>
      <c r="JN165" s="143"/>
    </row>
    <row r="166" spans="1:276">
      <c r="A166" s="222"/>
      <c r="B166" s="3" t="s">
        <v>27</v>
      </c>
      <c r="C166" s="7">
        <f t="shared" si="30"/>
        <v>0</v>
      </c>
      <c r="D166" s="17"/>
      <c r="E166" s="46">
        <f t="shared" si="29"/>
        <v>0</v>
      </c>
      <c r="H166" s="17"/>
      <c r="I166" s="22">
        <f t="shared" si="31"/>
        <v>0</v>
      </c>
      <c r="HQ166" s="147"/>
      <c r="HR166" s="204"/>
      <c r="HS166" s="3" t="s">
        <v>35</v>
      </c>
      <c r="HT166" s="7">
        <f ca="1"/>
        <v>0</v>
      </c>
      <c r="HU166" t="s">
        <v>186</v>
      </c>
      <c r="HX166" s="7">
        <f t="shared" ca="1" si="27"/>
        <v>0</v>
      </c>
      <c r="HY166" s="7">
        <f t="shared" ca="1" si="27"/>
        <v>0</v>
      </c>
      <c r="HZ166" s="7">
        <f t="shared" ca="1" si="27"/>
        <v>0</v>
      </c>
      <c r="IA166" s="7">
        <f t="shared" ca="1" si="27"/>
        <v>0</v>
      </c>
      <c r="IB166" s="7">
        <f t="shared" ca="1" si="27"/>
        <v>0</v>
      </c>
      <c r="IC166" s="7">
        <f t="shared" ca="1" si="27"/>
        <v>0</v>
      </c>
      <c r="ID166" s="7">
        <f t="shared" ca="1" si="27"/>
        <v>0</v>
      </c>
      <c r="IE166" s="7">
        <f t="shared" ca="1" si="27"/>
        <v>0</v>
      </c>
      <c r="IF166" s="7">
        <f t="shared" ca="1" si="27"/>
        <v>0</v>
      </c>
      <c r="IG166" s="7">
        <f t="shared" ca="1" si="27"/>
        <v>0</v>
      </c>
      <c r="IH166" s="7">
        <f t="shared" ca="1" si="27"/>
        <v>0</v>
      </c>
      <c r="II166" s="7">
        <f t="shared" ca="1" si="27"/>
        <v>0</v>
      </c>
      <c r="IJ166" s="7">
        <f t="shared" ca="1" si="27"/>
        <v>0</v>
      </c>
      <c r="IK166" s="7">
        <f t="shared" ca="1" si="27"/>
        <v>0</v>
      </c>
      <c r="IL166" s="7">
        <f t="shared" ca="1" si="27"/>
        <v>0</v>
      </c>
      <c r="IM166" s="7">
        <f t="shared" ca="1" si="27"/>
        <v>0</v>
      </c>
      <c r="IN166" s="7">
        <f t="shared" ca="1" si="32"/>
        <v>0</v>
      </c>
      <c r="IO166" s="7">
        <f t="shared" ca="1" si="32"/>
        <v>0</v>
      </c>
      <c r="IP166" s="7">
        <f t="shared" ca="1" si="32"/>
        <v>0</v>
      </c>
      <c r="IR166" s="204"/>
      <c r="IS166" s="3" t="s">
        <v>35</v>
      </c>
      <c r="IT166" s="7">
        <f ca="1"/>
        <v>0</v>
      </c>
      <c r="IU166" s="7">
        <f ca="1"/>
        <v>0</v>
      </c>
      <c r="IV166" s="7">
        <f ca="1"/>
        <v>0</v>
      </c>
      <c r="IW166" s="7">
        <f ca="1"/>
        <v>0</v>
      </c>
      <c r="IX166" s="7">
        <f ca="1"/>
        <v>0</v>
      </c>
      <c r="IY166" s="7">
        <f ca="1"/>
        <v>0</v>
      </c>
      <c r="IZ166" s="7">
        <f ca="1"/>
        <v>0</v>
      </c>
      <c r="JA166" s="7">
        <f ca="1"/>
        <v>0</v>
      </c>
      <c r="JB166" s="7">
        <f ca="1"/>
        <v>0</v>
      </c>
      <c r="JC166" s="7">
        <f ca="1"/>
        <v>0</v>
      </c>
      <c r="JD166" s="7">
        <f ca="1"/>
        <v>0</v>
      </c>
      <c r="JE166" s="7">
        <f ca="1"/>
        <v>0</v>
      </c>
      <c r="JF166" s="7">
        <f ca="1"/>
        <v>0</v>
      </c>
      <c r="JG166" s="7">
        <f ca="1"/>
        <v>0</v>
      </c>
      <c r="JH166" s="7">
        <f ca="1"/>
        <v>0</v>
      </c>
      <c r="JI166" s="7">
        <f ca="1"/>
        <v>0</v>
      </c>
      <c r="JJ166" s="7">
        <f ca="1"/>
        <v>0</v>
      </c>
      <c r="JK166" s="7">
        <f ca="1"/>
        <v>0</v>
      </c>
      <c r="JL166" s="7">
        <f ca="1"/>
        <v>0</v>
      </c>
      <c r="JM166" s="7">
        <f ca="1"/>
        <v>0</v>
      </c>
      <c r="JN166" s="143"/>
    </row>
    <row r="167" spans="1:276" ht="19">
      <c r="A167" s="222"/>
      <c r="B167" s="3" t="s">
        <v>482</v>
      </c>
      <c r="C167" s="7">
        <f t="shared" si="30"/>
        <v>0</v>
      </c>
      <c r="D167" s="17"/>
      <c r="E167" s="46">
        <f t="shared" si="29"/>
        <v>0</v>
      </c>
      <c r="H167" s="17"/>
      <c r="I167" s="22">
        <f t="shared" si="31"/>
        <v>0</v>
      </c>
      <c r="HQ167" s="147"/>
      <c r="HR167" s="204"/>
      <c r="HS167" s="3" t="s">
        <v>36</v>
      </c>
      <c r="HT167" s="7">
        <f ca="1"/>
        <v>0</v>
      </c>
      <c r="HU167" t="s">
        <v>187</v>
      </c>
      <c r="HX167" s="7">
        <f t="shared" ca="1" si="27"/>
        <v>0</v>
      </c>
      <c r="HY167" s="7">
        <f t="shared" ca="1" si="27"/>
        <v>0</v>
      </c>
      <c r="HZ167" s="7">
        <f t="shared" ca="1" si="27"/>
        <v>0</v>
      </c>
      <c r="IA167" s="7">
        <f t="shared" ca="1" si="27"/>
        <v>0</v>
      </c>
      <c r="IB167" s="7">
        <f t="shared" ca="1" si="27"/>
        <v>0</v>
      </c>
      <c r="IC167" s="7">
        <f t="shared" ca="1" si="27"/>
        <v>0</v>
      </c>
      <c r="ID167" s="7">
        <f t="shared" ca="1" si="27"/>
        <v>0</v>
      </c>
      <c r="IE167" s="7">
        <f t="shared" ca="1" si="27"/>
        <v>0</v>
      </c>
      <c r="IF167" s="7">
        <f t="shared" ca="1" si="27"/>
        <v>0</v>
      </c>
      <c r="IG167" s="7">
        <f t="shared" ca="1" si="27"/>
        <v>0</v>
      </c>
      <c r="IH167" s="7">
        <f t="shared" ca="1" si="27"/>
        <v>0</v>
      </c>
      <c r="II167" s="7">
        <f t="shared" ca="1" si="27"/>
        <v>0</v>
      </c>
      <c r="IJ167" s="7">
        <f t="shared" ca="1" si="27"/>
        <v>0</v>
      </c>
      <c r="IK167" s="7">
        <f t="shared" ca="1" si="27"/>
        <v>0</v>
      </c>
      <c r="IL167" s="7">
        <f t="shared" ca="1" si="27"/>
        <v>0</v>
      </c>
      <c r="IM167" s="7">
        <f t="shared" ca="1" si="27"/>
        <v>0</v>
      </c>
      <c r="IN167" s="7">
        <f t="shared" ca="1" si="32"/>
        <v>0</v>
      </c>
      <c r="IO167" s="7">
        <f t="shared" ca="1" si="32"/>
        <v>0</v>
      </c>
      <c r="IP167" s="7">
        <f t="shared" ca="1" si="32"/>
        <v>0</v>
      </c>
      <c r="IR167" s="204"/>
      <c r="IS167" s="3" t="s">
        <v>36</v>
      </c>
      <c r="IT167" s="7">
        <f ca="1"/>
        <v>0</v>
      </c>
      <c r="IU167" s="7">
        <f ca="1"/>
        <v>0</v>
      </c>
      <c r="IV167" s="7">
        <f ca="1"/>
        <v>0</v>
      </c>
      <c r="IW167" s="7">
        <f ca="1"/>
        <v>0</v>
      </c>
      <c r="IX167" s="7">
        <f ca="1"/>
        <v>0</v>
      </c>
      <c r="IY167" s="7">
        <f ca="1"/>
        <v>0</v>
      </c>
      <c r="IZ167" s="7">
        <f ca="1"/>
        <v>0</v>
      </c>
      <c r="JA167" s="7">
        <f ca="1"/>
        <v>0</v>
      </c>
      <c r="JB167" s="7">
        <f ca="1"/>
        <v>0</v>
      </c>
      <c r="JC167" s="7">
        <f ca="1"/>
        <v>0</v>
      </c>
      <c r="JD167" s="7">
        <f ca="1"/>
        <v>0</v>
      </c>
      <c r="JE167" s="7">
        <f ca="1"/>
        <v>0</v>
      </c>
      <c r="JF167" s="7">
        <f ca="1"/>
        <v>0</v>
      </c>
      <c r="JG167" s="7">
        <f ca="1"/>
        <v>0</v>
      </c>
      <c r="JH167" s="7">
        <f ca="1"/>
        <v>0</v>
      </c>
      <c r="JI167" s="7">
        <f ca="1"/>
        <v>0</v>
      </c>
      <c r="JJ167" s="7">
        <f ca="1"/>
        <v>0</v>
      </c>
      <c r="JK167" s="7">
        <f ca="1"/>
        <v>0</v>
      </c>
      <c r="JL167" s="7">
        <f ca="1"/>
        <v>0</v>
      </c>
      <c r="JM167" s="7">
        <f ca="1"/>
        <v>0</v>
      </c>
      <c r="JN167" s="143"/>
    </row>
    <row r="168" spans="1:276">
      <c r="A168" s="222"/>
      <c r="B168" s="3" t="s">
        <v>483</v>
      </c>
      <c r="C168" s="7">
        <f t="shared" si="30"/>
        <v>0</v>
      </c>
      <c r="D168" s="17"/>
      <c r="E168" s="46">
        <f t="shared" si="29"/>
        <v>0</v>
      </c>
      <c r="H168" s="17"/>
      <c r="I168" s="22">
        <f t="shared" si="31"/>
        <v>0</v>
      </c>
      <c r="HQ168" s="147"/>
      <c r="HR168" s="204"/>
      <c r="HS168" s="3" t="s">
        <v>41</v>
      </c>
      <c r="HT168" s="7">
        <f ca="1"/>
        <v>0</v>
      </c>
      <c r="HU168" t="s">
        <v>188</v>
      </c>
      <c r="HX168" s="7">
        <f t="shared" ca="1" si="27"/>
        <v>0</v>
      </c>
      <c r="HY168" s="7">
        <f t="shared" ca="1" si="27"/>
        <v>0</v>
      </c>
      <c r="HZ168" s="7">
        <f t="shared" ca="1" si="27"/>
        <v>0</v>
      </c>
      <c r="IA168" s="7">
        <f t="shared" ca="1" si="27"/>
        <v>0</v>
      </c>
      <c r="IB168" s="7">
        <f t="shared" ca="1" si="27"/>
        <v>0</v>
      </c>
      <c r="IC168" s="7">
        <f t="shared" ca="1" si="27"/>
        <v>0</v>
      </c>
      <c r="ID168" s="7">
        <f t="shared" ca="1" si="27"/>
        <v>0</v>
      </c>
      <c r="IE168" s="7">
        <f t="shared" ca="1" si="27"/>
        <v>0</v>
      </c>
      <c r="IF168" s="7">
        <f t="shared" ca="1" si="27"/>
        <v>0</v>
      </c>
      <c r="IG168" s="7">
        <f t="shared" ca="1" si="27"/>
        <v>0</v>
      </c>
      <c r="IH168" s="7">
        <f t="shared" ca="1" si="27"/>
        <v>0</v>
      </c>
      <c r="II168" s="7">
        <f t="shared" ca="1" si="27"/>
        <v>0</v>
      </c>
      <c r="IJ168" s="7">
        <f t="shared" ca="1" si="27"/>
        <v>0</v>
      </c>
      <c r="IK168" s="7">
        <f t="shared" ca="1" si="27"/>
        <v>0</v>
      </c>
      <c r="IL168" s="7">
        <f t="shared" ca="1" si="27"/>
        <v>0</v>
      </c>
      <c r="IM168" s="7">
        <f t="shared" ca="1" si="27"/>
        <v>0</v>
      </c>
      <c r="IN168" s="7">
        <f t="shared" ca="1" si="32"/>
        <v>0</v>
      </c>
      <c r="IO168" s="7">
        <f t="shared" ca="1" si="32"/>
        <v>0</v>
      </c>
      <c r="IP168" s="7">
        <f t="shared" ca="1" si="32"/>
        <v>0</v>
      </c>
      <c r="IR168" s="204"/>
      <c r="IS168" s="3" t="s">
        <v>41</v>
      </c>
      <c r="IT168" s="7">
        <f ca="1"/>
        <v>0</v>
      </c>
      <c r="IU168" s="7">
        <f ca="1"/>
        <v>0</v>
      </c>
      <c r="IV168" s="7">
        <f ca="1"/>
        <v>0</v>
      </c>
      <c r="IW168" s="7">
        <f ca="1"/>
        <v>0</v>
      </c>
      <c r="IX168" s="7">
        <f ca="1"/>
        <v>0</v>
      </c>
      <c r="IY168" s="7">
        <f ca="1"/>
        <v>0</v>
      </c>
      <c r="IZ168" s="7">
        <f ca="1"/>
        <v>0</v>
      </c>
      <c r="JA168" s="7">
        <f ca="1"/>
        <v>0</v>
      </c>
      <c r="JB168" s="7">
        <f ca="1"/>
        <v>0</v>
      </c>
      <c r="JC168" s="7">
        <f ca="1"/>
        <v>0</v>
      </c>
      <c r="JD168" s="7">
        <f ca="1"/>
        <v>0</v>
      </c>
      <c r="JE168" s="7">
        <f ca="1"/>
        <v>0</v>
      </c>
      <c r="JF168" s="7">
        <f ca="1"/>
        <v>0</v>
      </c>
      <c r="JG168" s="7">
        <f ca="1"/>
        <v>0</v>
      </c>
      <c r="JH168" s="7">
        <f ca="1"/>
        <v>0</v>
      </c>
      <c r="JI168" s="7">
        <f ca="1"/>
        <v>0</v>
      </c>
      <c r="JJ168" s="7">
        <f ca="1"/>
        <v>0</v>
      </c>
      <c r="JK168" s="7">
        <f ca="1"/>
        <v>0</v>
      </c>
      <c r="JL168" s="7">
        <f ca="1"/>
        <v>0</v>
      </c>
      <c r="JM168" s="7">
        <f ca="1"/>
        <v>0</v>
      </c>
      <c r="JN168" s="143"/>
    </row>
    <row r="169" spans="1:276">
      <c r="A169" s="222"/>
      <c r="B169" s="3" t="s">
        <v>15</v>
      </c>
      <c r="C169" s="7">
        <f t="shared" si="30"/>
        <v>0</v>
      </c>
      <c r="E169" s="46">
        <f t="shared" si="29"/>
        <v>0</v>
      </c>
      <c r="I169" s="22">
        <f t="shared" si="31"/>
        <v>0</v>
      </c>
      <c r="HQ169" s="147"/>
      <c r="HR169" s="204"/>
      <c r="HS169" s="3" t="s">
        <v>134</v>
      </c>
      <c r="HT169" s="7">
        <f ca="1"/>
        <v>0.99999999999999989</v>
      </c>
      <c r="HU169" t="s">
        <v>189</v>
      </c>
      <c r="HX169" s="7">
        <f t="shared" ca="1" si="27"/>
        <v>0</v>
      </c>
      <c r="HY169" s="7">
        <f t="shared" ca="1" si="27"/>
        <v>0</v>
      </c>
      <c r="HZ169" s="7">
        <f t="shared" ca="1" si="27"/>
        <v>0</v>
      </c>
      <c r="IA169" s="7">
        <f t="shared" ca="1" si="27"/>
        <v>0</v>
      </c>
      <c r="IB169" s="7">
        <f t="shared" ca="1" si="27"/>
        <v>0</v>
      </c>
      <c r="IC169" s="7">
        <f t="shared" ca="1" si="27"/>
        <v>0</v>
      </c>
      <c r="ID169" s="7">
        <f t="shared" ca="1" si="27"/>
        <v>0</v>
      </c>
      <c r="IE169" s="7">
        <f t="shared" ca="1" si="27"/>
        <v>0</v>
      </c>
      <c r="IF169" s="7">
        <f t="shared" ca="1" si="27"/>
        <v>0</v>
      </c>
      <c r="IG169" s="7">
        <f t="shared" ca="1" si="27"/>
        <v>0</v>
      </c>
      <c r="IH169" s="7">
        <f t="shared" ca="1" si="27"/>
        <v>0</v>
      </c>
      <c r="II169" s="7">
        <f t="shared" ca="1" si="27"/>
        <v>0</v>
      </c>
      <c r="IJ169" s="7">
        <f t="shared" ca="1" si="27"/>
        <v>0</v>
      </c>
      <c r="IK169" s="7">
        <f t="shared" ca="1" si="27"/>
        <v>0</v>
      </c>
      <c r="IL169" s="7">
        <f t="shared" ca="1" si="27"/>
        <v>0</v>
      </c>
      <c r="IM169" s="7">
        <f t="shared" ca="1" si="27"/>
        <v>0</v>
      </c>
      <c r="IN169" s="7">
        <f t="shared" ca="1" si="32"/>
        <v>0</v>
      </c>
      <c r="IO169" s="7">
        <f t="shared" ca="1" si="32"/>
        <v>0</v>
      </c>
      <c r="IP169" s="7">
        <f t="shared" ca="1" si="32"/>
        <v>0</v>
      </c>
      <c r="IR169" s="204"/>
      <c r="IS169" s="3" t="s">
        <v>134</v>
      </c>
      <c r="IT169" s="7">
        <f ca="1"/>
        <v>0</v>
      </c>
      <c r="IU169" s="7">
        <f ca="1"/>
        <v>0</v>
      </c>
      <c r="IV169" s="7">
        <f ca="1"/>
        <v>0</v>
      </c>
      <c r="IW169" s="7">
        <f ca="1"/>
        <v>0</v>
      </c>
      <c r="IX169" s="7">
        <f ca="1"/>
        <v>0</v>
      </c>
      <c r="IY169" s="7">
        <f ca="1"/>
        <v>0</v>
      </c>
      <c r="IZ169" s="7">
        <f ca="1"/>
        <v>0</v>
      </c>
      <c r="JA169" s="7">
        <f ca="1"/>
        <v>0</v>
      </c>
      <c r="JB169" s="7">
        <f ca="1"/>
        <v>0</v>
      </c>
      <c r="JC169" s="7">
        <f ca="1"/>
        <v>0</v>
      </c>
      <c r="JD169" s="7">
        <f ca="1"/>
        <v>0</v>
      </c>
      <c r="JE169" s="7">
        <f ca="1"/>
        <v>0</v>
      </c>
      <c r="JF169" s="7">
        <f ca="1"/>
        <v>0</v>
      </c>
      <c r="JG169" s="7">
        <f ca="1"/>
        <v>0</v>
      </c>
      <c r="JH169" s="7">
        <f ca="1"/>
        <v>0</v>
      </c>
      <c r="JI169" s="7">
        <f ca="1"/>
        <v>0</v>
      </c>
      <c r="JJ169" s="7">
        <f ca="1"/>
        <v>0</v>
      </c>
      <c r="JK169" s="7">
        <f ca="1"/>
        <v>0</v>
      </c>
      <c r="JL169" s="7">
        <f ca="1"/>
        <v>0</v>
      </c>
      <c r="JM169" s="7">
        <f ca="1"/>
        <v>0</v>
      </c>
      <c r="JN169" s="143"/>
      <c r="JP169">
        <f ca="1">SUM(JJ169:JM169)</f>
        <v>0</v>
      </c>
    </row>
    <row r="170" spans="1:276" ht="20">
      <c r="A170" s="222"/>
      <c r="B170" s="3" t="s">
        <v>484</v>
      </c>
      <c r="C170" s="7">
        <f t="shared" si="30"/>
        <v>0</v>
      </c>
      <c r="E170" s="46">
        <f t="shared" si="29"/>
        <v>0</v>
      </c>
      <c r="I170" s="22">
        <f t="shared" si="31"/>
        <v>0</v>
      </c>
      <c r="HQ170" s="147"/>
      <c r="HR170" s="17"/>
      <c r="HT170" s="17" t="s">
        <v>213</v>
      </c>
      <c r="HX170" s="211" t="s">
        <v>191</v>
      </c>
      <c r="HY170" s="211"/>
      <c r="HZ170" s="211"/>
      <c r="IA170" s="211"/>
      <c r="IB170" s="211"/>
      <c r="IC170" s="211"/>
      <c r="ID170" s="211"/>
      <c r="IE170" s="211"/>
      <c r="IF170" s="211"/>
      <c r="IG170" s="211"/>
      <c r="IH170" s="211"/>
      <c r="II170" s="211"/>
      <c r="IJ170" s="211"/>
      <c r="IK170" s="211"/>
      <c r="IL170" s="211"/>
      <c r="IM170" s="211"/>
      <c r="IN170" s="211"/>
      <c r="IO170" s="211"/>
      <c r="IP170" s="211"/>
      <c r="IT170" s="221" t="s">
        <v>214</v>
      </c>
      <c r="IU170" s="221"/>
      <c r="IV170" s="221"/>
      <c r="IW170" s="221"/>
      <c r="IX170" s="221"/>
      <c r="IY170" s="221"/>
      <c r="IZ170" s="221"/>
      <c r="JA170" s="221"/>
      <c r="JB170" s="221"/>
      <c r="JC170" s="221"/>
      <c r="JD170" s="221"/>
      <c r="JE170" s="221"/>
      <c r="JF170" s="221"/>
      <c r="JG170" s="221"/>
      <c r="JH170" s="221"/>
      <c r="JI170" s="221"/>
      <c r="JJ170" s="221"/>
      <c r="JK170" s="221"/>
      <c r="JL170" s="221"/>
      <c r="JM170" s="221"/>
      <c r="JN170" s="143"/>
    </row>
    <row r="171" spans="1:276" ht="17" thickBot="1">
      <c r="A171" s="222"/>
      <c r="B171" s="3" t="s">
        <v>21</v>
      </c>
      <c r="C171" s="7">
        <f t="shared" si="30"/>
        <v>0</v>
      </c>
      <c r="E171" s="46">
        <f t="shared" si="29"/>
        <v>0</v>
      </c>
      <c r="I171" s="22">
        <f t="shared" si="31"/>
        <v>0</v>
      </c>
      <c r="HQ171" s="151"/>
      <c r="HR171" s="152"/>
      <c r="HS171" s="152"/>
      <c r="HT171" s="152"/>
      <c r="HU171" s="152"/>
      <c r="HV171" s="152"/>
      <c r="HW171" s="152"/>
      <c r="HX171" s="152"/>
      <c r="HY171" s="152"/>
      <c r="HZ171" s="152"/>
      <c r="IA171" s="152"/>
      <c r="IB171" s="152"/>
      <c r="IC171" s="152"/>
      <c r="ID171" s="152"/>
      <c r="IE171" s="152"/>
      <c r="IF171" s="152"/>
      <c r="IG171" s="152"/>
      <c r="IH171" s="152"/>
      <c r="II171" s="152"/>
      <c r="IJ171" s="152"/>
      <c r="IK171" s="152"/>
      <c r="IL171" s="152"/>
      <c r="IM171" s="152"/>
      <c r="IN171" s="152"/>
      <c r="IO171" s="152"/>
      <c r="IP171" s="152"/>
      <c r="IQ171" s="152"/>
      <c r="IR171" s="152"/>
      <c r="IS171" s="152"/>
      <c r="IT171" s="152"/>
      <c r="IU171" s="152"/>
      <c r="IV171" s="152"/>
      <c r="IW171" s="152"/>
      <c r="IX171" s="152"/>
      <c r="IY171" s="152"/>
      <c r="IZ171" s="152"/>
      <c r="JA171" s="152"/>
      <c r="JB171" s="152"/>
      <c r="JC171" s="152"/>
      <c r="JD171" s="152"/>
      <c r="JE171" s="152"/>
      <c r="JF171" s="152"/>
      <c r="JG171" s="152"/>
      <c r="JH171" s="152"/>
      <c r="JI171" s="152"/>
      <c r="JJ171" s="153">
        <f ca="1">SUM(JC151:JC176)</f>
        <v>0</v>
      </c>
      <c r="JK171" s="153">
        <f ca="1">SUM(JD151:JD176)</f>
        <v>0</v>
      </c>
      <c r="JL171" s="153">
        <f ca="1">SUM(JE151:JE176)</f>
        <v>0</v>
      </c>
      <c r="JM171" s="153">
        <f ca="1">SUM(JF151:JF176)</f>
        <v>0</v>
      </c>
      <c r="JN171" s="154"/>
    </row>
    <row r="172" spans="1:276" ht="17" thickTop="1">
      <c r="A172" s="222"/>
      <c r="B172" s="3" t="s">
        <v>485</v>
      </c>
      <c r="C172" s="7">
        <f t="shared" si="30"/>
        <v>0</v>
      </c>
      <c r="E172" s="46">
        <f t="shared" si="29"/>
        <v>0</v>
      </c>
      <c r="I172" s="22">
        <f t="shared" si="31"/>
        <v>0</v>
      </c>
    </row>
    <row r="173" spans="1:276">
      <c r="A173" s="222"/>
      <c r="B173" s="3" t="s">
        <v>20</v>
      </c>
      <c r="C173" s="7">
        <f t="shared" si="30"/>
        <v>0</v>
      </c>
      <c r="D173" s="17"/>
      <c r="E173" s="46">
        <f t="shared" si="29"/>
        <v>0</v>
      </c>
      <c r="H173" s="17"/>
      <c r="I173" s="22">
        <f t="shared" si="31"/>
        <v>0</v>
      </c>
    </row>
    <row r="174" spans="1:276">
      <c r="A174" s="222"/>
      <c r="B174" s="3" t="s">
        <v>486</v>
      </c>
      <c r="C174" s="7">
        <f t="shared" si="30"/>
        <v>0</v>
      </c>
      <c r="D174" s="17"/>
      <c r="E174" s="46">
        <f t="shared" si="29"/>
        <v>0</v>
      </c>
      <c r="H174" s="17"/>
      <c r="I174" s="22">
        <f t="shared" si="31"/>
        <v>0</v>
      </c>
    </row>
    <row r="175" spans="1:276">
      <c r="A175" s="222"/>
      <c r="B175" s="3" t="s">
        <v>30</v>
      </c>
      <c r="C175" s="7">
        <f t="shared" si="30"/>
        <v>0</v>
      </c>
      <c r="E175" s="46">
        <f t="shared" si="29"/>
        <v>0</v>
      </c>
      <c r="I175" s="22">
        <f t="shared" si="31"/>
        <v>0</v>
      </c>
    </row>
    <row r="176" spans="1:276">
      <c r="A176" s="222"/>
      <c r="B176" s="3" t="s">
        <v>31</v>
      </c>
      <c r="C176" s="7">
        <f t="shared" si="30"/>
        <v>0</v>
      </c>
      <c r="D176" s="38" t="s">
        <v>26</v>
      </c>
      <c r="E176" s="46">
        <f t="shared" si="29"/>
        <v>0</v>
      </c>
      <c r="H176" s="92" t="s">
        <v>25</v>
      </c>
      <c r="I176" s="22">
        <f t="shared" si="31"/>
        <v>0</v>
      </c>
    </row>
    <row r="177" spans="1:25">
      <c r="A177" s="222"/>
      <c r="B177" s="3" t="s">
        <v>489</v>
      </c>
      <c r="C177" s="7">
        <f t="shared" si="30"/>
        <v>0</v>
      </c>
      <c r="D177" s="17"/>
      <c r="E177" s="46">
        <f t="shared" si="29"/>
        <v>0</v>
      </c>
      <c r="H177" s="17"/>
      <c r="I177" s="22">
        <f t="shared" si="31"/>
        <v>0</v>
      </c>
    </row>
    <row r="178" spans="1:25">
      <c r="A178" s="222"/>
      <c r="B178" s="3" t="s">
        <v>490</v>
      </c>
      <c r="C178" s="7">
        <f t="shared" si="30"/>
        <v>0</v>
      </c>
      <c r="D178" s="17"/>
      <c r="E178" s="46">
        <f t="shared" si="29"/>
        <v>0</v>
      </c>
      <c r="H178" s="17"/>
      <c r="I178" s="22">
        <f t="shared" si="31"/>
        <v>0</v>
      </c>
    </row>
    <row r="179" spans="1:25">
      <c r="A179" s="222"/>
      <c r="B179" s="3" t="s">
        <v>139</v>
      </c>
      <c r="C179" s="7">
        <f t="shared" si="30"/>
        <v>142916629629.21811</v>
      </c>
      <c r="D179" s="17"/>
      <c r="E179" s="46">
        <f t="shared" si="29"/>
        <v>142916629629.21808</v>
      </c>
      <c r="H179" s="17"/>
      <c r="I179" s="22">
        <f t="shared" si="31"/>
        <v>0</v>
      </c>
    </row>
    <row r="180" spans="1:25">
      <c r="A180" s="222"/>
      <c r="B180" s="3" t="s">
        <v>140</v>
      </c>
      <c r="C180" s="7">
        <f t="shared" si="30"/>
        <v>500000000000000</v>
      </c>
      <c r="D180" s="17"/>
      <c r="E180" s="46">
        <f t="shared" si="29"/>
        <v>500000000000000</v>
      </c>
      <c r="H180" s="17"/>
      <c r="I180" s="22">
        <f t="shared" si="31"/>
        <v>0</v>
      </c>
    </row>
    <row r="181" spans="1:25">
      <c r="A181" s="222"/>
      <c r="B181" s="3" t="s">
        <v>141</v>
      </c>
      <c r="C181" s="7">
        <f t="shared" si="30"/>
        <v>500000000000</v>
      </c>
      <c r="D181" s="17"/>
      <c r="E181" s="46">
        <f t="shared" si="29"/>
        <v>500000000000</v>
      </c>
      <c r="H181" s="17"/>
      <c r="I181" s="22">
        <f t="shared" si="31"/>
        <v>0</v>
      </c>
    </row>
    <row r="182" spans="1:25" ht="19">
      <c r="A182" s="222"/>
      <c r="B182" s="3" t="s">
        <v>142</v>
      </c>
      <c r="C182" s="7">
        <f t="shared" si="30"/>
        <v>75000000000</v>
      </c>
      <c r="D182" s="17"/>
      <c r="E182" s="46">
        <f t="shared" si="29"/>
        <v>75000000000</v>
      </c>
      <c r="H182" s="17"/>
      <c r="I182" s="22">
        <f t="shared" si="31"/>
        <v>0</v>
      </c>
    </row>
    <row r="183" spans="1:25">
      <c r="C183" s="38" t="s">
        <v>109</v>
      </c>
      <c r="D183" s="4"/>
      <c r="E183" s="38" t="s">
        <v>104</v>
      </c>
      <c r="H183" s="4"/>
      <c r="I183" s="17" t="s">
        <v>119</v>
      </c>
    </row>
    <row r="184" spans="1:25">
      <c r="C184" s="38"/>
      <c r="D184" s="4"/>
      <c r="E184" s="38"/>
      <c r="H184" s="4"/>
      <c r="I184" s="17"/>
    </row>
    <row r="185" spans="1:25">
      <c r="C185" s="38"/>
      <c r="D185" s="4"/>
      <c r="E185" s="38"/>
      <c r="H185" s="4"/>
      <c r="I185" s="17"/>
    </row>
    <row r="186" spans="1:25">
      <c r="C186" s="38"/>
      <c r="D186" s="4"/>
      <c r="E186" s="38"/>
      <c r="H186" s="4"/>
      <c r="I186" s="17"/>
    </row>
    <row r="187" spans="1:25">
      <c r="A187" s="211" t="s">
        <v>159</v>
      </c>
      <c r="B187" s="211"/>
      <c r="C187" s="211"/>
      <c r="D187" s="211"/>
      <c r="E187" s="211"/>
      <c r="F187" s="211"/>
      <c r="G187" s="211"/>
      <c r="H187" s="211"/>
      <c r="I187" s="211"/>
      <c r="J187" s="211"/>
      <c r="K187" s="211"/>
      <c r="L187" s="211"/>
      <c r="M187" s="211"/>
      <c r="N187" s="211"/>
      <c r="O187" s="211"/>
      <c r="P187" s="211"/>
      <c r="Q187" s="211"/>
      <c r="R187" s="211"/>
      <c r="S187" s="211"/>
      <c r="T187" s="211"/>
      <c r="U187" s="211"/>
      <c r="V187" s="211"/>
      <c r="W187" s="211"/>
      <c r="X187" s="211"/>
      <c r="Y187" s="211"/>
    </row>
    <row r="188" spans="1:25" ht="16" customHeight="1">
      <c r="A188" s="38"/>
      <c r="B188" s="38"/>
      <c r="C188" s="38"/>
      <c r="D188" s="38"/>
      <c r="E188" s="38"/>
      <c r="F188" s="38"/>
      <c r="G188" s="38"/>
      <c r="H188" s="38"/>
      <c r="I188" s="38"/>
    </row>
    <row r="189" spans="1:25">
      <c r="C189" s="224" t="s">
        <v>143</v>
      </c>
      <c r="D189" s="224"/>
      <c r="E189" s="224"/>
      <c r="F189" s="224"/>
      <c r="G189" s="224"/>
      <c r="I189" s="224" t="s">
        <v>143</v>
      </c>
      <c r="J189" s="224"/>
      <c r="K189" s="224"/>
      <c r="L189" s="224"/>
      <c r="M189" s="224"/>
      <c r="O189" s="224" t="s">
        <v>143</v>
      </c>
      <c r="P189" s="224"/>
      <c r="Q189" s="224"/>
      <c r="R189" s="224"/>
      <c r="S189" s="224"/>
      <c r="U189" s="224" t="s">
        <v>143</v>
      </c>
      <c r="V189" s="224"/>
      <c r="W189" s="224"/>
      <c r="X189" s="224"/>
      <c r="Y189" s="224"/>
    </row>
    <row r="190" spans="1:25" ht="143">
      <c r="C190" s="97" t="s">
        <v>145</v>
      </c>
      <c r="D190" s="97" t="s">
        <v>146</v>
      </c>
      <c r="E190" s="6" t="s">
        <v>148</v>
      </c>
      <c r="F190" s="6" t="s">
        <v>149</v>
      </c>
      <c r="G190" s="6" t="s">
        <v>150</v>
      </c>
      <c r="I190" s="97" t="s">
        <v>145</v>
      </c>
      <c r="J190" s="97" t="s">
        <v>146</v>
      </c>
      <c r="K190" s="6" t="s">
        <v>148</v>
      </c>
      <c r="L190" s="6" t="s">
        <v>149</v>
      </c>
      <c r="M190" s="6" t="s">
        <v>150</v>
      </c>
      <c r="O190" s="97" t="s">
        <v>145</v>
      </c>
      <c r="P190" s="97" t="s">
        <v>146</v>
      </c>
      <c r="Q190" s="6" t="s">
        <v>148</v>
      </c>
      <c r="R190" s="6" t="s">
        <v>149</v>
      </c>
      <c r="S190" s="6" t="s">
        <v>150</v>
      </c>
      <c r="U190" s="97" t="s">
        <v>145</v>
      </c>
      <c r="V190" s="97" t="s">
        <v>146</v>
      </c>
      <c r="W190" s="6" t="s">
        <v>148</v>
      </c>
      <c r="X190" s="6" t="s">
        <v>149</v>
      </c>
      <c r="Y190" s="6" t="s">
        <v>150</v>
      </c>
    </row>
    <row r="191" spans="1:25" ht="16" customHeight="1">
      <c r="A191" s="204" t="s">
        <v>1</v>
      </c>
      <c r="B191" s="3" t="s">
        <v>487</v>
      </c>
      <c r="C191" s="7">
        <f t="shared" ref="C191:C209" si="33">BD105</f>
        <v>50000</v>
      </c>
      <c r="D191" s="7">
        <f t="shared" ref="D191:D209" si="34">BE105</f>
        <v>0</v>
      </c>
      <c r="E191" s="7">
        <f t="shared" ref="E191:E209" si="35">BF105</f>
        <v>0</v>
      </c>
      <c r="F191" s="7">
        <f t="shared" ref="F191:F209" si="36">BG105</f>
        <v>0</v>
      </c>
      <c r="G191" s="7">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2">
        <f>C191-I191-O191</f>
        <v>0</v>
      </c>
      <c r="V191" s="22">
        <f t="shared" ref="V191:Y191" si="38">D191-J191-P191</f>
        <v>0</v>
      </c>
      <c r="W191" s="22">
        <f t="shared" si="38"/>
        <v>0</v>
      </c>
      <c r="X191" s="22">
        <f t="shared" si="38"/>
        <v>0</v>
      </c>
      <c r="Y191" s="22">
        <f t="shared" si="38"/>
        <v>0</v>
      </c>
    </row>
    <row r="192" spans="1:25" ht="16" customHeight="1">
      <c r="A192" s="204"/>
      <c r="B192" s="3" t="s">
        <v>488</v>
      </c>
      <c r="C192" s="7">
        <f t="shared" si="33"/>
        <v>43000</v>
      </c>
      <c r="D192" s="7">
        <f t="shared" si="34"/>
        <v>0</v>
      </c>
      <c r="E192" s="7">
        <f t="shared" si="35"/>
        <v>0</v>
      </c>
      <c r="F192" s="7">
        <f t="shared" si="36"/>
        <v>0</v>
      </c>
      <c r="G192" s="7">
        <f t="shared" si="37"/>
        <v>0</v>
      </c>
      <c r="I192" s="7">
        <v>43000</v>
      </c>
      <c r="J192" s="7">
        <v>0</v>
      </c>
      <c r="K192" s="7">
        <v>0</v>
      </c>
      <c r="L192" s="7">
        <v>0</v>
      </c>
      <c r="M192" s="7">
        <v>0</v>
      </c>
      <c r="O192" s="7">
        <v>0</v>
      </c>
      <c r="P192" s="7">
        <v>0</v>
      </c>
      <c r="Q192" s="7">
        <v>0</v>
      </c>
      <c r="R192" s="7">
        <v>0</v>
      </c>
      <c r="S192" s="7">
        <v>0</v>
      </c>
      <c r="U192" s="22">
        <f t="shared" ref="U192:U209" si="39">C192-I192-O192</f>
        <v>0</v>
      </c>
      <c r="V192" s="22">
        <f t="shared" ref="V192:V209" si="40">D192-J192-P192</f>
        <v>0</v>
      </c>
      <c r="W192" s="22">
        <f t="shared" ref="W192:W209" si="41">E192-K192-Q192</f>
        <v>0</v>
      </c>
      <c r="X192" s="22">
        <f t="shared" ref="X192:X209" si="42">F192-L192-R192</f>
        <v>0</v>
      </c>
      <c r="Y192" s="22">
        <f t="shared" ref="Y192:Y209" si="43">G192-M192-S192</f>
        <v>0</v>
      </c>
    </row>
    <row r="193" spans="1:25">
      <c r="A193" s="204"/>
      <c r="B193" s="3" t="s">
        <v>28</v>
      </c>
      <c r="C193" s="7">
        <f t="shared" si="33"/>
        <v>41000</v>
      </c>
      <c r="D193" s="7">
        <f t="shared" si="34"/>
        <v>0</v>
      </c>
      <c r="E193" s="7">
        <f t="shared" si="35"/>
        <v>0</v>
      </c>
      <c r="F193" s="7">
        <f t="shared" si="36"/>
        <v>0</v>
      </c>
      <c r="G193" s="7">
        <f t="shared" si="37"/>
        <v>0</v>
      </c>
      <c r="I193" s="7">
        <v>-2075</v>
      </c>
      <c r="J193" s="7">
        <v>0</v>
      </c>
      <c r="K193" s="7">
        <v>0</v>
      </c>
      <c r="L193" s="7">
        <v>0</v>
      </c>
      <c r="M193" s="7">
        <v>0</v>
      </c>
      <c r="O193" s="7">
        <v>43075</v>
      </c>
      <c r="P193" s="7">
        <v>0</v>
      </c>
      <c r="Q193" s="7">
        <v>0</v>
      </c>
      <c r="R193" s="7">
        <v>0</v>
      </c>
      <c r="S193" s="7">
        <v>0</v>
      </c>
      <c r="U193" s="22">
        <f t="shared" si="39"/>
        <v>0</v>
      </c>
      <c r="V193" s="22">
        <f t="shared" si="40"/>
        <v>0</v>
      </c>
      <c r="W193" s="22">
        <f t="shared" si="41"/>
        <v>0</v>
      </c>
      <c r="X193" s="22">
        <f t="shared" si="42"/>
        <v>0</v>
      </c>
      <c r="Y193" s="22">
        <f t="shared" si="43"/>
        <v>0</v>
      </c>
    </row>
    <row r="194" spans="1:25">
      <c r="A194" s="204"/>
      <c r="B194" s="3" t="s">
        <v>0</v>
      </c>
      <c r="C194" s="7">
        <f t="shared" si="33"/>
        <v>47500</v>
      </c>
      <c r="D194" s="7">
        <f t="shared" si="34"/>
        <v>0</v>
      </c>
      <c r="E194" s="7">
        <f t="shared" si="35"/>
        <v>0</v>
      </c>
      <c r="F194" s="7">
        <f t="shared" si="36"/>
        <v>0</v>
      </c>
      <c r="G194" s="7">
        <f t="shared" si="37"/>
        <v>0</v>
      </c>
      <c r="I194" s="7">
        <v>-2575</v>
      </c>
      <c r="J194" s="7">
        <v>0</v>
      </c>
      <c r="K194" s="7">
        <v>0</v>
      </c>
      <c r="L194" s="7">
        <v>0</v>
      </c>
      <c r="M194" s="7">
        <v>0</v>
      </c>
      <c r="O194" s="7">
        <v>50075</v>
      </c>
      <c r="P194" s="7">
        <v>0</v>
      </c>
      <c r="Q194" s="7">
        <v>0</v>
      </c>
      <c r="R194" s="7">
        <v>0</v>
      </c>
      <c r="S194" s="7">
        <v>0</v>
      </c>
      <c r="U194" s="22">
        <f t="shared" si="39"/>
        <v>0</v>
      </c>
      <c r="V194" s="22">
        <f t="shared" si="40"/>
        <v>0</v>
      </c>
      <c r="W194" s="22">
        <f t="shared" si="41"/>
        <v>0</v>
      </c>
      <c r="X194" s="22">
        <f t="shared" si="42"/>
        <v>0</v>
      </c>
      <c r="Y194" s="22">
        <f t="shared" si="43"/>
        <v>0</v>
      </c>
    </row>
    <row r="195" spans="1:25">
      <c r="A195" s="204"/>
      <c r="B195" s="3" t="s">
        <v>37</v>
      </c>
      <c r="C195" s="7">
        <f t="shared" si="33"/>
        <v>47000</v>
      </c>
      <c r="D195" s="7">
        <f t="shared" si="34"/>
        <v>0</v>
      </c>
      <c r="E195" s="7">
        <f t="shared" si="35"/>
        <v>0</v>
      </c>
      <c r="F195" s="7">
        <f t="shared" si="36"/>
        <v>0</v>
      </c>
      <c r="G195" s="7">
        <f t="shared" si="37"/>
        <v>0</v>
      </c>
      <c r="I195" s="7">
        <v>-525</v>
      </c>
      <c r="J195" s="7">
        <v>-1666685185.3909488</v>
      </c>
      <c r="K195" s="7">
        <v>0</v>
      </c>
      <c r="L195" s="7">
        <v>0</v>
      </c>
      <c r="M195" s="7">
        <v>0</v>
      </c>
      <c r="O195" s="7">
        <v>47525</v>
      </c>
      <c r="P195" s="7">
        <v>1666685185.3909488</v>
      </c>
      <c r="Q195" s="7">
        <v>0</v>
      </c>
      <c r="R195" s="7">
        <v>0</v>
      </c>
      <c r="S195" s="7">
        <v>0</v>
      </c>
      <c r="U195" s="22">
        <f t="shared" si="39"/>
        <v>0</v>
      </c>
      <c r="V195" s="22">
        <f t="shared" si="40"/>
        <v>0</v>
      </c>
      <c r="W195" s="22">
        <f t="shared" si="41"/>
        <v>0</v>
      </c>
      <c r="X195" s="22">
        <f t="shared" si="42"/>
        <v>0</v>
      </c>
      <c r="Y195" s="22">
        <f t="shared" si="43"/>
        <v>0</v>
      </c>
    </row>
    <row r="196" spans="1:25">
      <c r="A196" s="204"/>
      <c r="B196" s="3" t="s">
        <v>38</v>
      </c>
      <c r="C196" s="7">
        <f t="shared" si="33"/>
        <v>41000</v>
      </c>
      <c r="D196" s="7">
        <f t="shared" si="34"/>
        <v>0</v>
      </c>
      <c r="E196" s="7">
        <f t="shared" si="35"/>
        <v>0</v>
      </c>
      <c r="F196" s="7">
        <f t="shared" si="36"/>
        <v>0</v>
      </c>
      <c r="G196" s="7">
        <f t="shared" si="37"/>
        <v>0</v>
      </c>
      <c r="I196" s="7">
        <v>-25</v>
      </c>
      <c r="J196" s="7">
        <v>-1666685185.3909488</v>
      </c>
      <c r="K196" s="7">
        <v>0</v>
      </c>
      <c r="L196" s="7">
        <v>0</v>
      </c>
      <c r="M196" s="7">
        <v>0</v>
      </c>
      <c r="O196" s="7">
        <v>41025</v>
      </c>
      <c r="P196" s="7">
        <v>1666685185.3909488</v>
      </c>
      <c r="Q196" s="7">
        <v>0</v>
      </c>
      <c r="R196" s="7">
        <v>0</v>
      </c>
      <c r="S196" s="7">
        <v>0</v>
      </c>
      <c r="U196" s="22">
        <f t="shared" si="39"/>
        <v>0</v>
      </c>
      <c r="V196" s="22">
        <f t="shared" si="40"/>
        <v>0</v>
      </c>
      <c r="W196" s="22">
        <f t="shared" si="41"/>
        <v>0</v>
      </c>
      <c r="X196" s="22">
        <f t="shared" si="42"/>
        <v>0</v>
      </c>
      <c r="Y196" s="22">
        <f t="shared" si="43"/>
        <v>0</v>
      </c>
    </row>
    <row r="197" spans="1:25">
      <c r="A197" s="204"/>
      <c r="B197" s="3" t="s">
        <v>13</v>
      </c>
      <c r="C197" s="7">
        <f t="shared" si="33"/>
        <v>42000</v>
      </c>
      <c r="D197" s="7">
        <f t="shared" si="34"/>
        <v>0</v>
      </c>
      <c r="E197" s="7">
        <f t="shared" si="35"/>
        <v>0</v>
      </c>
      <c r="F197" s="7">
        <f t="shared" si="36"/>
        <v>0</v>
      </c>
      <c r="G197" s="7">
        <f t="shared" si="37"/>
        <v>0</v>
      </c>
      <c r="I197" s="7">
        <v>-5075</v>
      </c>
      <c r="J197" s="7">
        <v>0</v>
      </c>
      <c r="K197" s="7">
        <v>0</v>
      </c>
      <c r="L197" s="7">
        <v>0</v>
      </c>
      <c r="M197" s="7">
        <v>0</v>
      </c>
      <c r="O197" s="7">
        <v>47075</v>
      </c>
      <c r="P197" s="7">
        <v>0</v>
      </c>
      <c r="Q197" s="7">
        <v>0</v>
      </c>
      <c r="R197" s="7">
        <v>0</v>
      </c>
      <c r="S197" s="7">
        <v>0</v>
      </c>
      <c r="U197" s="22">
        <f t="shared" si="39"/>
        <v>0</v>
      </c>
      <c r="V197" s="22">
        <f t="shared" si="40"/>
        <v>0</v>
      </c>
      <c r="W197" s="22">
        <f t="shared" si="41"/>
        <v>0</v>
      </c>
      <c r="X197" s="22">
        <f t="shared" si="42"/>
        <v>0</v>
      </c>
      <c r="Y197" s="22">
        <f t="shared" si="43"/>
        <v>0</v>
      </c>
    </row>
    <row r="198" spans="1:25">
      <c r="A198" s="204"/>
      <c r="B198" s="3" t="s">
        <v>23</v>
      </c>
      <c r="C198" s="7">
        <f t="shared" si="33"/>
        <v>6400</v>
      </c>
      <c r="D198" s="7">
        <f t="shared" si="34"/>
        <v>0</v>
      </c>
      <c r="E198" s="7">
        <f t="shared" si="35"/>
        <v>0</v>
      </c>
      <c r="F198" s="7">
        <f t="shared" si="36"/>
        <v>0</v>
      </c>
      <c r="G198" s="7">
        <f t="shared" si="37"/>
        <v>0</v>
      </c>
      <c r="I198" s="7">
        <v>-9700</v>
      </c>
      <c r="J198" s="7">
        <v>0</v>
      </c>
      <c r="K198" s="7">
        <v>0</v>
      </c>
      <c r="L198" s="7">
        <v>0</v>
      </c>
      <c r="M198" s="7">
        <v>0</v>
      </c>
      <c r="O198" s="7">
        <v>16100</v>
      </c>
      <c r="P198" s="7">
        <v>0</v>
      </c>
      <c r="Q198" s="7">
        <v>0</v>
      </c>
      <c r="R198" s="7">
        <v>0</v>
      </c>
      <c r="S198" s="7">
        <v>0</v>
      </c>
      <c r="U198" s="22">
        <f t="shared" si="39"/>
        <v>0</v>
      </c>
      <c r="V198" s="22">
        <f t="shared" si="40"/>
        <v>0</v>
      </c>
      <c r="W198" s="22">
        <f t="shared" si="41"/>
        <v>0</v>
      </c>
      <c r="X198" s="22">
        <f t="shared" si="42"/>
        <v>0</v>
      </c>
      <c r="Y198" s="22">
        <f t="shared" si="43"/>
        <v>0</v>
      </c>
    </row>
    <row r="199" spans="1:25">
      <c r="A199" s="204"/>
      <c r="B199" s="3" t="s">
        <v>22</v>
      </c>
      <c r="C199" s="7">
        <f t="shared" si="33"/>
        <v>6275</v>
      </c>
      <c r="D199" s="7">
        <f t="shared" si="34"/>
        <v>0</v>
      </c>
      <c r="E199" s="7">
        <f t="shared" si="35"/>
        <v>0</v>
      </c>
      <c r="F199" s="7">
        <f t="shared" si="36"/>
        <v>0</v>
      </c>
      <c r="G199" s="7">
        <f t="shared" si="37"/>
        <v>0</v>
      </c>
      <c r="I199" s="7">
        <v>-125</v>
      </c>
      <c r="J199" s="7">
        <v>0</v>
      </c>
      <c r="K199" s="7">
        <v>0</v>
      </c>
      <c r="L199" s="7">
        <v>0</v>
      </c>
      <c r="M199" s="7">
        <v>0</v>
      </c>
      <c r="O199" s="7">
        <v>6400</v>
      </c>
      <c r="P199" s="7">
        <v>0</v>
      </c>
      <c r="Q199" s="7">
        <v>0</v>
      </c>
      <c r="R199" s="7">
        <v>0</v>
      </c>
      <c r="S199" s="7">
        <v>0</v>
      </c>
      <c r="U199" s="22">
        <f t="shared" si="39"/>
        <v>0</v>
      </c>
      <c r="V199" s="22">
        <f t="shared" si="40"/>
        <v>0</v>
      </c>
      <c r="W199" s="22">
        <f t="shared" si="41"/>
        <v>0</v>
      </c>
      <c r="X199" s="22">
        <f t="shared" si="42"/>
        <v>0</v>
      </c>
      <c r="Y199" s="22">
        <f t="shared" si="43"/>
        <v>0</v>
      </c>
    </row>
    <row r="200" spans="1:25">
      <c r="A200" s="204"/>
      <c r="B200" s="3" t="s">
        <v>131</v>
      </c>
      <c r="C200" s="7">
        <f t="shared" si="33"/>
        <v>15150</v>
      </c>
      <c r="D200" s="7">
        <f t="shared" si="34"/>
        <v>0</v>
      </c>
      <c r="E200" s="7">
        <f t="shared" si="35"/>
        <v>0</v>
      </c>
      <c r="F200" s="7">
        <f t="shared" si="36"/>
        <v>0</v>
      </c>
      <c r="G200" s="7">
        <f t="shared" si="37"/>
        <v>0</v>
      </c>
      <c r="H200" s="91" t="s">
        <v>116</v>
      </c>
      <c r="I200" s="7">
        <v>-350</v>
      </c>
      <c r="J200" s="7">
        <v>-1500000000</v>
      </c>
      <c r="K200" s="7">
        <v>0</v>
      </c>
      <c r="L200" s="7">
        <v>0</v>
      </c>
      <c r="M200" s="7">
        <v>0</v>
      </c>
      <c r="N200" s="91" t="s">
        <v>116</v>
      </c>
      <c r="O200" s="7">
        <v>15500</v>
      </c>
      <c r="P200" s="7">
        <v>1500000000</v>
      </c>
      <c r="Q200" s="7">
        <v>0</v>
      </c>
      <c r="R200" s="7">
        <v>0</v>
      </c>
      <c r="S200" s="7">
        <v>0</v>
      </c>
      <c r="T200" s="92" t="s">
        <v>25</v>
      </c>
      <c r="U200" s="22">
        <f t="shared" si="39"/>
        <v>0</v>
      </c>
      <c r="V200" s="22">
        <f t="shared" si="40"/>
        <v>0</v>
      </c>
      <c r="W200" s="22">
        <f t="shared" si="41"/>
        <v>0</v>
      </c>
      <c r="X200" s="22">
        <f t="shared" si="42"/>
        <v>0</v>
      </c>
      <c r="Y200" s="22">
        <f t="shared" si="43"/>
        <v>0</v>
      </c>
    </row>
    <row r="201" spans="1:25">
      <c r="A201" s="204"/>
      <c r="B201" s="3" t="s">
        <v>132</v>
      </c>
      <c r="C201" s="7">
        <f t="shared" si="33"/>
        <v>26000</v>
      </c>
      <c r="D201" s="7">
        <f t="shared" si="34"/>
        <v>0</v>
      </c>
      <c r="E201" s="7">
        <f t="shared" si="35"/>
        <v>0</v>
      </c>
      <c r="F201" s="7">
        <f t="shared" si="36"/>
        <v>0</v>
      </c>
      <c r="G201" s="7">
        <f t="shared" si="37"/>
        <v>0</v>
      </c>
      <c r="H201" s="91"/>
      <c r="I201" s="7">
        <v>-500</v>
      </c>
      <c r="J201" s="7">
        <v>-2250000000</v>
      </c>
      <c r="K201" s="7">
        <v>0</v>
      </c>
      <c r="L201" s="7">
        <v>0</v>
      </c>
      <c r="M201" s="7">
        <v>0</v>
      </c>
      <c r="O201" s="7">
        <v>26500</v>
      </c>
      <c r="P201" s="7">
        <v>2250000000</v>
      </c>
      <c r="Q201" s="7">
        <v>0</v>
      </c>
      <c r="R201" s="7">
        <v>0</v>
      </c>
      <c r="S201" s="7">
        <v>0</v>
      </c>
      <c r="U201" s="22">
        <f t="shared" si="39"/>
        <v>0</v>
      </c>
      <c r="V201" s="22">
        <f t="shared" si="40"/>
        <v>0</v>
      </c>
      <c r="W201" s="22">
        <f t="shared" si="41"/>
        <v>0</v>
      </c>
      <c r="X201" s="22">
        <f t="shared" si="42"/>
        <v>0</v>
      </c>
      <c r="Y201" s="22">
        <f t="shared" si="43"/>
        <v>0</v>
      </c>
    </row>
    <row r="202" spans="1:25">
      <c r="A202" s="204"/>
      <c r="B202" s="3" t="s">
        <v>32</v>
      </c>
      <c r="C202" s="7">
        <f t="shared" si="33"/>
        <v>3000.4000000000015</v>
      </c>
      <c r="D202" s="7">
        <f t="shared" si="34"/>
        <v>0</v>
      </c>
      <c r="E202" s="7">
        <f t="shared" si="35"/>
        <v>0</v>
      </c>
      <c r="F202" s="7">
        <f t="shared" si="36"/>
        <v>0</v>
      </c>
      <c r="G202" s="7">
        <f t="shared" si="37"/>
        <v>0</v>
      </c>
      <c r="I202" s="7">
        <v>-22999.599999999999</v>
      </c>
      <c r="J202" s="7">
        <v>0</v>
      </c>
      <c r="K202" s="7">
        <v>0</v>
      </c>
      <c r="L202" s="7">
        <v>0</v>
      </c>
      <c r="M202" s="7">
        <v>0</v>
      </c>
      <c r="O202" s="7">
        <v>26000</v>
      </c>
      <c r="P202" s="7">
        <v>0</v>
      </c>
      <c r="Q202" s="7">
        <v>0</v>
      </c>
      <c r="R202" s="7">
        <v>0</v>
      </c>
      <c r="S202" s="7">
        <v>0</v>
      </c>
      <c r="U202" s="22">
        <f t="shared" si="39"/>
        <v>0</v>
      </c>
      <c r="V202" s="22">
        <f t="shared" si="40"/>
        <v>0</v>
      </c>
      <c r="W202" s="22">
        <f t="shared" si="41"/>
        <v>0</v>
      </c>
      <c r="X202" s="22">
        <f t="shared" si="42"/>
        <v>0</v>
      </c>
      <c r="Y202" s="22">
        <f t="shared" si="43"/>
        <v>0</v>
      </c>
    </row>
    <row r="203" spans="1:25">
      <c r="A203" s="204"/>
      <c r="B203" s="3" t="s">
        <v>33</v>
      </c>
      <c r="C203" s="7">
        <f t="shared" si="33"/>
        <v>20000</v>
      </c>
      <c r="D203" s="7">
        <f t="shared" si="34"/>
        <v>0</v>
      </c>
      <c r="E203" s="7">
        <f t="shared" si="35"/>
        <v>0</v>
      </c>
      <c r="F203" s="7">
        <f t="shared" si="36"/>
        <v>0</v>
      </c>
      <c r="G203" s="7">
        <f t="shared" si="37"/>
        <v>0</v>
      </c>
      <c r="I203" s="7">
        <v>-5000</v>
      </c>
      <c r="J203" s="7">
        <v>0</v>
      </c>
      <c r="K203" s="7">
        <v>0</v>
      </c>
      <c r="L203" s="7">
        <v>0</v>
      </c>
      <c r="M203" s="7">
        <v>0</v>
      </c>
      <c r="O203" s="7">
        <v>25000</v>
      </c>
      <c r="P203" s="7">
        <v>0</v>
      </c>
      <c r="Q203" s="7">
        <v>0</v>
      </c>
      <c r="R203" s="7">
        <v>0</v>
      </c>
      <c r="S203" s="7">
        <v>0</v>
      </c>
      <c r="U203" s="22">
        <f t="shared" si="39"/>
        <v>0</v>
      </c>
      <c r="V203" s="22">
        <f t="shared" si="40"/>
        <v>0</v>
      </c>
      <c r="W203" s="22">
        <f t="shared" si="41"/>
        <v>0</v>
      </c>
      <c r="X203" s="22">
        <f t="shared" si="42"/>
        <v>0</v>
      </c>
      <c r="Y203" s="22">
        <f t="shared" si="43"/>
        <v>0</v>
      </c>
    </row>
    <row r="204" spans="1:25">
      <c r="A204" s="204"/>
      <c r="B204" s="3" t="s">
        <v>42</v>
      </c>
      <c r="C204" s="7">
        <f t="shared" si="33"/>
        <v>1200</v>
      </c>
      <c r="D204" s="7">
        <f t="shared" si="34"/>
        <v>0</v>
      </c>
      <c r="E204" s="7">
        <f t="shared" si="35"/>
        <v>0</v>
      </c>
      <c r="F204" s="7">
        <f t="shared" si="36"/>
        <v>0</v>
      </c>
      <c r="G204" s="7">
        <f t="shared" si="37"/>
        <v>0</v>
      </c>
      <c r="I204" s="7">
        <v>-4800</v>
      </c>
      <c r="J204" s="7">
        <v>0</v>
      </c>
      <c r="K204" s="7">
        <v>0</v>
      </c>
      <c r="L204" s="7">
        <v>0</v>
      </c>
      <c r="M204" s="7">
        <v>0</v>
      </c>
      <c r="O204" s="7">
        <v>6000</v>
      </c>
      <c r="P204" s="7">
        <v>0</v>
      </c>
      <c r="Q204" s="7">
        <v>0</v>
      </c>
      <c r="R204" s="7">
        <v>0</v>
      </c>
      <c r="S204" s="7">
        <v>0</v>
      </c>
      <c r="U204" s="22">
        <f t="shared" si="39"/>
        <v>0</v>
      </c>
      <c r="V204" s="22">
        <f t="shared" si="40"/>
        <v>0</v>
      </c>
      <c r="W204" s="22">
        <f t="shared" si="41"/>
        <v>0</v>
      </c>
      <c r="X204" s="22">
        <f t="shared" si="42"/>
        <v>0</v>
      </c>
      <c r="Y204" s="22">
        <f t="shared" si="43"/>
        <v>0</v>
      </c>
    </row>
    <row r="205" spans="1:25">
      <c r="A205" s="204"/>
      <c r="B205" s="3" t="s">
        <v>34</v>
      </c>
      <c r="C205" s="7">
        <f t="shared" si="33"/>
        <v>1799.9799999999996</v>
      </c>
      <c r="D205" s="7">
        <f t="shared" si="34"/>
        <v>0</v>
      </c>
      <c r="E205" s="7">
        <f t="shared" si="35"/>
        <v>0</v>
      </c>
      <c r="F205" s="7">
        <f t="shared" si="36"/>
        <v>0</v>
      </c>
      <c r="G205" s="7">
        <f t="shared" si="37"/>
        <v>0</v>
      </c>
      <c r="I205" s="7">
        <v>-13250.02</v>
      </c>
      <c r="J205" s="7">
        <v>0</v>
      </c>
      <c r="K205" s="7">
        <v>0</v>
      </c>
      <c r="L205" s="7">
        <v>0</v>
      </c>
      <c r="M205" s="7">
        <v>0</v>
      </c>
      <c r="O205" s="7">
        <v>15050</v>
      </c>
      <c r="P205" s="7">
        <v>0</v>
      </c>
      <c r="Q205" s="7">
        <v>0</v>
      </c>
      <c r="R205" s="7">
        <v>0</v>
      </c>
      <c r="S205" s="7">
        <v>0</v>
      </c>
      <c r="U205" s="22">
        <f t="shared" si="39"/>
        <v>0</v>
      </c>
      <c r="V205" s="22">
        <f t="shared" si="40"/>
        <v>0</v>
      </c>
      <c r="W205" s="22">
        <f t="shared" si="41"/>
        <v>0</v>
      </c>
      <c r="X205" s="22">
        <f t="shared" si="42"/>
        <v>0</v>
      </c>
      <c r="Y205" s="22">
        <f t="shared" si="43"/>
        <v>0</v>
      </c>
    </row>
    <row r="206" spans="1:25">
      <c r="A206" s="204"/>
      <c r="B206" s="3" t="s">
        <v>35</v>
      </c>
      <c r="C206" s="7">
        <f t="shared" si="33"/>
        <v>0</v>
      </c>
      <c r="D206" s="7">
        <f t="shared" si="34"/>
        <v>0</v>
      </c>
      <c r="E206" s="7">
        <f t="shared" si="35"/>
        <v>0</v>
      </c>
      <c r="F206" s="7">
        <f t="shared" si="36"/>
        <v>500000000000</v>
      </c>
      <c r="G206" s="7">
        <f t="shared" si="37"/>
        <v>0</v>
      </c>
      <c r="I206" s="7">
        <v>-3000.4000000000015</v>
      </c>
      <c r="J206" s="7">
        <v>0</v>
      </c>
      <c r="K206" s="7">
        <v>0</v>
      </c>
      <c r="L206" s="7">
        <v>500000000000</v>
      </c>
      <c r="M206" s="7">
        <v>0</v>
      </c>
      <c r="O206" s="7">
        <v>3000.4000000000015</v>
      </c>
      <c r="P206" s="7">
        <v>0</v>
      </c>
      <c r="Q206" s="7">
        <v>0</v>
      </c>
      <c r="R206" s="7">
        <v>0</v>
      </c>
      <c r="S206" s="7">
        <v>0</v>
      </c>
      <c r="U206" s="22">
        <f t="shared" si="39"/>
        <v>0</v>
      </c>
      <c r="V206" s="22">
        <f t="shared" si="40"/>
        <v>0</v>
      </c>
      <c r="W206" s="22">
        <f t="shared" si="41"/>
        <v>0</v>
      </c>
      <c r="X206" s="22">
        <f t="shared" si="42"/>
        <v>0</v>
      </c>
      <c r="Y206" s="22">
        <f t="shared" si="43"/>
        <v>0</v>
      </c>
    </row>
    <row r="207" spans="1:25">
      <c r="A207" s="204"/>
      <c r="B207" s="3" t="s">
        <v>36</v>
      </c>
      <c r="C207" s="7">
        <f t="shared" si="33"/>
        <v>0</v>
      </c>
      <c r="D207" s="7">
        <f t="shared" si="34"/>
        <v>0</v>
      </c>
      <c r="E207" s="7">
        <f t="shared" si="35"/>
        <v>0</v>
      </c>
      <c r="F207" s="7">
        <f t="shared" si="36"/>
        <v>0</v>
      </c>
      <c r="G207" s="7">
        <f t="shared" si="37"/>
        <v>75000000000</v>
      </c>
      <c r="I207" s="7">
        <v>-20000</v>
      </c>
      <c r="J207" s="7">
        <v>0</v>
      </c>
      <c r="K207" s="7">
        <v>0</v>
      </c>
      <c r="L207" s="7">
        <v>0</v>
      </c>
      <c r="M207" s="7">
        <v>75000000000</v>
      </c>
      <c r="O207" s="7">
        <v>20000</v>
      </c>
      <c r="P207" s="7">
        <v>0</v>
      </c>
      <c r="Q207" s="7">
        <v>0</v>
      </c>
      <c r="R207" s="7">
        <v>0</v>
      </c>
      <c r="S207" s="7">
        <v>0</v>
      </c>
      <c r="U207" s="22">
        <f t="shared" si="39"/>
        <v>0</v>
      </c>
      <c r="V207" s="22">
        <f t="shared" si="40"/>
        <v>0</v>
      </c>
      <c r="W207" s="22">
        <f t="shared" si="41"/>
        <v>0</v>
      </c>
      <c r="X207" s="22">
        <f t="shared" si="42"/>
        <v>0</v>
      </c>
      <c r="Y207" s="22">
        <f t="shared" si="43"/>
        <v>0</v>
      </c>
    </row>
    <row r="208" spans="1:25">
      <c r="A208" s="204"/>
      <c r="B208" s="3" t="s">
        <v>41</v>
      </c>
      <c r="C208" s="7">
        <f t="shared" si="33"/>
        <v>0</v>
      </c>
      <c r="D208" s="7">
        <f t="shared" si="34"/>
        <v>0</v>
      </c>
      <c r="E208" s="7">
        <f t="shared" si="35"/>
        <v>500000000000000</v>
      </c>
      <c r="F208" s="7">
        <f t="shared" si="36"/>
        <v>0</v>
      </c>
      <c r="G208" s="7">
        <f t="shared" si="37"/>
        <v>0</v>
      </c>
      <c r="I208" s="7">
        <v>-1200</v>
      </c>
      <c r="J208" s="7">
        <v>0</v>
      </c>
      <c r="K208" s="7">
        <v>500000000000000</v>
      </c>
      <c r="L208" s="7">
        <v>0</v>
      </c>
      <c r="M208" s="7">
        <v>0</v>
      </c>
      <c r="O208" s="7">
        <v>1200</v>
      </c>
      <c r="P208" s="7">
        <v>0</v>
      </c>
      <c r="Q208" s="7">
        <v>0</v>
      </c>
      <c r="R208" s="7">
        <v>0</v>
      </c>
      <c r="S208" s="7">
        <v>0</v>
      </c>
      <c r="U208" s="22">
        <f t="shared" si="39"/>
        <v>0</v>
      </c>
      <c r="V208" s="22">
        <f t="shared" si="40"/>
        <v>0</v>
      </c>
      <c r="W208" s="22">
        <f t="shared" si="41"/>
        <v>0</v>
      </c>
      <c r="X208" s="22">
        <f t="shared" si="42"/>
        <v>0</v>
      </c>
      <c r="Y208" s="22">
        <f t="shared" si="43"/>
        <v>0</v>
      </c>
    </row>
    <row r="209" spans="1:25">
      <c r="A209" s="204"/>
      <c r="B209" s="3" t="s">
        <v>134</v>
      </c>
      <c r="C209" s="7">
        <f t="shared" si="33"/>
        <v>0</v>
      </c>
      <c r="D209" s="7">
        <f t="shared" si="34"/>
        <v>150000000000</v>
      </c>
      <c r="E209" s="7">
        <f t="shared" si="35"/>
        <v>0</v>
      </c>
      <c r="F209" s="7">
        <f t="shared" si="36"/>
        <v>0</v>
      </c>
      <c r="G209" s="7">
        <f t="shared" si="37"/>
        <v>0</v>
      </c>
      <c r="I209" s="7">
        <v>-1799.9799999999996</v>
      </c>
      <c r="J209" s="7">
        <v>150000000000</v>
      </c>
      <c r="K209" s="7">
        <v>0</v>
      </c>
      <c r="L209" s="7">
        <v>0</v>
      </c>
      <c r="M209" s="7">
        <v>0</v>
      </c>
      <c r="O209" s="7">
        <v>1799.9799999999996</v>
      </c>
      <c r="P209" s="7">
        <v>0</v>
      </c>
      <c r="Q209" s="7">
        <v>0</v>
      </c>
      <c r="R209" s="7">
        <v>0</v>
      </c>
      <c r="S209" s="7">
        <v>0</v>
      </c>
      <c r="U209" s="22">
        <f t="shared" si="39"/>
        <v>0</v>
      </c>
      <c r="V209" s="22">
        <f t="shared" si="40"/>
        <v>0</v>
      </c>
      <c r="W209" s="22">
        <f t="shared" si="41"/>
        <v>0</v>
      </c>
      <c r="X209" s="22">
        <f t="shared" si="42"/>
        <v>0</v>
      </c>
      <c r="Y209" s="22">
        <f t="shared" si="43"/>
        <v>0</v>
      </c>
    </row>
    <row r="210" spans="1:25" ht="19">
      <c r="C210" s="211" t="s">
        <v>152</v>
      </c>
      <c r="D210" s="221"/>
      <c r="E210" s="221"/>
      <c r="F210" s="221"/>
      <c r="G210" s="221"/>
      <c r="I210" s="221" t="s">
        <v>153</v>
      </c>
      <c r="J210" s="221"/>
      <c r="K210" s="221"/>
      <c r="L210" s="221"/>
      <c r="M210" s="221"/>
      <c r="O210" s="221" t="s">
        <v>154</v>
      </c>
      <c r="P210" s="221"/>
      <c r="Q210" s="221"/>
      <c r="R210" s="221"/>
      <c r="S210" s="221"/>
      <c r="U210" s="221" t="s">
        <v>155</v>
      </c>
      <c r="V210" s="221"/>
      <c r="W210" s="221"/>
      <c r="X210" s="221"/>
      <c r="Y210" s="221"/>
    </row>
    <row r="211" spans="1:25" ht="16" customHeight="1"/>
    <row r="228" spans="2:15">
      <c r="B228" s="225" t="s">
        <v>73</v>
      </c>
      <c r="C228" s="225"/>
      <c r="D228" s="225"/>
      <c r="E228" s="225"/>
      <c r="F228" s="225"/>
      <c r="G228" s="225"/>
      <c r="H228" s="225"/>
      <c r="I228" s="225"/>
      <c r="J228" s="225"/>
      <c r="K228" s="225"/>
      <c r="L228" s="225"/>
      <c r="M228" s="225"/>
      <c r="N228" s="225"/>
      <c r="O228" s="225"/>
    </row>
    <row r="229" spans="2:15">
      <c r="B229" s="61" t="s">
        <v>74</v>
      </c>
      <c r="C229" s="62"/>
      <c r="D229" s="63"/>
      <c r="E229" s="64"/>
      <c r="F229" s="63"/>
      <c r="G229" s="64"/>
      <c r="H229" s="64"/>
      <c r="I229" s="65"/>
      <c r="J229" s="63"/>
      <c r="K229" s="65"/>
      <c r="L229" s="63"/>
      <c r="M229" s="66" t="s">
        <v>75</v>
      </c>
      <c r="N229" s="62"/>
      <c r="O229" s="62"/>
    </row>
    <row r="230" spans="2:15">
      <c r="B230" s="67"/>
      <c r="C230" s="68" t="s">
        <v>76</v>
      </c>
      <c r="D230" s="69"/>
      <c r="E230" s="70" t="s">
        <v>77</v>
      </c>
      <c r="F230" s="69"/>
      <c r="G230" s="70" t="s">
        <v>78</v>
      </c>
      <c r="H230" s="70"/>
      <c r="I230" s="71"/>
      <c r="J230" s="69"/>
      <c r="K230" s="71"/>
      <c r="L230" s="69"/>
      <c r="M230" s="71"/>
      <c r="N230" s="62"/>
      <c r="O230" s="62"/>
    </row>
    <row r="231" spans="2:15">
      <c r="B231" s="72" t="s">
        <v>79</v>
      </c>
      <c r="C231" s="73" t="s">
        <v>80</v>
      </c>
      <c r="D231" s="74"/>
      <c r="E231" s="73" t="s">
        <v>81</v>
      </c>
      <c r="F231" s="74"/>
      <c r="G231" s="73" t="s">
        <v>81</v>
      </c>
      <c r="H231" s="74"/>
      <c r="I231" s="75" t="s">
        <v>76</v>
      </c>
      <c r="J231" s="76"/>
      <c r="K231" s="75" t="s">
        <v>77</v>
      </c>
      <c r="L231" s="76"/>
      <c r="M231" s="75" t="s">
        <v>78</v>
      </c>
      <c r="N231" s="62"/>
      <c r="O231" s="62"/>
    </row>
    <row r="232" spans="2:15">
      <c r="B232" s="77" t="s">
        <v>82</v>
      </c>
      <c r="C232" s="78">
        <v>132</v>
      </c>
      <c r="D232" s="78"/>
      <c r="E232" s="79">
        <v>1704</v>
      </c>
      <c r="F232" s="79"/>
      <c r="G232" s="79">
        <v>21554</v>
      </c>
      <c r="H232" s="78"/>
      <c r="I232" s="80">
        <v>100</v>
      </c>
      <c r="J232" s="80"/>
      <c r="K232" s="80">
        <v>100</v>
      </c>
      <c r="L232" s="80"/>
      <c r="M232" s="80">
        <v>100</v>
      </c>
      <c r="N232" s="62"/>
      <c r="O232" s="81">
        <f>1000*C232/E232</f>
        <v>77.464788732394368</v>
      </c>
    </row>
    <row r="233" spans="2:15">
      <c r="B233" s="77" t="s">
        <v>83</v>
      </c>
      <c r="C233" s="78">
        <v>131</v>
      </c>
      <c r="D233" s="78"/>
      <c r="E233" s="79">
        <v>1645</v>
      </c>
      <c r="F233" s="79"/>
      <c r="G233" s="79">
        <v>21120</v>
      </c>
      <c r="H233" s="82"/>
      <c r="I233" s="80">
        <v>99</v>
      </c>
      <c r="J233" s="80"/>
      <c r="K233" s="80">
        <v>97</v>
      </c>
      <c r="L233" s="80"/>
      <c r="M233" s="80">
        <v>98</v>
      </c>
      <c r="N233" s="62"/>
      <c r="O233" s="81">
        <f t="shared" ref="O233:O243" si="44">1000*C233/E233</f>
        <v>79.635258358662611</v>
      </c>
    </row>
    <row r="234" spans="2:15" ht="101" customHeight="1">
      <c r="B234" s="77" t="s">
        <v>84</v>
      </c>
      <c r="C234" s="78">
        <v>125</v>
      </c>
      <c r="D234" s="78"/>
      <c r="E234" s="79">
        <v>1505</v>
      </c>
      <c r="F234" s="79"/>
      <c r="G234" s="79">
        <v>20465</v>
      </c>
      <c r="H234" s="82"/>
      <c r="I234" s="80">
        <v>94</v>
      </c>
      <c r="J234" s="80"/>
      <c r="K234" s="80">
        <v>88</v>
      </c>
      <c r="L234" s="80"/>
      <c r="M234" s="80">
        <v>95</v>
      </c>
      <c r="N234" s="62"/>
      <c r="O234" s="81">
        <f t="shared" si="44"/>
        <v>83.056478405315616</v>
      </c>
    </row>
    <row r="235" spans="2:15" ht="16" customHeight="1">
      <c r="B235" s="77" t="s">
        <v>85</v>
      </c>
      <c r="C235" s="78">
        <v>121</v>
      </c>
      <c r="D235" s="78"/>
      <c r="E235" s="79">
        <v>1463</v>
      </c>
      <c r="F235" s="79"/>
      <c r="G235" s="79">
        <v>19953</v>
      </c>
      <c r="H235" s="82"/>
      <c r="I235" s="80">
        <v>92</v>
      </c>
      <c r="J235" s="80"/>
      <c r="K235" s="80">
        <v>86</v>
      </c>
      <c r="L235" s="80"/>
      <c r="M235" s="80">
        <v>93</v>
      </c>
      <c r="N235" s="62"/>
      <c r="O235" s="81">
        <f t="shared" si="44"/>
        <v>82.706766917293237</v>
      </c>
    </row>
    <row r="236" spans="2:15">
      <c r="B236" s="77" t="s">
        <v>86</v>
      </c>
      <c r="C236" s="78">
        <v>129</v>
      </c>
      <c r="D236" s="78"/>
      <c r="E236" s="79">
        <v>1523</v>
      </c>
      <c r="F236" s="79"/>
      <c r="G236" s="79">
        <v>20584</v>
      </c>
      <c r="H236" s="82"/>
      <c r="I236" s="80">
        <v>97</v>
      </c>
      <c r="J236" s="80"/>
      <c r="K236" s="80">
        <v>89</v>
      </c>
      <c r="L236" s="80"/>
      <c r="M236" s="80">
        <v>95</v>
      </c>
      <c r="N236" s="62"/>
      <c r="O236" s="81">
        <f t="shared" si="44"/>
        <v>84.701247537754426</v>
      </c>
    </row>
    <row r="237" spans="2:15">
      <c r="B237" s="77" t="s">
        <v>87</v>
      </c>
      <c r="C237" s="78">
        <v>138</v>
      </c>
      <c r="D237" s="78"/>
      <c r="E237" s="79">
        <v>1597</v>
      </c>
      <c r="F237" s="79"/>
      <c r="G237" s="79">
        <v>22123</v>
      </c>
      <c r="H237" s="82"/>
      <c r="I237" s="80">
        <v>104</v>
      </c>
      <c r="J237" s="80"/>
      <c r="K237" s="80">
        <v>94</v>
      </c>
      <c r="L237" s="80"/>
      <c r="M237" s="80">
        <v>103</v>
      </c>
      <c r="N237" s="62"/>
      <c r="O237" s="81">
        <f t="shared" si="44"/>
        <v>86.412022542266754</v>
      </c>
    </row>
    <row r="238" spans="2:15">
      <c r="B238" s="77">
        <v>1995</v>
      </c>
      <c r="C238" s="78">
        <v>144</v>
      </c>
      <c r="D238" s="78"/>
      <c r="E238" s="79">
        <v>1609</v>
      </c>
      <c r="F238" s="79"/>
      <c r="G238" s="79">
        <v>22190</v>
      </c>
      <c r="H238" s="82"/>
      <c r="I238" s="80">
        <v>109</v>
      </c>
      <c r="J238" s="80"/>
      <c r="K238" s="80">
        <v>94</v>
      </c>
      <c r="L238" s="80"/>
      <c r="M238" s="80">
        <v>103</v>
      </c>
      <c r="N238" s="62"/>
      <c r="O238" s="81">
        <f t="shared" si="44"/>
        <v>89.496581727781233</v>
      </c>
    </row>
    <row r="239" spans="2:15">
      <c r="B239" s="77">
        <v>1996</v>
      </c>
      <c r="C239" s="78">
        <v>147</v>
      </c>
      <c r="D239" s="78"/>
      <c r="E239" s="79">
        <v>1628</v>
      </c>
      <c r="F239" s="79"/>
      <c r="G239" s="79">
        <v>22666</v>
      </c>
      <c r="H239" s="82"/>
      <c r="I239" s="80">
        <v>111</v>
      </c>
      <c r="J239" s="80"/>
      <c r="K239" s="80">
        <v>96</v>
      </c>
      <c r="L239" s="80"/>
      <c r="M239" s="80">
        <v>105</v>
      </c>
      <c r="N239" s="62"/>
      <c r="O239" s="81">
        <f t="shared" si="44"/>
        <v>90.294840294840299</v>
      </c>
    </row>
    <row r="240" spans="2:15">
      <c r="B240" s="77">
        <v>1997</v>
      </c>
      <c r="C240" s="78">
        <v>150</v>
      </c>
      <c r="D240" s="78"/>
      <c r="E240" s="79">
        <v>1643</v>
      </c>
      <c r="F240" s="79"/>
      <c r="G240" s="79">
        <v>23111</v>
      </c>
      <c r="H240" s="82"/>
      <c r="I240" s="80">
        <v>113</v>
      </c>
      <c r="J240" s="80"/>
      <c r="K240" s="80">
        <v>96</v>
      </c>
      <c r="L240" s="80"/>
      <c r="M240" s="80">
        <v>107</v>
      </c>
      <c r="N240" s="62"/>
      <c r="O240" s="81">
        <f t="shared" si="44"/>
        <v>91.296409007912359</v>
      </c>
    </row>
    <row r="241" spans="1:62">
      <c r="B241" s="77">
        <v>1998</v>
      </c>
      <c r="C241" s="78">
        <v>152</v>
      </c>
      <c r="D241" s="78"/>
      <c r="E241" s="79">
        <v>1630</v>
      </c>
      <c r="F241" s="79"/>
      <c r="G241" s="79">
        <v>23323</v>
      </c>
      <c r="H241" s="82"/>
      <c r="I241" s="80">
        <v>115</v>
      </c>
      <c r="J241" s="80"/>
      <c r="K241" s="80">
        <v>96</v>
      </c>
      <c r="L241" s="80"/>
      <c r="M241" s="80">
        <v>108</v>
      </c>
      <c r="N241" s="62"/>
      <c r="O241" s="81">
        <f t="shared" si="44"/>
        <v>93.25153374233129</v>
      </c>
    </row>
    <row r="242" spans="1:62">
      <c r="B242" s="77">
        <v>1999</v>
      </c>
      <c r="C242" s="78">
        <v>149</v>
      </c>
      <c r="D242" s="78"/>
      <c r="E242" s="79">
        <v>1567</v>
      </c>
      <c r="F242" s="79"/>
      <c r="G242" s="79">
        <v>23091</v>
      </c>
      <c r="H242" s="82"/>
      <c r="I242" s="80">
        <v>113</v>
      </c>
      <c r="J242" s="80"/>
      <c r="K242" s="80">
        <v>92</v>
      </c>
      <c r="L242" s="80"/>
      <c r="M242" s="80">
        <v>107</v>
      </c>
      <c r="N242" s="62"/>
      <c r="O242" s="81">
        <f t="shared" si="44"/>
        <v>95.086151882578179</v>
      </c>
    </row>
    <row r="243" spans="1:62">
      <c r="B243" s="77">
        <v>2000</v>
      </c>
      <c r="C243" s="78">
        <v>150</v>
      </c>
      <c r="D243" s="78"/>
      <c r="E243" s="79">
        <v>1593</v>
      </c>
      <c r="F243" s="79"/>
      <c r="G243" s="79">
        <v>22990</v>
      </c>
      <c r="H243" s="82"/>
      <c r="I243" s="80">
        <v>114</v>
      </c>
      <c r="J243" s="80"/>
      <c r="K243" s="80">
        <v>93</v>
      </c>
      <c r="L243" s="80"/>
      <c r="M243" s="80">
        <v>107</v>
      </c>
      <c r="N243" s="62"/>
      <c r="O243" s="81">
        <f t="shared" si="44"/>
        <v>94.161958568738228</v>
      </c>
    </row>
    <row r="247" spans="1:62">
      <c r="A247" s="83"/>
      <c r="B247" s="83"/>
      <c r="C247" s="83"/>
      <c r="D247" s="83">
        <v>1960</v>
      </c>
      <c r="E247" s="83">
        <v>1961</v>
      </c>
      <c r="F247" s="83">
        <v>1962</v>
      </c>
      <c r="G247" s="83">
        <v>1963</v>
      </c>
      <c r="H247" s="83">
        <v>1964</v>
      </c>
      <c r="I247" s="83">
        <v>1965</v>
      </c>
      <c r="J247" s="83">
        <v>1966</v>
      </c>
      <c r="K247" s="83">
        <v>1967</v>
      </c>
      <c r="L247" s="83">
        <v>1968</v>
      </c>
      <c r="M247" s="83">
        <v>1969</v>
      </c>
      <c r="N247" s="83">
        <v>1970</v>
      </c>
      <c r="O247" s="83">
        <v>1971</v>
      </c>
      <c r="P247" s="83">
        <v>1972</v>
      </c>
      <c r="Q247" s="83">
        <v>1973</v>
      </c>
      <c r="R247" s="83">
        <v>1974</v>
      </c>
      <c r="S247" s="83">
        <v>1975</v>
      </c>
      <c r="T247" s="83">
        <v>1976</v>
      </c>
      <c r="U247" s="83">
        <v>1977</v>
      </c>
      <c r="V247" s="83">
        <v>1978</v>
      </c>
      <c r="W247" s="83">
        <v>1979</v>
      </c>
      <c r="X247" s="83">
        <v>1980</v>
      </c>
      <c r="Y247" s="83">
        <v>1981</v>
      </c>
      <c r="Z247" s="83">
        <v>1982</v>
      </c>
      <c r="AA247" s="83">
        <v>1983</v>
      </c>
      <c r="AB247" s="83">
        <v>1984</v>
      </c>
      <c r="AC247" s="83">
        <v>1985</v>
      </c>
      <c r="AD247" s="83">
        <v>1986</v>
      </c>
      <c r="AE247" s="83">
        <v>1987</v>
      </c>
      <c r="AF247" s="83">
        <v>1988</v>
      </c>
      <c r="AG247" s="83">
        <v>1989</v>
      </c>
      <c r="AH247" s="83">
        <v>1990</v>
      </c>
      <c r="AI247" s="83">
        <v>1991</v>
      </c>
      <c r="AJ247" s="83">
        <v>1992</v>
      </c>
      <c r="AK247" s="83">
        <v>1993</v>
      </c>
      <c r="AL247" s="83">
        <v>1994</v>
      </c>
      <c r="AM247" s="83">
        <v>1995</v>
      </c>
      <c r="AN247" s="83">
        <v>1996</v>
      </c>
      <c r="AO247" s="83">
        <v>1997</v>
      </c>
      <c r="AP247" s="83">
        <v>1998</v>
      </c>
      <c r="AQ247" s="83">
        <v>1999</v>
      </c>
      <c r="AR247" s="83">
        <v>2000</v>
      </c>
      <c r="AS247" s="83">
        <v>2001</v>
      </c>
      <c r="AT247" s="83">
        <v>2002</v>
      </c>
      <c r="AU247" s="83">
        <v>2003</v>
      </c>
      <c r="AV247" s="83">
        <v>2004</v>
      </c>
      <c r="AW247" s="83">
        <v>2005</v>
      </c>
      <c r="AX247" s="83">
        <v>2006</v>
      </c>
      <c r="AY247" s="83">
        <v>2007</v>
      </c>
      <c r="AZ247" s="83">
        <v>2008</v>
      </c>
      <c r="BA247" s="83">
        <v>2009</v>
      </c>
      <c r="BB247" s="83">
        <v>2010</v>
      </c>
      <c r="BC247" s="83"/>
      <c r="BD247" s="83"/>
      <c r="BE247" s="83"/>
      <c r="BF247" s="83"/>
      <c r="BG247" s="83"/>
      <c r="BH247" s="83"/>
      <c r="BI247" s="83"/>
      <c r="BJ247" s="83"/>
    </row>
    <row r="248" spans="1:62" ht="16" customHeight="1">
      <c r="A248" s="62" t="s">
        <v>88</v>
      </c>
      <c r="B248" s="62"/>
      <c r="C248" s="84" t="s">
        <v>89</v>
      </c>
      <c r="D248" s="85">
        <v>68</v>
      </c>
      <c r="E248" s="85">
        <v>76.900000000000006</v>
      </c>
      <c r="F248" s="85">
        <v>83.7</v>
      </c>
      <c r="G248" s="85">
        <v>91.4</v>
      </c>
      <c r="H248" s="85">
        <v>105.7</v>
      </c>
      <c r="I248" s="85">
        <v>115.8</v>
      </c>
      <c r="J248" s="85">
        <v>126.5</v>
      </c>
      <c r="K248" s="85">
        <v>135.1</v>
      </c>
      <c r="L248" s="85">
        <v>142.69999999999999</v>
      </c>
      <c r="M248" s="85">
        <v>147.9</v>
      </c>
      <c r="N248" s="85">
        <v>155</v>
      </c>
      <c r="O248" s="85">
        <v>165.1</v>
      </c>
      <c r="P248" s="85">
        <v>174.7</v>
      </c>
      <c r="Q248" s="85">
        <v>184</v>
      </c>
      <c r="R248" s="85">
        <v>180</v>
      </c>
      <c r="S248" s="85">
        <v>181.6</v>
      </c>
      <c r="T248" s="85">
        <v>190.4</v>
      </c>
      <c r="U248" s="85">
        <v>194.1</v>
      </c>
      <c r="V248" s="85">
        <v>202.4</v>
      </c>
      <c r="W248" s="85">
        <v>201.5</v>
      </c>
      <c r="X248" s="85">
        <v>215</v>
      </c>
      <c r="Y248" s="85">
        <v>219.5</v>
      </c>
      <c r="Z248" s="85">
        <v>227.3</v>
      </c>
      <c r="AA248" s="85">
        <v>231.2</v>
      </c>
      <c r="AB248" s="85">
        <v>244</v>
      </c>
      <c r="AC248" s="85">
        <v>250.5</v>
      </c>
      <c r="AD248" s="85">
        <v>264.39999999999998</v>
      </c>
      <c r="AE248" s="85">
        <v>284.60000000000002</v>
      </c>
      <c r="AF248" s="85">
        <v>305.39999999999998</v>
      </c>
      <c r="AG248" s="85">
        <v>331.3</v>
      </c>
      <c r="AH248" s="85">
        <v>335.9</v>
      </c>
      <c r="AI248" s="85">
        <v>335.2</v>
      </c>
      <c r="AJ248" s="86">
        <v>338</v>
      </c>
      <c r="AK248" s="85">
        <v>338.1</v>
      </c>
      <c r="AL248" s="85">
        <v>345</v>
      </c>
      <c r="AM248" s="85">
        <v>351.1</v>
      </c>
      <c r="AN248" s="85">
        <v>359.9</v>
      </c>
      <c r="AO248" s="85">
        <v>365.8</v>
      </c>
      <c r="AP248" s="85">
        <v>370.6</v>
      </c>
      <c r="AQ248" s="85">
        <v>377.4</v>
      </c>
      <c r="AR248" s="85">
        <v>376</v>
      </c>
      <c r="AS248" s="85">
        <v>381.2</v>
      </c>
      <c r="AT248" s="85">
        <v>390.6</v>
      </c>
      <c r="AU248" s="85">
        <v>390</v>
      </c>
      <c r="AV248" s="85">
        <v>394.2</v>
      </c>
      <c r="AW248" s="85">
        <v>392.7</v>
      </c>
      <c r="AX248" s="85">
        <v>397.4</v>
      </c>
      <c r="AY248" s="85">
        <v>397.9</v>
      </c>
      <c r="AZ248" s="85">
        <v>395</v>
      </c>
      <c r="BA248" s="85">
        <v>394</v>
      </c>
      <c r="BB248" s="85">
        <v>385.9</v>
      </c>
      <c r="BC248" s="85"/>
      <c r="BD248" s="85"/>
      <c r="BE248" s="85"/>
      <c r="BF248" s="85"/>
      <c r="BG248" s="85"/>
      <c r="BH248" s="85"/>
      <c r="BI248" s="85"/>
      <c r="BJ248" s="85"/>
    </row>
    <row r="249" spans="1:62" ht="16" customHeight="1">
      <c r="A249" s="62" t="s">
        <v>90</v>
      </c>
      <c r="B249" s="62"/>
      <c r="C249" s="84" t="s">
        <v>91</v>
      </c>
      <c r="D249" s="85">
        <v>15</v>
      </c>
      <c r="E249" s="85">
        <v>16.399999999999999</v>
      </c>
      <c r="F249" s="85">
        <v>16.600000000000001</v>
      </c>
      <c r="G249" s="85">
        <v>17.600000000000001</v>
      </c>
      <c r="H249" s="85">
        <v>17.7</v>
      </c>
      <c r="I249" s="85">
        <v>19</v>
      </c>
      <c r="J249" s="85">
        <v>19</v>
      </c>
      <c r="K249" s="85">
        <v>18.7</v>
      </c>
      <c r="L249" s="85">
        <v>18.899999999999999</v>
      </c>
      <c r="M249" s="85">
        <v>19.3</v>
      </c>
      <c r="N249" s="85">
        <v>20.3</v>
      </c>
      <c r="O249" s="85">
        <v>21.3</v>
      </c>
      <c r="P249" s="85">
        <v>22.2</v>
      </c>
      <c r="Q249" s="85">
        <v>23.3</v>
      </c>
      <c r="R249" s="85">
        <v>23.6</v>
      </c>
      <c r="S249" s="85">
        <v>23.5</v>
      </c>
      <c r="T249" s="85">
        <v>24.2</v>
      </c>
      <c r="U249" s="85">
        <v>24.5</v>
      </c>
      <c r="V249" s="85">
        <v>25.2</v>
      </c>
      <c r="W249" s="85">
        <v>25.1</v>
      </c>
      <c r="X249" s="85">
        <v>26.1</v>
      </c>
      <c r="Y249" s="85">
        <v>26.2</v>
      </c>
      <c r="Z249" s="85">
        <v>26</v>
      </c>
      <c r="AA249" s="85">
        <v>26.1</v>
      </c>
      <c r="AB249" s="85">
        <v>27.5</v>
      </c>
      <c r="AC249" s="85">
        <v>28.6</v>
      </c>
      <c r="AD249" s="85">
        <v>30</v>
      </c>
      <c r="AE249" s="85">
        <v>32.700000000000003</v>
      </c>
      <c r="AF249" s="85">
        <v>36.200000000000003</v>
      </c>
      <c r="AG249" s="85">
        <v>39.700000000000003</v>
      </c>
      <c r="AH249" s="85">
        <v>39.9</v>
      </c>
      <c r="AI249" s="85">
        <v>41.7</v>
      </c>
      <c r="AJ249" s="86">
        <v>41.2</v>
      </c>
      <c r="AK249" s="85">
        <v>41.6</v>
      </c>
      <c r="AL249" s="85">
        <v>43.3</v>
      </c>
      <c r="AM249" s="85">
        <v>44.5</v>
      </c>
      <c r="AN249" s="85">
        <v>46.2</v>
      </c>
      <c r="AO249" s="85">
        <v>48.6</v>
      </c>
      <c r="AP249" s="85">
        <v>50.8</v>
      </c>
      <c r="AQ249" s="85">
        <v>51.6</v>
      </c>
      <c r="AR249" s="85">
        <v>52.2</v>
      </c>
      <c r="AS249" s="85">
        <v>53.4</v>
      </c>
      <c r="AT249" s="85">
        <v>54.7</v>
      </c>
      <c r="AU249" s="85">
        <v>57.4</v>
      </c>
      <c r="AV249" s="85">
        <v>60.2</v>
      </c>
      <c r="AW249" s="85">
        <v>61.8</v>
      </c>
      <c r="AX249" s="85">
        <v>64.3</v>
      </c>
      <c r="AY249" s="85">
        <v>67.400000000000006</v>
      </c>
      <c r="AZ249" s="85">
        <v>66.900000000000006</v>
      </c>
      <c r="BA249" s="85">
        <v>65.5</v>
      </c>
      <c r="BB249" s="85">
        <v>66.099999999999994</v>
      </c>
      <c r="BC249" s="85"/>
      <c r="BD249" s="85"/>
      <c r="BE249" s="85"/>
      <c r="BF249" s="85"/>
      <c r="BG249" s="85"/>
      <c r="BH249" s="85"/>
      <c r="BI249" s="85"/>
      <c r="BJ249" s="85"/>
    </row>
    <row r="250" spans="1:62" ht="16" customHeight="1">
      <c r="A250" s="62"/>
      <c r="B250" s="62"/>
      <c r="C250" s="84" t="s">
        <v>92</v>
      </c>
      <c r="D250" s="85">
        <v>15.3</v>
      </c>
      <c r="E250" s="85">
        <v>15.5</v>
      </c>
      <c r="F250" s="85">
        <v>15.4</v>
      </c>
      <c r="G250" s="85">
        <v>15.7</v>
      </c>
      <c r="H250" s="85">
        <v>17.399999999999999</v>
      </c>
      <c r="I250" s="85">
        <v>17.3</v>
      </c>
      <c r="J250" s="85">
        <v>17.5</v>
      </c>
      <c r="K250" s="85">
        <v>17.2</v>
      </c>
      <c r="L250" s="85">
        <v>17.600000000000001</v>
      </c>
      <c r="M250" s="85">
        <v>17.399999999999999</v>
      </c>
      <c r="N250" s="85">
        <v>17.600000000000001</v>
      </c>
      <c r="O250" s="85">
        <v>18.100000000000001</v>
      </c>
      <c r="P250" s="85">
        <v>18.399999999999999</v>
      </c>
      <c r="Q250" s="85">
        <v>19.3</v>
      </c>
      <c r="R250" s="85">
        <v>18.600000000000001</v>
      </c>
      <c r="S250" s="85">
        <v>18.3</v>
      </c>
      <c r="T250" s="85">
        <v>19.2</v>
      </c>
      <c r="U250" s="85">
        <v>18.8</v>
      </c>
      <c r="V250" s="85">
        <v>19.5</v>
      </c>
      <c r="W250" s="85">
        <v>19.600000000000001</v>
      </c>
      <c r="X250" s="85">
        <v>19.7</v>
      </c>
      <c r="Y250" s="85">
        <v>18.899999999999999</v>
      </c>
      <c r="Z250" s="85">
        <v>18.399999999999999</v>
      </c>
      <c r="AA250" s="85">
        <v>18.8</v>
      </c>
      <c r="AB250" s="85">
        <v>19.600000000000001</v>
      </c>
      <c r="AC250" s="85">
        <v>19.600000000000001</v>
      </c>
      <c r="AD250" s="85">
        <v>20.100000000000001</v>
      </c>
      <c r="AE250" s="85">
        <v>22.3</v>
      </c>
      <c r="AF250" s="85">
        <v>23.8</v>
      </c>
      <c r="AG250" s="85">
        <v>25.5</v>
      </c>
      <c r="AH250" s="85">
        <v>24.9</v>
      </c>
      <c r="AI250" s="85">
        <v>24.5</v>
      </c>
      <c r="AJ250" s="86">
        <v>23.8</v>
      </c>
      <c r="AK250" s="85">
        <v>24.3</v>
      </c>
      <c r="AL250" s="85">
        <v>24.8</v>
      </c>
      <c r="AM250" s="85">
        <v>25.4</v>
      </c>
      <c r="AN250" s="85">
        <v>26.2</v>
      </c>
      <c r="AO250" s="85">
        <v>26.9</v>
      </c>
      <c r="AP250" s="85">
        <v>27.7</v>
      </c>
      <c r="AQ250" s="85">
        <v>28.1</v>
      </c>
      <c r="AR250" s="85">
        <v>28.2</v>
      </c>
      <c r="AS250" s="85">
        <v>28</v>
      </c>
      <c r="AT250" s="85">
        <v>28.3</v>
      </c>
      <c r="AU250" s="85">
        <v>28.4</v>
      </c>
      <c r="AV250" s="85">
        <v>29.3</v>
      </c>
      <c r="AW250" s="85">
        <v>28.9</v>
      </c>
      <c r="AX250" s="85">
        <v>29</v>
      </c>
      <c r="AY250" s="85">
        <v>29.3</v>
      </c>
      <c r="AZ250" s="85">
        <v>28.6</v>
      </c>
      <c r="BA250" s="85">
        <v>26.2</v>
      </c>
      <c r="BB250" s="85">
        <v>26.3</v>
      </c>
      <c r="BC250" s="85"/>
      <c r="BD250" s="85"/>
      <c r="BE250" s="85"/>
      <c r="BF250" s="85"/>
      <c r="BG250" s="85"/>
      <c r="BH250" s="85"/>
      <c r="BI250" s="85"/>
      <c r="BJ250" s="85"/>
    </row>
    <row r="251" spans="1:62" ht="16" customHeight="1">
      <c r="A251" s="62"/>
      <c r="B251" s="62"/>
      <c r="C251" s="87" t="s">
        <v>93</v>
      </c>
      <c r="D251" s="85">
        <v>10</v>
      </c>
      <c r="E251" s="85">
        <v>9.6999999999999993</v>
      </c>
      <c r="F251" s="85">
        <v>8.6999999999999993</v>
      </c>
      <c r="G251" s="85">
        <v>7.6</v>
      </c>
      <c r="H251" s="85">
        <v>7.5</v>
      </c>
      <c r="I251" s="85">
        <v>6.7</v>
      </c>
      <c r="J251" s="85">
        <v>6</v>
      </c>
      <c r="K251" s="85">
        <v>5.2</v>
      </c>
      <c r="L251" s="85">
        <v>4.7</v>
      </c>
      <c r="M251" s="85">
        <v>4.2</v>
      </c>
      <c r="N251" s="85">
        <v>4</v>
      </c>
      <c r="O251" s="85">
        <v>3.9</v>
      </c>
      <c r="P251" s="85">
        <v>3.7</v>
      </c>
      <c r="Q251" s="85">
        <v>3.9</v>
      </c>
      <c r="R251" s="85">
        <v>4.2</v>
      </c>
      <c r="S251" s="85">
        <v>5.0999999999999996</v>
      </c>
      <c r="T251" s="85">
        <v>6.3</v>
      </c>
      <c r="U251" s="85">
        <v>6.2</v>
      </c>
      <c r="V251" s="85">
        <v>6.1</v>
      </c>
      <c r="W251" s="85">
        <v>6.4</v>
      </c>
      <c r="X251" s="85">
        <v>7.7</v>
      </c>
      <c r="Y251" s="85">
        <v>8.9</v>
      </c>
      <c r="Z251" s="85">
        <v>9.1999999999999993</v>
      </c>
      <c r="AA251" s="85">
        <v>8.3000000000000007</v>
      </c>
      <c r="AB251" s="85">
        <v>8.1</v>
      </c>
      <c r="AC251" s="85">
        <v>7.4</v>
      </c>
      <c r="AD251" s="85">
        <v>7.1</v>
      </c>
      <c r="AE251" s="85">
        <v>6.7</v>
      </c>
      <c r="AF251" s="85">
        <v>6</v>
      </c>
      <c r="AG251" s="85">
        <v>5.9</v>
      </c>
      <c r="AH251" s="85">
        <v>5.6</v>
      </c>
      <c r="AI251" s="85">
        <v>5.4</v>
      </c>
      <c r="AJ251" s="86">
        <v>4.5</v>
      </c>
      <c r="AK251" s="85">
        <v>3.8</v>
      </c>
      <c r="AL251" s="85">
        <v>3.8</v>
      </c>
      <c r="AM251" s="85">
        <v>3.7</v>
      </c>
      <c r="AN251" s="85">
        <v>3.8</v>
      </c>
      <c r="AO251" s="85">
        <v>4</v>
      </c>
      <c r="AP251" s="85">
        <v>4.0999999999999996</v>
      </c>
      <c r="AQ251" s="85">
        <v>4.5</v>
      </c>
      <c r="AR251" s="85">
        <v>4.5999999999999996</v>
      </c>
      <c r="AS251" s="85">
        <v>4.8</v>
      </c>
      <c r="AT251" s="85">
        <v>5</v>
      </c>
      <c r="AU251" s="85">
        <v>5.6</v>
      </c>
      <c r="AV251" s="85">
        <v>5.0999999999999996</v>
      </c>
      <c r="AW251" s="85">
        <v>5.3</v>
      </c>
      <c r="AX251" s="85">
        <v>5.0999999999999996</v>
      </c>
      <c r="AY251" s="85">
        <v>5.5</v>
      </c>
      <c r="AZ251" s="85">
        <v>5</v>
      </c>
      <c r="BA251" s="85">
        <v>5.0999999999999996</v>
      </c>
      <c r="BB251" s="85">
        <v>4.5999999999999996</v>
      </c>
      <c r="BC251" s="85"/>
      <c r="BD251" s="85"/>
      <c r="BE251" s="85"/>
      <c r="BF251" s="85"/>
      <c r="BG251" s="85"/>
      <c r="BH251" s="85"/>
      <c r="BI251" s="85"/>
      <c r="BJ251" s="85"/>
    </row>
    <row r="252" spans="1:62" ht="16" customHeight="1">
      <c r="A252" s="62"/>
      <c r="B252" s="62"/>
      <c r="C252" s="87" t="s">
        <v>94</v>
      </c>
      <c r="D252" s="85">
        <v>3.9</v>
      </c>
      <c r="E252" s="85">
        <v>4</v>
      </c>
      <c r="F252" s="85">
        <v>4</v>
      </c>
      <c r="G252" s="85">
        <v>4</v>
      </c>
      <c r="H252" s="85">
        <v>4</v>
      </c>
      <c r="I252" s="85">
        <v>3.9</v>
      </c>
      <c r="J252" s="85">
        <v>3.9</v>
      </c>
      <c r="K252" s="85">
        <v>3.8</v>
      </c>
      <c r="L252" s="85">
        <v>3.8</v>
      </c>
      <c r="M252" s="85">
        <v>3.8</v>
      </c>
      <c r="N252" s="85">
        <v>3.6</v>
      </c>
      <c r="O252" s="85">
        <v>3.6</v>
      </c>
      <c r="P252" s="85">
        <v>3.6</v>
      </c>
      <c r="Q252" s="85">
        <v>3.5</v>
      </c>
      <c r="R252" s="85">
        <v>3.3</v>
      </c>
      <c r="S252" s="85">
        <v>3.2</v>
      </c>
      <c r="T252" s="85">
        <v>3.3</v>
      </c>
      <c r="U252" s="85">
        <v>3.2</v>
      </c>
      <c r="V252" s="85">
        <v>3.3</v>
      </c>
      <c r="W252" s="85">
        <v>3.3</v>
      </c>
      <c r="X252" s="85">
        <v>3.5</v>
      </c>
      <c r="Y252" s="85">
        <v>3.5</v>
      </c>
      <c r="Z252" s="85">
        <v>3.5</v>
      </c>
      <c r="AA252" s="85">
        <v>3.7</v>
      </c>
      <c r="AB252" s="85">
        <v>3.9</v>
      </c>
      <c r="AC252" s="85">
        <v>3.7</v>
      </c>
      <c r="AD252" s="85">
        <v>3.7</v>
      </c>
      <c r="AE252" s="85">
        <v>4.0999999999999996</v>
      </c>
      <c r="AF252" s="85">
        <v>4.3</v>
      </c>
      <c r="AG252" s="85">
        <v>4.5</v>
      </c>
      <c r="AH252" s="85">
        <v>4.5999999999999996</v>
      </c>
      <c r="AI252" s="85">
        <v>4.8</v>
      </c>
      <c r="AJ252" s="86">
        <v>4.5999999999999996</v>
      </c>
      <c r="AK252" s="85">
        <v>4.5999999999999996</v>
      </c>
      <c r="AL252" s="85">
        <v>4.5999999999999996</v>
      </c>
      <c r="AM252" s="85">
        <v>4.9000000000000004</v>
      </c>
      <c r="AN252" s="85">
        <v>5</v>
      </c>
      <c r="AO252" s="85">
        <v>5.2</v>
      </c>
      <c r="AP252" s="85">
        <v>5.2</v>
      </c>
      <c r="AQ252" s="85">
        <v>5.3</v>
      </c>
      <c r="AR252" s="85">
        <v>5.0999999999999996</v>
      </c>
      <c r="AS252" s="85">
        <v>5.0999999999999996</v>
      </c>
      <c r="AT252" s="85">
        <v>5.2</v>
      </c>
      <c r="AU252" s="85">
        <v>5.3</v>
      </c>
      <c r="AV252" s="85">
        <v>5.0999999999999996</v>
      </c>
      <c r="AW252" s="85">
        <v>5.0999999999999996</v>
      </c>
      <c r="AX252" s="85">
        <v>5.3</v>
      </c>
      <c r="AY252" s="85">
        <v>5.4</v>
      </c>
      <c r="AZ252" s="85">
        <v>5</v>
      </c>
      <c r="BA252" s="85">
        <v>5</v>
      </c>
      <c r="BB252" s="85">
        <v>5</v>
      </c>
      <c r="BC252" s="85"/>
      <c r="BD252" s="85"/>
      <c r="BE252" s="85"/>
      <c r="BF252" s="85"/>
      <c r="BG252" s="85"/>
      <c r="BH252" s="85"/>
      <c r="BI252" s="85"/>
      <c r="BJ252" s="85"/>
    </row>
    <row r="253" spans="1:62">
      <c r="A253" s="83"/>
      <c r="B253" s="83"/>
      <c r="C253" s="88" t="s">
        <v>95</v>
      </c>
      <c r="D253" s="89">
        <f>SUM(D248:D252)</f>
        <v>112.2</v>
      </c>
      <c r="E253" s="89">
        <f t="shared" ref="E253:AX253" si="45">SUM(E248:E252)</f>
        <v>122.50000000000001</v>
      </c>
      <c r="F253" s="89">
        <f t="shared" si="45"/>
        <v>128.40000000000003</v>
      </c>
      <c r="G253" s="89">
        <f t="shared" si="45"/>
        <v>136.30000000000001</v>
      </c>
      <c r="H253" s="89">
        <f t="shared" si="45"/>
        <v>152.30000000000001</v>
      </c>
      <c r="I253" s="89">
        <f t="shared" si="45"/>
        <v>162.70000000000002</v>
      </c>
      <c r="J253" s="89">
        <f t="shared" si="45"/>
        <v>172.9</v>
      </c>
      <c r="K253" s="89">
        <f t="shared" si="45"/>
        <v>179.99999999999997</v>
      </c>
      <c r="L253" s="89">
        <f t="shared" si="45"/>
        <v>187.7</v>
      </c>
      <c r="M253" s="89">
        <f t="shared" si="45"/>
        <v>192.60000000000002</v>
      </c>
      <c r="N253" s="89">
        <f t="shared" si="45"/>
        <v>200.5</v>
      </c>
      <c r="O253" s="89">
        <f t="shared" si="45"/>
        <v>212</v>
      </c>
      <c r="P253" s="89">
        <f t="shared" si="45"/>
        <v>222.59999999999997</v>
      </c>
      <c r="Q253" s="89">
        <f t="shared" si="45"/>
        <v>234.00000000000003</v>
      </c>
      <c r="R253" s="89">
        <f t="shared" si="45"/>
        <v>229.7</v>
      </c>
      <c r="S253" s="89">
        <f t="shared" si="45"/>
        <v>231.7</v>
      </c>
      <c r="T253" s="89">
        <f t="shared" si="45"/>
        <v>243.4</v>
      </c>
      <c r="U253" s="89">
        <f t="shared" si="45"/>
        <v>246.79999999999998</v>
      </c>
      <c r="V253" s="89">
        <f t="shared" si="45"/>
        <v>256.5</v>
      </c>
      <c r="W253" s="89">
        <f t="shared" si="45"/>
        <v>255.9</v>
      </c>
      <c r="X253" s="89">
        <f t="shared" si="45"/>
        <v>272</v>
      </c>
      <c r="Y253" s="89">
        <f t="shared" si="45"/>
        <v>276.99999999999994</v>
      </c>
      <c r="Z253" s="89">
        <f t="shared" si="45"/>
        <v>284.39999999999998</v>
      </c>
      <c r="AA253" s="89">
        <f t="shared" si="45"/>
        <v>288.10000000000002</v>
      </c>
      <c r="AB253" s="89">
        <f t="shared" si="45"/>
        <v>303.10000000000002</v>
      </c>
      <c r="AC253" s="89">
        <f t="shared" si="45"/>
        <v>309.8</v>
      </c>
      <c r="AD253" s="89">
        <f t="shared" si="45"/>
        <v>325.3</v>
      </c>
      <c r="AE253" s="89">
        <f t="shared" si="45"/>
        <v>350.40000000000003</v>
      </c>
      <c r="AF253" s="89">
        <f t="shared" si="45"/>
        <v>375.7</v>
      </c>
      <c r="AG253" s="89">
        <f t="shared" si="45"/>
        <v>406.9</v>
      </c>
      <c r="AH253" s="89">
        <f t="shared" si="45"/>
        <v>410.9</v>
      </c>
      <c r="AI253" s="89">
        <f t="shared" si="45"/>
        <v>411.59999999999997</v>
      </c>
      <c r="AJ253" s="89">
        <f t="shared" si="45"/>
        <v>412.1</v>
      </c>
      <c r="AK253" s="89">
        <f t="shared" si="45"/>
        <v>412.40000000000009</v>
      </c>
      <c r="AL253" s="89">
        <f t="shared" si="45"/>
        <v>421.50000000000006</v>
      </c>
      <c r="AM253" s="89">
        <f t="shared" si="45"/>
        <v>429.59999999999997</v>
      </c>
      <c r="AN253" s="89">
        <f t="shared" si="45"/>
        <v>441.09999999999997</v>
      </c>
      <c r="AO253" s="89">
        <f t="shared" si="45"/>
        <v>450.5</v>
      </c>
      <c r="AP253" s="89">
        <f t="shared" si="45"/>
        <v>458.40000000000003</v>
      </c>
      <c r="AQ253" s="89">
        <f t="shared" si="45"/>
        <v>466.90000000000003</v>
      </c>
      <c r="AR253" s="89">
        <f t="shared" si="45"/>
        <v>466.1</v>
      </c>
      <c r="AS253" s="89">
        <f t="shared" si="45"/>
        <v>472.5</v>
      </c>
      <c r="AT253" s="89">
        <f t="shared" si="45"/>
        <v>483.8</v>
      </c>
      <c r="AU253" s="89">
        <f t="shared" si="45"/>
        <v>486.7</v>
      </c>
      <c r="AV253" s="89">
        <f t="shared" si="45"/>
        <v>493.90000000000003</v>
      </c>
      <c r="AW253" s="89">
        <f t="shared" si="45"/>
        <v>493.8</v>
      </c>
      <c r="AX253" s="89">
        <f t="shared" si="45"/>
        <v>501.1</v>
      </c>
      <c r="AY253" s="89">
        <f>SUM(AY248:AY252)</f>
        <v>505.49999999999994</v>
      </c>
      <c r="AZ253" s="89">
        <f>SUM(AZ248:AZ252)</f>
        <v>500.5</v>
      </c>
      <c r="BA253" s="89">
        <f>SUM(BA248:BA252)</f>
        <v>495.8</v>
      </c>
      <c r="BB253" s="89">
        <f>SUM(BB248:BB252)</f>
        <v>487.90000000000003</v>
      </c>
      <c r="BC253" s="89"/>
      <c r="BD253" s="89"/>
      <c r="BE253" s="89"/>
      <c r="BF253" s="89"/>
      <c r="BG253" s="89"/>
      <c r="BH253" s="89"/>
      <c r="BI253" s="89"/>
      <c r="BJ253" s="89"/>
    </row>
    <row r="255" spans="1:62">
      <c r="C255" t="s">
        <v>99</v>
      </c>
    </row>
    <row r="258" ht="16" customHeight="1"/>
    <row r="274" ht="16" customHeight="1"/>
  </sheetData>
  <mergeCells count="114">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A127" zoomScaleNormal="100" workbookViewId="0">
      <selection activeCell="LB73" sqref="LB73:LB9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47">
      <c r="AP1" t="s">
        <v>200</v>
      </c>
    </row>
    <row r="2" spans="1:47">
      <c r="A2" s="119"/>
      <c r="AP2" t="s">
        <v>226</v>
      </c>
    </row>
    <row r="3" spans="1:47">
      <c r="A3" s="119"/>
      <c r="AP3" t="s">
        <v>227</v>
      </c>
    </row>
    <row r="4" spans="1:47">
      <c r="A4" s="119"/>
      <c r="AP4" t="s">
        <v>228</v>
      </c>
    </row>
    <row r="5" spans="1:47">
      <c r="A5" s="4"/>
      <c r="AP5" t="s">
        <v>229</v>
      </c>
    </row>
    <row r="9" spans="1:47">
      <c r="I9" s="8"/>
      <c r="T9" s="15"/>
      <c r="U9" s="13"/>
    </row>
    <row r="10" spans="1:47" ht="17" customHeight="1">
      <c r="AO10" s="222"/>
      <c r="AP10" s="23"/>
      <c r="AQ10" s="17"/>
      <c r="AR10" s="17"/>
      <c r="AS10" s="17"/>
      <c r="AT10" s="17"/>
      <c r="AU10" s="17"/>
    </row>
    <row r="11" spans="1:47">
      <c r="I11" s="4"/>
      <c r="AO11" s="222"/>
      <c r="AP11" s="23"/>
      <c r="AQ11" s="17"/>
      <c r="AR11" s="17"/>
      <c r="AS11" s="17"/>
      <c r="AT11" s="17"/>
      <c r="AU11" s="17"/>
    </row>
    <row r="12" spans="1:47" ht="19">
      <c r="K12" s="9"/>
      <c r="V12" s="52">
        <f>'Energy services E'!V12*phi_NG</f>
        <v>26000</v>
      </c>
      <c r="Y12" s="24"/>
      <c r="AA12" s="16"/>
      <c r="AB12" s="14"/>
      <c r="AC12" s="48">
        <f>'Energy services E'!AC12*phi_LTH</f>
        <v>335.40164346805403</v>
      </c>
      <c r="AG12" s="114">
        <f>'Energy services E'!AG12</f>
        <v>75000000000</v>
      </c>
      <c r="AH12" s="35" t="s">
        <v>29</v>
      </c>
      <c r="AO12" s="222"/>
      <c r="AP12" s="23"/>
      <c r="AQ12" s="17"/>
      <c r="AR12" s="17"/>
      <c r="AS12" s="17"/>
      <c r="AT12" s="17"/>
      <c r="AU12" s="17"/>
    </row>
    <row r="13" spans="1:47" ht="16" customHeight="1">
      <c r="G13" s="30">
        <f>'Energy services E'!G13*phi_E</f>
        <v>25</v>
      </c>
      <c r="K13" s="16">
        <f>'Energy services E'!K13*phi_E</f>
        <v>25</v>
      </c>
      <c r="P13" s="30">
        <f>'Energy services E'!P13*phi_E</f>
        <v>100</v>
      </c>
      <c r="Y13" s="24"/>
      <c r="AA13" s="16"/>
      <c r="AB13" s="14"/>
      <c r="AO13" s="222"/>
      <c r="AP13" s="23"/>
      <c r="AQ13" s="17"/>
      <c r="AR13" s="17"/>
      <c r="AS13" s="17"/>
      <c r="AT13" s="17"/>
      <c r="AU13" s="17"/>
    </row>
    <row r="14" spans="1:47" ht="16" customHeight="1">
      <c r="K14" s="9"/>
      <c r="Y14" s="24"/>
      <c r="AA14" s="16"/>
      <c r="AB14" s="14"/>
      <c r="AO14" s="222"/>
      <c r="AP14" s="23"/>
      <c r="AQ14" s="17"/>
      <c r="AR14" s="17"/>
      <c r="AS14" s="17"/>
      <c r="AT14" s="17"/>
      <c r="AU14" s="17"/>
    </row>
    <row r="15" spans="1:47">
      <c r="K15" s="9"/>
      <c r="Y15" s="24"/>
      <c r="AA15" s="16"/>
      <c r="AB15" s="60"/>
      <c r="AO15" s="222"/>
      <c r="AP15" s="23"/>
      <c r="AQ15" s="17"/>
      <c r="AR15" s="17"/>
      <c r="AS15" s="17"/>
      <c r="AT15" s="17"/>
      <c r="AU15" s="17"/>
    </row>
    <row r="16" spans="1:47" ht="16" customHeight="1">
      <c r="D16" s="1">
        <f>'Energy services E'!D16*phi_NG</f>
        <v>44720</v>
      </c>
      <c r="I16" s="1">
        <f>'Energy services E'!I16*phi_NG</f>
        <v>42640</v>
      </c>
      <c r="K16" s="9"/>
      <c r="M16" s="137">
        <f>'Energy services E'!M16*phi_NG</f>
        <v>42640</v>
      </c>
      <c r="O16" s="17">
        <f>M16-V12</f>
        <v>16640</v>
      </c>
      <c r="R16" s="14">
        <f>'Energy services E'!R16*phi_E</f>
        <v>6400</v>
      </c>
      <c r="V16" s="16">
        <f>'Energy services E'!V16*phi_E</f>
        <v>6275</v>
      </c>
      <c r="X16" s="16">
        <f>V16-G13-K13-P13-F24-K24-P24</f>
        <v>6000</v>
      </c>
      <c r="Y16" s="24"/>
      <c r="AA16" s="16"/>
      <c r="AB16" s="59">
        <f>'Energy services E'!AB16*phi_L</f>
        <v>96</v>
      </c>
      <c r="AG16" s="53">
        <f>'Energy services E'!AG16</f>
        <v>500000000000000</v>
      </c>
      <c r="AH16" s="40" t="s">
        <v>102</v>
      </c>
      <c r="AO16" s="222"/>
      <c r="AP16" s="23"/>
      <c r="AQ16" s="17"/>
      <c r="AR16" s="17"/>
      <c r="AS16" s="17"/>
      <c r="AT16" s="17"/>
      <c r="AU16" s="17"/>
    </row>
    <row r="17" spans="4:47" ht="16" customHeight="1">
      <c r="K17" s="9"/>
      <c r="Y17" s="24"/>
      <c r="AA17" s="16"/>
      <c r="AB17" s="14"/>
      <c r="AO17" s="222"/>
      <c r="AP17" s="23"/>
      <c r="AQ17" s="17"/>
      <c r="AR17" s="17"/>
      <c r="AS17" s="17"/>
      <c r="AT17" s="17"/>
      <c r="AU17" s="17"/>
    </row>
    <row r="18" spans="4:47">
      <c r="E18" s="51">
        <f>'Energy services E'!E18*phi_O</f>
        <v>53.5</v>
      </c>
      <c r="F18" s="102">
        <f>D16+G13+E18-I16</f>
        <v>2158.5</v>
      </c>
      <c r="J18" s="156">
        <f>'Energy services E'!J18</f>
        <v>1666685185.3909488</v>
      </c>
      <c r="K18" s="102">
        <f>I16+K13-M16</f>
        <v>25</v>
      </c>
      <c r="M18" s="57">
        <f>J18</f>
        <v>1666685185.3909488</v>
      </c>
      <c r="P18" s="103">
        <f>O16+P13-R16</f>
        <v>10340</v>
      </c>
      <c r="U18" s="102">
        <f>R16-V16</f>
        <v>125</v>
      </c>
      <c r="Y18" s="102">
        <f>X16-AB16</f>
        <v>5904</v>
      </c>
      <c r="AA18" s="102">
        <f>V12-AC12</f>
        <v>25664.598356531948</v>
      </c>
      <c r="AB18" s="14"/>
      <c r="AC18" s="102">
        <f>AB16</f>
        <v>96</v>
      </c>
      <c r="AF18" s="57">
        <f>AC12</f>
        <v>335.40164346805403</v>
      </c>
      <c r="AO18" s="222"/>
      <c r="AP18" s="23"/>
      <c r="AQ18" s="17"/>
      <c r="AR18" s="17"/>
      <c r="AS18" s="17"/>
      <c r="AT18" s="17"/>
      <c r="AU18" s="17"/>
    </row>
    <row r="19" spans="4:47">
      <c r="J19" s="49" t="s">
        <v>103</v>
      </c>
      <c r="K19" s="9"/>
      <c r="M19" s="58" t="s">
        <v>103</v>
      </c>
      <c r="Y19" s="24"/>
      <c r="AA19" s="16"/>
      <c r="AB19" s="14"/>
      <c r="AO19" s="222"/>
      <c r="AP19" s="23"/>
      <c r="AQ19" s="17"/>
      <c r="AR19" s="17"/>
      <c r="AS19" s="17"/>
      <c r="AT19" s="17"/>
      <c r="AU19" s="17"/>
    </row>
    <row r="20" spans="4:47">
      <c r="K20" s="9"/>
      <c r="Y20" s="24"/>
      <c r="AA20" s="16"/>
      <c r="AB20" s="14"/>
      <c r="AO20" s="222"/>
      <c r="AP20" s="23"/>
      <c r="AQ20" s="17"/>
      <c r="AR20" s="17"/>
      <c r="AS20" s="17"/>
      <c r="AT20" s="17"/>
      <c r="AU20" s="17"/>
    </row>
    <row r="21" spans="4:47">
      <c r="K21" s="9"/>
      <c r="Y21" s="24"/>
      <c r="AA21" s="16"/>
      <c r="AB21" s="14"/>
      <c r="AJ21" s="135">
        <f>U18+K18+P18+F18+Y18+AA18+AC18+AF18</f>
        <v>44648.5</v>
      </c>
      <c r="AO21" s="222"/>
      <c r="AP21" s="23"/>
      <c r="AQ21" s="17"/>
      <c r="AR21" s="17"/>
      <c r="AS21" s="17"/>
      <c r="AT21" s="17"/>
      <c r="AU21" s="17"/>
    </row>
    <row r="22" spans="4:47">
      <c r="K22" s="9"/>
      <c r="Y22" s="24"/>
      <c r="AA22" s="16"/>
      <c r="AB22" s="14"/>
      <c r="AJ22" s="102">
        <f>M18</f>
        <v>1666685185.3909488</v>
      </c>
      <c r="AQ22" s="38"/>
      <c r="AR22" s="38"/>
      <c r="AS22" s="38"/>
      <c r="AT22" s="38"/>
      <c r="AU22" s="38"/>
    </row>
    <row r="23" spans="4:47">
      <c r="T23" s="157">
        <f>'Energy services E'!T23</f>
        <v>1500000000</v>
      </c>
      <c r="V23" s="157">
        <f>'Energy services E'!V23</f>
        <v>2250000000</v>
      </c>
      <c r="AA23" s="16"/>
      <c r="AB23" s="14"/>
      <c r="AJ23" s="102" t="s">
        <v>103</v>
      </c>
    </row>
    <row r="24" spans="4:47">
      <c r="F24" s="14">
        <f>'Energy services E'!F24*phi_E</f>
        <v>25</v>
      </c>
      <c r="K24" s="14">
        <f>'Energy services E'!K24*phi_E</f>
        <v>25</v>
      </c>
      <c r="P24" s="30">
        <f>'Energy services E'!P24*phi_E</f>
        <v>75</v>
      </c>
      <c r="T24" s="44" t="s">
        <v>103</v>
      </c>
      <c r="V24" s="44" t="s">
        <v>103</v>
      </c>
      <c r="Y24" s="24"/>
      <c r="AA24" s="16"/>
      <c r="AB24" s="14"/>
    </row>
    <row r="26" spans="4:47">
      <c r="G26" s="51">
        <f>'Energy services E'!G26*phi_O</f>
        <v>53.5</v>
      </c>
      <c r="L26" s="158">
        <f>'Energy services E'!L26</f>
        <v>1666685185.3909488</v>
      </c>
      <c r="M26" s="44" t="s">
        <v>103</v>
      </c>
      <c r="Q26" s="37"/>
      <c r="Z26" s="34">
        <f>'Energy services E'!Z26*phi_O</f>
        <v>16103.500000000002</v>
      </c>
      <c r="AC26" s="31">
        <f>'Energy services E'!AC26*phi_MD</f>
        <v>1799.9799999999996</v>
      </c>
      <c r="AG26" s="111">
        <f>'Energy services E'!AG26</f>
        <v>150000000000</v>
      </c>
      <c r="AH26" s="90" t="s">
        <v>103</v>
      </c>
    </row>
    <row r="27" spans="4:47">
      <c r="AD27" s="12"/>
      <c r="AE27" s="12"/>
      <c r="AF27" s="12"/>
      <c r="AH27" s="14"/>
    </row>
    <row r="28" spans="4:47">
      <c r="O28" s="21"/>
      <c r="R28" s="21">
        <f>'Energy services E'!R28*phi_O</f>
        <v>16585</v>
      </c>
      <c r="V28" s="34">
        <f>'Energy services E'!V28*phi_O</f>
        <v>16210.500000000002</v>
      </c>
      <c r="AI28" s="109">
        <f>AG26-J18-L26-T23-V23</f>
        <v>142916629629.21808</v>
      </c>
      <c r="AJ28" s="134" t="s">
        <v>103</v>
      </c>
    </row>
    <row r="29" spans="4:47">
      <c r="D29" s="42">
        <f>'Energy services E'!D29*phi_O</f>
        <v>53500</v>
      </c>
      <c r="E29" s="24"/>
      <c r="I29" s="42">
        <f>'Energy services E'!I29*phi_O</f>
        <v>50825</v>
      </c>
      <c r="J29" s="1"/>
      <c r="L29" s="10"/>
      <c r="M29" s="21"/>
      <c r="N29" s="43">
        <f>'Energy services E'!N29*phi_O</f>
        <v>50290</v>
      </c>
      <c r="T29" s="10"/>
      <c r="W29" s="17"/>
      <c r="X29" s="17"/>
      <c r="Y29" s="24"/>
      <c r="AA29" s="16"/>
      <c r="AB29" s="13"/>
      <c r="AD29" s="32">
        <f>AG26+AA30</f>
        <v>150000003000.39999</v>
      </c>
    </row>
    <row r="30" spans="4:47">
      <c r="D30" s="17"/>
      <c r="E30" s="17"/>
      <c r="I30" s="17"/>
      <c r="L30" s="11"/>
      <c r="Q30" s="11"/>
      <c r="R30" s="33">
        <f>'Energy services E'!R30*phi_O</f>
        <v>28355</v>
      </c>
      <c r="X30" s="28">
        <f>'Energy services E'!X30*phi_O</f>
        <v>27820</v>
      </c>
      <c r="AA30" s="39">
        <f>'Energy services E'!AA30*phi_MD</f>
        <v>3000.4000000000015</v>
      </c>
      <c r="AB30" s="2"/>
      <c r="AG30" s="110">
        <f>'Energy services E'!AG30</f>
        <v>500000000000</v>
      </c>
      <c r="AH30" s="41" t="s">
        <v>39</v>
      </c>
    </row>
    <row r="31" spans="4:47">
      <c r="M31" s="57">
        <f>L26</f>
        <v>1666685185.3909488</v>
      </c>
      <c r="R31" s="36"/>
      <c r="T31" s="57">
        <f>T23</f>
        <v>1500000000</v>
      </c>
      <c r="V31" s="57">
        <f>V23</f>
        <v>2250000000</v>
      </c>
    </row>
    <row r="32" spans="4:47">
      <c r="J32" s="4"/>
      <c r="K32" s="17"/>
      <c r="M32" s="57" t="s">
        <v>103</v>
      </c>
      <c r="R32" s="36"/>
      <c r="T32" s="57" t="s">
        <v>103</v>
      </c>
      <c r="U32" s="13"/>
      <c r="V32" s="57" t="s">
        <v>103</v>
      </c>
    </row>
    <row r="33" spans="1:36">
      <c r="F33" s="102">
        <f>D29+F24+G26-I29</f>
        <v>2753.5</v>
      </c>
      <c r="K33" s="102">
        <f>I29+K24-N29</f>
        <v>560</v>
      </c>
      <c r="P33" s="103">
        <f>N29+P24-R28-R30</f>
        <v>5425</v>
      </c>
      <c r="S33" s="57">
        <f>R28-E18-G26-Z26</f>
        <v>374.49999999999818</v>
      </c>
      <c r="U33" s="103">
        <f>R30-X30</f>
        <v>535</v>
      </c>
      <c r="Y33" s="102">
        <f>X30-AA30</f>
        <v>24819.599999999999</v>
      </c>
      <c r="AA33" s="102">
        <f>Z26-AC26</f>
        <v>14303.520000000002</v>
      </c>
      <c r="AC33" s="102">
        <f>AA30</f>
        <v>3000.4000000000015</v>
      </c>
      <c r="AE33" s="102">
        <f>AC26</f>
        <v>1799.9799999999996</v>
      </c>
    </row>
    <row r="34" spans="1:36">
      <c r="H34" s="4"/>
    </row>
    <row r="35" spans="1:36">
      <c r="AB35" s="5"/>
      <c r="AJ35" s="102">
        <f>F33+K33+P33+S33+Y33+AA33+AC33+AE33+U33</f>
        <v>53571.5</v>
      </c>
    </row>
    <row r="36" spans="1:36">
      <c r="AJ36" s="58"/>
    </row>
    <row r="37" spans="1:36">
      <c r="AJ37" s="102">
        <f>M31+V31+T31</f>
        <v>5416685185.3909492</v>
      </c>
    </row>
    <row r="38" spans="1:36">
      <c r="AJ38" s="102" t="s">
        <v>103</v>
      </c>
    </row>
    <row r="44" spans="1:36">
      <c r="D44" s="4"/>
      <c r="E44" s="4"/>
      <c r="F44" s="4"/>
      <c r="G44" s="4"/>
      <c r="I44" s="4"/>
      <c r="J44" s="4"/>
    </row>
    <row r="45" spans="1:36">
      <c r="A45" s="95"/>
      <c r="B45" s="95"/>
      <c r="C45" s="224" t="s">
        <v>143</v>
      </c>
      <c r="D45" s="224"/>
      <c r="E45" s="224"/>
      <c r="F45" s="224"/>
      <c r="G45" s="224"/>
      <c r="I45" s="4"/>
      <c r="J45" s="4"/>
    </row>
    <row r="46" spans="1:36" ht="143">
      <c r="A46" s="95"/>
      <c r="B46" s="95"/>
      <c r="C46" s="97" t="s">
        <v>145</v>
      </c>
      <c r="D46" s="97" t="s">
        <v>146</v>
      </c>
      <c r="E46" s="6" t="s">
        <v>148</v>
      </c>
      <c r="F46" s="6" t="s">
        <v>149</v>
      </c>
      <c r="G46" s="6" t="s">
        <v>210</v>
      </c>
      <c r="I46" s="4"/>
      <c r="J46" s="4"/>
    </row>
    <row r="47" spans="1:36" ht="16" customHeight="1">
      <c r="A47" s="222" t="s">
        <v>171</v>
      </c>
      <c r="B47" s="23" t="s">
        <v>14</v>
      </c>
      <c r="C47" s="96">
        <v>1</v>
      </c>
      <c r="D47" s="96">
        <v>0</v>
      </c>
      <c r="E47" s="96">
        <v>0</v>
      </c>
      <c r="F47" s="96">
        <v>0</v>
      </c>
      <c r="G47" s="96">
        <v>0</v>
      </c>
      <c r="J47" s="4"/>
    </row>
    <row r="48" spans="1:36" ht="16" customHeight="1">
      <c r="A48" s="222"/>
      <c r="B48" s="23" t="s">
        <v>480</v>
      </c>
      <c r="C48" s="96">
        <v>1</v>
      </c>
      <c r="D48" s="96">
        <v>0</v>
      </c>
      <c r="E48" s="96">
        <v>0</v>
      </c>
      <c r="F48" s="96">
        <v>0</v>
      </c>
      <c r="G48" s="96">
        <v>0</v>
      </c>
      <c r="J48" s="4"/>
    </row>
    <row r="49" spans="1:10" ht="16" customHeight="1">
      <c r="A49" s="222"/>
      <c r="B49" s="23" t="s">
        <v>481</v>
      </c>
      <c r="C49" s="96">
        <v>1</v>
      </c>
      <c r="D49" s="96">
        <v>0</v>
      </c>
      <c r="E49" s="96">
        <v>0</v>
      </c>
      <c r="F49" s="96">
        <v>0</v>
      </c>
      <c r="G49" s="96">
        <v>0</v>
      </c>
      <c r="J49" s="4"/>
    </row>
    <row r="50" spans="1:10">
      <c r="A50" s="222"/>
      <c r="B50" s="23" t="s">
        <v>27</v>
      </c>
      <c r="C50" s="96">
        <v>1</v>
      </c>
      <c r="D50" s="96">
        <v>0</v>
      </c>
      <c r="E50" s="96">
        <v>0</v>
      </c>
      <c r="F50" s="96">
        <v>0</v>
      </c>
      <c r="G50" s="96">
        <v>0</v>
      </c>
      <c r="J50" s="4"/>
    </row>
    <row r="51" spans="1:10">
      <c r="A51" s="222"/>
      <c r="B51" s="23" t="s">
        <v>482</v>
      </c>
      <c r="C51" s="96">
        <v>1</v>
      </c>
      <c r="D51" s="96">
        <v>0</v>
      </c>
      <c r="E51" s="96">
        <v>0</v>
      </c>
      <c r="F51" s="96">
        <v>0</v>
      </c>
      <c r="G51" s="96">
        <v>0</v>
      </c>
      <c r="J51" s="4"/>
    </row>
    <row r="52" spans="1:10">
      <c r="A52" s="222"/>
      <c r="B52" s="23" t="s">
        <v>483</v>
      </c>
      <c r="C52" s="96">
        <v>1</v>
      </c>
      <c r="D52" s="96">
        <v>0</v>
      </c>
      <c r="E52" s="96">
        <v>0</v>
      </c>
      <c r="F52" s="96">
        <v>0</v>
      </c>
      <c r="G52" s="96">
        <v>0</v>
      </c>
      <c r="J52" s="4"/>
    </row>
    <row r="53" spans="1:10">
      <c r="A53" s="222"/>
      <c r="B53" s="23" t="s">
        <v>15</v>
      </c>
      <c r="C53" s="96">
        <v>1</v>
      </c>
      <c r="D53" s="96">
        <v>0</v>
      </c>
      <c r="E53" s="96">
        <v>0</v>
      </c>
      <c r="F53" s="96">
        <v>0</v>
      </c>
      <c r="G53" s="96">
        <v>0</v>
      </c>
      <c r="J53" s="4"/>
    </row>
    <row r="54" spans="1:10">
      <c r="A54" s="222"/>
      <c r="B54" s="23" t="s">
        <v>484</v>
      </c>
      <c r="C54" s="96">
        <v>1</v>
      </c>
      <c r="D54" s="96">
        <v>0</v>
      </c>
      <c r="E54" s="96">
        <v>0</v>
      </c>
      <c r="F54" s="96">
        <v>0</v>
      </c>
      <c r="G54" s="96">
        <v>0</v>
      </c>
      <c r="J54" s="4"/>
    </row>
    <row r="55" spans="1:10">
      <c r="A55" s="222"/>
      <c r="B55" s="23" t="s">
        <v>21</v>
      </c>
      <c r="C55" s="96">
        <v>1</v>
      </c>
      <c r="D55" s="96">
        <v>0</v>
      </c>
      <c r="E55" s="96">
        <v>0</v>
      </c>
      <c r="F55" s="96">
        <v>0</v>
      </c>
      <c r="G55" s="96">
        <v>0</v>
      </c>
      <c r="J55" s="4"/>
    </row>
    <row r="56" spans="1:10">
      <c r="A56" s="222"/>
      <c r="B56" s="23" t="s">
        <v>485</v>
      </c>
      <c r="C56" s="96">
        <v>1</v>
      </c>
      <c r="D56" s="96">
        <v>0</v>
      </c>
      <c r="E56" s="96">
        <v>0</v>
      </c>
      <c r="F56" s="96">
        <v>0</v>
      </c>
      <c r="G56" s="96">
        <v>0</v>
      </c>
      <c r="J56" s="4"/>
    </row>
    <row r="57" spans="1:10">
      <c r="A57" s="222"/>
      <c r="B57" s="23" t="s">
        <v>20</v>
      </c>
      <c r="C57" s="96">
        <v>1</v>
      </c>
      <c r="D57" s="96">
        <v>0</v>
      </c>
      <c r="E57" s="96">
        <v>0</v>
      </c>
      <c r="F57" s="96">
        <v>0</v>
      </c>
      <c r="G57" s="96">
        <v>0</v>
      </c>
      <c r="J57" s="4"/>
    </row>
    <row r="58" spans="1:10">
      <c r="A58" s="222"/>
      <c r="B58" s="23" t="s">
        <v>486</v>
      </c>
      <c r="C58" s="96">
        <v>1</v>
      </c>
      <c r="D58" s="96">
        <v>0</v>
      </c>
      <c r="E58" s="96">
        <v>0</v>
      </c>
      <c r="F58" s="96">
        <v>0</v>
      </c>
      <c r="G58" s="96">
        <v>0</v>
      </c>
      <c r="J58" s="4"/>
    </row>
    <row r="59" spans="1:10">
      <c r="A59" s="222"/>
      <c r="B59" s="23" t="s">
        <v>30</v>
      </c>
      <c r="C59" s="96">
        <v>1</v>
      </c>
      <c r="D59" s="96">
        <v>0</v>
      </c>
      <c r="E59" s="96">
        <v>0</v>
      </c>
      <c r="F59" s="96">
        <v>0</v>
      </c>
      <c r="G59" s="96">
        <v>0</v>
      </c>
      <c r="J59" s="4"/>
    </row>
    <row r="60" spans="1:10">
      <c r="A60" s="222"/>
      <c r="B60" s="23" t="s">
        <v>31</v>
      </c>
      <c r="C60" s="96">
        <v>1</v>
      </c>
      <c r="D60" s="96">
        <v>0</v>
      </c>
      <c r="E60" s="96">
        <v>0</v>
      </c>
      <c r="F60" s="96">
        <v>0</v>
      </c>
      <c r="G60" s="96">
        <v>0</v>
      </c>
      <c r="J60" s="4"/>
    </row>
    <row r="61" spans="1:10">
      <c r="A61" s="222"/>
      <c r="B61" s="23" t="s">
        <v>489</v>
      </c>
      <c r="C61" s="96">
        <v>1</v>
      </c>
      <c r="D61" s="96">
        <v>0</v>
      </c>
      <c r="E61" s="96">
        <v>0</v>
      </c>
      <c r="F61" s="96">
        <v>0</v>
      </c>
      <c r="G61" s="96">
        <v>0</v>
      </c>
      <c r="J61" s="4"/>
    </row>
    <row r="62" spans="1:10">
      <c r="A62" s="222"/>
      <c r="B62" s="23" t="s">
        <v>490</v>
      </c>
      <c r="C62" s="96">
        <v>1</v>
      </c>
      <c r="D62" s="96">
        <v>0</v>
      </c>
      <c r="E62" s="96">
        <v>0</v>
      </c>
      <c r="F62" s="96">
        <v>0</v>
      </c>
      <c r="G62" s="96">
        <v>0</v>
      </c>
      <c r="J62" s="4"/>
    </row>
    <row r="63" spans="1:10">
      <c r="A63" s="222"/>
      <c r="B63" s="23" t="s">
        <v>139</v>
      </c>
      <c r="C63" s="96">
        <v>0</v>
      </c>
      <c r="D63" s="96">
        <v>1</v>
      </c>
      <c r="E63" s="96">
        <v>0</v>
      </c>
      <c r="F63" s="96">
        <v>0</v>
      </c>
      <c r="G63" s="96">
        <v>0</v>
      </c>
      <c r="J63" s="4"/>
    </row>
    <row r="64" spans="1:10">
      <c r="A64" s="222"/>
      <c r="B64" s="23" t="s">
        <v>140</v>
      </c>
      <c r="C64" s="96">
        <v>0</v>
      </c>
      <c r="D64" s="96">
        <v>0</v>
      </c>
      <c r="E64" s="96">
        <v>1</v>
      </c>
      <c r="F64" s="96">
        <v>0</v>
      </c>
      <c r="G64" s="96">
        <v>0</v>
      </c>
      <c r="J64" s="4"/>
    </row>
    <row r="65" spans="1:324">
      <c r="A65" s="222"/>
      <c r="B65" s="23" t="s">
        <v>141</v>
      </c>
      <c r="C65" s="96">
        <v>0</v>
      </c>
      <c r="D65" s="96">
        <v>0</v>
      </c>
      <c r="E65" s="96">
        <v>0</v>
      </c>
      <c r="F65" s="96">
        <v>1</v>
      </c>
      <c r="G65" s="96">
        <v>0</v>
      </c>
      <c r="J65" s="4"/>
    </row>
    <row r="66" spans="1:324" ht="19">
      <c r="A66" s="222"/>
      <c r="B66" s="23" t="s">
        <v>142</v>
      </c>
      <c r="C66" s="96">
        <v>0</v>
      </c>
      <c r="D66" s="96">
        <v>0</v>
      </c>
      <c r="E66" s="96">
        <v>0</v>
      </c>
      <c r="F66" s="96">
        <v>0</v>
      </c>
      <c r="G66" s="96">
        <v>1</v>
      </c>
      <c r="J66" s="4"/>
    </row>
    <row r="67" spans="1:324" ht="18">
      <c r="C67" s="224" t="s">
        <v>147</v>
      </c>
      <c r="D67" s="224"/>
      <c r="E67" s="224"/>
      <c r="F67" s="224"/>
      <c r="G67" s="224"/>
      <c r="I67" s="4"/>
      <c r="J67" s="4"/>
    </row>
    <row r="68" spans="1:324">
      <c r="D68" s="4"/>
      <c r="E68" s="4"/>
      <c r="F68" s="4"/>
      <c r="G68" s="4"/>
      <c r="I68" s="4"/>
      <c r="J68" s="4"/>
    </row>
    <row r="69" spans="1:324" ht="17" thickBot="1">
      <c r="D69" s="4"/>
      <c r="E69" s="4"/>
      <c r="F69" s="4"/>
      <c r="G69" s="4"/>
      <c r="I69" s="4"/>
      <c r="J69" s="4"/>
    </row>
    <row r="70" spans="1:324" ht="17" customHeight="1" thickTop="1">
      <c r="F70" s="4"/>
      <c r="G70" s="4"/>
      <c r="H70" s="4"/>
      <c r="I70" s="4"/>
      <c r="K70" s="4"/>
      <c r="L70" s="4"/>
      <c r="FE70" s="121"/>
      <c r="FF70" s="122"/>
      <c r="FG70" s="122"/>
      <c r="FH70" s="122"/>
      <c r="FI70" s="122"/>
      <c r="FJ70" s="122"/>
      <c r="FK70" s="122"/>
      <c r="FL70" s="122"/>
      <c r="FM70" s="122"/>
      <c r="FN70" s="122"/>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c r="GQ70" s="122"/>
      <c r="GR70" s="122"/>
      <c r="GS70" s="122"/>
      <c r="GT70" s="122"/>
      <c r="GU70" s="122"/>
      <c r="GV70" s="122"/>
      <c r="GW70" s="122"/>
      <c r="GX70" s="122"/>
      <c r="GY70" s="122"/>
      <c r="GZ70" s="122"/>
      <c r="HA70" s="122"/>
      <c r="HB70" s="122"/>
      <c r="HC70" s="123"/>
      <c r="HO70" s="139"/>
      <c r="HP70" s="140"/>
      <c r="HQ70" s="140"/>
      <c r="HR70" s="140"/>
      <c r="HS70" s="140"/>
      <c r="HT70" s="140"/>
      <c r="HU70" s="140"/>
      <c r="HV70" s="140"/>
      <c r="HW70" s="140"/>
      <c r="HX70" s="140"/>
      <c r="HY70" s="140"/>
      <c r="HZ70" s="140"/>
      <c r="IA70" s="140"/>
      <c r="IB70" s="140"/>
      <c r="IC70" s="140"/>
      <c r="ID70" s="140"/>
      <c r="IE70" s="140"/>
      <c r="IF70" s="140"/>
      <c r="IG70" s="140"/>
      <c r="IH70" s="140"/>
      <c r="II70" s="140"/>
      <c r="IJ70" s="140"/>
      <c r="IK70" s="140"/>
      <c r="IL70" s="140"/>
      <c r="IM70" s="140"/>
      <c r="IN70" s="140"/>
      <c r="IO70" s="140"/>
      <c r="IP70" s="140"/>
      <c r="IQ70" s="140"/>
      <c r="IR70" s="140"/>
      <c r="IS70" s="140"/>
      <c r="IT70" s="140"/>
      <c r="IU70" s="140"/>
      <c r="IV70" s="140"/>
      <c r="IW70" s="140"/>
      <c r="IX70" s="140"/>
      <c r="IY70" s="140"/>
      <c r="IZ70" s="140"/>
      <c r="JA70" s="140"/>
      <c r="JB70" s="140"/>
      <c r="JC70" s="140"/>
      <c r="JD70" s="140"/>
      <c r="JE70" s="140"/>
      <c r="JF70" s="140"/>
      <c r="JG70" s="140"/>
      <c r="JH70" s="140"/>
      <c r="JI70" s="140"/>
      <c r="JJ70" s="140"/>
      <c r="JK70" s="140"/>
      <c r="JL70" s="141"/>
    </row>
    <row r="71" spans="1:324">
      <c r="C71" s="211" t="s">
        <v>110</v>
      </c>
      <c r="D71" s="211"/>
      <c r="E71" s="211"/>
      <c r="F71" s="211"/>
      <c r="G71" s="211"/>
      <c r="H71" s="211"/>
      <c r="I71" s="211"/>
      <c r="J71" s="211"/>
      <c r="K71" s="211"/>
      <c r="L71" s="211"/>
      <c r="M71" s="211"/>
      <c r="N71" s="211"/>
      <c r="O71" s="211"/>
      <c r="P71" s="211"/>
      <c r="Q71" s="211"/>
      <c r="R71" s="211"/>
      <c r="S71" s="211"/>
      <c r="T71" s="211"/>
      <c r="U71" s="211"/>
      <c r="V71" s="211"/>
      <c r="X71" s="211" t="s">
        <v>1</v>
      </c>
      <c r="Y71" s="211"/>
      <c r="Z71" s="211"/>
      <c r="AA71" s="211"/>
      <c r="AB71" s="211"/>
      <c r="AC71" s="211"/>
      <c r="AD71" s="211"/>
      <c r="AE71" s="211"/>
      <c r="AF71" s="211"/>
      <c r="AG71" s="211"/>
      <c r="AH71" s="211"/>
      <c r="AI71" s="211"/>
      <c r="AJ71" s="211"/>
      <c r="AK71" s="211"/>
      <c r="AL71" s="211"/>
      <c r="AM71" s="211"/>
      <c r="AN71" s="211"/>
      <c r="AO71" s="211"/>
      <c r="AP71" s="211"/>
      <c r="AR71" s="211" t="s">
        <v>127</v>
      </c>
      <c r="AS71" s="211"/>
      <c r="AT71" s="211"/>
      <c r="AU71" s="211"/>
      <c r="AV71" s="211"/>
      <c r="AW71" s="211"/>
      <c r="AX71" s="211"/>
      <c r="AY71" s="211"/>
      <c r="AZ71" s="211"/>
      <c r="BB71" s="224"/>
      <c r="BC71" s="224"/>
      <c r="BD71" s="224"/>
      <c r="BE71" s="224"/>
      <c r="BF71" s="224"/>
      <c r="BP71" s="211" t="s">
        <v>1</v>
      </c>
      <c r="BQ71" s="211"/>
      <c r="BR71" s="211"/>
      <c r="BS71" s="211"/>
      <c r="BT71" s="211"/>
      <c r="BU71" s="211"/>
      <c r="BV71" s="211"/>
      <c r="BW71" s="211"/>
      <c r="BX71" s="211"/>
      <c r="BY71" s="211"/>
      <c r="BZ71" s="211"/>
      <c r="CA71" s="211"/>
      <c r="CB71" s="211"/>
      <c r="CC71" s="211"/>
      <c r="CD71" s="211"/>
      <c r="CE71" s="211"/>
      <c r="CF71" s="211"/>
      <c r="CG71" s="211"/>
      <c r="CH71" s="211"/>
      <c r="CN71" s="211" t="s">
        <v>110</v>
      </c>
      <c r="CO71" s="211"/>
      <c r="CP71" s="211"/>
      <c r="CQ71" s="211"/>
      <c r="CR71" s="211"/>
      <c r="CS71" s="211"/>
      <c r="CT71" s="211"/>
      <c r="CU71" s="211"/>
      <c r="CV71" s="211"/>
      <c r="CW71" s="211"/>
      <c r="CX71" s="211"/>
      <c r="CY71" s="211"/>
      <c r="CZ71" s="211"/>
      <c r="DA71" s="211"/>
      <c r="DB71" s="211"/>
      <c r="DC71" s="211"/>
      <c r="DD71" s="211"/>
      <c r="DE71" s="211"/>
      <c r="DF71" s="211"/>
      <c r="DG71" s="211"/>
      <c r="DL71" s="211" t="s">
        <v>1</v>
      </c>
      <c r="DM71" s="211"/>
      <c r="DN71" s="211"/>
      <c r="DO71" s="211"/>
      <c r="DP71" s="211"/>
      <c r="DQ71" s="211"/>
      <c r="DR71" s="211"/>
      <c r="DS71" s="211"/>
      <c r="DT71" s="211"/>
      <c r="DU71" s="211"/>
      <c r="DV71" s="211"/>
      <c r="DW71" s="211"/>
      <c r="DX71" s="211"/>
      <c r="DY71" s="211"/>
      <c r="DZ71" s="211"/>
      <c r="EA71" s="211"/>
      <c r="EB71" s="211"/>
      <c r="EC71" s="211"/>
      <c r="ED71" s="211"/>
      <c r="EI71" s="211" t="s">
        <v>1</v>
      </c>
      <c r="EJ71" s="211"/>
      <c r="EK71" s="211"/>
      <c r="EL71" s="211"/>
      <c r="EM71" s="211"/>
      <c r="EN71" s="211"/>
      <c r="EO71" s="211"/>
      <c r="EP71" s="211"/>
      <c r="EQ71" s="211"/>
      <c r="ER71" s="211"/>
      <c r="ES71" s="211"/>
      <c r="ET71" s="211"/>
      <c r="EU71" s="211"/>
      <c r="EV71" s="211"/>
      <c r="EW71" s="211"/>
      <c r="EX71" s="211"/>
      <c r="EY71" s="211"/>
      <c r="EZ71" s="211"/>
      <c r="FA71" s="211"/>
      <c r="FE71" s="124"/>
      <c r="FL71" s="211" t="s">
        <v>110</v>
      </c>
      <c r="FM71" s="211"/>
      <c r="FN71" s="211"/>
      <c r="FO71" s="211"/>
      <c r="FP71" s="211"/>
      <c r="FQ71" s="211"/>
      <c r="FR71" s="211"/>
      <c r="FS71" s="211"/>
      <c r="FT71" s="211"/>
      <c r="FU71" s="211"/>
      <c r="FV71" s="211"/>
      <c r="FW71" s="211"/>
      <c r="FX71" s="211"/>
      <c r="FY71" s="211"/>
      <c r="FZ71" s="211"/>
      <c r="GA71" s="211"/>
      <c r="GB71" s="211"/>
      <c r="GC71" s="211"/>
      <c r="GD71" s="211"/>
      <c r="GE71" s="211"/>
      <c r="GF71" s="38"/>
      <c r="HC71" s="125"/>
      <c r="HI71" s="4"/>
      <c r="HJ71" s="4"/>
      <c r="HK71" s="4"/>
      <c r="HL71" s="4"/>
      <c r="HM71" s="4"/>
      <c r="HN71" s="4"/>
      <c r="HO71" s="142"/>
      <c r="HP71" s="4"/>
      <c r="HQ71" s="4"/>
      <c r="HR71" s="4"/>
      <c r="HS71" s="4"/>
      <c r="HV71" s="211" t="s">
        <v>1</v>
      </c>
      <c r="HW71" s="211"/>
      <c r="HX71" s="211"/>
      <c r="HY71" s="211"/>
      <c r="HZ71" s="211"/>
      <c r="IA71" s="211"/>
      <c r="IB71" s="211"/>
      <c r="IC71" s="211"/>
      <c r="ID71" s="211"/>
      <c r="IE71" s="211"/>
      <c r="IF71" s="211"/>
      <c r="IG71" s="211"/>
      <c r="IH71" s="211"/>
      <c r="II71" s="211"/>
      <c r="IJ71" s="211"/>
      <c r="IK71" s="211"/>
      <c r="IL71" s="211"/>
      <c r="IM71" s="211"/>
      <c r="IN71" s="211"/>
      <c r="JL71" s="143"/>
      <c r="JP71" s="211" t="s">
        <v>323</v>
      </c>
      <c r="JQ71" s="211"/>
      <c r="JR71" s="211"/>
      <c r="JS71" s="211"/>
      <c r="JT71" s="211"/>
      <c r="JU71" s="211"/>
      <c r="JV71" s="211"/>
      <c r="JW71" s="211"/>
      <c r="JX71" s="211"/>
      <c r="JY71" s="211"/>
      <c r="JZ71" s="211"/>
      <c r="KA71" s="211"/>
      <c r="KB71" s="211"/>
      <c r="KC71" s="211"/>
      <c r="KD71" s="211"/>
      <c r="KE71" s="211"/>
      <c r="KF71" s="211"/>
      <c r="KG71" s="211"/>
      <c r="KH71" s="211"/>
      <c r="KI71" s="211"/>
      <c r="KO71" s="211" t="s">
        <v>127</v>
      </c>
      <c r="KP71" s="211"/>
      <c r="KQ71" s="211"/>
      <c r="KR71" s="211"/>
      <c r="KS71" s="211"/>
      <c r="KT71" s="211"/>
      <c r="KU71" s="211"/>
      <c r="KV71" s="211"/>
      <c r="KW71" s="211"/>
      <c r="LC71" s="211" t="s">
        <v>127</v>
      </c>
      <c r="LD71" s="211"/>
      <c r="LE71" s="211"/>
      <c r="LF71" s="211"/>
      <c r="LG71" s="211"/>
      <c r="LH71" s="211"/>
      <c r="LI71" s="211"/>
      <c r="LJ71" s="211"/>
      <c r="LK71" s="211"/>
    </row>
    <row r="72" spans="1:324" ht="104" customHeight="1">
      <c r="C72" s="6" t="s">
        <v>14</v>
      </c>
      <c r="D72" s="6" t="s">
        <v>480</v>
      </c>
      <c r="E72" s="6" t="s">
        <v>481</v>
      </c>
      <c r="F72" s="6" t="s">
        <v>27</v>
      </c>
      <c r="G72" s="6" t="s">
        <v>482</v>
      </c>
      <c r="H72" s="6" t="s">
        <v>483</v>
      </c>
      <c r="I72" s="6" t="s">
        <v>15</v>
      </c>
      <c r="J72" s="6" t="s">
        <v>484</v>
      </c>
      <c r="K72" s="6" t="s">
        <v>21</v>
      </c>
      <c r="L72" s="6" t="s">
        <v>485</v>
      </c>
      <c r="M72" s="6" t="s">
        <v>20</v>
      </c>
      <c r="N72" s="6" t="s">
        <v>486</v>
      </c>
      <c r="O72" s="6" t="s">
        <v>30</v>
      </c>
      <c r="P72" s="6" t="s">
        <v>31</v>
      </c>
      <c r="Q72" s="6" t="s">
        <v>489</v>
      </c>
      <c r="R72" s="6" t="s">
        <v>490</v>
      </c>
      <c r="S72" s="6" t="s">
        <v>139</v>
      </c>
      <c r="T72" s="6" t="s">
        <v>140</v>
      </c>
      <c r="U72" s="6" t="s">
        <v>141</v>
      </c>
      <c r="V72" s="6" t="s">
        <v>142</v>
      </c>
      <c r="X72" s="6" t="s">
        <v>487</v>
      </c>
      <c r="Y72" s="6" t="s">
        <v>488</v>
      </c>
      <c r="Z72" s="6" t="s">
        <v>28</v>
      </c>
      <c r="AA72" s="6" t="s">
        <v>0</v>
      </c>
      <c r="AB72" s="6" t="s">
        <v>37</v>
      </c>
      <c r="AC72" s="6" t="s">
        <v>38</v>
      </c>
      <c r="AD72" s="6" t="s">
        <v>13</v>
      </c>
      <c r="AE72" s="6" t="s">
        <v>23</v>
      </c>
      <c r="AF72" s="6" t="s">
        <v>22</v>
      </c>
      <c r="AG72" s="6" t="s">
        <v>131</v>
      </c>
      <c r="AH72" s="6" t="s">
        <v>132</v>
      </c>
      <c r="AI72" s="6" t="s">
        <v>32</v>
      </c>
      <c r="AJ72" s="6" t="s">
        <v>33</v>
      </c>
      <c r="AK72" s="6" t="s">
        <v>42</v>
      </c>
      <c r="AL72" s="6" t="s">
        <v>34</v>
      </c>
      <c r="AM72" s="6" t="s">
        <v>35</v>
      </c>
      <c r="AN72" s="6" t="s">
        <v>36</v>
      </c>
      <c r="AO72" s="6" t="s">
        <v>41</v>
      </c>
      <c r="AP72" s="6" t="s">
        <v>134</v>
      </c>
      <c r="AR72" s="6" t="s">
        <v>2</v>
      </c>
      <c r="AS72" s="6" t="s">
        <v>7</v>
      </c>
      <c r="AT72" s="6" t="s">
        <v>8</v>
      </c>
      <c r="AU72" s="6" t="s">
        <v>3</v>
      </c>
      <c r="AV72" s="6" t="s">
        <v>4</v>
      </c>
      <c r="AW72" s="6" t="s">
        <v>5</v>
      </c>
      <c r="AX72" s="6" t="s">
        <v>6</v>
      </c>
      <c r="AY72" s="6" t="s">
        <v>24</v>
      </c>
      <c r="AZ72" s="6" t="s">
        <v>16</v>
      </c>
      <c r="BB72" s="97"/>
      <c r="BC72" s="97"/>
      <c r="BD72" s="6"/>
      <c r="BE72" s="6"/>
      <c r="BF72" s="6"/>
      <c r="BP72" s="6" t="s">
        <v>487</v>
      </c>
      <c r="BQ72" s="6" t="s">
        <v>488</v>
      </c>
      <c r="BR72" s="6" t="s">
        <v>28</v>
      </c>
      <c r="BS72" s="6" t="s">
        <v>0</v>
      </c>
      <c r="BT72" s="6" t="s">
        <v>37</v>
      </c>
      <c r="BU72" s="6" t="s">
        <v>38</v>
      </c>
      <c r="BV72" s="6" t="s">
        <v>13</v>
      </c>
      <c r="BW72" s="6" t="s">
        <v>23</v>
      </c>
      <c r="BX72" s="6" t="s">
        <v>22</v>
      </c>
      <c r="BY72" s="6" t="s">
        <v>131</v>
      </c>
      <c r="BZ72" s="6" t="s">
        <v>132</v>
      </c>
      <c r="CA72" s="6" t="s">
        <v>32</v>
      </c>
      <c r="CB72" s="6" t="s">
        <v>33</v>
      </c>
      <c r="CC72" s="6" t="s">
        <v>42</v>
      </c>
      <c r="CD72" s="6" t="s">
        <v>34</v>
      </c>
      <c r="CE72" s="6" t="s">
        <v>35</v>
      </c>
      <c r="CF72" s="6" t="s">
        <v>36</v>
      </c>
      <c r="CG72" s="6" t="s">
        <v>41</v>
      </c>
      <c r="CH72" s="6" t="s">
        <v>134</v>
      </c>
      <c r="CN72" s="6" t="s">
        <v>14</v>
      </c>
      <c r="CO72" s="6" t="s">
        <v>480</v>
      </c>
      <c r="CP72" s="6" t="s">
        <v>481</v>
      </c>
      <c r="CQ72" s="6" t="s">
        <v>27</v>
      </c>
      <c r="CR72" s="6" t="s">
        <v>482</v>
      </c>
      <c r="CS72" s="6" t="s">
        <v>483</v>
      </c>
      <c r="CT72" s="6" t="s">
        <v>15</v>
      </c>
      <c r="CU72" s="6" t="s">
        <v>484</v>
      </c>
      <c r="CV72" s="6" t="s">
        <v>21</v>
      </c>
      <c r="CW72" s="6" t="s">
        <v>485</v>
      </c>
      <c r="CX72" s="6" t="s">
        <v>20</v>
      </c>
      <c r="CY72" s="6" t="s">
        <v>486</v>
      </c>
      <c r="CZ72" s="6" t="s">
        <v>30</v>
      </c>
      <c r="DA72" s="6" t="s">
        <v>31</v>
      </c>
      <c r="DB72" s="6" t="s">
        <v>489</v>
      </c>
      <c r="DC72" s="6" t="s">
        <v>490</v>
      </c>
      <c r="DD72" s="6" t="s">
        <v>139</v>
      </c>
      <c r="DE72" s="6" t="s">
        <v>140</v>
      </c>
      <c r="DF72" s="6" t="s">
        <v>141</v>
      </c>
      <c r="DG72" s="6" t="s">
        <v>142</v>
      </c>
      <c r="DL72" s="6" t="s">
        <v>487</v>
      </c>
      <c r="DM72" s="6" t="s">
        <v>488</v>
      </c>
      <c r="DN72" s="6" t="s">
        <v>28</v>
      </c>
      <c r="DO72" s="6" t="s">
        <v>0</v>
      </c>
      <c r="DP72" s="6" t="s">
        <v>37</v>
      </c>
      <c r="DQ72" s="6" t="s">
        <v>38</v>
      </c>
      <c r="DR72" s="6" t="s">
        <v>13</v>
      </c>
      <c r="DS72" s="6" t="s">
        <v>23</v>
      </c>
      <c r="DT72" s="6" t="s">
        <v>22</v>
      </c>
      <c r="DU72" s="6" t="s">
        <v>131</v>
      </c>
      <c r="DV72" s="6" t="s">
        <v>132</v>
      </c>
      <c r="DW72" s="6" t="s">
        <v>32</v>
      </c>
      <c r="DX72" s="6" t="s">
        <v>33</v>
      </c>
      <c r="DY72" s="6" t="s">
        <v>42</v>
      </c>
      <c r="DZ72" s="6" t="s">
        <v>34</v>
      </c>
      <c r="EA72" s="6" t="s">
        <v>35</v>
      </c>
      <c r="EB72" s="6" t="s">
        <v>36</v>
      </c>
      <c r="EC72" s="6" t="s">
        <v>41</v>
      </c>
      <c r="ED72" s="6" t="s">
        <v>134</v>
      </c>
      <c r="EI72" s="6" t="s">
        <v>487</v>
      </c>
      <c r="EJ72" s="6" t="s">
        <v>488</v>
      </c>
      <c r="EK72" s="6" t="s">
        <v>28</v>
      </c>
      <c r="EL72" s="6" t="s">
        <v>0</v>
      </c>
      <c r="EM72" s="6" t="s">
        <v>37</v>
      </c>
      <c r="EN72" s="6" t="s">
        <v>38</v>
      </c>
      <c r="EO72" s="6" t="s">
        <v>13</v>
      </c>
      <c r="EP72" s="6" t="s">
        <v>23</v>
      </c>
      <c r="EQ72" s="6" t="s">
        <v>22</v>
      </c>
      <c r="ER72" s="6" t="s">
        <v>131</v>
      </c>
      <c r="ES72" s="6" t="s">
        <v>132</v>
      </c>
      <c r="ET72" s="6" t="s">
        <v>32</v>
      </c>
      <c r="EU72" s="6" t="s">
        <v>33</v>
      </c>
      <c r="EV72" s="6" t="s">
        <v>42</v>
      </c>
      <c r="EW72" s="6" t="s">
        <v>34</v>
      </c>
      <c r="EX72" s="6" t="s">
        <v>35</v>
      </c>
      <c r="EY72" s="6" t="s">
        <v>36</v>
      </c>
      <c r="EZ72" s="6" t="s">
        <v>41</v>
      </c>
      <c r="FA72" s="6" t="s">
        <v>134</v>
      </c>
      <c r="FE72" s="124"/>
      <c r="FL72" s="6" t="s">
        <v>14</v>
      </c>
      <c r="FM72" s="6" t="s">
        <v>480</v>
      </c>
      <c r="FN72" s="6" t="s">
        <v>481</v>
      </c>
      <c r="FO72" s="6" t="s">
        <v>27</v>
      </c>
      <c r="FP72" s="6" t="s">
        <v>482</v>
      </c>
      <c r="FQ72" s="6" t="s">
        <v>483</v>
      </c>
      <c r="FR72" s="6" t="s">
        <v>15</v>
      </c>
      <c r="FS72" s="6" t="s">
        <v>484</v>
      </c>
      <c r="FT72" s="6" t="s">
        <v>21</v>
      </c>
      <c r="FU72" s="6" t="s">
        <v>485</v>
      </c>
      <c r="FV72" s="6" t="s">
        <v>20</v>
      </c>
      <c r="FW72" s="6" t="s">
        <v>486</v>
      </c>
      <c r="FX72" s="6" t="s">
        <v>30</v>
      </c>
      <c r="FY72" s="6" t="s">
        <v>31</v>
      </c>
      <c r="FZ72" s="6" t="s">
        <v>489</v>
      </c>
      <c r="GA72" s="6" t="s">
        <v>490</v>
      </c>
      <c r="GB72" s="6" t="s">
        <v>139</v>
      </c>
      <c r="GC72" s="6" t="s">
        <v>140</v>
      </c>
      <c r="GD72" s="6" t="s">
        <v>141</v>
      </c>
      <c r="GE72" s="6" t="s">
        <v>142</v>
      </c>
      <c r="GF72" s="6"/>
      <c r="GK72" s="6" t="s">
        <v>179</v>
      </c>
      <c r="GL72" s="6" t="s">
        <v>176</v>
      </c>
      <c r="HC72" s="125"/>
      <c r="HI72" s="6"/>
      <c r="HJ72" s="6"/>
      <c r="HK72" s="6"/>
      <c r="HL72" s="6"/>
      <c r="HM72" s="6"/>
      <c r="HN72" s="6"/>
      <c r="HO72" s="144"/>
      <c r="HP72" s="6"/>
      <c r="HQ72" s="6"/>
      <c r="HR72" s="6"/>
      <c r="HS72" s="6"/>
      <c r="HV72" s="6" t="s">
        <v>487</v>
      </c>
      <c r="HW72" s="6" t="s">
        <v>488</v>
      </c>
      <c r="HX72" s="6" t="s">
        <v>28</v>
      </c>
      <c r="HY72" s="6" t="s">
        <v>0</v>
      </c>
      <c r="HZ72" s="6" t="s">
        <v>37</v>
      </c>
      <c r="IA72" s="6" t="s">
        <v>38</v>
      </c>
      <c r="IB72" s="6" t="s">
        <v>13</v>
      </c>
      <c r="IC72" s="6" t="s">
        <v>23</v>
      </c>
      <c r="ID72" s="6" t="s">
        <v>22</v>
      </c>
      <c r="IE72" s="6" t="s">
        <v>131</v>
      </c>
      <c r="IF72" s="6" t="s">
        <v>132</v>
      </c>
      <c r="IG72" s="6" t="s">
        <v>32</v>
      </c>
      <c r="IH72" s="6" t="s">
        <v>33</v>
      </c>
      <c r="II72" s="6" t="s">
        <v>42</v>
      </c>
      <c r="IJ72" s="6" t="s">
        <v>34</v>
      </c>
      <c r="IK72" s="6" t="s">
        <v>35</v>
      </c>
      <c r="IL72" s="6" t="s">
        <v>36</v>
      </c>
      <c r="IM72" s="6" t="s">
        <v>41</v>
      </c>
      <c r="IN72" s="6" t="s">
        <v>134</v>
      </c>
      <c r="JL72" s="143"/>
      <c r="JP72" s="6" t="s">
        <v>14</v>
      </c>
      <c r="JQ72" s="6" t="s">
        <v>480</v>
      </c>
      <c r="JR72" s="6" t="s">
        <v>481</v>
      </c>
      <c r="JS72" s="6" t="s">
        <v>27</v>
      </c>
      <c r="JT72" s="6" t="s">
        <v>482</v>
      </c>
      <c r="JU72" s="6" t="s">
        <v>483</v>
      </c>
      <c r="JV72" s="6" t="s">
        <v>15</v>
      </c>
      <c r="JW72" s="6" t="s">
        <v>484</v>
      </c>
      <c r="JX72" s="6" t="s">
        <v>21</v>
      </c>
      <c r="JY72" s="6" t="s">
        <v>485</v>
      </c>
      <c r="JZ72" s="6" t="s">
        <v>20</v>
      </c>
      <c r="KA72" s="6" t="s">
        <v>486</v>
      </c>
      <c r="KB72" s="6" t="s">
        <v>30</v>
      </c>
      <c r="KC72" s="6" t="s">
        <v>31</v>
      </c>
      <c r="KD72" s="6" t="s">
        <v>489</v>
      </c>
      <c r="KE72" s="6" t="s">
        <v>490</v>
      </c>
      <c r="KF72" s="6" t="s">
        <v>139</v>
      </c>
      <c r="KG72" s="6" t="s">
        <v>140</v>
      </c>
      <c r="KH72" s="6" t="s">
        <v>141</v>
      </c>
      <c r="KI72" s="6" t="s">
        <v>142</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222" t="s">
        <v>171</v>
      </c>
      <c r="B73" s="23" t="s">
        <v>14</v>
      </c>
      <c r="C73" s="23"/>
      <c r="D73" s="23"/>
      <c r="E73" s="23"/>
      <c r="X73" s="18">
        <v>0</v>
      </c>
      <c r="Y73" s="18">
        <v>0</v>
      </c>
      <c r="Z73" s="18">
        <v>0</v>
      </c>
      <c r="AA73" s="18">
        <f>D29</f>
        <v>53500</v>
      </c>
      <c r="AB73" s="18">
        <v>0</v>
      </c>
      <c r="AC73" s="18">
        <v>0</v>
      </c>
      <c r="AD73" s="18">
        <v>0</v>
      </c>
      <c r="AE73" s="18">
        <v>0</v>
      </c>
      <c r="AF73" s="18">
        <v>0</v>
      </c>
      <c r="AG73" s="18">
        <v>0</v>
      </c>
      <c r="AH73" s="18">
        <v>0</v>
      </c>
      <c r="AI73" s="18">
        <v>0</v>
      </c>
      <c r="AJ73" s="18">
        <v>0</v>
      </c>
      <c r="AK73" s="18">
        <v>0</v>
      </c>
      <c r="AL73" s="18">
        <v>0</v>
      </c>
      <c r="AM73" s="18">
        <v>0</v>
      </c>
      <c r="AN73" s="18">
        <v>0</v>
      </c>
      <c r="AO73" s="18">
        <v>0</v>
      </c>
      <c r="AP73" s="18">
        <v>0</v>
      </c>
      <c r="AR73" s="19">
        <v>0</v>
      </c>
      <c r="AS73" s="19">
        <v>0</v>
      </c>
      <c r="AT73" s="19">
        <v>0</v>
      </c>
      <c r="AU73" s="19">
        <v>0</v>
      </c>
      <c r="AV73" s="19">
        <v>0</v>
      </c>
      <c r="AW73" s="19">
        <v>0</v>
      </c>
      <c r="AX73" s="19">
        <v>0</v>
      </c>
      <c r="AY73" s="19">
        <v>0</v>
      </c>
      <c r="AZ73" s="19">
        <v>0</v>
      </c>
      <c r="BB73" s="7">
        <f>SUM(AR73:AZ73)</f>
        <v>0</v>
      </c>
      <c r="BD73" s="7">
        <f t="shared" ref="BD73:BD92" si="0">SUM(X73:AP73) + BB73</f>
        <v>53500</v>
      </c>
      <c r="BN73" s="222" t="s">
        <v>171</v>
      </c>
      <c r="BO73" s="23" t="s">
        <v>14</v>
      </c>
      <c r="BP73" s="120">
        <v>0</v>
      </c>
      <c r="BQ73" s="120">
        <v>0</v>
      </c>
      <c r="BR73" s="120">
        <v>0</v>
      </c>
      <c r="BS73" s="120">
        <f>AV29</f>
        <v>0</v>
      </c>
      <c r="BT73" s="120">
        <v>0</v>
      </c>
      <c r="BU73" s="120">
        <v>0</v>
      </c>
      <c r="BV73" s="120">
        <v>0</v>
      </c>
      <c r="BW73" s="120">
        <v>0</v>
      </c>
      <c r="BX73" s="120">
        <v>0</v>
      </c>
      <c r="BY73" s="120">
        <v>0</v>
      </c>
      <c r="BZ73" s="120">
        <v>0</v>
      </c>
      <c r="CA73" s="120">
        <v>0</v>
      </c>
      <c r="CB73" s="120">
        <v>0</v>
      </c>
      <c r="CC73" s="120">
        <v>0</v>
      </c>
      <c r="CD73" s="120">
        <v>0</v>
      </c>
      <c r="CE73" s="120">
        <v>0</v>
      </c>
      <c r="CF73" s="120">
        <v>0</v>
      </c>
      <c r="CG73" s="120">
        <v>0</v>
      </c>
      <c r="CH73" s="120">
        <v>0</v>
      </c>
      <c r="CL73" s="222" t="s">
        <v>171</v>
      </c>
      <c r="CM73" s="23" t="s">
        <v>14</v>
      </c>
      <c r="CN73" s="7">
        <f ca="1">IF((ROW()-ROW($CN$73))=(COLUMN()-COLUMN($CN$73)),INDIRECT("BD"&amp;ROW()),0)</f>
        <v>53500</v>
      </c>
      <c r="CO73" s="7">
        <f t="shared" ref="CO73:DG86" ca="1" si="1">IF((ROW()-ROW($CN$73))=(COLUMN()-COLUMN($CN$73)),INDIRECT("BD"&amp;ROW()),0)</f>
        <v>0</v>
      </c>
      <c r="CP73" s="7">
        <f t="shared" ca="1" si="1"/>
        <v>0</v>
      </c>
      <c r="CQ73" s="7">
        <f t="shared" ca="1" si="1"/>
        <v>0</v>
      </c>
      <c r="CR73" s="7">
        <f t="shared" ca="1" si="1"/>
        <v>0</v>
      </c>
      <c r="CS73" s="7">
        <f t="shared" ca="1" si="1"/>
        <v>0</v>
      </c>
      <c r="CT73" s="7">
        <f t="shared" ca="1" si="1"/>
        <v>0</v>
      </c>
      <c r="CU73" s="7">
        <f t="shared" ca="1" si="1"/>
        <v>0</v>
      </c>
      <c r="CV73" s="7">
        <f t="shared" ca="1" si="1"/>
        <v>0</v>
      </c>
      <c r="CW73" s="7">
        <f t="shared" ca="1" si="1"/>
        <v>0</v>
      </c>
      <c r="CX73" s="7">
        <f t="shared" ca="1" si="1"/>
        <v>0</v>
      </c>
      <c r="CY73" s="7">
        <f t="shared" ca="1" si="1"/>
        <v>0</v>
      </c>
      <c r="CZ73" s="7">
        <f t="shared" ca="1" si="1"/>
        <v>0</v>
      </c>
      <c r="DA73" s="7">
        <f t="shared" ca="1" si="1"/>
        <v>0</v>
      </c>
      <c r="DB73" s="7">
        <f t="shared" ca="1" si="1"/>
        <v>0</v>
      </c>
      <c r="DC73" s="7">
        <f t="shared" ca="1" si="1"/>
        <v>0</v>
      </c>
      <c r="DD73" s="7">
        <f t="shared" ca="1" si="1"/>
        <v>0</v>
      </c>
      <c r="DE73" s="7">
        <f t="shared" ca="1" si="1"/>
        <v>0</v>
      </c>
      <c r="DF73" s="7">
        <f t="shared" ca="1" si="1"/>
        <v>0</v>
      </c>
      <c r="DG73" s="7">
        <f t="shared" ca="1" si="1"/>
        <v>0</v>
      </c>
      <c r="DJ73" s="222" t="s">
        <v>171</v>
      </c>
      <c r="DK73" s="23" t="s">
        <v>14</v>
      </c>
      <c r="DL73" s="7">
        <f t="array" aca="1" ref="DL73:ED92" ca="1">MMULT(X73:AP92, MINVERSE(CN103:DF121))</f>
        <v>0</v>
      </c>
      <c r="DM73" s="7">
        <f ca="1"/>
        <v>0</v>
      </c>
      <c r="DN73" s="7">
        <f ca="1"/>
        <v>0</v>
      </c>
      <c r="DO73" s="155">
        <f ca="1"/>
        <v>1.0526315789473684</v>
      </c>
      <c r="DP73" s="7">
        <f ca="1"/>
        <v>0</v>
      </c>
      <c r="DQ73" s="7">
        <f ca="1"/>
        <v>0</v>
      </c>
      <c r="DR73" s="7">
        <f ca="1"/>
        <v>0</v>
      </c>
      <c r="DS73" s="7">
        <f ca="1"/>
        <v>0</v>
      </c>
      <c r="DT73" s="7">
        <f ca="1"/>
        <v>0</v>
      </c>
      <c r="DU73" s="7">
        <f ca="1"/>
        <v>0</v>
      </c>
      <c r="DV73" s="7">
        <f ca="1"/>
        <v>0</v>
      </c>
      <c r="DW73" s="7">
        <f ca="1"/>
        <v>0</v>
      </c>
      <c r="DX73" s="7">
        <f ca="1"/>
        <v>0</v>
      </c>
      <c r="DY73" s="7">
        <f ca="1"/>
        <v>0</v>
      </c>
      <c r="DZ73" s="7">
        <f ca="1"/>
        <v>0</v>
      </c>
      <c r="EA73" s="7">
        <f ca="1"/>
        <v>0</v>
      </c>
      <c r="EB73" s="7">
        <f ca="1"/>
        <v>0</v>
      </c>
      <c r="EC73" s="7">
        <f ca="1"/>
        <v>0</v>
      </c>
      <c r="ED73" s="7">
        <f ca="1"/>
        <v>0</v>
      </c>
      <c r="EG73" s="222" t="s">
        <v>171</v>
      </c>
      <c r="EH73" s="23" t="s">
        <v>14</v>
      </c>
      <c r="EI73" s="7">
        <f t="array" aca="1" ref="EI73:FA92" ca="1">MMULT(TRANSPOSE(C103:V121), MINVERSE(CN103:DF121))</f>
        <v>1</v>
      </c>
      <c r="EJ73" s="7">
        <f ca="1"/>
        <v>0</v>
      </c>
      <c r="EK73" s="7">
        <f ca="1"/>
        <v>0</v>
      </c>
      <c r="EL73" s="7">
        <f ca="1"/>
        <v>0</v>
      </c>
      <c r="EM73" s="7">
        <f ca="1"/>
        <v>0</v>
      </c>
      <c r="EN73" s="7">
        <f ca="1"/>
        <v>0</v>
      </c>
      <c r="EO73" s="7">
        <f ca="1"/>
        <v>0</v>
      </c>
      <c r="EP73" s="7">
        <f ca="1"/>
        <v>0</v>
      </c>
      <c r="EQ73" s="7">
        <f ca="1"/>
        <v>0</v>
      </c>
      <c r="ER73" s="7">
        <f ca="1"/>
        <v>0</v>
      </c>
      <c r="ES73" s="7">
        <f ca="1"/>
        <v>0</v>
      </c>
      <c r="ET73" s="7">
        <f ca="1"/>
        <v>0</v>
      </c>
      <c r="EU73" s="7">
        <f ca="1"/>
        <v>0</v>
      </c>
      <c r="EV73" s="7">
        <f ca="1"/>
        <v>0</v>
      </c>
      <c r="EW73" s="7">
        <f ca="1"/>
        <v>0</v>
      </c>
      <c r="EX73" s="7">
        <f ca="1"/>
        <v>0</v>
      </c>
      <c r="EY73" s="7">
        <f ca="1"/>
        <v>0</v>
      </c>
      <c r="EZ73" s="7">
        <f ca="1"/>
        <v>0</v>
      </c>
      <c r="FA73" s="7">
        <f ca="1"/>
        <v>0</v>
      </c>
      <c r="FE73" s="124"/>
      <c r="FF73" s="222" t="s">
        <v>171</v>
      </c>
      <c r="FG73" s="23" t="s">
        <v>14</v>
      </c>
      <c r="FH73" s="7">
        <f t="shared" ref="FH73:FH92" si="2">BB73</f>
        <v>0</v>
      </c>
      <c r="FL73" s="7">
        <f ca="1">IF((ROW()-ROW($FL$73))=(COLUMN()-COLUMN($FL$73)),INDIRECT("FH"&amp;ROW()),0)</f>
        <v>0</v>
      </c>
      <c r="FM73" s="7">
        <f t="shared" ref="FM73:GE86" ca="1" si="3">IF((ROW()-ROW($FL$73))=(COLUMN()-COLUMN($FL$73)),INDIRECT("FH"&amp;ROW()),0)</f>
        <v>0</v>
      </c>
      <c r="FN73" s="7">
        <f t="shared" ca="1" si="3"/>
        <v>0</v>
      </c>
      <c r="FO73" s="7">
        <f t="shared" ca="1" si="3"/>
        <v>0</v>
      </c>
      <c r="FP73" s="7">
        <f t="shared" ca="1" si="3"/>
        <v>0</v>
      </c>
      <c r="FQ73" s="7">
        <f t="shared" ca="1" si="3"/>
        <v>0</v>
      </c>
      <c r="FR73" s="7">
        <f t="shared" ca="1" si="3"/>
        <v>0</v>
      </c>
      <c r="FS73" s="7">
        <f t="shared" ca="1" si="3"/>
        <v>0</v>
      </c>
      <c r="FT73" s="7">
        <f t="shared" ca="1" si="3"/>
        <v>0</v>
      </c>
      <c r="FU73" s="7">
        <f t="shared" ca="1" si="3"/>
        <v>0</v>
      </c>
      <c r="FV73" s="7">
        <f t="shared" ca="1" si="3"/>
        <v>0</v>
      </c>
      <c r="FW73" s="7">
        <f t="shared" ca="1" si="3"/>
        <v>0</v>
      </c>
      <c r="FX73" s="7">
        <f t="shared" ca="1" si="3"/>
        <v>0</v>
      </c>
      <c r="FY73" s="7">
        <f t="shared" ca="1" si="3"/>
        <v>0</v>
      </c>
      <c r="FZ73" s="7">
        <f t="shared" ca="1" si="3"/>
        <v>0</v>
      </c>
      <c r="GA73" s="7">
        <f t="shared" ca="1" si="3"/>
        <v>0</v>
      </c>
      <c r="GB73" s="7">
        <f t="shared" ca="1" si="3"/>
        <v>0</v>
      </c>
      <c r="GC73" s="7">
        <f t="shared" ca="1" si="3"/>
        <v>0</v>
      </c>
      <c r="GD73" s="7">
        <f t="shared" ca="1" si="3"/>
        <v>0</v>
      </c>
      <c r="GE73" s="7">
        <f t="shared" ca="1" si="3"/>
        <v>0</v>
      </c>
      <c r="GG73" s="222" t="s">
        <v>171</v>
      </c>
      <c r="GH73" s="23" t="s">
        <v>14</v>
      </c>
      <c r="GI73" s="7">
        <f t="shared" ref="GI73:GI92" si="4">BB73</f>
        <v>0</v>
      </c>
      <c r="GK73" s="7">
        <f t="array" aca="1" ref="GK73:GL92" ca="1">TRANSPOSE(FL103:GE104)</f>
        <v>0</v>
      </c>
      <c r="GL73" s="7">
        <f ca="1"/>
        <v>0</v>
      </c>
      <c r="GN73" s="7">
        <f ca="1">SUM(GK73:GL73)</f>
        <v>0</v>
      </c>
      <c r="GP73" s="132" t="s">
        <v>128</v>
      </c>
      <c r="GT73" s="133" t="s">
        <v>178</v>
      </c>
      <c r="HC73" s="125"/>
      <c r="HG73" s="222"/>
      <c r="HH73" s="23"/>
      <c r="HI73" s="17"/>
      <c r="HJ73" s="17"/>
      <c r="HK73" s="17"/>
      <c r="HL73" s="17"/>
      <c r="HM73" s="17"/>
      <c r="HN73" s="17"/>
      <c r="HO73" s="145"/>
      <c r="HP73" s="17"/>
      <c r="HQ73" s="17"/>
      <c r="HR73" s="17"/>
      <c r="HS73" s="17"/>
      <c r="HT73" s="204" t="s">
        <v>171</v>
      </c>
      <c r="HU73" s="23" t="s">
        <v>14</v>
      </c>
      <c r="HV73" s="7">
        <f t="array" aca="1" ref="HV73:IN92" ca="1">MMULT(X126:AP145 + X73:AP92*BP73:CH92, MINVERSE(CN103:DF121))</f>
        <v>1</v>
      </c>
      <c r="HW73" s="7">
        <f ca="1"/>
        <v>0</v>
      </c>
      <c r="HX73" s="7">
        <f ca="1"/>
        <v>0</v>
      </c>
      <c r="HY73" s="7">
        <f ca="1"/>
        <v>-1.0526315789473684</v>
      </c>
      <c r="HZ73" s="7">
        <f ca="1"/>
        <v>0</v>
      </c>
      <c r="IA73" s="7">
        <f ca="1"/>
        <v>0</v>
      </c>
      <c r="IB73" s="7">
        <f ca="1"/>
        <v>0</v>
      </c>
      <c r="IC73" s="7">
        <f ca="1"/>
        <v>0</v>
      </c>
      <c r="ID73" s="7">
        <f ca="1"/>
        <v>0</v>
      </c>
      <c r="IE73" s="7">
        <f ca="1"/>
        <v>0</v>
      </c>
      <c r="IF73" s="7">
        <f ca="1"/>
        <v>0</v>
      </c>
      <c r="IG73" s="7">
        <f ca="1"/>
        <v>0</v>
      </c>
      <c r="IH73" s="7">
        <f ca="1"/>
        <v>0</v>
      </c>
      <c r="II73" s="7">
        <f ca="1"/>
        <v>0</v>
      </c>
      <c r="IJ73" s="7">
        <f ca="1"/>
        <v>0</v>
      </c>
      <c r="IK73" s="7">
        <f ca="1"/>
        <v>0</v>
      </c>
      <c r="IL73" s="7">
        <f ca="1"/>
        <v>0</v>
      </c>
      <c r="IM73" s="7">
        <f ca="1"/>
        <v>0</v>
      </c>
      <c r="IN73" s="7">
        <f ca="1"/>
        <v>0</v>
      </c>
      <c r="JL73" s="143"/>
      <c r="JN73" s="204" t="s">
        <v>324</v>
      </c>
      <c r="JO73" s="23" t="s">
        <v>14</v>
      </c>
      <c r="JP73" s="7">
        <f ca="1">IR209</f>
        <v>0</v>
      </c>
      <c r="JQ73" s="7">
        <f t="shared" ref="JQ73:KI73" ca="1" si="5">IS209</f>
        <v>0</v>
      </c>
      <c r="JR73" s="7">
        <f t="shared" ca="1" si="5"/>
        <v>0</v>
      </c>
      <c r="JS73" s="7">
        <f t="shared" ca="1" si="5"/>
        <v>0</v>
      </c>
      <c r="JT73" s="7">
        <f t="shared" ca="1" si="5"/>
        <v>0</v>
      </c>
      <c r="JU73" s="7">
        <f t="shared" ca="1" si="5"/>
        <v>0</v>
      </c>
      <c r="JV73" s="7">
        <f t="shared" ca="1" si="5"/>
        <v>0</v>
      </c>
      <c r="JW73" s="7">
        <f t="shared" ca="1" si="5"/>
        <v>0</v>
      </c>
      <c r="JX73" s="7">
        <f t="shared" ca="1" si="5"/>
        <v>0</v>
      </c>
      <c r="JY73" s="7">
        <f t="shared" ca="1" si="5"/>
        <v>0</v>
      </c>
      <c r="JZ73" s="7">
        <f t="shared" ca="1" si="5"/>
        <v>0</v>
      </c>
      <c r="KA73" s="7">
        <f t="shared" ca="1" si="5"/>
        <v>0</v>
      </c>
      <c r="KB73" s="7">
        <f t="shared" ca="1" si="5"/>
        <v>0</v>
      </c>
      <c r="KC73" s="7">
        <f t="shared" ca="1" si="5"/>
        <v>0</v>
      </c>
      <c r="KD73" s="7">
        <f t="shared" ca="1" si="5"/>
        <v>0</v>
      </c>
      <c r="KE73" s="7">
        <f t="shared" ca="1" si="5"/>
        <v>0</v>
      </c>
      <c r="KF73" s="7">
        <f ca="1">JH209</f>
        <v>18977.24891854938</v>
      </c>
      <c r="KG73" s="7">
        <f t="shared" ca="1" si="5"/>
        <v>109.35486673048399</v>
      </c>
      <c r="KH73" s="7">
        <f t="shared" ca="1" si="5"/>
        <v>34237.545615225674</v>
      </c>
      <c r="KI73" s="7">
        <f t="shared" ca="1" si="5"/>
        <v>175.85059949497813</v>
      </c>
      <c r="KJ73" s="7">
        <f ca="1">SUM(KF73:KI73)</f>
        <v>53500.000000000517</v>
      </c>
      <c r="KM73" s="204" t="s">
        <v>110</v>
      </c>
      <c r="KN73" s="23" t="s">
        <v>14</v>
      </c>
      <c r="KO73" s="7">
        <f t="array" aca="1" ref="KO73:KW92" ca="1">MMULT(MINVERSE(CN73:DG92), AR73:AZ92)</f>
        <v>0</v>
      </c>
      <c r="KP73" s="7">
        <f ca="1"/>
        <v>0</v>
      </c>
      <c r="KQ73" s="7">
        <f ca="1"/>
        <v>0</v>
      </c>
      <c r="KR73" s="7">
        <f ca="1"/>
        <v>0</v>
      </c>
      <c r="KS73" s="7">
        <f ca="1"/>
        <v>0</v>
      </c>
      <c r="KT73" s="7">
        <f ca="1"/>
        <v>0</v>
      </c>
      <c r="KU73" s="7">
        <f ca="1"/>
        <v>0</v>
      </c>
      <c r="KV73" s="7">
        <f ca="1"/>
        <v>0</v>
      </c>
      <c r="KW73" s="7">
        <f ca="1"/>
        <v>0</v>
      </c>
      <c r="LA73" s="204" t="s">
        <v>324</v>
      </c>
      <c r="LB73" s="23" t="s">
        <v>14</v>
      </c>
      <c r="LC73" s="7">
        <f t="array" aca="1" ref="LC73:LK92" ca="1">MMULT(JP73:KI92, KO73:KW92)</f>
        <v>0</v>
      </c>
      <c r="LD73" s="7">
        <f ca="1"/>
        <v>0</v>
      </c>
      <c r="LE73" s="7">
        <f ca="1"/>
        <v>0</v>
      </c>
      <c r="LF73" s="7">
        <f ca="1"/>
        <v>0</v>
      </c>
      <c r="LG73" s="7">
        <f ca="1"/>
        <v>0</v>
      </c>
      <c r="LH73" s="7">
        <f ca="1"/>
        <v>0</v>
      </c>
      <c r="LI73" s="7">
        <f ca="1"/>
        <v>0</v>
      </c>
      <c r="LJ73" s="7">
        <f ca="1"/>
        <v>285.20546622546209</v>
      </c>
      <c r="LK73" s="7">
        <f ca="1"/>
        <v>52318.641982384346</v>
      </c>
      <c r="LL73" s="163">
        <f ca="1">SUM(LC73:LK73)</f>
        <v>52603.847448609806</v>
      </c>
    </row>
    <row r="74" spans="1:324" ht="16" customHeight="1">
      <c r="A74" s="222"/>
      <c r="B74" s="23" t="s">
        <v>480</v>
      </c>
      <c r="C74" s="23"/>
      <c r="D74" s="23"/>
      <c r="E74" s="23"/>
      <c r="X74" s="18">
        <v>0</v>
      </c>
      <c r="Y74" s="18">
        <v>0</v>
      </c>
      <c r="Z74" s="18">
        <v>0</v>
      </c>
      <c r="AA74" s="18">
        <v>0</v>
      </c>
      <c r="AB74" s="18">
        <f>I29</f>
        <v>50825</v>
      </c>
      <c r="AC74" s="18">
        <v>0</v>
      </c>
      <c r="AD74" s="18">
        <v>0</v>
      </c>
      <c r="AE74" s="18">
        <v>0</v>
      </c>
      <c r="AF74" s="18">
        <v>0</v>
      </c>
      <c r="AG74" s="18">
        <v>0</v>
      </c>
      <c r="AH74" s="18">
        <v>0</v>
      </c>
      <c r="AI74" s="18">
        <v>0</v>
      </c>
      <c r="AJ74" s="18">
        <v>0</v>
      </c>
      <c r="AK74" s="18">
        <v>0</v>
      </c>
      <c r="AL74" s="18">
        <v>0</v>
      </c>
      <c r="AM74" s="18">
        <v>0</v>
      </c>
      <c r="AN74" s="18">
        <v>0</v>
      </c>
      <c r="AO74" s="18">
        <v>0</v>
      </c>
      <c r="AP74" s="18">
        <v>0</v>
      </c>
      <c r="AR74" s="19">
        <v>0</v>
      </c>
      <c r="AS74" s="19">
        <v>0</v>
      </c>
      <c r="AT74" s="19">
        <v>0</v>
      </c>
      <c r="AU74" s="19">
        <v>0</v>
      </c>
      <c r="AV74" s="19">
        <v>0</v>
      </c>
      <c r="AW74" s="19">
        <v>0</v>
      </c>
      <c r="AX74" s="19">
        <v>0</v>
      </c>
      <c r="AY74" s="19">
        <v>0</v>
      </c>
      <c r="AZ74" s="19">
        <v>0</v>
      </c>
      <c r="BB74" s="7">
        <f t="shared" ref="BB74:BB92" si="6">SUM(AR74:AZ74)</f>
        <v>0</v>
      </c>
      <c r="BD74" s="7">
        <f t="shared" si="0"/>
        <v>50825</v>
      </c>
      <c r="BN74" s="222"/>
      <c r="BO74" s="23" t="s">
        <v>480</v>
      </c>
      <c r="BP74" s="120">
        <v>0</v>
      </c>
      <c r="BQ74" s="120">
        <v>0</v>
      </c>
      <c r="BR74" s="120">
        <v>0</v>
      </c>
      <c r="BS74" s="120">
        <v>0</v>
      </c>
      <c r="BT74" s="120">
        <f>BA29</f>
        <v>0</v>
      </c>
      <c r="BU74" s="120">
        <v>0</v>
      </c>
      <c r="BV74" s="120">
        <v>0</v>
      </c>
      <c r="BW74" s="120">
        <v>0</v>
      </c>
      <c r="BX74" s="120">
        <v>0</v>
      </c>
      <c r="BY74" s="120">
        <v>0</v>
      </c>
      <c r="BZ74" s="120">
        <v>0</v>
      </c>
      <c r="CA74" s="120">
        <v>0</v>
      </c>
      <c r="CB74" s="120">
        <v>0</v>
      </c>
      <c r="CC74" s="120">
        <v>0</v>
      </c>
      <c r="CD74" s="120">
        <v>0</v>
      </c>
      <c r="CE74" s="120">
        <v>0</v>
      </c>
      <c r="CF74" s="120">
        <v>0</v>
      </c>
      <c r="CG74" s="120">
        <v>0</v>
      </c>
      <c r="CH74" s="120">
        <v>0</v>
      </c>
      <c r="CL74" s="222"/>
      <c r="CM74" s="23" t="s">
        <v>480</v>
      </c>
      <c r="CN74" s="7">
        <f t="shared" ref="CN74:DC92" ca="1" si="7">IF((ROW()-ROW($CN$73))=(COLUMN()-COLUMN($CN$73)),INDIRECT("BD"&amp;ROW()),0)</f>
        <v>0</v>
      </c>
      <c r="CO74" s="7">
        <f t="shared" ca="1" si="1"/>
        <v>50825</v>
      </c>
      <c r="CP74" s="7">
        <f t="shared" ca="1" si="1"/>
        <v>0</v>
      </c>
      <c r="CQ74" s="7">
        <f t="shared" ca="1" si="1"/>
        <v>0</v>
      </c>
      <c r="CR74" s="7">
        <f t="shared" ca="1" si="1"/>
        <v>0</v>
      </c>
      <c r="CS74" s="7">
        <f t="shared" ca="1" si="1"/>
        <v>0</v>
      </c>
      <c r="CT74" s="7">
        <f t="shared" ca="1" si="1"/>
        <v>0</v>
      </c>
      <c r="CU74" s="7">
        <f t="shared" ca="1" si="1"/>
        <v>0</v>
      </c>
      <c r="CV74" s="7">
        <f t="shared" ca="1" si="1"/>
        <v>0</v>
      </c>
      <c r="CW74" s="7">
        <f t="shared" ca="1" si="1"/>
        <v>0</v>
      </c>
      <c r="CX74" s="7">
        <f t="shared" ca="1" si="1"/>
        <v>0</v>
      </c>
      <c r="CY74" s="7">
        <f t="shared" ca="1" si="1"/>
        <v>0</v>
      </c>
      <c r="CZ74" s="7">
        <f t="shared" ca="1" si="1"/>
        <v>0</v>
      </c>
      <c r="DA74" s="7">
        <f t="shared" ca="1" si="1"/>
        <v>0</v>
      </c>
      <c r="DB74" s="7">
        <f t="shared" ca="1" si="1"/>
        <v>0</v>
      </c>
      <c r="DC74" s="7">
        <f t="shared" ca="1" si="1"/>
        <v>0</v>
      </c>
      <c r="DD74" s="7">
        <f t="shared" ca="1" si="1"/>
        <v>0</v>
      </c>
      <c r="DE74" s="7">
        <f t="shared" ca="1" si="1"/>
        <v>0</v>
      </c>
      <c r="DF74" s="7">
        <f t="shared" ca="1" si="1"/>
        <v>0</v>
      </c>
      <c r="DG74" s="7">
        <f t="shared" ca="1" si="1"/>
        <v>0</v>
      </c>
      <c r="DJ74" s="222"/>
      <c r="DK74" s="23" t="s">
        <v>480</v>
      </c>
      <c r="DL74" s="7">
        <f ca="1"/>
        <v>0</v>
      </c>
      <c r="DM74" s="7">
        <f ca="1"/>
        <v>0</v>
      </c>
      <c r="DN74" s="7">
        <f ca="1"/>
        <v>0</v>
      </c>
      <c r="DO74" s="7">
        <f ca="1"/>
        <v>0</v>
      </c>
      <c r="DP74" s="155">
        <f ca="1"/>
        <v>1.0106382978723405</v>
      </c>
      <c r="DQ74" s="7">
        <f ca="1"/>
        <v>0</v>
      </c>
      <c r="DR74" s="7">
        <f ca="1"/>
        <v>0</v>
      </c>
      <c r="DS74" s="7">
        <f ca="1"/>
        <v>0</v>
      </c>
      <c r="DT74" s="7">
        <f ca="1"/>
        <v>0</v>
      </c>
      <c r="DU74" s="7">
        <f ca="1"/>
        <v>0</v>
      </c>
      <c r="DV74" s="7">
        <f ca="1"/>
        <v>0</v>
      </c>
      <c r="DW74" s="7">
        <f ca="1"/>
        <v>0</v>
      </c>
      <c r="DX74" s="7">
        <f ca="1"/>
        <v>0</v>
      </c>
      <c r="DY74" s="7">
        <f ca="1"/>
        <v>0</v>
      </c>
      <c r="DZ74" s="7">
        <f ca="1"/>
        <v>0</v>
      </c>
      <c r="EA74" s="7">
        <f ca="1"/>
        <v>0</v>
      </c>
      <c r="EB74" s="7">
        <f ca="1"/>
        <v>0</v>
      </c>
      <c r="EC74" s="7">
        <f ca="1"/>
        <v>0</v>
      </c>
      <c r="ED74" s="7">
        <f ca="1"/>
        <v>0</v>
      </c>
      <c r="EG74" s="222"/>
      <c r="EH74" s="23" t="s">
        <v>480</v>
      </c>
      <c r="EI74" s="7">
        <f ca="1"/>
        <v>0</v>
      </c>
      <c r="EJ74" s="7">
        <f ca="1"/>
        <v>0</v>
      </c>
      <c r="EK74" s="7">
        <f ca="1"/>
        <v>0</v>
      </c>
      <c r="EL74" s="7">
        <f ca="1"/>
        <v>1</v>
      </c>
      <c r="EM74" s="7">
        <f ca="1"/>
        <v>0</v>
      </c>
      <c r="EN74" s="7">
        <f ca="1"/>
        <v>0</v>
      </c>
      <c r="EO74" s="7">
        <f ca="1"/>
        <v>0</v>
      </c>
      <c r="EP74" s="7">
        <f ca="1"/>
        <v>0</v>
      </c>
      <c r="EQ74" s="7">
        <f ca="1"/>
        <v>0</v>
      </c>
      <c r="ER74" s="7">
        <f ca="1"/>
        <v>0</v>
      </c>
      <c r="ES74" s="7">
        <f ca="1"/>
        <v>0</v>
      </c>
      <c r="ET74" s="7">
        <f ca="1"/>
        <v>0</v>
      </c>
      <c r="EU74" s="7">
        <f ca="1"/>
        <v>0</v>
      </c>
      <c r="EV74" s="7">
        <f ca="1"/>
        <v>0</v>
      </c>
      <c r="EW74" s="7">
        <f ca="1"/>
        <v>0</v>
      </c>
      <c r="EX74" s="7">
        <f ca="1"/>
        <v>0</v>
      </c>
      <c r="EY74" s="7">
        <f ca="1"/>
        <v>0</v>
      </c>
      <c r="EZ74" s="7">
        <f ca="1"/>
        <v>0</v>
      </c>
      <c r="FA74" s="7">
        <f ca="1"/>
        <v>0</v>
      </c>
      <c r="FE74" s="124"/>
      <c r="FF74" s="222"/>
      <c r="FG74" s="23" t="s">
        <v>480</v>
      </c>
      <c r="FH74" s="7">
        <f t="shared" si="2"/>
        <v>0</v>
      </c>
      <c r="FL74" s="7">
        <f t="shared" ref="FL74:GA92" ca="1" si="8">IF((ROW()-ROW($FL$73))=(COLUMN()-COLUMN($FL$73)),INDIRECT("FH"&amp;ROW()),0)</f>
        <v>0</v>
      </c>
      <c r="FM74" s="7">
        <f t="shared" ca="1" si="3"/>
        <v>0</v>
      </c>
      <c r="FN74" s="7">
        <f t="shared" ca="1" si="3"/>
        <v>0</v>
      </c>
      <c r="FO74" s="7">
        <f t="shared" ca="1" si="3"/>
        <v>0</v>
      </c>
      <c r="FP74" s="7">
        <f t="shared" ca="1" si="3"/>
        <v>0</v>
      </c>
      <c r="FQ74" s="7">
        <f t="shared" ca="1" si="3"/>
        <v>0</v>
      </c>
      <c r="FR74" s="7">
        <f t="shared" ca="1" si="3"/>
        <v>0</v>
      </c>
      <c r="FS74" s="7">
        <f t="shared" ca="1" si="3"/>
        <v>0</v>
      </c>
      <c r="FT74" s="7">
        <f t="shared" ca="1" si="3"/>
        <v>0</v>
      </c>
      <c r="FU74" s="7">
        <f t="shared" ca="1" si="3"/>
        <v>0</v>
      </c>
      <c r="FV74" s="7">
        <f t="shared" ca="1" si="3"/>
        <v>0</v>
      </c>
      <c r="FW74" s="7">
        <f t="shared" ca="1" si="3"/>
        <v>0</v>
      </c>
      <c r="FX74" s="7">
        <f t="shared" ca="1" si="3"/>
        <v>0</v>
      </c>
      <c r="FY74" s="7">
        <f t="shared" ca="1" si="3"/>
        <v>0</v>
      </c>
      <c r="FZ74" s="7">
        <f t="shared" ca="1" si="3"/>
        <v>0</v>
      </c>
      <c r="GA74" s="7">
        <f t="shared" ca="1" si="3"/>
        <v>0</v>
      </c>
      <c r="GB74" s="7">
        <f t="shared" ca="1" si="3"/>
        <v>0</v>
      </c>
      <c r="GC74" s="7">
        <f t="shared" ca="1" si="3"/>
        <v>0</v>
      </c>
      <c r="GD74" s="7">
        <f t="shared" ca="1" si="3"/>
        <v>0</v>
      </c>
      <c r="GE74" s="7">
        <f t="shared" ca="1" si="3"/>
        <v>0</v>
      </c>
      <c r="GG74" s="222"/>
      <c r="GH74" s="23" t="s">
        <v>480</v>
      </c>
      <c r="GI74" s="7">
        <f t="shared" si="4"/>
        <v>0</v>
      </c>
      <c r="GK74" s="7">
        <f ca="1"/>
        <v>0</v>
      </c>
      <c r="GL74" s="7">
        <f ca="1"/>
        <v>0</v>
      </c>
      <c r="GN74" s="7">
        <f t="shared" ref="GN74:GN92" ca="1" si="9">SUM(GK74:GL74)</f>
        <v>0</v>
      </c>
      <c r="GP74" s="132" t="s">
        <v>128</v>
      </c>
      <c r="GT74" s="133"/>
      <c r="HC74" s="125"/>
      <c r="HG74" s="222"/>
      <c r="HH74" s="23"/>
      <c r="HI74" s="17"/>
      <c r="HJ74" s="17"/>
      <c r="HK74" s="17"/>
      <c r="HL74" s="17"/>
      <c r="HM74" s="17"/>
      <c r="HN74" s="17"/>
      <c r="HO74" s="145"/>
      <c r="HP74" s="17"/>
      <c r="HQ74" s="17"/>
      <c r="HR74" s="17"/>
      <c r="HS74" s="17"/>
      <c r="HT74" s="204"/>
      <c r="HU74" s="23" t="s">
        <v>480</v>
      </c>
      <c r="HV74" s="7">
        <f ca="1"/>
        <v>0</v>
      </c>
      <c r="HW74" s="7">
        <f ca="1"/>
        <v>0</v>
      </c>
      <c r="HX74" s="7">
        <f ca="1"/>
        <v>0</v>
      </c>
      <c r="HY74" s="7">
        <f ca="1"/>
        <v>1</v>
      </c>
      <c r="HZ74" s="7">
        <f ca="1"/>
        <v>-1.0106382978723405</v>
      </c>
      <c r="IA74" s="7">
        <f ca="1"/>
        <v>0</v>
      </c>
      <c r="IB74" s="7">
        <f ca="1"/>
        <v>0</v>
      </c>
      <c r="IC74" s="7">
        <f ca="1"/>
        <v>0</v>
      </c>
      <c r="ID74" s="7">
        <f ca="1"/>
        <v>0</v>
      </c>
      <c r="IE74" s="7">
        <f ca="1"/>
        <v>0</v>
      </c>
      <c r="IF74" s="7">
        <f ca="1"/>
        <v>0</v>
      </c>
      <c r="IG74" s="7">
        <f ca="1"/>
        <v>0</v>
      </c>
      <c r="IH74" s="7">
        <f ca="1"/>
        <v>0</v>
      </c>
      <c r="II74" s="7">
        <f ca="1"/>
        <v>0</v>
      </c>
      <c r="IJ74" s="7">
        <f ca="1"/>
        <v>0</v>
      </c>
      <c r="IK74" s="7">
        <f ca="1"/>
        <v>0</v>
      </c>
      <c r="IL74" s="7">
        <f ca="1"/>
        <v>0</v>
      </c>
      <c r="IM74" s="7">
        <f ca="1"/>
        <v>0</v>
      </c>
      <c r="IN74" s="7">
        <f ca="1"/>
        <v>0</v>
      </c>
      <c r="JL74" s="143"/>
      <c r="JN74" s="204"/>
      <c r="JO74" s="23" t="s">
        <v>480</v>
      </c>
      <c r="JP74" s="7">
        <f ca="1">IR234</f>
        <v>0</v>
      </c>
      <c r="JQ74" s="7">
        <f t="shared" ref="JQ74:KI74" ca="1" si="10">IS234</f>
        <v>0</v>
      </c>
      <c r="JR74" s="7">
        <f t="shared" ca="1" si="10"/>
        <v>0</v>
      </c>
      <c r="JS74" s="7">
        <f t="shared" ca="1" si="10"/>
        <v>0</v>
      </c>
      <c r="JT74" s="7">
        <f t="shared" ca="1" si="10"/>
        <v>0</v>
      </c>
      <c r="JU74" s="7">
        <f t="shared" ca="1" si="10"/>
        <v>0</v>
      </c>
      <c r="JV74" s="7">
        <f t="shared" ca="1" si="10"/>
        <v>0</v>
      </c>
      <c r="JW74" s="7">
        <f t="shared" ca="1" si="10"/>
        <v>0</v>
      </c>
      <c r="JX74" s="7">
        <f t="shared" ca="1" si="10"/>
        <v>0</v>
      </c>
      <c r="JY74" s="7">
        <f t="shared" ca="1" si="10"/>
        <v>0</v>
      </c>
      <c r="JZ74" s="7">
        <f t="shared" ca="1" si="10"/>
        <v>0</v>
      </c>
      <c r="KA74" s="7">
        <f t="shared" ca="1" si="10"/>
        <v>0</v>
      </c>
      <c r="KB74" s="7">
        <f t="shared" ca="1" si="10"/>
        <v>0</v>
      </c>
      <c r="KC74" s="7">
        <f t="shared" ca="1" si="10"/>
        <v>0</v>
      </c>
      <c r="KD74" s="7">
        <f t="shared" ca="1" si="10"/>
        <v>0</v>
      </c>
      <c r="KE74" s="7">
        <f t="shared" ca="1" si="10"/>
        <v>0</v>
      </c>
      <c r="KF74" s="7">
        <f t="shared" ca="1" si="10"/>
        <v>18028.386472621911</v>
      </c>
      <c r="KG74" s="7">
        <f t="shared" ca="1" si="10"/>
        <v>103.8871233939598</v>
      </c>
      <c r="KH74" s="7">
        <f t="shared" ca="1" si="10"/>
        <v>32525.668334464397</v>
      </c>
      <c r="KI74" s="7">
        <f t="shared" ca="1" si="10"/>
        <v>167.05806952022925</v>
      </c>
      <c r="KJ74" s="17"/>
      <c r="KM74" s="204"/>
      <c r="KN74" s="23" t="s">
        <v>480</v>
      </c>
      <c r="KO74" s="7">
        <f ca="1"/>
        <v>0</v>
      </c>
      <c r="KP74" s="7">
        <f ca="1"/>
        <v>0</v>
      </c>
      <c r="KQ74" s="7">
        <f ca="1"/>
        <v>0</v>
      </c>
      <c r="KR74" s="7">
        <f ca="1"/>
        <v>0</v>
      </c>
      <c r="KS74" s="7">
        <f ca="1"/>
        <v>0</v>
      </c>
      <c r="KT74" s="7">
        <f ca="1"/>
        <v>0</v>
      </c>
      <c r="KU74" s="7">
        <f ca="1"/>
        <v>0</v>
      </c>
      <c r="KV74" s="7">
        <f ca="1"/>
        <v>0</v>
      </c>
      <c r="KW74" s="7">
        <f ca="1"/>
        <v>0</v>
      </c>
      <c r="LA74" s="204"/>
      <c r="LB74" s="23" t="s">
        <v>480</v>
      </c>
      <c r="LC74" s="7">
        <f ca="1"/>
        <v>0</v>
      </c>
      <c r="LD74" s="7">
        <f ca="1"/>
        <v>0</v>
      </c>
      <c r="LE74" s="7">
        <f ca="1"/>
        <v>0</v>
      </c>
      <c r="LF74" s="7">
        <f ca="1"/>
        <v>0</v>
      </c>
      <c r="LG74" s="7">
        <f ca="1"/>
        <v>0</v>
      </c>
      <c r="LH74" s="7">
        <f ca="1"/>
        <v>0</v>
      </c>
      <c r="LI74" s="7">
        <f ca="1"/>
        <v>0</v>
      </c>
      <c r="LJ74" s="7">
        <f ca="1"/>
        <v>270.94519291418902</v>
      </c>
      <c r="LK74" s="7">
        <f ca="1"/>
        <v>49702.709883265139</v>
      </c>
    </row>
    <row r="75" spans="1:324" ht="16" customHeight="1">
      <c r="A75" s="222"/>
      <c r="B75" s="23" t="s">
        <v>481</v>
      </c>
      <c r="C75" s="23"/>
      <c r="D75" s="23"/>
      <c r="E75" s="23"/>
      <c r="X75" s="18">
        <v>0</v>
      </c>
      <c r="Y75" s="18">
        <v>0</v>
      </c>
      <c r="Z75" s="18">
        <v>0</v>
      </c>
      <c r="AA75" s="18">
        <v>0</v>
      </c>
      <c r="AB75" s="18">
        <v>0</v>
      </c>
      <c r="AC75" s="18">
        <v>0</v>
      </c>
      <c r="AD75" s="18">
        <f>N29</f>
        <v>50290</v>
      </c>
      <c r="AE75" s="18">
        <v>0</v>
      </c>
      <c r="AF75" s="18">
        <v>0</v>
      </c>
      <c r="AG75" s="18">
        <v>0</v>
      </c>
      <c r="AH75" s="18">
        <v>0</v>
      </c>
      <c r="AI75" s="18">
        <v>0</v>
      </c>
      <c r="AJ75" s="18">
        <v>0</v>
      </c>
      <c r="AK75" s="18">
        <v>0</v>
      </c>
      <c r="AL75" s="18">
        <v>0</v>
      </c>
      <c r="AM75" s="18">
        <v>0</v>
      </c>
      <c r="AN75" s="18">
        <v>0</v>
      </c>
      <c r="AO75" s="18">
        <v>0</v>
      </c>
      <c r="AP75" s="18">
        <v>0</v>
      </c>
      <c r="AR75" s="19">
        <v>0</v>
      </c>
      <c r="AS75" s="19">
        <v>0</v>
      </c>
      <c r="AT75" s="19">
        <v>0</v>
      </c>
      <c r="AU75" s="19">
        <v>0</v>
      </c>
      <c r="AV75" s="19">
        <v>0</v>
      </c>
      <c r="AW75" s="19">
        <v>0</v>
      </c>
      <c r="AX75" s="19">
        <v>0</v>
      </c>
      <c r="AY75" s="19">
        <v>0</v>
      </c>
      <c r="AZ75" s="19">
        <v>0</v>
      </c>
      <c r="BB75" s="7">
        <f t="shared" si="6"/>
        <v>0</v>
      </c>
      <c r="BD75" s="7">
        <f t="shared" si="0"/>
        <v>50290</v>
      </c>
      <c r="BN75" s="222"/>
      <c r="BO75" s="23" t="s">
        <v>481</v>
      </c>
      <c r="BP75" s="120">
        <v>0</v>
      </c>
      <c r="BQ75" s="120">
        <v>0</v>
      </c>
      <c r="BR75" s="120">
        <v>0</v>
      </c>
      <c r="BS75" s="120">
        <v>0</v>
      </c>
      <c r="BT75" s="120">
        <v>0</v>
      </c>
      <c r="BU75" s="120">
        <v>0</v>
      </c>
      <c r="BV75" s="120">
        <f>BF29</f>
        <v>0</v>
      </c>
      <c r="BW75" s="120">
        <v>0</v>
      </c>
      <c r="BX75" s="120">
        <v>0</v>
      </c>
      <c r="BY75" s="120">
        <v>0</v>
      </c>
      <c r="BZ75" s="120">
        <v>0</v>
      </c>
      <c r="CA75" s="120">
        <v>0</v>
      </c>
      <c r="CB75" s="120">
        <v>0</v>
      </c>
      <c r="CC75" s="120">
        <v>0</v>
      </c>
      <c r="CD75" s="120">
        <v>0</v>
      </c>
      <c r="CE75" s="120">
        <v>0</v>
      </c>
      <c r="CF75" s="120">
        <v>0</v>
      </c>
      <c r="CG75" s="120">
        <v>0</v>
      </c>
      <c r="CH75" s="120">
        <v>0</v>
      </c>
      <c r="CL75" s="222"/>
      <c r="CM75" s="23" t="s">
        <v>481</v>
      </c>
      <c r="CN75" s="7">
        <f t="shared" ca="1" si="7"/>
        <v>0</v>
      </c>
      <c r="CO75" s="7">
        <f t="shared" ca="1" si="1"/>
        <v>0</v>
      </c>
      <c r="CP75" s="7">
        <f t="shared" ca="1" si="1"/>
        <v>50290</v>
      </c>
      <c r="CQ75" s="7">
        <f t="shared" ca="1" si="1"/>
        <v>0</v>
      </c>
      <c r="CR75" s="7">
        <f t="shared" ca="1" si="1"/>
        <v>0</v>
      </c>
      <c r="CS75" s="7">
        <f t="shared" ca="1" si="1"/>
        <v>0</v>
      </c>
      <c r="CT75" s="7">
        <f t="shared" ca="1" si="1"/>
        <v>0</v>
      </c>
      <c r="CU75" s="7">
        <f t="shared" ca="1" si="1"/>
        <v>0</v>
      </c>
      <c r="CV75" s="7">
        <f t="shared" ca="1" si="1"/>
        <v>0</v>
      </c>
      <c r="CW75" s="7">
        <f t="shared" ca="1" si="1"/>
        <v>0</v>
      </c>
      <c r="CX75" s="7">
        <f t="shared" ca="1" si="1"/>
        <v>0</v>
      </c>
      <c r="CY75" s="7">
        <f t="shared" ca="1" si="1"/>
        <v>0</v>
      </c>
      <c r="CZ75" s="7">
        <f t="shared" ca="1" si="1"/>
        <v>0</v>
      </c>
      <c r="DA75" s="7">
        <f t="shared" ca="1" si="1"/>
        <v>0</v>
      </c>
      <c r="DB75" s="7">
        <f t="shared" ca="1" si="1"/>
        <v>0</v>
      </c>
      <c r="DC75" s="7">
        <f t="shared" ca="1" si="1"/>
        <v>0</v>
      </c>
      <c r="DD75" s="7">
        <f t="shared" ca="1" si="1"/>
        <v>0</v>
      </c>
      <c r="DE75" s="7">
        <f t="shared" ca="1" si="1"/>
        <v>0</v>
      </c>
      <c r="DF75" s="7">
        <f t="shared" ca="1" si="1"/>
        <v>0</v>
      </c>
      <c r="DG75" s="7">
        <f t="shared" ca="1" si="1"/>
        <v>0</v>
      </c>
      <c r="DJ75" s="222"/>
      <c r="DK75" s="23" t="s">
        <v>481</v>
      </c>
      <c r="DL75" s="7">
        <f ca="1"/>
        <v>0</v>
      </c>
      <c r="DM75" s="7">
        <f ca="1"/>
        <v>0</v>
      </c>
      <c r="DN75" s="7">
        <f ca="1"/>
        <v>0</v>
      </c>
      <c r="DO75" s="7">
        <f ca="1"/>
        <v>0</v>
      </c>
      <c r="DP75" s="7">
        <f ca="1"/>
        <v>0</v>
      </c>
      <c r="DQ75" s="7">
        <f ca="1"/>
        <v>0</v>
      </c>
      <c r="DR75" s="155">
        <f ca="1"/>
        <v>1.1190476190476191</v>
      </c>
      <c r="DS75" s="7">
        <f ca="1"/>
        <v>0</v>
      </c>
      <c r="DT75" s="7">
        <f ca="1"/>
        <v>0</v>
      </c>
      <c r="DU75" s="7">
        <f ca="1"/>
        <v>0</v>
      </c>
      <c r="DV75" s="7">
        <f ca="1"/>
        <v>0</v>
      </c>
      <c r="DW75" s="7">
        <f ca="1"/>
        <v>0</v>
      </c>
      <c r="DX75" s="7">
        <f ca="1"/>
        <v>0</v>
      </c>
      <c r="DY75" s="7">
        <f ca="1"/>
        <v>0</v>
      </c>
      <c r="DZ75" s="7">
        <f ca="1"/>
        <v>0</v>
      </c>
      <c r="EA75" s="7">
        <f ca="1"/>
        <v>0</v>
      </c>
      <c r="EB75" s="7">
        <f ca="1"/>
        <v>0</v>
      </c>
      <c r="EC75" s="7">
        <f ca="1"/>
        <v>0</v>
      </c>
      <c r="ED75" s="7">
        <f ca="1"/>
        <v>0</v>
      </c>
      <c r="EG75" s="222"/>
      <c r="EH75" s="23" t="s">
        <v>481</v>
      </c>
      <c r="EI75" s="7">
        <f ca="1"/>
        <v>0</v>
      </c>
      <c r="EJ75" s="7">
        <f ca="1"/>
        <v>0</v>
      </c>
      <c r="EK75" s="7">
        <f ca="1"/>
        <v>0</v>
      </c>
      <c r="EL75" s="7">
        <f ca="1"/>
        <v>0</v>
      </c>
      <c r="EM75" s="7">
        <f ca="1"/>
        <v>1</v>
      </c>
      <c r="EN75" s="7">
        <f ca="1"/>
        <v>0</v>
      </c>
      <c r="EO75" s="7">
        <f ca="1"/>
        <v>0</v>
      </c>
      <c r="EP75" s="7">
        <f ca="1"/>
        <v>0</v>
      </c>
      <c r="EQ75" s="7">
        <f ca="1"/>
        <v>0</v>
      </c>
      <c r="ER75" s="7">
        <f ca="1"/>
        <v>0</v>
      </c>
      <c r="ES75" s="7">
        <f ca="1"/>
        <v>0</v>
      </c>
      <c r="ET75" s="7">
        <f ca="1"/>
        <v>0</v>
      </c>
      <c r="EU75" s="7">
        <f ca="1"/>
        <v>0</v>
      </c>
      <c r="EV75" s="7">
        <f ca="1"/>
        <v>0</v>
      </c>
      <c r="EW75" s="7">
        <f ca="1"/>
        <v>0</v>
      </c>
      <c r="EX75" s="7">
        <f ca="1"/>
        <v>0</v>
      </c>
      <c r="EY75" s="7">
        <f ca="1"/>
        <v>0</v>
      </c>
      <c r="EZ75" s="7">
        <f ca="1"/>
        <v>0</v>
      </c>
      <c r="FA75" s="7">
        <f ca="1"/>
        <v>0</v>
      </c>
      <c r="FE75" s="124"/>
      <c r="FF75" s="222"/>
      <c r="FG75" s="23" t="s">
        <v>481</v>
      </c>
      <c r="FH75" s="7">
        <f t="shared" si="2"/>
        <v>0</v>
      </c>
      <c r="FL75" s="7">
        <f t="shared" ca="1" si="8"/>
        <v>0</v>
      </c>
      <c r="FM75" s="7">
        <f t="shared" ca="1" si="3"/>
        <v>0</v>
      </c>
      <c r="FN75" s="7">
        <f t="shared" ca="1" si="3"/>
        <v>0</v>
      </c>
      <c r="FO75" s="7">
        <f t="shared" ca="1" si="3"/>
        <v>0</v>
      </c>
      <c r="FP75" s="7">
        <f t="shared" ca="1" si="3"/>
        <v>0</v>
      </c>
      <c r="FQ75" s="7">
        <f t="shared" ca="1" si="3"/>
        <v>0</v>
      </c>
      <c r="FR75" s="7">
        <f t="shared" ca="1" si="3"/>
        <v>0</v>
      </c>
      <c r="FS75" s="7">
        <f t="shared" ca="1" si="3"/>
        <v>0</v>
      </c>
      <c r="FT75" s="7">
        <f t="shared" ca="1" si="3"/>
        <v>0</v>
      </c>
      <c r="FU75" s="7">
        <f t="shared" ca="1" si="3"/>
        <v>0</v>
      </c>
      <c r="FV75" s="7">
        <f t="shared" ca="1" si="3"/>
        <v>0</v>
      </c>
      <c r="FW75" s="7">
        <f t="shared" ca="1" si="3"/>
        <v>0</v>
      </c>
      <c r="FX75" s="7">
        <f t="shared" ca="1" si="3"/>
        <v>0</v>
      </c>
      <c r="FY75" s="7">
        <f t="shared" ca="1" si="3"/>
        <v>0</v>
      </c>
      <c r="FZ75" s="7">
        <f t="shared" ca="1" si="3"/>
        <v>0</v>
      </c>
      <c r="GA75" s="7">
        <f t="shared" ca="1" si="3"/>
        <v>0</v>
      </c>
      <c r="GB75" s="7">
        <f t="shared" ca="1" si="3"/>
        <v>0</v>
      </c>
      <c r="GC75" s="7">
        <f t="shared" ca="1" si="3"/>
        <v>0</v>
      </c>
      <c r="GD75" s="7">
        <f t="shared" ca="1" si="3"/>
        <v>0</v>
      </c>
      <c r="GE75" s="7">
        <f t="shared" ca="1" si="3"/>
        <v>0</v>
      </c>
      <c r="GG75" s="222"/>
      <c r="GH75" s="23" t="s">
        <v>481</v>
      </c>
      <c r="GI75" s="7">
        <f t="shared" si="4"/>
        <v>0</v>
      </c>
      <c r="GK75" s="7">
        <f ca="1"/>
        <v>0</v>
      </c>
      <c r="GL75" s="7">
        <f ca="1"/>
        <v>0</v>
      </c>
      <c r="GN75" s="7">
        <f t="shared" ca="1" si="9"/>
        <v>0</v>
      </c>
      <c r="GP75" s="132" t="s">
        <v>128</v>
      </c>
      <c r="GT75" s="133"/>
      <c r="HC75" s="125"/>
      <c r="HG75" s="222"/>
      <c r="HH75" s="23"/>
      <c r="HI75" s="17"/>
      <c r="HJ75" s="17"/>
      <c r="HK75" s="17"/>
      <c r="HL75" s="17"/>
      <c r="HM75" s="17"/>
      <c r="HN75" s="17"/>
      <c r="HO75" s="145"/>
      <c r="HP75" s="17"/>
      <c r="HQ75" s="17"/>
      <c r="HR75" s="17"/>
      <c r="HS75" s="17"/>
      <c r="HT75" s="204"/>
      <c r="HU75" s="23" t="s">
        <v>481</v>
      </c>
      <c r="HV75" s="7">
        <f ca="1"/>
        <v>0</v>
      </c>
      <c r="HW75" s="7">
        <f ca="1"/>
        <v>0</v>
      </c>
      <c r="HX75" s="7">
        <f ca="1"/>
        <v>0</v>
      </c>
      <c r="HY75" s="7">
        <f ca="1"/>
        <v>0</v>
      </c>
      <c r="HZ75" s="7">
        <f ca="1"/>
        <v>1</v>
      </c>
      <c r="IA75" s="7">
        <f ca="1"/>
        <v>0</v>
      </c>
      <c r="IB75" s="7">
        <f ca="1"/>
        <v>-1.1190476190476191</v>
      </c>
      <c r="IC75" s="7">
        <f ca="1"/>
        <v>0</v>
      </c>
      <c r="ID75" s="7">
        <f ca="1"/>
        <v>0</v>
      </c>
      <c r="IE75" s="7">
        <f ca="1"/>
        <v>0</v>
      </c>
      <c r="IF75" s="7">
        <f ca="1"/>
        <v>0</v>
      </c>
      <c r="IG75" s="7">
        <f ca="1"/>
        <v>0</v>
      </c>
      <c r="IH75" s="7">
        <f ca="1"/>
        <v>0</v>
      </c>
      <c r="II75" s="7">
        <f ca="1"/>
        <v>0</v>
      </c>
      <c r="IJ75" s="7">
        <f ca="1"/>
        <v>0</v>
      </c>
      <c r="IK75" s="7">
        <f ca="1"/>
        <v>0</v>
      </c>
      <c r="IL75" s="7">
        <f ca="1"/>
        <v>0</v>
      </c>
      <c r="IM75" s="7">
        <f ca="1"/>
        <v>0</v>
      </c>
      <c r="IN75" s="7">
        <f ca="1"/>
        <v>0</v>
      </c>
      <c r="JL75" s="143"/>
      <c r="JN75" s="204"/>
      <c r="JO75" s="23" t="s">
        <v>481</v>
      </c>
      <c r="JP75" s="7">
        <f ca="1">IR259</f>
        <v>0</v>
      </c>
      <c r="JQ75" s="7">
        <f t="shared" ref="JQ75:KI75" ca="1" si="11">IS259</f>
        <v>0</v>
      </c>
      <c r="JR75" s="7">
        <f t="shared" ca="1" si="11"/>
        <v>0</v>
      </c>
      <c r="JS75" s="7">
        <f t="shared" ca="1" si="11"/>
        <v>0</v>
      </c>
      <c r="JT75" s="7">
        <f t="shared" ca="1" si="11"/>
        <v>0</v>
      </c>
      <c r="JU75" s="7">
        <f t="shared" ca="1" si="11"/>
        <v>0</v>
      </c>
      <c r="JV75" s="7">
        <f t="shared" ca="1" si="11"/>
        <v>0</v>
      </c>
      <c r="JW75" s="7">
        <f t="shared" ca="1" si="11"/>
        <v>0</v>
      </c>
      <c r="JX75" s="7">
        <f t="shared" ca="1" si="11"/>
        <v>0</v>
      </c>
      <c r="JY75" s="7">
        <f t="shared" ca="1" si="11"/>
        <v>0</v>
      </c>
      <c r="JZ75" s="7">
        <f t="shared" ca="1" si="11"/>
        <v>0</v>
      </c>
      <c r="KA75" s="7">
        <f t="shared" ca="1" si="11"/>
        <v>0</v>
      </c>
      <c r="KB75" s="7">
        <f t="shared" ca="1" si="11"/>
        <v>0</v>
      </c>
      <c r="KC75" s="7">
        <f t="shared" ca="1" si="11"/>
        <v>0</v>
      </c>
      <c r="KD75" s="7">
        <f t="shared" ca="1" si="11"/>
        <v>0</v>
      </c>
      <c r="KE75" s="7">
        <f t="shared" ca="1" si="11"/>
        <v>0</v>
      </c>
      <c r="KF75" s="7">
        <f t="shared" ca="1" si="11"/>
        <v>17838.613983436418</v>
      </c>
      <c r="KG75" s="7">
        <f t="shared" ca="1" si="11"/>
        <v>102.79357472665494</v>
      </c>
      <c r="KH75" s="7">
        <f t="shared" ca="1" si="11"/>
        <v>32183.292878312139</v>
      </c>
      <c r="KI75" s="7">
        <f t="shared" ca="1" si="11"/>
        <v>165.29956352527947</v>
      </c>
      <c r="KM75" s="204"/>
      <c r="KN75" s="23" t="s">
        <v>481</v>
      </c>
      <c r="KO75" s="7">
        <f ca="1"/>
        <v>0</v>
      </c>
      <c r="KP75" s="7">
        <f ca="1"/>
        <v>0</v>
      </c>
      <c r="KQ75" s="7">
        <f ca="1"/>
        <v>0</v>
      </c>
      <c r="KR75" s="7">
        <f ca="1"/>
        <v>0</v>
      </c>
      <c r="KS75" s="7">
        <f ca="1"/>
        <v>0</v>
      </c>
      <c r="KT75" s="7">
        <f ca="1"/>
        <v>0</v>
      </c>
      <c r="KU75" s="7">
        <f ca="1"/>
        <v>0</v>
      </c>
      <c r="KV75" s="7">
        <f ca="1"/>
        <v>0</v>
      </c>
      <c r="KW75" s="7">
        <f ca="1"/>
        <v>0</v>
      </c>
      <c r="LA75" s="204"/>
      <c r="LB75" s="23" t="s">
        <v>481</v>
      </c>
      <c r="LC75" s="7">
        <f ca="1"/>
        <v>0</v>
      </c>
      <c r="LD75" s="7">
        <f ca="1"/>
        <v>0</v>
      </c>
      <c r="LE75" s="7">
        <f ca="1"/>
        <v>0</v>
      </c>
      <c r="LF75" s="7">
        <f ca="1"/>
        <v>0</v>
      </c>
      <c r="LG75" s="7">
        <f ca="1"/>
        <v>0</v>
      </c>
      <c r="LH75" s="7">
        <f ca="1"/>
        <v>0</v>
      </c>
      <c r="LI75" s="7">
        <f ca="1"/>
        <v>0</v>
      </c>
      <c r="LJ75" s="7">
        <f ca="1"/>
        <v>268.09313825193436</v>
      </c>
      <c r="LK75" s="7">
        <f ca="1"/>
        <v>49179.523463441292</v>
      </c>
    </row>
    <row r="76" spans="1:324" ht="16" customHeight="1">
      <c r="A76" s="222"/>
      <c r="B76" s="23" t="s">
        <v>27</v>
      </c>
      <c r="C76" s="23"/>
      <c r="D76" s="23"/>
      <c r="E76" s="23"/>
      <c r="X76" s="18">
        <v>0</v>
      </c>
      <c r="Y76" s="18">
        <v>0</v>
      </c>
      <c r="Z76" s="18">
        <f>D16</f>
        <v>44720</v>
      </c>
      <c r="AA76" s="18">
        <v>0</v>
      </c>
      <c r="AB76" s="18">
        <v>0</v>
      </c>
      <c r="AC76" s="18">
        <v>0</v>
      </c>
      <c r="AD76" s="18">
        <v>0</v>
      </c>
      <c r="AE76" s="18">
        <v>0</v>
      </c>
      <c r="AF76" s="18">
        <v>0</v>
      </c>
      <c r="AG76" s="18">
        <v>0</v>
      </c>
      <c r="AH76" s="18">
        <v>0</v>
      </c>
      <c r="AI76" s="18">
        <v>0</v>
      </c>
      <c r="AJ76" s="18">
        <v>0</v>
      </c>
      <c r="AK76" s="18">
        <v>0</v>
      </c>
      <c r="AL76" s="18">
        <v>0</v>
      </c>
      <c r="AM76" s="18">
        <v>0</v>
      </c>
      <c r="AN76" s="18">
        <v>0</v>
      </c>
      <c r="AO76" s="18">
        <v>0</v>
      </c>
      <c r="AP76" s="18">
        <v>0</v>
      </c>
      <c r="AR76" s="19">
        <v>0</v>
      </c>
      <c r="AS76" s="19">
        <v>0</v>
      </c>
      <c r="AT76" s="19">
        <v>0</v>
      </c>
      <c r="AU76" s="19">
        <v>0</v>
      </c>
      <c r="AV76" s="19">
        <v>0</v>
      </c>
      <c r="AW76" s="19">
        <v>0</v>
      </c>
      <c r="AX76" s="19">
        <v>0</v>
      </c>
      <c r="AY76" s="19">
        <v>0</v>
      </c>
      <c r="AZ76" s="19">
        <v>0</v>
      </c>
      <c r="BB76" s="7">
        <f t="shared" si="6"/>
        <v>0</v>
      </c>
      <c r="BD76" s="7">
        <f t="shared" si="0"/>
        <v>44720</v>
      </c>
      <c r="BN76" s="222"/>
      <c r="BO76" s="23" t="s">
        <v>27</v>
      </c>
      <c r="BP76" s="120">
        <v>0</v>
      </c>
      <c r="BQ76" s="120">
        <v>0</v>
      </c>
      <c r="BR76" s="120">
        <f>AV16</f>
        <v>0</v>
      </c>
      <c r="BS76" s="120">
        <v>0</v>
      </c>
      <c r="BT76" s="120">
        <v>0</v>
      </c>
      <c r="BU76" s="120">
        <v>0</v>
      </c>
      <c r="BV76" s="120">
        <v>0</v>
      </c>
      <c r="BW76" s="120">
        <v>0</v>
      </c>
      <c r="BX76" s="120">
        <v>0</v>
      </c>
      <c r="BY76" s="120">
        <v>0</v>
      </c>
      <c r="BZ76" s="120">
        <v>0</v>
      </c>
      <c r="CA76" s="120">
        <v>0</v>
      </c>
      <c r="CB76" s="120">
        <v>0</v>
      </c>
      <c r="CC76" s="120">
        <v>0</v>
      </c>
      <c r="CD76" s="120">
        <v>0</v>
      </c>
      <c r="CE76" s="120">
        <v>0</v>
      </c>
      <c r="CF76" s="120">
        <v>0</v>
      </c>
      <c r="CG76" s="120">
        <v>0</v>
      </c>
      <c r="CH76" s="120">
        <v>0</v>
      </c>
      <c r="CL76" s="222"/>
      <c r="CM76" s="23" t="s">
        <v>27</v>
      </c>
      <c r="CN76" s="7">
        <f t="shared" ca="1" si="7"/>
        <v>0</v>
      </c>
      <c r="CO76" s="7">
        <f t="shared" ca="1" si="1"/>
        <v>0</v>
      </c>
      <c r="CP76" s="7">
        <f t="shared" ca="1" si="1"/>
        <v>0</v>
      </c>
      <c r="CQ76" s="7">
        <f t="shared" ca="1" si="1"/>
        <v>44720</v>
      </c>
      <c r="CR76" s="7">
        <f t="shared" ca="1" si="1"/>
        <v>0</v>
      </c>
      <c r="CS76" s="7">
        <f t="shared" ca="1" si="1"/>
        <v>0</v>
      </c>
      <c r="CT76" s="7">
        <f t="shared" ca="1" si="1"/>
        <v>0</v>
      </c>
      <c r="CU76" s="7">
        <f t="shared" ca="1" si="1"/>
        <v>0</v>
      </c>
      <c r="CV76" s="7">
        <f t="shared" ca="1" si="1"/>
        <v>0</v>
      </c>
      <c r="CW76" s="7">
        <f t="shared" ca="1" si="1"/>
        <v>0</v>
      </c>
      <c r="CX76" s="7">
        <f t="shared" ca="1" si="1"/>
        <v>0</v>
      </c>
      <c r="CY76" s="7">
        <f t="shared" ca="1" si="1"/>
        <v>0</v>
      </c>
      <c r="CZ76" s="7">
        <f t="shared" ca="1" si="1"/>
        <v>0</v>
      </c>
      <c r="DA76" s="7">
        <f t="shared" ca="1" si="1"/>
        <v>0</v>
      </c>
      <c r="DB76" s="7">
        <f t="shared" ca="1" si="1"/>
        <v>0</v>
      </c>
      <c r="DC76" s="7">
        <f t="shared" ca="1" si="1"/>
        <v>0</v>
      </c>
      <c r="DD76" s="7">
        <f t="shared" ca="1" si="1"/>
        <v>0</v>
      </c>
      <c r="DE76" s="7">
        <f t="shared" ca="1" si="1"/>
        <v>0</v>
      </c>
      <c r="DF76" s="7">
        <f t="shared" ca="1" si="1"/>
        <v>0</v>
      </c>
      <c r="DG76" s="7">
        <f t="shared" ca="1" si="1"/>
        <v>0</v>
      </c>
      <c r="DJ76" s="222"/>
      <c r="DK76" s="23" t="s">
        <v>27</v>
      </c>
      <c r="DL76" s="7">
        <f ca="1"/>
        <v>0</v>
      </c>
      <c r="DM76" s="7">
        <f ca="1"/>
        <v>0</v>
      </c>
      <c r="DN76" s="7">
        <f ca="1"/>
        <v>1.0487804878048781</v>
      </c>
      <c r="DO76" s="7">
        <f ca="1"/>
        <v>0</v>
      </c>
      <c r="DP76" s="7">
        <f ca="1"/>
        <v>0</v>
      </c>
      <c r="DQ76" s="7">
        <f ca="1"/>
        <v>0</v>
      </c>
      <c r="DR76" s="7">
        <f ca="1"/>
        <v>0</v>
      </c>
      <c r="DS76" s="7">
        <f ca="1"/>
        <v>0</v>
      </c>
      <c r="DT76" s="7">
        <f ca="1"/>
        <v>0</v>
      </c>
      <c r="DU76" s="7">
        <f ca="1"/>
        <v>0</v>
      </c>
      <c r="DV76" s="7">
        <f ca="1"/>
        <v>0</v>
      </c>
      <c r="DW76" s="7">
        <f ca="1"/>
        <v>0</v>
      </c>
      <c r="DX76" s="7">
        <f ca="1"/>
        <v>0</v>
      </c>
      <c r="DY76" s="7">
        <f ca="1"/>
        <v>0</v>
      </c>
      <c r="DZ76" s="7">
        <f ca="1"/>
        <v>0</v>
      </c>
      <c r="EA76" s="7">
        <f ca="1"/>
        <v>0</v>
      </c>
      <c r="EB76" s="7">
        <f ca="1"/>
        <v>0</v>
      </c>
      <c r="EC76" s="7">
        <f ca="1"/>
        <v>0</v>
      </c>
      <c r="ED76" s="7">
        <f ca="1"/>
        <v>0</v>
      </c>
      <c r="EG76" s="222"/>
      <c r="EH76" s="23" t="s">
        <v>27</v>
      </c>
      <c r="EI76" s="7">
        <f ca="1"/>
        <v>0</v>
      </c>
      <c r="EJ76" s="7">
        <f ca="1"/>
        <v>1</v>
      </c>
      <c r="EK76" s="7">
        <f ca="1"/>
        <v>0</v>
      </c>
      <c r="EL76" s="7">
        <f ca="1"/>
        <v>0</v>
      </c>
      <c r="EM76" s="7">
        <f ca="1"/>
        <v>0</v>
      </c>
      <c r="EN76" s="7">
        <f ca="1"/>
        <v>0</v>
      </c>
      <c r="EO76" s="7">
        <f ca="1"/>
        <v>0</v>
      </c>
      <c r="EP76" s="7">
        <f ca="1"/>
        <v>0</v>
      </c>
      <c r="EQ76" s="7">
        <f ca="1"/>
        <v>0</v>
      </c>
      <c r="ER76" s="7">
        <f ca="1"/>
        <v>0</v>
      </c>
      <c r="ES76" s="7">
        <f ca="1"/>
        <v>0</v>
      </c>
      <c r="ET76" s="7">
        <f ca="1"/>
        <v>0</v>
      </c>
      <c r="EU76" s="7">
        <f ca="1"/>
        <v>0</v>
      </c>
      <c r="EV76" s="7">
        <f ca="1"/>
        <v>0</v>
      </c>
      <c r="EW76" s="7">
        <f ca="1"/>
        <v>0</v>
      </c>
      <c r="EX76" s="7">
        <f ca="1"/>
        <v>0</v>
      </c>
      <c r="EY76" s="7">
        <f ca="1"/>
        <v>0</v>
      </c>
      <c r="EZ76" s="7">
        <f ca="1"/>
        <v>0</v>
      </c>
      <c r="FA76" s="7">
        <f ca="1"/>
        <v>0</v>
      </c>
      <c r="FE76" s="124"/>
      <c r="FF76" s="222"/>
      <c r="FG76" s="23" t="s">
        <v>27</v>
      </c>
      <c r="FH76" s="7">
        <f t="shared" si="2"/>
        <v>0</v>
      </c>
      <c r="FL76" s="7">
        <f t="shared" ca="1" si="8"/>
        <v>0</v>
      </c>
      <c r="FM76" s="7">
        <f t="shared" ca="1" si="3"/>
        <v>0</v>
      </c>
      <c r="FN76" s="7">
        <f t="shared" ca="1" si="3"/>
        <v>0</v>
      </c>
      <c r="FO76" s="7">
        <f t="shared" ca="1" si="3"/>
        <v>0</v>
      </c>
      <c r="FP76" s="7">
        <f t="shared" ca="1" si="3"/>
        <v>0</v>
      </c>
      <c r="FQ76" s="7">
        <f t="shared" ca="1" si="3"/>
        <v>0</v>
      </c>
      <c r="FR76" s="7">
        <f t="shared" ca="1" si="3"/>
        <v>0</v>
      </c>
      <c r="FS76" s="7">
        <f t="shared" ca="1" si="3"/>
        <v>0</v>
      </c>
      <c r="FT76" s="7">
        <f t="shared" ca="1" si="3"/>
        <v>0</v>
      </c>
      <c r="FU76" s="7">
        <f t="shared" ca="1" si="3"/>
        <v>0</v>
      </c>
      <c r="FV76" s="7">
        <f t="shared" ca="1" si="3"/>
        <v>0</v>
      </c>
      <c r="FW76" s="7">
        <f t="shared" ca="1" si="3"/>
        <v>0</v>
      </c>
      <c r="FX76" s="7">
        <f t="shared" ca="1" si="3"/>
        <v>0</v>
      </c>
      <c r="FY76" s="7">
        <f t="shared" ca="1" si="3"/>
        <v>0</v>
      </c>
      <c r="FZ76" s="7">
        <f t="shared" ca="1" si="3"/>
        <v>0</v>
      </c>
      <c r="GA76" s="7">
        <f t="shared" ca="1" si="3"/>
        <v>0</v>
      </c>
      <c r="GB76" s="7">
        <f t="shared" ca="1" si="3"/>
        <v>0</v>
      </c>
      <c r="GC76" s="7">
        <f t="shared" ca="1" si="3"/>
        <v>0</v>
      </c>
      <c r="GD76" s="7">
        <f t="shared" ca="1" si="3"/>
        <v>0</v>
      </c>
      <c r="GE76" s="7">
        <f t="shared" ca="1" si="3"/>
        <v>0</v>
      </c>
      <c r="GG76" s="222"/>
      <c r="GH76" s="23" t="s">
        <v>27</v>
      </c>
      <c r="GI76" s="7">
        <f t="shared" si="4"/>
        <v>0</v>
      </c>
      <c r="GK76" s="7">
        <f ca="1"/>
        <v>0</v>
      </c>
      <c r="GL76" s="7">
        <f ca="1"/>
        <v>0</v>
      </c>
      <c r="GN76" s="7">
        <f t="shared" ca="1" si="9"/>
        <v>0</v>
      </c>
      <c r="GP76" s="132" t="s">
        <v>128</v>
      </c>
      <c r="GV76" s="126">
        <f ca="1">GP91</f>
        <v>14507748.728865482</v>
      </c>
      <c r="GW76" s="126">
        <f ca="1">GV76/1.61</f>
        <v>9011024.0551959518</v>
      </c>
      <c r="GX76" s="127">
        <f ca="1">GW76/41868</f>
        <v>215.22461199952116</v>
      </c>
      <c r="GY76" s="127">
        <f ca="1">GX76*0.13176</f>
        <v>28.357994877056907</v>
      </c>
      <c r="GZ76" s="127">
        <f ca="1">GY76/1.5</f>
        <v>18.905329918037939</v>
      </c>
      <c r="HB76" s="128">
        <f ca="1">GZ76/GZ81</f>
        <v>0.80721113927407551</v>
      </c>
      <c r="HC76" s="125"/>
      <c r="HG76" s="222"/>
      <c r="HH76" s="23"/>
      <c r="HI76" s="17"/>
      <c r="HJ76" s="17"/>
      <c r="HK76" s="17"/>
      <c r="HL76" s="17"/>
      <c r="HM76" s="17"/>
      <c r="HN76" s="17"/>
      <c r="HO76" s="145"/>
      <c r="HP76" s="17"/>
      <c r="HQ76" s="17"/>
      <c r="HR76" s="17"/>
      <c r="HS76" s="17"/>
      <c r="HT76" s="204"/>
      <c r="HU76" s="23" t="s">
        <v>27</v>
      </c>
      <c r="HV76" s="7">
        <f ca="1"/>
        <v>0</v>
      </c>
      <c r="HW76" s="7">
        <f ca="1"/>
        <v>1</v>
      </c>
      <c r="HX76" s="7">
        <f ca="1"/>
        <v>-1.0487804878048781</v>
      </c>
      <c r="HY76" s="7">
        <f ca="1"/>
        <v>0</v>
      </c>
      <c r="HZ76" s="7">
        <f ca="1"/>
        <v>0</v>
      </c>
      <c r="IA76" s="7">
        <f ca="1"/>
        <v>0</v>
      </c>
      <c r="IB76" s="7">
        <f ca="1"/>
        <v>0</v>
      </c>
      <c r="IC76" s="7">
        <f ca="1"/>
        <v>0</v>
      </c>
      <c r="ID76" s="7">
        <f ca="1"/>
        <v>0</v>
      </c>
      <c r="IE76" s="7">
        <f ca="1"/>
        <v>0</v>
      </c>
      <c r="IF76" s="7">
        <f ca="1"/>
        <v>0</v>
      </c>
      <c r="IG76" s="7">
        <f ca="1"/>
        <v>0</v>
      </c>
      <c r="IH76" s="7">
        <f ca="1"/>
        <v>0</v>
      </c>
      <c r="II76" s="7">
        <f ca="1"/>
        <v>0</v>
      </c>
      <c r="IJ76" s="7">
        <f ca="1"/>
        <v>0</v>
      </c>
      <c r="IK76" s="7">
        <f ca="1"/>
        <v>0</v>
      </c>
      <c r="IL76" s="7">
        <f ca="1"/>
        <v>0</v>
      </c>
      <c r="IM76" s="7">
        <f ca="1"/>
        <v>0</v>
      </c>
      <c r="IN76" s="7">
        <f ca="1"/>
        <v>0</v>
      </c>
      <c r="JL76" s="143"/>
      <c r="JN76" s="204"/>
      <c r="JO76" s="23" t="s">
        <v>27</v>
      </c>
      <c r="JP76" s="7">
        <f ca="1">IR284</f>
        <v>0</v>
      </c>
      <c r="JQ76" s="7">
        <f t="shared" ref="JQ76:KI76" ca="1" si="12">IS284</f>
        <v>0</v>
      </c>
      <c r="JR76" s="7">
        <f t="shared" ca="1" si="12"/>
        <v>0</v>
      </c>
      <c r="JS76" s="7">
        <f t="shared" ca="1" si="12"/>
        <v>0</v>
      </c>
      <c r="JT76" s="7">
        <f t="shared" ca="1" si="12"/>
        <v>0</v>
      </c>
      <c r="JU76" s="7">
        <f t="shared" ca="1" si="12"/>
        <v>0</v>
      </c>
      <c r="JV76" s="7">
        <f t="shared" ca="1" si="12"/>
        <v>0</v>
      </c>
      <c r="JW76" s="7">
        <f t="shared" ca="1" si="12"/>
        <v>0</v>
      </c>
      <c r="JX76" s="7">
        <f t="shared" ca="1" si="12"/>
        <v>0</v>
      </c>
      <c r="JY76" s="7">
        <f t="shared" ca="1" si="12"/>
        <v>0</v>
      </c>
      <c r="JZ76" s="7">
        <f t="shared" ca="1" si="12"/>
        <v>0</v>
      </c>
      <c r="KA76" s="7">
        <f t="shared" ca="1" si="12"/>
        <v>0</v>
      </c>
      <c r="KB76" s="7">
        <f t="shared" ca="1" si="12"/>
        <v>0</v>
      </c>
      <c r="KC76" s="7">
        <f t="shared" ca="1" si="12"/>
        <v>0</v>
      </c>
      <c r="KD76" s="7">
        <f t="shared" ca="1" si="12"/>
        <v>0</v>
      </c>
      <c r="KE76" s="7">
        <f t="shared" ca="1" si="12"/>
        <v>0</v>
      </c>
      <c r="KF76" s="7">
        <f t="shared" ca="1" si="12"/>
        <v>125.70858291264501</v>
      </c>
      <c r="KG76" s="7">
        <f t="shared" ca="1" si="12"/>
        <v>17011.601057192587</v>
      </c>
      <c r="KH76" s="7">
        <f t="shared" ca="1" si="12"/>
        <v>226.79543068520348</v>
      </c>
      <c r="KI76" s="7">
        <f t="shared" ca="1" si="12"/>
        <v>27355.894929209429</v>
      </c>
      <c r="KJ76" s="7">
        <f ca="1">SUM(KF76:KI76)</f>
        <v>44719.999999999869</v>
      </c>
      <c r="KM76" s="204"/>
      <c r="KN76" s="23" t="s">
        <v>27</v>
      </c>
      <c r="KO76" s="7">
        <f ca="1"/>
        <v>0</v>
      </c>
      <c r="KP76" s="7">
        <f ca="1"/>
        <v>0</v>
      </c>
      <c r="KQ76" s="7">
        <f ca="1"/>
        <v>0</v>
      </c>
      <c r="KR76" s="7">
        <f ca="1"/>
        <v>0</v>
      </c>
      <c r="KS76" s="7">
        <f ca="1"/>
        <v>0</v>
      </c>
      <c r="KT76" s="7">
        <f ca="1"/>
        <v>0</v>
      </c>
      <c r="KU76" s="7">
        <f ca="1"/>
        <v>0</v>
      </c>
      <c r="KV76" s="7">
        <f ca="1"/>
        <v>0</v>
      </c>
      <c r="KW76" s="7">
        <f ca="1"/>
        <v>0</v>
      </c>
      <c r="LA76" s="204"/>
      <c r="LB76" s="23" t="s">
        <v>27</v>
      </c>
      <c r="LC76" s="7">
        <f ca="1"/>
        <v>0</v>
      </c>
      <c r="LD76" s="7">
        <f ca="1"/>
        <v>0</v>
      </c>
      <c r="LE76" s="7">
        <f ca="1"/>
        <v>0</v>
      </c>
      <c r="LF76" s="7">
        <f ca="1"/>
        <v>0</v>
      </c>
      <c r="LG76" s="7">
        <f ca="1"/>
        <v>0</v>
      </c>
      <c r="LH76" s="7">
        <f ca="1"/>
        <v>0</v>
      </c>
      <c r="LI76" s="7">
        <f ca="1"/>
        <v>0</v>
      </c>
      <c r="LJ76" s="7">
        <f ca="1"/>
        <v>44367.495986402013</v>
      </c>
      <c r="LK76" s="7">
        <f ca="1"/>
        <v>346.56774392080575</v>
      </c>
      <c r="LL76" s="163">
        <f ca="1">SUM(LC76:LK76)</f>
        <v>44714.063730322821</v>
      </c>
    </row>
    <row r="77" spans="1:324" ht="16" customHeight="1">
      <c r="A77" s="222"/>
      <c r="B77" s="23" t="s">
        <v>482</v>
      </c>
      <c r="C77" s="23"/>
      <c r="D77" s="23"/>
      <c r="E77" s="23"/>
      <c r="X77" s="18">
        <v>0</v>
      </c>
      <c r="Y77" s="18">
        <v>0</v>
      </c>
      <c r="Z77" s="18">
        <v>0</v>
      </c>
      <c r="AA77" s="18">
        <v>0</v>
      </c>
      <c r="AB77" s="18">
        <v>0</v>
      </c>
      <c r="AC77" s="18">
        <f>I16</f>
        <v>42640</v>
      </c>
      <c r="AD77" s="18">
        <v>0</v>
      </c>
      <c r="AE77" s="18">
        <v>0</v>
      </c>
      <c r="AF77" s="18">
        <v>0</v>
      </c>
      <c r="AG77" s="18">
        <v>0</v>
      </c>
      <c r="AH77" s="18">
        <v>0</v>
      </c>
      <c r="AI77" s="18">
        <v>0</v>
      </c>
      <c r="AJ77" s="18">
        <v>0</v>
      </c>
      <c r="AK77" s="18">
        <v>0</v>
      </c>
      <c r="AL77" s="18">
        <v>0</v>
      </c>
      <c r="AM77" s="18">
        <v>0</v>
      </c>
      <c r="AN77" s="18">
        <v>0</v>
      </c>
      <c r="AO77" s="18">
        <v>0</v>
      </c>
      <c r="AP77" s="18">
        <v>0</v>
      </c>
      <c r="AR77" s="19">
        <v>0</v>
      </c>
      <c r="AS77" s="19">
        <v>0</v>
      </c>
      <c r="AT77" s="19">
        <v>0</v>
      </c>
      <c r="AU77" s="19">
        <v>0</v>
      </c>
      <c r="AV77" s="19">
        <v>0</v>
      </c>
      <c r="AW77" s="19">
        <v>0</v>
      </c>
      <c r="AX77" s="19">
        <v>0</v>
      </c>
      <c r="AY77" s="19">
        <v>0</v>
      </c>
      <c r="AZ77" s="19">
        <v>0</v>
      </c>
      <c r="BB77" s="7">
        <f t="shared" si="6"/>
        <v>0</v>
      </c>
      <c r="BD77" s="7">
        <f t="shared" si="0"/>
        <v>42640</v>
      </c>
      <c r="BN77" s="222"/>
      <c r="BO77" s="23" t="s">
        <v>482</v>
      </c>
      <c r="BP77" s="120">
        <v>0</v>
      </c>
      <c r="BQ77" s="120">
        <v>0</v>
      </c>
      <c r="BR77" s="120">
        <v>0</v>
      </c>
      <c r="BS77" s="120">
        <v>0</v>
      </c>
      <c r="BT77" s="120">
        <v>0</v>
      </c>
      <c r="BU77" s="120">
        <f>BA16</f>
        <v>0</v>
      </c>
      <c r="BV77" s="120">
        <v>0</v>
      </c>
      <c r="BW77" s="120">
        <v>0</v>
      </c>
      <c r="BX77" s="120">
        <v>0</v>
      </c>
      <c r="BY77" s="120">
        <v>0</v>
      </c>
      <c r="BZ77" s="120">
        <v>0</v>
      </c>
      <c r="CA77" s="120">
        <v>0</v>
      </c>
      <c r="CB77" s="120">
        <v>0</v>
      </c>
      <c r="CC77" s="120">
        <v>0</v>
      </c>
      <c r="CD77" s="120">
        <v>0</v>
      </c>
      <c r="CE77" s="120">
        <v>0</v>
      </c>
      <c r="CF77" s="120">
        <v>0</v>
      </c>
      <c r="CG77" s="120">
        <v>0</v>
      </c>
      <c r="CH77" s="120">
        <v>0</v>
      </c>
      <c r="CL77" s="222"/>
      <c r="CM77" s="23" t="s">
        <v>482</v>
      </c>
      <c r="CN77" s="7">
        <f t="shared" ca="1" si="7"/>
        <v>0</v>
      </c>
      <c r="CO77" s="7">
        <f t="shared" ca="1" si="1"/>
        <v>0</v>
      </c>
      <c r="CP77" s="7">
        <f t="shared" ca="1" si="1"/>
        <v>0</v>
      </c>
      <c r="CQ77" s="7">
        <f t="shared" ca="1" si="1"/>
        <v>0</v>
      </c>
      <c r="CR77" s="7">
        <f t="shared" ca="1" si="1"/>
        <v>42640</v>
      </c>
      <c r="CS77" s="7">
        <f t="shared" ca="1" si="1"/>
        <v>0</v>
      </c>
      <c r="CT77" s="7">
        <f t="shared" ca="1" si="1"/>
        <v>0</v>
      </c>
      <c r="CU77" s="7">
        <f t="shared" ca="1" si="1"/>
        <v>0</v>
      </c>
      <c r="CV77" s="7">
        <f t="shared" ca="1" si="1"/>
        <v>0</v>
      </c>
      <c r="CW77" s="7">
        <f t="shared" ca="1" si="1"/>
        <v>0</v>
      </c>
      <c r="CX77" s="7">
        <f t="shared" ca="1" si="1"/>
        <v>0</v>
      </c>
      <c r="CY77" s="7">
        <f t="shared" ca="1" si="1"/>
        <v>0</v>
      </c>
      <c r="CZ77" s="7">
        <f t="shared" ca="1" si="1"/>
        <v>0</v>
      </c>
      <c r="DA77" s="7">
        <f t="shared" ca="1" si="1"/>
        <v>0</v>
      </c>
      <c r="DB77" s="7">
        <f t="shared" ca="1" si="1"/>
        <v>0</v>
      </c>
      <c r="DC77" s="7">
        <f t="shared" ca="1" si="1"/>
        <v>0</v>
      </c>
      <c r="DD77" s="7">
        <f t="shared" ca="1" si="1"/>
        <v>0</v>
      </c>
      <c r="DE77" s="7">
        <f t="shared" ca="1" si="1"/>
        <v>0</v>
      </c>
      <c r="DF77" s="7">
        <f t="shared" ca="1" si="1"/>
        <v>0</v>
      </c>
      <c r="DG77" s="7">
        <f t="shared" ca="1" si="1"/>
        <v>0</v>
      </c>
      <c r="DJ77" s="222"/>
      <c r="DK77" s="23" t="s">
        <v>482</v>
      </c>
      <c r="DL77" s="7">
        <f ca="1"/>
        <v>0</v>
      </c>
      <c r="DM77" s="7">
        <f ca="1"/>
        <v>0</v>
      </c>
      <c r="DN77" s="7">
        <f ca="1"/>
        <v>0</v>
      </c>
      <c r="DO77" s="7">
        <f ca="1"/>
        <v>0</v>
      </c>
      <c r="DP77" s="7">
        <f ca="1"/>
        <v>0</v>
      </c>
      <c r="DQ77" s="7">
        <f ca="1"/>
        <v>1</v>
      </c>
      <c r="DR77" s="7">
        <f ca="1"/>
        <v>0</v>
      </c>
      <c r="DS77" s="7">
        <f ca="1"/>
        <v>0</v>
      </c>
      <c r="DT77" s="7">
        <f ca="1"/>
        <v>0</v>
      </c>
      <c r="DU77" s="7">
        <f ca="1"/>
        <v>0</v>
      </c>
      <c r="DV77" s="7">
        <f ca="1"/>
        <v>0</v>
      </c>
      <c r="DW77" s="7">
        <f ca="1"/>
        <v>0</v>
      </c>
      <c r="DX77" s="7">
        <f ca="1"/>
        <v>0</v>
      </c>
      <c r="DY77" s="7">
        <f ca="1"/>
        <v>0</v>
      </c>
      <c r="DZ77" s="7">
        <f ca="1"/>
        <v>0</v>
      </c>
      <c r="EA77" s="7">
        <f ca="1"/>
        <v>0</v>
      </c>
      <c r="EB77" s="7">
        <f ca="1"/>
        <v>0</v>
      </c>
      <c r="EC77" s="7">
        <f ca="1"/>
        <v>0</v>
      </c>
      <c r="ED77" s="7">
        <f ca="1"/>
        <v>0</v>
      </c>
      <c r="EG77" s="222"/>
      <c r="EH77" s="23" t="s">
        <v>482</v>
      </c>
      <c r="EI77" s="7">
        <f ca="1"/>
        <v>0</v>
      </c>
      <c r="EJ77" s="7">
        <f ca="1"/>
        <v>0</v>
      </c>
      <c r="EK77" s="7">
        <f ca="1"/>
        <v>1</v>
      </c>
      <c r="EL77" s="7">
        <f ca="1"/>
        <v>0</v>
      </c>
      <c r="EM77" s="7">
        <f ca="1"/>
        <v>0</v>
      </c>
      <c r="EN77" s="7">
        <f ca="1"/>
        <v>0</v>
      </c>
      <c r="EO77" s="7">
        <f ca="1"/>
        <v>0</v>
      </c>
      <c r="EP77" s="7">
        <f ca="1"/>
        <v>0</v>
      </c>
      <c r="EQ77" s="7">
        <f ca="1"/>
        <v>0</v>
      </c>
      <c r="ER77" s="7">
        <f ca="1"/>
        <v>0</v>
      </c>
      <c r="ES77" s="7">
        <f ca="1"/>
        <v>0</v>
      </c>
      <c r="ET77" s="7">
        <f ca="1"/>
        <v>0</v>
      </c>
      <c r="EU77" s="7">
        <f ca="1"/>
        <v>0</v>
      </c>
      <c r="EV77" s="7">
        <f ca="1"/>
        <v>0</v>
      </c>
      <c r="EW77" s="7">
        <f ca="1"/>
        <v>0</v>
      </c>
      <c r="EX77" s="7">
        <f ca="1"/>
        <v>0</v>
      </c>
      <c r="EY77" s="7">
        <f ca="1"/>
        <v>0</v>
      </c>
      <c r="EZ77" s="7">
        <f ca="1"/>
        <v>0</v>
      </c>
      <c r="FA77" s="7">
        <f ca="1"/>
        <v>0</v>
      </c>
      <c r="FE77" s="124"/>
      <c r="FF77" s="222"/>
      <c r="FG77" s="23" t="s">
        <v>482</v>
      </c>
      <c r="FH77" s="7">
        <f t="shared" si="2"/>
        <v>0</v>
      </c>
      <c r="FL77" s="7">
        <f t="shared" ca="1" si="8"/>
        <v>0</v>
      </c>
      <c r="FM77" s="7">
        <f t="shared" ca="1" si="3"/>
        <v>0</v>
      </c>
      <c r="FN77" s="7">
        <f t="shared" ca="1" si="3"/>
        <v>0</v>
      </c>
      <c r="FO77" s="7">
        <f t="shared" ca="1" si="3"/>
        <v>0</v>
      </c>
      <c r="FP77" s="7">
        <f t="shared" ca="1" si="3"/>
        <v>0</v>
      </c>
      <c r="FQ77" s="7">
        <f t="shared" ca="1" si="3"/>
        <v>0</v>
      </c>
      <c r="FR77" s="7">
        <f t="shared" ca="1" si="3"/>
        <v>0</v>
      </c>
      <c r="FS77" s="7">
        <f t="shared" ca="1" si="3"/>
        <v>0</v>
      </c>
      <c r="FT77" s="7">
        <f t="shared" ca="1" si="3"/>
        <v>0</v>
      </c>
      <c r="FU77" s="7">
        <f t="shared" ca="1" si="3"/>
        <v>0</v>
      </c>
      <c r="FV77" s="7">
        <f t="shared" ca="1" si="3"/>
        <v>0</v>
      </c>
      <c r="FW77" s="7">
        <f t="shared" ca="1" si="3"/>
        <v>0</v>
      </c>
      <c r="FX77" s="7">
        <f t="shared" ca="1" si="3"/>
        <v>0</v>
      </c>
      <c r="FY77" s="7">
        <f t="shared" ca="1" si="3"/>
        <v>0</v>
      </c>
      <c r="FZ77" s="7">
        <f t="shared" ca="1" si="3"/>
        <v>0</v>
      </c>
      <c r="GA77" s="7">
        <f t="shared" ca="1" si="3"/>
        <v>0</v>
      </c>
      <c r="GB77" s="7">
        <f t="shared" ca="1" si="3"/>
        <v>0</v>
      </c>
      <c r="GC77" s="7">
        <f t="shared" ca="1" si="3"/>
        <v>0</v>
      </c>
      <c r="GD77" s="7">
        <f t="shared" ca="1" si="3"/>
        <v>0</v>
      </c>
      <c r="GE77" s="7">
        <f t="shared" ca="1" si="3"/>
        <v>0</v>
      </c>
      <c r="GG77" s="222"/>
      <c r="GH77" s="23" t="s">
        <v>482</v>
      </c>
      <c r="GI77" s="7">
        <f t="shared" si="4"/>
        <v>0</v>
      </c>
      <c r="GK77" s="7">
        <f ca="1"/>
        <v>0</v>
      </c>
      <c r="GL77" s="7">
        <f ca="1"/>
        <v>0</v>
      </c>
      <c r="GN77" s="7">
        <f t="shared" ca="1" si="9"/>
        <v>0</v>
      </c>
      <c r="GP77" s="132" t="s">
        <v>128</v>
      </c>
      <c r="GV77" t="s">
        <v>162</v>
      </c>
      <c r="GW77" s="3" t="s">
        <v>163</v>
      </c>
      <c r="GX77" s="3" t="s">
        <v>164</v>
      </c>
      <c r="GY77" s="3" t="s">
        <v>165</v>
      </c>
      <c r="GZ77" s="3" t="s">
        <v>166</v>
      </c>
      <c r="HB77" s="98" t="s">
        <v>168</v>
      </c>
      <c r="HC77" s="125"/>
      <c r="HG77" s="222"/>
      <c r="HH77" s="23"/>
      <c r="HI77" s="17"/>
      <c r="HJ77" s="17"/>
      <c r="HK77" s="17"/>
      <c r="HL77" s="17"/>
      <c r="HM77" s="17"/>
      <c r="HN77" s="17"/>
      <c r="HO77" s="145"/>
      <c r="HP77" s="17"/>
      <c r="HQ77" s="17"/>
      <c r="HR77" s="17"/>
      <c r="HS77" s="17"/>
      <c r="HT77" s="204"/>
      <c r="HU77" s="23" t="s">
        <v>482</v>
      </c>
      <c r="HV77" s="7">
        <f ca="1"/>
        <v>0</v>
      </c>
      <c r="HW77" s="7">
        <f ca="1"/>
        <v>0</v>
      </c>
      <c r="HX77" s="7">
        <f ca="1"/>
        <v>1</v>
      </c>
      <c r="HY77" s="7">
        <f ca="1"/>
        <v>0</v>
      </c>
      <c r="HZ77" s="7">
        <f ca="1"/>
        <v>0</v>
      </c>
      <c r="IA77" s="7">
        <f ca="1"/>
        <v>-1</v>
      </c>
      <c r="IB77" s="7">
        <f ca="1"/>
        <v>0</v>
      </c>
      <c r="IC77" s="7">
        <f ca="1"/>
        <v>0</v>
      </c>
      <c r="ID77" s="7">
        <f ca="1"/>
        <v>0</v>
      </c>
      <c r="IE77" s="7">
        <f ca="1"/>
        <v>0</v>
      </c>
      <c r="IF77" s="7">
        <f ca="1"/>
        <v>0</v>
      </c>
      <c r="IG77" s="7">
        <f ca="1"/>
        <v>0</v>
      </c>
      <c r="IH77" s="7">
        <f ca="1"/>
        <v>0</v>
      </c>
      <c r="II77" s="7">
        <f ca="1"/>
        <v>0</v>
      </c>
      <c r="IJ77" s="7">
        <f ca="1"/>
        <v>0</v>
      </c>
      <c r="IK77" s="7">
        <f ca="1"/>
        <v>0</v>
      </c>
      <c r="IL77" s="7">
        <f ca="1"/>
        <v>0</v>
      </c>
      <c r="IM77" s="7">
        <f ca="1"/>
        <v>0</v>
      </c>
      <c r="IN77" s="7">
        <f ca="1"/>
        <v>0</v>
      </c>
      <c r="JL77" s="143"/>
      <c r="JN77" s="204"/>
      <c r="JO77" s="23" t="s">
        <v>482</v>
      </c>
      <c r="JP77" s="7">
        <f ca="1">IR309</f>
        <v>0</v>
      </c>
      <c r="JQ77" s="7">
        <f t="shared" ref="JQ77:KI77" ca="1" si="13">IS309</f>
        <v>0</v>
      </c>
      <c r="JR77" s="7">
        <f t="shared" ca="1" si="13"/>
        <v>0</v>
      </c>
      <c r="JS77" s="7">
        <f t="shared" ca="1" si="13"/>
        <v>0</v>
      </c>
      <c r="JT77" s="7">
        <f t="shared" ca="1" si="13"/>
        <v>0</v>
      </c>
      <c r="JU77" s="7">
        <f t="shared" ca="1" si="13"/>
        <v>0</v>
      </c>
      <c r="JV77" s="7">
        <f t="shared" ca="1" si="13"/>
        <v>0</v>
      </c>
      <c r="JW77" s="7">
        <f t="shared" ca="1" si="13"/>
        <v>0</v>
      </c>
      <c r="JX77" s="7">
        <f t="shared" ca="1" si="13"/>
        <v>0</v>
      </c>
      <c r="JY77" s="7">
        <f t="shared" ca="1" si="13"/>
        <v>0</v>
      </c>
      <c r="JZ77" s="7">
        <f t="shared" ca="1" si="13"/>
        <v>0</v>
      </c>
      <c r="KA77" s="7">
        <f t="shared" ca="1" si="13"/>
        <v>0</v>
      </c>
      <c r="KB77" s="7">
        <f t="shared" ca="1" si="13"/>
        <v>0</v>
      </c>
      <c r="KC77" s="7">
        <f t="shared" ca="1" si="13"/>
        <v>0</v>
      </c>
      <c r="KD77" s="7">
        <f t="shared" ca="1" si="13"/>
        <v>0</v>
      </c>
      <c r="KE77" s="7">
        <f t="shared" ca="1" si="13"/>
        <v>0</v>
      </c>
      <c r="KF77" s="7">
        <f t="shared" ca="1" si="13"/>
        <v>119.86167207949875</v>
      </c>
      <c r="KG77" s="7">
        <f t="shared" ca="1" si="13"/>
        <v>16220.363798718514</v>
      </c>
      <c r="KH77" s="7">
        <f t="shared" ca="1" si="13"/>
        <v>216.24680600217076</v>
      </c>
      <c r="KI77" s="7">
        <f t="shared" ca="1" si="13"/>
        <v>26083.527723199688</v>
      </c>
      <c r="KJ77" s="17"/>
      <c r="KM77" s="204"/>
      <c r="KN77" s="23" t="s">
        <v>482</v>
      </c>
      <c r="KO77" s="7">
        <f ca="1"/>
        <v>0</v>
      </c>
      <c r="KP77" s="7">
        <f ca="1"/>
        <v>0</v>
      </c>
      <c r="KQ77" s="7">
        <f ca="1"/>
        <v>0</v>
      </c>
      <c r="KR77" s="7">
        <f ca="1"/>
        <v>0</v>
      </c>
      <c r="KS77" s="7">
        <f ca="1"/>
        <v>0</v>
      </c>
      <c r="KT77" s="7">
        <f ca="1"/>
        <v>0</v>
      </c>
      <c r="KU77" s="7">
        <f ca="1"/>
        <v>0</v>
      </c>
      <c r="KV77" s="7">
        <f ca="1"/>
        <v>0</v>
      </c>
      <c r="KW77" s="7">
        <f ca="1"/>
        <v>0</v>
      </c>
      <c r="LA77" s="204"/>
      <c r="LB77" s="23" t="s">
        <v>482</v>
      </c>
      <c r="LC77" s="7">
        <f ca="1"/>
        <v>0</v>
      </c>
      <c r="LD77" s="7">
        <f ca="1"/>
        <v>0</v>
      </c>
      <c r="LE77" s="7">
        <f ca="1"/>
        <v>0</v>
      </c>
      <c r="LF77" s="7">
        <f ca="1"/>
        <v>0</v>
      </c>
      <c r="LG77" s="7">
        <f ca="1"/>
        <v>0</v>
      </c>
      <c r="LH77" s="7">
        <f ca="1"/>
        <v>0</v>
      </c>
      <c r="LI77" s="7">
        <f ca="1"/>
        <v>0</v>
      </c>
      <c r="LJ77" s="7">
        <f ca="1"/>
        <v>42303.891521918194</v>
      </c>
      <c r="LK77" s="7">
        <f ca="1"/>
        <v>330.44831397100086</v>
      </c>
    </row>
    <row r="78" spans="1:324" ht="16" customHeight="1">
      <c r="A78" s="222"/>
      <c r="B78" s="23" t="s">
        <v>483</v>
      </c>
      <c r="C78" s="23"/>
      <c r="D78" s="23"/>
      <c r="E78" s="23"/>
      <c r="X78" s="18">
        <v>0</v>
      </c>
      <c r="Y78" s="18">
        <v>0</v>
      </c>
      <c r="Z78" s="18">
        <v>0</v>
      </c>
      <c r="AA78" s="18">
        <v>0</v>
      </c>
      <c r="AB78" s="18">
        <v>0</v>
      </c>
      <c r="AC78" s="18">
        <v>0</v>
      </c>
      <c r="AD78" s="18">
        <v>0</v>
      </c>
      <c r="AE78" s="18">
        <f>O16</f>
        <v>16640</v>
      </c>
      <c r="AF78" s="18">
        <v>0</v>
      </c>
      <c r="AG78" s="18">
        <v>0</v>
      </c>
      <c r="AH78" s="18">
        <v>0</v>
      </c>
      <c r="AI78" s="18">
        <v>0</v>
      </c>
      <c r="AJ78" s="18">
        <f>V12</f>
        <v>26000</v>
      </c>
      <c r="AK78" s="18">
        <v>0</v>
      </c>
      <c r="AL78" s="18">
        <v>0</v>
      </c>
      <c r="AM78" s="18">
        <v>0</v>
      </c>
      <c r="AN78" s="18">
        <v>0</v>
      </c>
      <c r="AO78" s="18">
        <v>0</v>
      </c>
      <c r="AP78" s="18">
        <v>0</v>
      </c>
      <c r="AR78" s="19">
        <v>0</v>
      </c>
      <c r="AS78" s="19">
        <v>0</v>
      </c>
      <c r="AT78" s="19">
        <v>0</v>
      </c>
      <c r="AU78" s="19">
        <v>0</v>
      </c>
      <c r="AV78" s="19">
        <v>0</v>
      </c>
      <c r="AW78" s="19">
        <v>0</v>
      </c>
      <c r="AX78" s="19">
        <v>0</v>
      </c>
      <c r="AY78" s="19">
        <v>0</v>
      </c>
      <c r="AZ78" s="19">
        <v>0</v>
      </c>
      <c r="BB78" s="7">
        <f t="shared" si="6"/>
        <v>0</v>
      </c>
      <c r="BD78" s="7">
        <f t="shared" si="0"/>
        <v>42640</v>
      </c>
      <c r="BN78" s="222"/>
      <c r="BO78" s="23" t="s">
        <v>483</v>
      </c>
      <c r="BP78" s="120">
        <v>0</v>
      </c>
      <c r="BQ78" s="120">
        <v>0</v>
      </c>
      <c r="BR78" s="120">
        <v>0</v>
      </c>
      <c r="BS78" s="120">
        <v>0</v>
      </c>
      <c r="BT78" s="120">
        <v>0</v>
      </c>
      <c r="BU78" s="120">
        <v>0</v>
      </c>
      <c r="BV78" s="120">
        <v>0</v>
      </c>
      <c r="BW78" s="120">
        <f>BG16</f>
        <v>0</v>
      </c>
      <c r="BX78" s="120">
        <v>0</v>
      </c>
      <c r="BY78" s="120">
        <v>0</v>
      </c>
      <c r="BZ78" s="120">
        <v>0</v>
      </c>
      <c r="CA78" s="120">
        <v>0</v>
      </c>
      <c r="CB78" s="120">
        <f>BN12</f>
        <v>0</v>
      </c>
      <c r="CC78" s="120">
        <v>0</v>
      </c>
      <c r="CD78" s="120">
        <v>0</v>
      </c>
      <c r="CE78" s="120">
        <v>0</v>
      </c>
      <c r="CF78" s="120">
        <v>0</v>
      </c>
      <c r="CG78" s="120">
        <v>0</v>
      </c>
      <c r="CH78" s="120">
        <v>0</v>
      </c>
      <c r="CL78" s="222"/>
      <c r="CM78" s="23" t="s">
        <v>483</v>
      </c>
      <c r="CN78" s="7">
        <f t="shared" ca="1" si="7"/>
        <v>0</v>
      </c>
      <c r="CO78" s="7">
        <f t="shared" ca="1" si="1"/>
        <v>0</v>
      </c>
      <c r="CP78" s="7">
        <f t="shared" ca="1" si="1"/>
        <v>0</v>
      </c>
      <c r="CQ78" s="7">
        <f t="shared" ca="1" si="1"/>
        <v>0</v>
      </c>
      <c r="CR78" s="7">
        <f t="shared" ca="1" si="1"/>
        <v>0</v>
      </c>
      <c r="CS78" s="7">
        <f t="shared" ca="1" si="1"/>
        <v>42640</v>
      </c>
      <c r="CT78" s="7">
        <f t="shared" ca="1" si="1"/>
        <v>0</v>
      </c>
      <c r="CU78" s="7">
        <f t="shared" ca="1" si="1"/>
        <v>0</v>
      </c>
      <c r="CV78" s="7">
        <f t="shared" ca="1" si="1"/>
        <v>0</v>
      </c>
      <c r="CW78" s="7">
        <f t="shared" ca="1" si="1"/>
        <v>0</v>
      </c>
      <c r="CX78" s="7">
        <f t="shared" ca="1" si="1"/>
        <v>0</v>
      </c>
      <c r="CY78" s="7">
        <f t="shared" ca="1" si="1"/>
        <v>0</v>
      </c>
      <c r="CZ78" s="7">
        <f t="shared" ca="1" si="1"/>
        <v>0</v>
      </c>
      <c r="DA78" s="7">
        <f t="shared" ca="1" si="1"/>
        <v>0</v>
      </c>
      <c r="DB78" s="7">
        <f t="shared" ca="1" si="1"/>
        <v>0</v>
      </c>
      <c r="DC78" s="7">
        <f t="shared" ca="1" si="1"/>
        <v>0</v>
      </c>
      <c r="DD78" s="7">
        <f t="shared" ca="1" si="1"/>
        <v>0</v>
      </c>
      <c r="DE78" s="7">
        <f t="shared" ca="1" si="1"/>
        <v>0</v>
      </c>
      <c r="DF78" s="7">
        <f t="shared" ca="1" si="1"/>
        <v>0</v>
      </c>
      <c r="DG78" s="7">
        <f t="shared" ca="1" si="1"/>
        <v>0</v>
      </c>
      <c r="DJ78" s="222"/>
      <c r="DK78" s="23" t="s">
        <v>483</v>
      </c>
      <c r="DL78" s="7">
        <f ca="1"/>
        <v>0</v>
      </c>
      <c r="DM78" s="7">
        <f ca="1"/>
        <v>0</v>
      </c>
      <c r="DN78" s="7">
        <f ca="1"/>
        <v>0</v>
      </c>
      <c r="DO78" s="7">
        <f ca="1"/>
        <v>0</v>
      </c>
      <c r="DP78" s="7">
        <f ca="1"/>
        <v>0</v>
      </c>
      <c r="DQ78" s="7">
        <f ca="1"/>
        <v>0</v>
      </c>
      <c r="DR78" s="7">
        <f ca="1"/>
        <v>0</v>
      </c>
      <c r="DS78" s="7">
        <f ca="1"/>
        <v>2.6</v>
      </c>
      <c r="DT78" s="7">
        <f ca="1"/>
        <v>0</v>
      </c>
      <c r="DU78" s="7">
        <f ca="1"/>
        <v>0</v>
      </c>
      <c r="DV78" s="7">
        <f ca="1"/>
        <v>0</v>
      </c>
      <c r="DW78" s="7">
        <f ca="1"/>
        <v>0</v>
      </c>
      <c r="DX78" s="7">
        <f ca="1"/>
        <v>77.518999999999764</v>
      </c>
      <c r="DY78" s="7">
        <f ca="1"/>
        <v>0</v>
      </c>
      <c r="DZ78" s="7">
        <f ca="1"/>
        <v>0</v>
      </c>
      <c r="EA78" s="7">
        <f ca="1"/>
        <v>0</v>
      </c>
      <c r="EB78" s="7">
        <f ca="1"/>
        <v>0</v>
      </c>
      <c r="EC78" s="7">
        <f ca="1"/>
        <v>0</v>
      </c>
      <c r="ED78" s="7">
        <f ca="1"/>
        <v>0</v>
      </c>
      <c r="EG78" s="222"/>
      <c r="EH78" s="23" t="s">
        <v>483</v>
      </c>
      <c r="EI78" s="7">
        <f ca="1"/>
        <v>0</v>
      </c>
      <c r="EJ78" s="7">
        <f ca="1"/>
        <v>0</v>
      </c>
      <c r="EK78" s="7">
        <f ca="1"/>
        <v>0</v>
      </c>
      <c r="EL78" s="7">
        <f ca="1"/>
        <v>0</v>
      </c>
      <c r="EM78" s="7">
        <f ca="1"/>
        <v>0</v>
      </c>
      <c r="EN78" s="7">
        <f ca="1"/>
        <v>1</v>
      </c>
      <c r="EO78" s="7">
        <f ca="1"/>
        <v>0</v>
      </c>
      <c r="EP78" s="7">
        <f ca="1"/>
        <v>0</v>
      </c>
      <c r="EQ78" s="7">
        <f ca="1"/>
        <v>0</v>
      </c>
      <c r="ER78" s="7">
        <f ca="1"/>
        <v>0</v>
      </c>
      <c r="ES78" s="7">
        <f ca="1"/>
        <v>0</v>
      </c>
      <c r="ET78" s="7">
        <f ca="1"/>
        <v>0</v>
      </c>
      <c r="EU78" s="7">
        <f ca="1"/>
        <v>0</v>
      </c>
      <c r="EV78" s="7">
        <f ca="1"/>
        <v>0</v>
      </c>
      <c r="EW78" s="7">
        <f ca="1"/>
        <v>0</v>
      </c>
      <c r="EX78" s="7">
        <f ca="1"/>
        <v>0</v>
      </c>
      <c r="EY78" s="7">
        <f ca="1"/>
        <v>0</v>
      </c>
      <c r="EZ78" s="7">
        <f ca="1"/>
        <v>0</v>
      </c>
      <c r="FA78" s="7">
        <f ca="1"/>
        <v>0</v>
      </c>
      <c r="FE78" s="124"/>
      <c r="FF78" s="222"/>
      <c r="FG78" s="23" t="s">
        <v>483</v>
      </c>
      <c r="FH78" s="7">
        <f t="shared" si="2"/>
        <v>0</v>
      </c>
      <c r="FL78" s="7">
        <f t="shared" ca="1" si="8"/>
        <v>0</v>
      </c>
      <c r="FM78" s="7">
        <f t="shared" ca="1" si="3"/>
        <v>0</v>
      </c>
      <c r="FN78" s="7">
        <f t="shared" ca="1" si="3"/>
        <v>0</v>
      </c>
      <c r="FO78" s="7">
        <f t="shared" ca="1" si="3"/>
        <v>0</v>
      </c>
      <c r="FP78" s="7">
        <f t="shared" ca="1" si="3"/>
        <v>0</v>
      </c>
      <c r="FQ78" s="7">
        <f t="shared" ca="1" si="3"/>
        <v>0</v>
      </c>
      <c r="FR78" s="7">
        <f t="shared" ca="1" si="3"/>
        <v>0</v>
      </c>
      <c r="FS78" s="7">
        <f t="shared" ca="1" si="3"/>
        <v>0</v>
      </c>
      <c r="FT78" s="7">
        <f t="shared" ca="1" si="3"/>
        <v>0</v>
      </c>
      <c r="FU78" s="7">
        <f t="shared" ca="1" si="3"/>
        <v>0</v>
      </c>
      <c r="FV78" s="7">
        <f t="shared" ca="1" si="3"/>
        <v>0</v>
      </c>
      <c r="FW78" s="7">
        <f t="shared" ca="1" si="3"/>
        <v>0</v>
      </c>
      <c r="FX78" s="7">
        <f t="shared" ca="1" si="3"/>
        <v>0</v>
      </c>
      <c r="FY78" s="7">
        <f t="shared" ca="1" si="3"/>
        <v>0</v>
      </c>
      <c r="FZ78" s="7">
        <f t="shared" ca="1" si="3"/>
        <v>0</v>
      </c>
      <c r="GA78" s="7">
        <f t="shared" ca="1" si="3"/>
        <v>0</v>
      </c>
      <c r="GB78" s="7">
        <f t="shared" ca="1" si="3"/>
        <v>0</v>
      </c>
      <c r="GC78" s="7">
        <f t="shared" ca="1" si="3"/>
        <v>0</v>
      </c>
      <c r="GD78" s="7">
        <f t="shared" ca="1" si="3"/>
        <v>0</v>
      </c>
      <c r="GE78" s="7">
        <f t="shared" ca="1" si="3"/>
        <v>0</v>
      </c>
      <c r="GG78" s="222"/>
      <c r="GH78" s="23" t="s">
        <v>483</v>
      </c>
      <c r="GI78" s="7">
        <f t="shared" si="4"/>
        <v>0</v>
      </c>
      <c r="GK78" s="7">
        <f ca="1"/>
        <v>0</v>
      </c>
      <c r="GL78" s="7">
        <f ca="1"/>
        <v>0</v>
      </c>
      <c r="GN78" s="7">
        <f t="shared" ca="1" si="9"/>
        <v>0</v>
      </c>
      <c r="GP78" s="132" t="s">
        <v>128</v>
      </c>
      <c r="GV78" s="126"/>
      <c r="GW78" s="126"/>
      <c r="GX78" s="127"/>
      <c r="GY78" s="127"/>
      <c r="GZ78" s="127"/>
      <c r="HC78" s="125"/>
      <c r="HG78" s="222"/>
      <c r="HH78" s="23"/>
      <c r="HI78" s="17"/>
      <c r="HJ78" s="17"/>
      <c r="HK78" s="17"/>
      <c r="HL78" s="17"/>
      <c r="HM78" s="17"/>
      <c r="HN78" s="17"/>
      <c r="HO78" s="145"/>
      <c r="HP78" s="17"/>
      <c r="HQ78" s="17"/>
      <c r="HR78" s="17"/>
      <c r="HS78" s="17"/>
      <c r="HT78" s="204"/>
      <c r="HU78" s="23" t="s">
        <v>483</v>
      </c>
      <c r="HV78" s="7">
        <f ca="1"/>
        <v>0</v>
      </c>
      <c r="HW78" s="7">
        <f ca="1"/>
        <v>0</v>
      </c>
      <c r="HX78" s="7">
        <f ca="1"/>
        <v>0</v>
      </c>
      <c r="HY78" s="7">
        <f ca="1"/>
        <v>0</v>
      </c>
      <c r="HZ78" s="7">
        <f ca="1"/>
        <v>0</v>
      </c>
      <c r="IA78" s="7">
        <f ca="1"/>
        <v>1</v>
      </c>
      <c r="IB78" s="7">
        <f ca="1"/>
        <v>0</v>
      </c>
      <c r="IC78" s="7">
        <f ca="1"/>
        <v>-2.6</v>
      </c>
      <c r="ID78" s="7">
        <f ca="1"/>
        <v>0</v>
      </c>
      <c r="IE78" s="7">
        <f ca="1"/>
        <v>0</v>
      </c>
      <c r="IF78" s="7">
        <f ca="1"/>
        <v>0</v>
      </c>
      <c r="IG78" s="7">
        <f ca="1"/>
        <v>0</v>
      </c>
      <c r="IH78" s="7">
        <f ca="1"/>
        <v>-77.518999999999764</v>
      </c>
      <c r="II78" s="7">
        <f ca="1"/>
        <v>0</v>
      </c>
      <c r="IJ78" s="7">
        <f ca="1"/>
        <v>0</v>
      </c>
      <c r="IK78" s="7">
        <f ca="1"/>
        <v>0</v>
      </c>
      <c r="IL78" s="7">
        <f ca="1"/>
        <v>0</v>
      </c>
      <c r="IM78" s="7">
        <f ca="1"/>
        <v>0</v>
      </c>
      <c r="IN78" s="7">
        <f ca="1"/>
        <v>0</v>
      </c>
      <c r="JL78" s="143"/>
      <c r="JN78" s="204"/>
      <c r="JO78" s="23" t="s">
        <v>483</v>
      </c>
      <c r="JP78" s="7">
        <f ca="1">IR334</f>
        <v>0</v>
      </c>
      <c r="JQ78" s="7">
        <f t="shared" ref="JQ78:KI78" ca="1" si="14">IS334</f>
        <v>0</v>
      </c>
      <c r="JR78" s="7">
        <f t="shared" ca="1" si="14"/>
        <v>0</v>
      </c>
      <c r="JS78" s="7">
        <f t="shared" ca="1" si="14"/>
        <v>0</v>
      </c>
      <c r="JT78" s="7">
        <f t="shared" ca="1" si="14"/>
        <v>0</v>
      </c>
      <c r="JU78" s="7">
        <f t="shared" ca="1" si="14"/>
        <v>0</v>
      </c>
      <c r="JV78" s="7">
        <f t="shared" ca="1" si="14"/>
        <v>0</v>
      </c>
      <c r="JW78" s="7">
        <f t="shared" ca="1" si="14"/>
        <v>0</v>
      </c>
      <c r="JX78" s="7">
        <f t="shared" ca="1" si="14"/>
        <v>0</v>
      </c>
      <c r="JY78" s="7">
        <f t="shared" ca="1" si="14"/>
        <v>0</v>
      </c>
      <c r="JZ78" s="7">
        <f t="shared" ca="1" si="14"/>
        <v>0</v>
      </c>
      <c r="KA78" s="7">
        <f t="shared" ca="1" si="14"/>
        <v>0</v>
      </c>
      <c r="KB78" s="7">
        <f t="shared" ca="1" si="14"/>
        <v>0</v>
      </c>
      <c r="KC78" s="7">
        <f t="shared" ca="1" si="14"/>
        <v>0</v>
      </c>
      <c r="KD78" s="7">
        <f t="shared" ca="1" si="14"/>
        <v>0</v>
      </c>
      <c r="KE78" s="7">
        <f t="shared" ca="1" si="14"/>
        <v>0</v>
      </c>
      <c r="KF78" s="7">
        <f t="shared" ca="1" si="14"/>
        <v>119.86167207949875</v>
      </c>
      <c r="KG78" s="7">
        <f t="shared" ca="1" si="14"/>
        <v>16220.363798718514</v>
      </c>
      <c r="KH78" s="7">
        <f t="shared" ca="1" si="14"/>
        <v>216.24680600217076</v>
      </c>
      <c r="KI78" s="7">
        <f t="shared" ca="1" si="14"/>
        <v>26083.527723199688</v>
      </c>
      <c r="KM78" s="204"/>
      <c r="KN78" s="23" t="s">
        <v>483</v>
      </c>
      <c r="KO78" s="7">
        <f ca="1"/>
        <v>0</v>
      </c>
      <c r="KP78" s="7">
        <f ca="1"/>
        <v>0</v>
      </c>
      <c r="KQ78" s="7">
        <f ca="1"/>
        <v>0</v>
      </c>
      <c r="KR78" s="7">
        <f ca="1"/>
        <v>0</v>
      </c>
      <c r="KS78" s="7">
        <f ca="1"/>
        <v>0</v>
      </c>
      <c r="KT78" s="7">
        <f ca="1"/>
        <v>0</v>
      </c>
      <c r="KU78" s="7">
        <f ca="1"/>
        <v>0</v>
      </c>
      <c r="KV78" s="7">
        <f ca="1"/>
        <v>0</v>
      </c>
      <c r="KW78" s="7">
        <f ca="1"/>
        <v>0</v>
      </c>
      <c r="LA78" s="204"/>
      <c r="LB78" s="23" t="s">
        <v>483</v>
      </c>
      <c r="LC78" s="7">
        <f ca="1"/>
        <v>0</v>
      </c>
      <c r="LD78" s="7">
        <f ca="1"/>
        <v>0</v>
      </c>
      <c r="LE78" s="7">
        <f ca="1"/>
        <v>0</v>
      </c>
      <c r="LF78" s="7">
        <f ca="1"/>
        <v>0</v>
      </c>
      <c r="LG78" s="7">
        <f ca="1"/>
        <v>0</v>
      </c>
      <c r="LH78" s="7">
        <f ca="1"/>
        <v>0</v>
      </c>
      <c r="LI78" s="7">
        <f ca="1"/>
        <v>0</v>
      </c>
      <c r="LJ78" s="7">
        <f ca="1"/>
        <v>42303.891521918194</v>
      </c>
      <c r="LK78" s="7">
        <f ca="1"/>
        <v>330.44831397100086</v>
      </c>
    </row>
    <row r="79" spans="1:324" ht="16" customHeight="1">
      <c r="A79" s="222"/>
      <c r="B79" s="23" t="s">
        <v>15</v>
      </c>
      <c r="C79" s="23"/>
      <c r="D79" s="23"/>
      <c r="E79" s="23"/>
      <c r="X79" s="18">
        <v>0</v>
      </c>
      <c r="Y79" s="18">
        <v>0</v>
      </c>
      <c r="Z79" s="18">
        <v>0</v>
      </c>
      <c r="AA79" s="18">
        <v>0</v>
      </c>
      <c r="AB79" s="18">
        <v>0</v>
      </c>
      <c r="AC79" s="18">
        <v>0</v>
      </c>
      <c r="AD79" s="18">
        <v>0</v>
      </c>
      <c r="AE79" s="18">
        <v>0</v>
      </c>
      <c r="AF79" s="18">
        <v>0</v>
      </c>
      <c r="AG79" s="18">
        <f>R28</f>
        <v>16585</v>
      </c>
      <c r="AH79" s="18">
        <v>0</v>
      </c>
      <c r="AI79" s="18">
        <v>0</v>
      </c>
      <c r="AJ79" s="18">
        <v>0</v>
      </c>
      <c r="AK79" s="18">
        <v>0</v>
      </c>
      <c r="AL79" s="18">
        <v>0</v>
      </c>
      <c r="AM79" s="18">
        <v>0</v>
      </c>
      <c r="AN79" s="18">
        <v>0</v>
      </c>
      <c r="AO79" s="18">
        <v>0</v>
      </c>
      <c r="AP79" s="18">
        <v>0</v>
      </c>
      <c r="AR79" s="19">
        <v>0</v>
      </c>
      <c r="AS79" s="19">
        <v>0</v>
      </c>
      <c r="AT79" s="19">
        <v>0</v>
      </c>
      <c r="AU79" s="19">
        <v>0</v>
      </c>
      <c r="AV79" s="19">
        <v>0</v>
      </c>
      <c r="AW79" s="19">
        <v>0</v>
      </c>
      <c r="AX79" s="19">
        <v>0</v>
      </c>
      <c r="AY79" s="19">
        <v>0</v>
      </c>
      <c r="AZ79" s="19">
        <v>0</v>
      </c>
      <c r="BB79" s="7">
        <f t="shared" si="6"/>
        <v>0</v>
      </c>
      <c r="BD79" s="7">
        <f t="shared" si="0"/>
        <v>16585</v>
      </c>
      <c r="BN79" s="222"/>
      <c r="BO79" s="23" t="s">
        <v>15</v>
      </c>
      <c r="BP79" s="120">
        <v>0</v>
      </c>
      <c r="BQ79" s="120">
        <v>0</v>
      </c>
      <c r="BR79" s="120">
        <v>0</v>
      </c>
      <c r="BS79" s="120">
        <v>0</v>
      </c>
      <c r="BT79" s="120">
        <v>0</v>
      </c>
      <c r="BU79" s="120">
        <v>0</v>
      </c>
      <c r="BV79" s="120">
        <v>0</v>
      </c>
      <c r="BW79" s="120">
        <v>0</v>
      </c>
      <c r="BX79" s="120">
        <v>0</v>
      </c>
      <c r="BY79" s="120">
        <f>BJ28</f>
        <v>0</v>
      </c>
      <c r="BZ79" s="120">
        <v>0</v>
      </c>
      <c r="CA79" s="120">
        <v>0</v>
      </c>
      <c r="CB79" s="120">
        <v>0</v>
      </c>
      <c r="CC79" s="120">
        <v>0</v>
      </c>
      <c r="CD79" s="120">
        <v>0</v>
      </c>
      <c r="CE79" s="120">
        <v>0</v>
      </c>
      <c r="CF79" s="120">
        <v>0</v>
      </c>
      <c r="CG79" s="120">
        <v>0</v>
      </c>
      <c r="CH79" s="120">
        <v>0</v>
      </c>
      <c r="CL79" s="222"/>
      <c r="CM79" s="23" t="s">
        <v>15</v>
      </c>
      <c r="CN79" s="7">
        <f t="shared" ca="1" si="7"/>
        <v>0</v>
      </c>
      <c r="CO79" s="7">
        <f t="shared" ca="1" si="1"/>
        <v>0</v>
      </c>
      <c r="CP79" s="7">
        <f t="shared" ca="1" si="1"/>
        <v>0</v>
      </c>
      <c r="CQ79" s="7">
        <f t="shared" ca="1" si="1"/>
        <v>0</v>
      </c>
      <c r="CR79" s="7">
        <f t="shared" ca="1" si="1"/>
        <v>0</v>
      </c>
      <c r="CS79" s="7">
        <f t="shared" ca="1" si="1"/>
        <v>0</v>
      </c>
      <c r="CT79" s="7">
        <f t="shared" ca="1" si="1"/>
        <v>16585</v>
      </c>
      <c r="CU79" s="7">
        <f t="shared" ca="1" si="1"/>
        <v>0</v>
      </c>
      <c r="CV79" s="7">
        <f t="shared" ca="1" si="1"/>
        <v>0</v>
      </c>
      <c r="CW79" s="7">
        <f t="shared" ca="1" si="1"/>
        <v>0</v>
      </c>
      <c r="CX79" s="7">
        <f t="shared" ca="1" si="1"/>
        <v>0</v>
      </c>
      <c r="CY79" s="7">
        <f t="shared" ca="1" si="1"/>
        <v>0</v>
      </c>
      <c r="CZ79" s="7">
        <f t="shared" ca="1" si="1"/>
        <v>0</v>
      </c>
      <c r="DA79" s="7">
        <f t="shared" ca="1" si="1"/>
        <v>0</v>
      </c>
      <c r="DB79" s="7">
        <f t="shared" ca="1" si="1"/>
        <v>0</v>
      </c>
      <c r="DC79" s="7">
        <f t="shared" ca="1" si="1"/>
        <v>0</v>
      </c>
      <c r="DD79" s="7">
        <f t="shared" ca="1" si="1"/>
        <v>0</v>
      </c>
      <c r="DE79" s="7">
        <f t="shared" ca="1" si="1"/>
        <v>0</v>
      </c>
      <c r="DF79" s="7">
        <f t="shared" ca="1" si="1"/>
        <v>0</v>
      </c>
      <c r="DG79" s="7">
        <f t="shared" ca="1" si="1"/>
        <v>0</v>
      </c>
      <c r="DJ79" s="222"/>
      <c r="DK79" s="23" t="s">
        <v>15</v>
      </c>
      <c r="DL79" s="7">
        <f ca="1"/>
        <v>0</v>
      </c>
      <c r="DM79" s="7">
        <f ca="1"/>
        <v>0</v>
      </c>
      <c r="DN79" s="7">
        <f ca="1"/>
        <v>0</v>
      </c>
      <c r="DO79" s="7">
        <f ca="1"/>
        <v>0</v>
      </c>
      <c r="DP79" s="7">
        <f ca="1"/>
        <v>0</v>
      </c>
      <c r="DQ79" s="7">
        <f ca="1"/>
        <v>0</v>
      </c>
      <c r="DR79" s="7">
        <f ca="1"/>
        <v>0</v>
      </c>
      <c r="DS79" s="7">
        <f ca="1"/>
        <v>0</v>
      </c>
      <c r="DT79" s="7">
        <f ca="1"/>
        <v>0</v>
      </c>
      <c r="DU79" s="155">
        <f ca="1"/>
        <v>1.023102310231023</v>
      </c>
      <c r="DV79" s="7">
        <f ca="1"/>
        <v>0</v>
      </c>
      <c r="DW79" s="7">
        <f ca="1"/>
        <v>0</v>
      </c>
      <c r="DX79" s="7">
        <f ca="1"/>
        <v>0</v>
      </c>
      <c r="DY79" s="7">
        <f ca="1"/>
        <v>0</v>
      </c>
      <c r="DZ79" s="7">
        <f ca="1"/>
        <v>0</v>
      </c>
      <c r="EA79" s="7">
        <f ca="1"/>
        <v>0</v>
      </c>
      <c r="EB79" s="7">
        <f ca="1"/>
        <v>0</v>
      </c>
      <c r="EC79" s="7">
        <f ca="1"/>
        <v>0</v>
      </c>
      <c r="ED79" s="7">
        <f ca="1"/>
        <v>0</v>
      </c>
      <c r="EG79" s="222"/>
      <c r="EH79" s="23" t="s">
        <v>15</v>
      </c>
      <c r="EI79" s="7">
        <f ca="1"/>
        <v>0</v>
      </c>
      <c r="EJ79" s="7">
        <f ca="1"/>
        <v>0</v>
      </c>
      <c r="EK79" s="7">
        <f ca="1"/>
        <v>0</v>
      </c>
      <c r="EL79" s="7">
        <f ca="1"/>
        <v>0</v>
      </c>
      <c r="EM79" s="7">
        <f ca="1"/>
        <v>0</v>
      </c>
      <c r="EN79" s="7">
        <f ca="1"/>
        <v>0</v>
      </c>
      <c r="EO79" s="7">
        <f ca="1"/>
        <v>0.36904761904761907</v>
      </c>
      <c r="EP79" s="7">
        <f ca="1"/>
        <v>0</v>
      </c>
      <c r="EQ79" s="7">
        <f ca="1"/>
        <v>0</v>
      </c>
      <c r="ER79" s="7">
        <f ca="1"/>
        <v>0</v>
      </c>
      <c r="ES79" s="7">
        <f ca="1"/>
        <v>0</v>
      </c>
      <c r="ET79" s="7">
        <f ca="1"/>
        <v>0</v>
      </c>
      <c r="EU79" s="7">
        <f ca="1"/>
        <v>0</v>
      </c>
      <c r="EV79" s="7">
        <f ca="1"/>
        <v>0</v>
      </c>
      <c r="EW79" s="7">
        <f ca="1"/>
        <v>0</v>
      </c>
      <c r="EX79" s="7">
        <f ca="1"/>
        <v>0</v>
      </c>
      <c r="EY79" s="7">
        <f ca="1"/>
        <v>0</v>
      </c>
      <c r="EZ79" s="7">
        <f ca="1"/>
        <v>0</v>
      </c>
      <c r="FA79" s="7">
        <f ca="1"/>
        <v>0</v>
      </c>
      <c r="FE79" s="124"/>
      <c r="FF79" s="222"/>
      <c r="FG79" s="23" t="s">
        <v>15</v>
      </c>
      <c r="FH79" s="7">
        <f t="shared" si="2"/>
        <v>0</v>
      </c>
      <c r="FL79" s="7">
        <f t="shared" ca="1" si="8"/>
        <v>0</v>
      </c>
      <c r="FM79" s="7">
        <f t="shared" ca="1" si="3"/>
        <v>0</v>
      </c>
      <c r="FN79" s="7">
        <f t="shared" ca="1" si="3"/>
        <v>0</v>
      </c>
      <c r="FO79" s="7">
        <f t="shared" ca="1" si="3"/>
        <v>0</v>
      </c>
      <c r="FP79" s="7">
        <f t="shared" ca="1" si="3"/>
        <v>0</v>
      </c>
      <c r="FQ79" s="7">
        <f t="shared" ca="1" si="3"/>
        <v>0</v>
      </c>
      <c r="FR79" s="7">
        <f t="shared" ca="1" si="3"/>
        <v>0</v>
      </c>
      <c r="FS79" s="7">
        <f t="shared" ca="1" si="3"/>
        <v>0</v>
      </c>
      <c r="FT79" s="7">
        <f t="shared" ca="1" si="3"/>
        <v>0</v>
      </c>
      <c r="FU79" s="7">
        <f t="shared" ca="1" si="3"/>
        <v>0</v>
      </c>
      <c r="FV79" s="7">
        <f t="shared" ca="1" si="3"/>
        <v>0</v>
      </c>
      <c r="FW79" s="7">
        <f t="shared" ca="1" si="3"/>
        <v>0</v>
      </c>
      <c r="FX79" s="7">
        <f t="shared" ca="1" si="3"/>
        <v>0</v>
      </c>
      <c r="FY79" s="7">
        <f t="shared" ca="1" si="3"/>
        <v>0</v>
      </c>
      <c r="FZ79" s="7">
        <f t="shared" ca="1" si="3"/>
        <v>0</v>
      </c>
      <c r="GA79" s="7">
        <f t="shared" ca="1" si="3"/>
        <v>0</v>
      </c>
      <c r="GB79" s="7">
        <f t="shared" ca="1" si="3"/>
        <v>0</v>
      </c>
      <c r="GC79" s="7">
        <f t="shared" ca="1" si="3"/>
        <v>0</v>
      </c>
      <c r="GD79" s="7">
        <f t="shared" ca="1" si="3"/>
        <v>0</v>
      </c>
      <c r="GE79" s="7">
        <f t="shared" ca="1" si="3"/>
        <v>0</v>
      </c>
      <c r="GG79" s="222"/>
      <c r="GH79" s="23" t="s">
        <v>15</v>
      </c>
      <c r="GI79" s="7">
        <f t="shared" si="4"/>
        <v>0</v>
      </c>
      <c r="GK79" s="7">
        <f ca="1"/>
        <v>0</v>
      </c>
      <c r="GL79" s="7">
        <f ca="1"/>
        <v>0</v>
      </c>
      <c r="GN79" s="7">
        <f t="shared" ca="1" si="9"/>
        <v>0</v>
      </c>
      <c r="GP79" s="132" t="s">
        <v>128</v>
      </c>
      <c r="GT79" s="133" t="s">
        <v>173</v>
      </c>
      <c r="HC79" s="125"/>
      <c r="HG79" s="222"/>
      <c r="HH79" s="23"/>
      <c r="HI79" s="17"/>
      <c r="HJ79" s="17"/>
      <c r="HK79" s="17"/>
      <c r="HL79" s="17"/>
      <c r="HM79" s="17"/>
      <c r="HN79" s="17"/>
      <c r="HO79" s="145"/>
      <c r="HP79" s="17"/>
      <c r="HQ79" s="17"/>
      <c r="HR79" s="17"/>
      <c r="HS79" s="17"/>
      <c r="HT79" s="204"/>
      <c r="HU79" s="23" t="s">
        <v>15</v>
      </c>
      <c r="HV79" s="7">
        <f ca="1"/>
        <v>0</v>
      </c>
      <c r="HW79" s="7">
        <f ca="1"/>
        <v>0</v>
      </c>
      <c r="HX79" s="7">
        <f ca="1"/>
        <v>0</v>
      </c>
      <c r="HY79" s="7">
        <f ca="1"/>
        <v>0</v>
      </c>
      <c r="HZ79" s="7">
        <f ca="1"/>
        <v>0</v>
      </c>
      <c r="IA79" s="7">
        <f ca="1"/>
        <v>0</v>
      </c>
      <c r="IB79" s="7">
        <f ca="1"/>
        <v>0.36904761904761907</v>
      </c>
      <c r="IC79" s="7">
        <f ca="1"/>
        <v>0</v>
      </c>
      <c r="ID79" s="7">
        <f ca="1"/>
        <v>0</v>
      </c>
      <c r="IE79" s="7">
        <f ca="1"/>
        <v>-1.023102310231023</v>
      </c>
      <c r="IF79" s="7">
        <f ca="1"/>
        <v>0</v>
      </c>
      <c r="IG79" s="7">
        <f ca="1"/>
        <v>0</v>
      </c>
      <c r="IH79" s="7">
        <f ca="1"/>
        <v>0</v>
      </c>
      <c r="II79" s="7">
        <f ca="1"/>
        <v>0</v>
      </c>
      <c r="IJ79" s="7">
        <f ca="1"/>
        <v>0</v>
      </c>
      <c r="IK79" s="7">
        <f ca="1"/>
        <v>0</v>
      </c>
      <c r="IL79" s="7">
        <f ca="1"/>
        <v>0</v>
      </c>
      <c r="IM79" s="7">
        <f ca="1"/>
        <v>0</v>
      </c>
      <c r="IN79" s="7">
        <f ca="1"/>
        <v>0</v>
      </c>
      <c r="JL79" s="143"/>
      <c r="JN79" s="204"/>
      <c r="JO79" s="23" t="s">
        <v>15</v>
      </c>
      <c r="JP79" s="7">
        <f ca="1">IR359</f>
        <v>0</v>
      </c>
      <c r="JQ79" s="7">
        <f t="shared" ref="JQ79:KI79" ca="1" si="15">IS359</f>
        <v>0</v>
      </c>
      <c r="JR79" s="7">
        <f t="shared" ca="1" si="15"/>
        <v>0</v>
      </c>
      <c r="JS79" s="7">
        <f t="shared" ca="1" si="15"/>
        <v>0</v>
      </c>
      <c r="JT79" s="7">
        <f t="shared" ca="1" si="15"/>
        <v>0</v>
      </c>
      <c r="JU79" s="7">
        <f t="shared" ca="1" si="15"/>
        <v>0</v>
      </c>
      <c r="JV79" s="7">
        <f t="shared" ca="1" si="15"/>
        <v>0</v>
      </c>
      <c r="JW79" s="7">
        <f t="shared" ca="1" si="15"/>
        <v>0</v>
      </c>
      <c r="JX79" s="7">
        <f t="shared" ca="1" si="15"/>
        <v>0</v>
      </c>
      <c r="JY79" s="7">
        <f t="shared" ca="1" si="15"/>
        <v>0</v>
      </c>
      <c r="JZ79" s="7">
        <f t="shared" ca="1" si="15"/>
        <v>0</v>
      </c>
      <c r="KA79" s="7">
        <f t="shared" ca="1" si="15"/>
        <v>0</v>
      </c>
      <c r="KB79" s="7">
        <f t="shared" ca="1" si="15"/>
        <v>0</v>
      </c>
      <c r="KC79" s="7">
        <f t="shared" ca="1" si="15"/>
        <v>0</v>
      </c>
      <c r="KD79" s="7">
        <f t="shared" ca="1" si="15"/>
        <v>0</v>
      </c>
      <c r="KE79" s="7">
        <f t="shared" ca="1" si="15"/>
        <v>0</v>
      </c>
      <c r="KF79" s="7">
        <f t="shared" ca="1" si="15"/>
        <v>5882.9471647501932</v>
      </c>
      <c r="KG79" s="7">
        <f t="shared" ca="1" si="15"/>
        <v>33.900008686450079</v>
      </c>
      <c r="KH79" s="7">
        <f t="shared" ca="1" si="15"/>
        <v>10613.639140719961</v>
      </c>
      <c r="KI79" s="7">
        <f t="shared" ca="1" si="15"/>
        <v>54.513685843445153</v>
      </c>
      <c r="KM79" s="204"/>
      <c r="KN79" s="23" t="s">
        <v>15</v>
      </c>
      <c r="KO79" s="7">
        <f ca="1"/>
        <v>0</v>
      </c>
      <c r="KP79" s="7">
        <f ca="1"/>
        <v>0</v>
      </c>
      <c r="KQ79" s="7">
        <f ca="1"/>
        <v>0</v>
      </c>
      <c r="KR79" s="7">
        <f ca="1"/>
        <v>0</v>
      </c>
      <c r="KS79" s="7">
        <f ca="1"/>
        <v>0</v>
      </c>
      <c r="KT79" s="7">
        <f ca="1"/>
        <v>0</v>
      </c>
      <c r="KU79" s="7">
        <f ca="1"/>
        <v>0</v>
      </c>
      <c r="KV79" s="7">
        <f ca="1"/>
        <v>0</v>
      </c>
      <c r="KW79" s="7">
        <f ca="1"/>
        <v>0</v>
      </c>
      <c r="LA79" s="204"/>
      <c r="LB79" s="23" t="s">
        <v>15</v>
      </c>
      <c r="LC79" s="7">
        <f ca="1"/>
        <v>0</v>
      </c>
      <c r="LD79" s="7">
        <f ca="1"/>
        <v>0</v>
      </c>
      <c r="LE79" s="7">
        <f ca="1"/>
        <v>0</v>
      </c>
      <c r="LF79" s="7">
        <f ca="1"/>
        <v>0</v>
      </c>
      <c r="LG79" s="7">
        <f ca="1"/>
        <v>0</v>
      </c>
      <c r="LH79" s="7">
        <f ca="1"/>
        <v>0</v>
      </c>
      <c r="LI79" s="7">
        <f ca="1"/>
        <v>0</v>
      </c>
      <c r="LJ79" s="7">
        <f ca="1"/>
        <v>88.413694529895224</v>
      </c>
      <c r="LK79" s="7">
        <f ca="1"/>
        <v>16218.779014539043</v>
      </c>
    </row>
    <row r="80" spans="1:324" ht="16" customHeight="1">
      <c r="A80" s="222"/>
      <c r="B80" s="23" t="s">
        <v>484</v>
      </c>
      <c r="C80" s="23"/>
      <c r="D80" s="23"/>
      <c r="E80" s="23"/>
      <c r="X80" s="18">
        <v>0</v>
      </c>
      <c r="Y80" s="18">
        <v>0</v>
      </c>
      <c r="Z80" s="18">
        <f>E18</f>
        <v>53.5</v>
      </c>
      <c r="AA80" s="18">
        <f>G26</f>
        <v>53.5</v>
      </c>
      <c r="AB80" s="18">
        <v>0</v>
      </c>
      <c r="AC80" s="18">
        <v>0</v>
      </c>
      <c r="AD80" s="18">
        <v>0</v>
      </c>
      <c r="AE80" s="18">
        <v>0</v>
      </c>
      <c r="AF80" s="18">
        <v>0</v>
      </c>
      <c r="AG80" s="18">
        <v>0</v>
      </c>
      <c r="AH80" s="18">
        <v>0</v>
      </c>
      <c r="AI80" s="18">
        <v>0</v>
      </c>
      <c r="AJ80" s="18">
        <v>0</v>
      </c>
      <c r="AK80" s="18">
        <v>0</v>
      </c>
      <c r="AL80" s="18">
        <f>Z26</f>
        <v>16103.500000000002</v>
      </c>
      <c r="AM80" s="18">
        <v>0</v>
      </c>
      <c r="AN80" s="18">
        <v>0</v>
      </c>
      <c r="AO80" s="18">
        <v>0</v>
      </c>
      <c r="AP80" s="18">
        <v>0</v>
      </c>
      <c r="AR80" s="19">
        <v>0</v>
      </c>
      <c r="AS80" s="19">
        <v>0</v>
      </c>
      <c r="AT80" s="19">
        <v>0</v>
      </c>
      <c r="AU80" s="19">
        <v>0</v>
      </c>
      <c r="AV80" s="19">
        <v>0</v>
      </c>
      <c r="AW80" s="19">
        <v>0</v>
      </c>
      <c r="AX80" s="19">
        <v>0</v>
      </c>
      <c r="AY80" s="19">
        <v>0</v>
      </c>
      <c r="AZ80" s="19">
        <v>0</v>
      </c>
      <c r="BB80" s="7">
        <f t="shared" si="6"/>
        <v>0</v>
      </c>
      <c r="BD80" s="7">
        <f t="shared" si="0"/>
        <v>16210.500000000002</v>
      </c>
      <c r="BN80" s="222"/>
      <c r="BO80" s="23" t="s">
        <v>484</v>
      </c>
      <c r="BP80" s="120">
        <v>0</v>
      </c>
      <c r="BQ80" s="120">
        <v>0</v>
      </c>
      <c r="BR80" s="18">
        <v>1</v>
      </c>
      <c r="BS80" s="18">
        <v>1</v>
      </c>
      <c r="BT80" s="120">
        <v>0</v>
      </c>
      <c r="BU80" s="120">
        <v>0</v>
      </c>
      <c r="BV80" s="120">
        <v>0</v>
      </c>
      <c r="BW80" s="120">
        <v>0</v>
      </c>
      <c r="BX80" s="120">
        <v>0</v>
      </c>
      <c r="BY80" s="120">
        <v>0</v>
      </c>
      <c r="BZ80" s="120">
        <v>0</v>
      </c>
      <c r="CA80" s="120">
        <v>0</v>
      </c>
      <c r="CB80" s="120">
        <v>0</v>
      </c>
      <c r="CC80" s="120">
        <v>0</v>
      </c>
      <c r="CD80" s="120">
        <f>BR26</f>
        <v>0</v>
      </c>
      <c r="CE80" s="120">
        <v>0</v>
      </c>
      <c r="CF80" s="120">
        <v>0</v>
      </c>
      <c r="CG80" s="120">
        <v>0</v>
      </c>
      <c r="CH80" s="120">
        <v>0</v>
      </c>
      <c r="CL80" s="222"/>
      <c r="CM80" s="23" t="s">
        <v>484</v>
      </c>
      <c r="CN80" s="7">
        <f t="shared" ca="1" si="7"/>
        <v>0</v>
      </c>
      <c r="CO80" s="7">
        <f t="shared" ca="1" si="1"/>
        <v>0</v>
      </c>
      <c r="CP80" s="7">
        <f t="shared" ca="1" si="1"/>
        <v>0</v>
      </c>
      <c r="CQ80" s="7">
        <f t="shared" ca="1" si="1"/>
        <v>0</v>
      </c>
      <c r="CR80" s="7">
        <f t="shared" ca="1" si="1"/>
        <v>0</v>
      </c>
      <c r="CS80" s="7">
        <f t="shared" ca="1" si="1"/>
        <v>0</v>
      </c>
      <c r="CT80" s="7">
        <f t="shared" ca="1" si="1"/>
        <v>0</v>
      </c>
      <c r="CU80" s="7">
        <f t="shared" ca="1" si="1"/>
        <v>16210.500000000002</v>
      </c>
      <c r="CV80" s="7">
        <f t="shared" ca="1" si="1"/>
        <v>0</v>
      </c>
      <c r="CW80" s="7">
        <f t="shared" ca="1" si="1"/>
        <v>0</v>
      </c>
      <c r="CX80" s="7">
        <f t="shared" ca="1" si="1"/>
        <v>0</v>
      </c>
      <c r="CY80" s="7">
        <f t="shared" ca="1" si="1"/>
        <v>0</v>
      </c>
      <c r="CZ80" s="7">
        <f t="shared" ca="1" si="1"/>
        <v>0</v>
      </c>
      <c r="DA80" s="7">
        <f t="shared" ca="1" si="1"/>
        <v>0</v>
      </c>
      <c r="DB80" s="7">
        <f t="shared" ca="1" si="1"/>
        <v>0</v>
      </c>
      <c r="DC80" s="7">
        <f t="shared" ca="1" si="1"/>
        <v>0</v>
      </c>
      <c r="DD80" s="7">
        <f t="shared" ca="1" si="1"/>
        <v>0</v>
      </c>
      <c r="DE80" s="7">
        <f t="shared" ca="1" si="1"/>
        <v>0</v>
      </c>
      <c r="DF80" s="7">
        <f t="shared" ca="1" si="1"/>
        <v>0</v>
      </c>
      <c r="DG80" s="7">
        <f t="shared" ca="1" si="1"/>
        <v>0</v>
      </c>
      <c r="DJ80" s="222"/>
      <c r="DK80" s="23" t="s">
        <v>484</v>
      </c>
      <c r="DL80" s="7">
        <f ca="1"/>
        <v>0</v>
      </c>
      <c r="DM80" s="7">
        <f ca="1"/>
        <v>0</v>
      </c>
      <c r="DN80" s="7">
        <f ca="1"/>
        <v>1.2546904315196999E-3</v>
      </c>
      <c r="DO80" s="7">
        <f ca="1"/>
        <v>1.0526315789473684E-3</v>
      </c>
      <c r="DP80" s="7">
        <f ca="1"/>
        <v>0</v>
      </c>
      <c r="DQ80" s="7">
        <f ca="1"/>
        <v>0</v>
      </c>
      <c r="DR80" s="7">
        <f ca="1"/>
        <v>0</v>
      </c>
      <c r="DS80" s="7">
        <f ca="1"/>
        <v>0</v>
      </c>
      <c r="DT80" s="7">
        <f ca="1"/>
        <v>0</v>
      </c>
      <c r="DU80" s="7">
        <f ca="1"/>
        <v>0</v>
      </c>
      <c r="DV80" s="7">
        <f ca="1"/>
        <v>0</v>
      </c>
      <c r="DW80" s="7">
        <f ca="1"/>
        <v>0</v>
      </c>
      <c r="DX80" s="7">
        <f ca="1"/>
        <v>0</v>
      </c>
      <c r="DY80" s="7">
        <f ca="1"/>
        <v>0</v>
      </c>
      <c r="DZ80" s="155">
        <f ca="1"/>
        <v>8.9464882943143849</v>
      </c>
      <c r="EA80" s="7">
        <f ca="1"/>
        <v>0</v>
      </c>
      <c r="EB80" s="7">
        <f ca="1"/>
        <v>0</v>
      </c>
      <c r="EC80" s="7">
        <f ca="1"/>
        <v>0</v>
      </c>
      <c r="ED80" s="7">
        <f ca="1"/>
        <v>0</v>
      </c>
      <c r="EG80" s="222"/>
      <c r="EH80" s="23" t="s">
        <v>484</v>
      </c>
      <c r="EI80" s="7">
        <f ca="1"/>
        <v>0</v>
      </c>
      <c r="EJ80" s="7">
        <f ca="1"/>
        <v>0</v>
      </c>
      <c r="EK80" s="7">
        <f ca="1"/>
        <v>0</v>
      </c>
      <c r="EL80" s="7">
        <f ca="1"/>
        <v>0</v>
      </c>
      <c r="EM80" s="7">
        <f ca="1"/>
        <v>0</v>
      </c>
      <c r="EN80" s="7">
        <f ca="1"/>
        <v>0</v>
      </c>
      <c r="EO80" s="7">
        <f ca="1"/>
        <v>0</v>
      </c>
      <c r="EP80" s="7">
        <f ca="1"/>
        <v>0</v>
      </c>
      <c r="EQ80" s="7">
        <f ca="1"/>
        <v>0</v>
      </c>
      <c r="ER80" s="7">
        <f ca="1"/>
        <v>1</v>
      </c>
      <c r="ES80" s="7">
        <f ca="1"/>
        <v>0</v>
      </c>
      <c r="ET80" s="7">
        <f ca="1"/>
        <v>0</v>
      </c>
      <c r="EU80" s="7">
        <f ca="1"/>
        <v>0</v>
      </c>
      <c r="EV80" s="7">
        <f ca="1"/>
        <v>0</v>
      </c>
      <c r="EW80" s="7">
        <f ca="1"/>
        <v>0</v>
      </c>
      <c r="EX80" s="7">
        <f ca="1"/>
        <v>0</v>
      </c>
      <c r="EY80" s="7">
        <f ca="1"/>
        <v>0</v>
      </c>
      <c r="EZ80" s="7">
        <f ca="1"/>
        <v>0</v>
      </c>
      <c r="FA80" s="7">
        <f ca="1"/>
        <v>0</v>
      </c>
      <c r="FE80" s="124"/>
      <c r="FF80" s="222"/>
      <c r="FG80" s="23" t="s">
        <v>484</v>
      </c>
      <c r="FH80" s="7">
        <f t="shared" si="2"/>
        <v>0</v>
      </c>
      <c r="FL80" s="7">
        <f t="shared" ca="1" si="8"/>
        <v>0</v>
      </c>
      <c r="FM80" s="7">
        <f t="shared" ca="1" si="3"/>
        <v>0</v>
      </c>
      <c r="FN80" s="7">
        <f t="shared" ca="1" si="3"/>
        <v>0</v>
      </c>
      <c r="FO80" s="7">
        <f t="shared" ca="1" si="3"/>
        <v>0</v>
      </c>
      <c r="FP80" s="7">
        <f t="shared" ca="1" si="3"/>
        <v>0</v>
      </c>
      <c r="FQ80" s="7">
        <f t="shared" ca="1" si="3"/>
        <v>0</v>
      </c>
      <c r="FR80" s="7">
        <f t="shared" ca="1" si="3"/>
        <v>0</v>
      </c>
      <c r="FS80" s="7">
        <f t="shared" ca="1" si="3"/>
        <v>0</v>
      </c>
      <c r="FT80" s="7">
        <f t="shared" ca="1" si="3"/>
        <v>0</v>
      </c>
      <c r="FU80" s="7">
        <f t="shared" ca="1" si="3"/>
        <v>0</v>
      </c>
      <c r="FV80" s="7">
        <f t="shared" ca="1" si="3"/>
        <v>0</v>
      </c>
      <c r="FW80" s="7">
        <f t="shared" ca="1" si="3"/>
        <v>0</v>
      </c>
      <c r="FX80" s="7">
        <f t="shared" ca="1" si="3"/>
        <v>0</v>
      </c>
      <c r="FY80" s="7">
        <f t="shared" ca="1" si="3"/>
        <v>0</v>
      </c>
      <c r="FZ80" s="7">
        <f t="shared" ca="1" si="3"/>
        <v>0</v>
      </c>
      <c r="GA80" s="7">
        <f t="shared" ca="1" si="3"/>
        <v>0</v>
      </c>
      <c r="GB80" s="7">
        <f t="shared" ca="1" si="3"/>
        <v>0</v>
      </c>
      <c r="GC80" s="7">
        <f t="shared" ca="1" si="3"/>
        <v>0</v>
      </c>
      <c r="GD80" s="7">
        <f t="shared" ca="1" si="3"/>
        <v>0</v>
      </c>
      <c r="GE80" s="7">
        <f t="shared" ca="1" si="3"/>
        <v>0</v>
      </c>
      <c r="GG80" s="222"/>
      <c r="GH80" s="23" t="s">
        <v>484</v>
      </c>
      <c r="GI80" s="7">
        <f t="shared" si="4"/>
        <v>0</v>
      </c>
      <c r="GK80" s="7">
        <f ca="1"/>
        <v>0</v>
      </c>
      <c r="GL80" s="7">
        <f ca="1"/>
        <v>0</v>
      </c>
      <c r="GN80" s="7">
        <f t="shared" ca="1" si="9"/>
        <v>0</v>
      </c>
      <c r="GP80" s="132" t="s">
        <v>128</v>
      </c>
      <c r="GT80" s="133"/>
      <c r="HB80" s="98"/>
      <c r="HC80" s="125"/>
      <c r="HG80" s="222"/>
      <c r="HH80" s="23"/>
      <c r="HI80" s="17"/>
      <c r="HJ80" s="17"/>
      <c r="HK80" s="17"/>
      <c r="HL80" s="17"/>
      <c r="HM80" s="17"/>
      <c r="HN80" s="17"/>
      <c r="HO80" s="145"/>
      <c r="HP80" s="17"/>
      <c r="HQ80" s="17"/>
      <c r="HR80" s="17"/>
      <c r="HS80" s="17"/>
      <c r="HT80" s="204"/>
      <c r="HU80" s="23" t="s">
        <v>484</v>
      </c>
      <c r="HV80" s="7">
        <f ca="1"/>
        <v>0</v>
      </c>
      <c r="HW80" s="7">
        <f ca="1"/>
        <v>0</v>
      </c>
      <c r="HX80" s="7">
        <f ca="1"/>
        <v>0</v>
      </c>
      <c r="HY80" s="7">
        <f ca="1"/>
        <v>0</v>
      </c>
      <c r="HZ80" s="7">
        <f ca="1"/>
        <v>0</v>
      </c>
      <c r="IA80" s="7">
        <f ca="1"/>
        <v>0</v>
      </c>
      <c r="IB80" s="7">
        <f ca="1"/>
        <v>0</v>
      </c>
      <c r="IC80" s="7">
        <f ca="1"/>
        <v>0</v>
      </c>
      <c r="ID80" s="7">
        <f ca="1"/>
        <v>0</v>
      </c>
      <c r="IE80" s="7">
        <f ca="1"/>
        <v>1</v>
      </c>
      <c r="IF80" s="7">
        <f ca="1"/>
        <v>0</v>
      </c>
      <c r="IG80" s="7">
        <f ca="1"/>
        <v>0</v>
      </c>
      <c r="IH80" s="7">
        <f ca="1"/>
        <v>0</v>
      </c>
      <c r="II80" s="7">
        <f ca="1"/>
        <v>0</v>
      </c>
      <c r="IJ80" s="7">
        <f ca="1"/>
        <v>-8.9464882943143849</v>
      </c>
      <c r="IK80" s="7">
        <f ca="1"/>
        <v>0</v>
      </c>
      <c r="IL80" s="7">
        <f ca="1"/>
        <v>0</v>
      </c>
      <c r="IM80" s="7">
        <f ca="1"/>
        <v>0</v>
      </c>
      <c r="IN80" s="7">
        <f ca="1"/>
        <v>0</v>
      </c>
      <c r="JL80" s="143"/>
      <c r="JN80" s="204"/>
      <c r="JO80" s="23" t="s">
        <v>484</v>
      </c>
      <c r="JP80" s="7">
        <f ca="1">IR384</f>
        <v>0</v>
      </c>
      <c r="JQ80" s="7">
        <f t="shared" ref="JQ80:KI80" ca="1" si="16">IS384</f>
        <v>0</v>
      </c>
      <c r="JR80" s="7">
        <f t="shared" ca="1" si="16"/>
        <v>0</v>
      </c>
      <c r="JS80" s="7">
        <f t="shared" ca="1" si="16"/>
        <v>0</v>
      </c>
      <c r="JT80" s="7">
        <f t="shared" ca="1" si="16"/>
        <v>0</v>
      </c>
      <c r="JU80" s="7">
        <f t="shared" ca="1" si="16"/>
        <v>0</v>
      </c>
      <c r="JV80" s="7">
        <f t="shared" ca="1" si="16"/>
        <v>0</v>
      </c>
      <c r="JW80" s="7">
        <f t="shared" ca="1" si="16"/>
        <v>0</v>
      </c>
      <c r="JX80" s="7">
        <f t="shared" ca="1" si="16"/>
        <v>0</v>
      </c>
      <c r="JY80" s="7">
        <f t="shared" ca="1" si="16"/>
        <v>0</v>
      </c>
      <c r="JZ80" s="7">
        <f t="shared" ca="1" si="16"/>
        <v>0</v>
      </c>
      <c r="KA80" s="7">
        <f t="shared" ca="1" si="16"/>
        <v>0</v>
      </c>
      <c r="KB80" s="7">
        <f t="shared" ca="1" si="16"/>
        <v>0</v>
      </c>
      <c r="KC80" s="7">
        <f t="shared" ca="1" si="16"/>
        <v>0</v>
      </c>
      <c r="KD80" s="7">
        <f t="shared" ca="1" si="16"/>
        <v>0</v>
      </c>
      <c r="KE80" s="7">
        <f t="shared" ca="1" si="16"/>
        <v>0</v>
      </c>
      <c r="KF80" s="7">
        <f t="shared" ca="1" si="16"/>
        <v>15580.933531448693</v>
      </c>
      <c r="KG80" s="7">
        <f t="shared" ca="1" si="16"/>
        <v>89.78387316207359</v>
      </c>
      <c r="KH80" s="7">
        <f t="shared" ca="1" si="16"/>
        <v>395.40358060400143</v>
      </c>
      <c r="KI80" s="7">
        <f t="shared" ca="1" si="16"/>
        <v>144.37901478536588</v>
      </c>
      <c r="KM80" s="204"/>
      <c r="KN80" s="23" t="s">
        <v>484</v>
      </c>
      <c r="KO80" s="7">
        <f ca="1"/>
        <v>0</v>
      </c>
      <c r="KP80" s="7">
        <f ca="1"/>
        <v>0</v>
      </c>
      <c r="KQ80" s="7">
        <f ca="1"/>
        <v>0</v>
      </c>
      <c r="KR80" s="7">
        <f ca="1"/>
        <v>0</v>
      </c>
      <c r="KS80" s="7">
        <f ca="1"/>
        <v>0</v>
      </c>
      <c r="KT80" s="7">
        <f ca="1"/>
        <v>0</v>
      </c>
      <c r="KU80" s="7">
        <f ca="1"/>
        <v>0</v>
      </c>
      <c r="KV80" s="7">
        <f ca="1"/>
        <v>0</v>
      </c>
      <c r="KW80" s="7">
        <f ca="1"/>
        <v>0</v>
      </c>
      <c r="LA80" s="204"/>
      <c r="LB80" s="23" t="s">
        <v>484</v>
      </c>
      <c r="LC80" s="7">
        <f ca="1"/>
        <v>0</v>
      </c>
      <c r="LD80" s="7">
        <f ca="1"/>
        <v>0</v>
      </c>
      <c r="LE80" s="7">
        <f ca="1"/>
        <v>0</v>
      </c>
      <c r="LF80" s="7">
        <f ca="1"/>
        <v>0</v>
      </c>
      <c r="LG80" s="7">
        <f ca="1"/>
        <v>0</v>
      </c>
      <c r="LH80" s="7">
        <f ca="1"/>
        <v>0</v>
      </c>
      <c r="LI80" s="7">
        <f ca="1"/>
        <v>0</v>
      </c>
      <c r="LJ80" s="7">
        <f ca="1"/>
        <v>234.16288794743946</v>
      </c>
      <c r="LK80" s="7">
        <f ca="1"/>
        <v>15240.56695921412</v>
      </c>
    </row>
    <row r="81" spans="1:338">
      <c r="A81" s="222"/>
      <c r="B81" s="23" t="s">
        <v>21</v>
      </c>
      <c r="C81" s="23"/>
      <c r="D81" s="23"/>
      <c r="E81" s="23"/>
      <c r="X81" s="18">
        <v>0</v>
      </c>
      <c r="Y81" s="18">
        <v>0</v>
      </c>
      <c r="Z81" s="18">
        <v>0</v>
      </c>
      <c r="AA81" s="18">
        <v>0</v>
      </c>
      <c r="AB81" s="18">
        <v>0</v>
      </c>
      <c r="AC81" s="18">
        <v>0</v>
      </c>
      <c r="AD81" s="18">
        <v>0</v>
      </c>
      <c r="AE81" s="18">
        <v>0</v>
      </c>
      <c r="AF81" s="18">
        <f>R16</f>
        <v>6400</v>
      </c>
      <c r="AG81" s="18">
        <v>0</v>
      </c>
      <c r="AH81" s="18">
        <v>0</v>
      </c>
      <c r="AI81" s="18">
        <v>0</v>
      </c>
      <c r="AJ81" s="18">
        <v>0</v>
      </c>
      <c r="AK81" s="18">
        <v>0</v>
      </c>
      <c r="AL81" s="18">
        <v>0</v>
      </c>
      <c r="AM81" s="18">
        <v>0</v>
      </c>
      <c r="AN81" s="18">
        <v>0</v>
      </c>
      <c r="AO81" s="18">
        <v>0</v>
      </c>
      <c r="AP81" s="18">
        <v>0</v>
      </c>
      <c r="AR81" s="19">
        <v>0</v>
      </c>
      <c r="AS81" s="19">
        <v>0</v>
      </c>
      <c r="AT81" s="19">
        <v>0</v>
      </c>
      <c r="AU81" s="19">
        <v>0</v>
      </c>
      <c r="AV81" s="19">
        <v>0</v>
      </c>
      <c r="AW81" s="19">
        <v>0</v>
      </c>
      <c r="AX81" s="19">
        <v>0</v>
      </c>
      <c r="AY81" s="19">
        <v>0</v>
      </c>
      <c r="AZ81" s="19">
        <v>0</v>
      </c>
      <c r="BB81" s="7">
        <f t="shared" si="6"/>
        <v>0</v>
      </c>
      <c r="BD81" s="7">
        <f t="shared" si="0"/>
        <v>6400</v>
      </c>
      <c r="BN81" s="222"/>
      <c r="BO81" s="23" t="s">
        <v>21</v>
      </c>
      <c r="BP81" s="120">
        <v>0</v>
      </c>
      <c r="BQ81" s="120">
        <v>0</v>
      </c>
      <c r="BR81" s="120">
        <v>0</v>
      </c>
      <c r="BS81" s="120">
        <v>0</v>
      </c>
      <c r="BT81" s="120">
        <v>0</v>
      </c>
      <c r="BU81" s="120">
        <v>0</v>
      </c>
      <c r="BV81" s="120">
        <v>0</v>
      </c>
      <c r="BW81" s="120">
        <v>0</v>
      </c>
      <c r="BX81" s="120">
        <f>BJ16</f>
        <v>0</v>
      </c>
      <c r="BY81" s="120">
        <v>0</v>
      </c>
      <c r="BZ81" s="120">
        <v>0</v>
      </c>
      <c r="CA81" s="120">
        <v>0</v>
      </c>
      <c r="CB81" s="120">
        <v>0</v>
      </c>
      <c r="CC81" s="120">
        <v>0</v>
      </c>
      <c r="CD81" s="120">
        <v>0</v>
      </c>
      <c r="CE81" s="120">
        <v>0</v>
      </c>
      <c r="CF81" s="120">
        <v>0</v>
      </c>
      <c r="CG81" s="120">
        <v>0</v>
      </c>
      <c r="CH81" s="120">
        <v>0</v>
      </c>
      <c r="CL81" s="222"/>
      <c r="CM81" s="23" t="s">
        <v>21</v>
      </c>
      <c r="CN81" s="7">
        <f t="shared" ca="1" si="7"/>
        <v>0</v>
      </c>
      <c r="CO81" s="7">
        <f t="shared" ca="1" si="1"/>
        <v>0</v>
      </c>
      <c r="CP81" s="7">
        <f t="shared" ca="1" si="1"/>
        <v>0</v>
      </c>
      <c r="CQ81" s="7">
        <f t="shared" ca="1" si="1"/>
        <v>0</v>
      </c>
      <c r="CR81" s="7">
        <f t="shared" ca="1" si="1"/>
        <v>0</v>
      </c>
      <c r="CS81" s="7">
        <f t="shared" ca="1" si="1"/>
        <v>0</v>
      </c>
      <c r="CT81" s="7">
        <f t="shared" ca="1" si="1"/>
        <v>0</v>
      </c>
      <c r="CU81" s="7">
        <f t="shared" ca="1" si="1"/>
        <v>0</v>
      </c>
      <c r="CV81" s="7">
        <f t="shared" ca="1" si="1"/>
        <v>6400</v>
      </c>
      <c r="CW81" s="7">
        <f t="shared" ca="1" si="1"/>
        <v>0</v>
      </c>
      <c r="CX81" s="7">
        <f t="shared" ca="1" si="1"/>
        <v>0</v>
      </c>
      <c r="CY81" s="7">
        <f t="shared" ca="1" si="1"/>
        <v>0</v>
      </c>
      <c r="CZ81" s="7">
        <f t="shared" ca="1" si="1"/>
        <v>0</v>
      </c>
      <c r="DA81" s="7">
        <f t="shared" ca="1" si="1"/>
        <v>0</v>
      </c>
      <c r="DB81" s="7">
        <f t="shared" ca="1" si="1"/>
        <v>0</v>
      </c>
      <c r="DC81" s="7">
        <f t="shared" ca="1" si="1"/>
        <v>0</v>
      </c>
      <c r="DD81" s="7">
        <f t="shared" ca="1" si="1"/>
        <v>0</v>
      </c>
      <c r="DE81" s="7">
        <f t="shared" ca="1" si="1"/>
        <v>0</v>
      </c>
      <c r="DF81" s="7">
        <f t="shared" ca="1" si="1"/>
        <v>0</v>
      </c>
      <c r="DG81" s="7">
        <f t="shared" ca="1" si="1"/>
        <v>0</v>
      </c>
      <c r="DJ81" s="222"/>
      <c r="DK81" s="23" t="s">
        <v>21</v>
      </c>
      <c r="DL81" s="7">
        <f ca="1"/>
        <v>0</v>
      </c>
      <c r="DM81" s="7">
        <f ca="1"/>
        <v>0</v>
      </c>
      <c r="DN81" s="7">
        <f ca="1"/>
        <v>0</v>
      </c>
      <c r="DO81" s="7">
        <f ca="1"/>
        <v>0</v>
      </c>
      <c r="DP81" s="7">
        <f ca="1"/>
        <v>0</v>
      </c>
      <c r="DQ81" s="7">
        <f ca="1"/>
        <v>0</v>
      </c>
      <c r="DR81" s="7">
        <f ca="1"/>
        <v>0</v>
      </c>
      <c r="DS81" s="7">
        <f ca="1"/>
        <v>0</v>
      </c>
      <c r="DT81" s="7">
        <f ca="1"/>
        <v>1.0199203187250996</v>
      </c>
      <c r="DU81" s="7">
        <f ca="1"/>
        <v>0</v>
      </c>
      <c r="DV81" s="7">
        <f ca="1"/>
        <v>0</v>
      </c>
      <c r="DW81" s="7">
        <f ca="1"/>
        <v>0</v>
      </c>
      <c r="DX81" s="7">
        <f ca="1"/>
        <v>0</v>
      </c>
      <c r="DY81" s="7">
        <f ca="1"/>
        <v>0</v>
      </c>
      <c r="DZ81" s="7">
        <f ca="1"/>
        <v>0</v>
      </c>
      <c r="EA81" s="7">
        <f ca="1"/>
        <v>0</v>
      </c>
      <c r="EB81" s="7">
        <f ca="1"/>
        <v>0</v>
      </c>
      <c r="EC81" s="7">
        <f ca="1"/>
        <v>0</v>
      </c>
      <c r="ED81" s="7">
        <f ca="1"/>
        <v>0</v>
      </c>
      <c r="EG81" s="222"/>
      <c r="EH81" s="23" t="s">
        <v>21</v>
      </c>
      <c r="EI81" s="7">
        <f ca="1"/>
        <v>0</v>
      </c>
      <c r="EJ81" s="7">
        <f ca="1"/>
        <v>0</v>
      </c>
      <c r="EK81" s="7">
        <f ca="1"/>
        <v>0</v>
      </c>
      <c r="EL81" s="7">
        <f ca="1"/>
        <v>0</v>
      </c>
      <c r="EM81" s="7">
        <f ca="1"/>
        <v>0</v>
      </c>
      <c r="EN81" s="7">
        <f ca="1"/>
        <v>0</v>
      </c>
      <c r="EO81" s="7">
        <f ca="1"/>
        <v>0</v>
      </c>
      <c r="EP81" s="7">
        <f ca="1"/>
        <v>1</v>
      </c>
      <c r="EQ81" s="7">
        <f ca="1"/>
        <v>0</v>
      </c>
      <c r="ER81" s="7">
        <f ca="1"/>
        <v>0</v>
      </c>
      <c r="ES81" s="7">
        <f ca="1"/>
        <v>0</v>
      </c>
      <c r="ET81" s="7">
        <f ca="1"/>
        <v>0</v>
      </c>
      <c r="EU81" s="7">
        <f ca="1"/>
        <v>0</v>
      </c>
      <c r="EV81" s="7">
        <f ca="1"/>
        <v>0</v>
      </c>
      <c r="EW81" s="7">
        <f ca="1"/>
        <v>0</v>
      </c>
      <c r="EX81" s="7">
        <f ca="1"/>
        <v>0</v>
      </c>
      <c r="EY81" s="7">
        <f ca="1"/>
        <v>0</v>
      </c>
      <c r="EZ81" s="7">
        <f ca="1"/>
        <v>0</v>
      </c>
      <c r="FA81" s="7">
        <f ca="1"/>
        <v>0</v>
      </c>
      <c r="FE81" s="124"/>
      <c r="FF81" s="222"/>
      <c r="FG81" s="23" t="s">
        <v>21</v>
      </c>
      <c r="FH81" s="7">
        <f t="shared" si="2"/>
        <v>0</v>
      </c>
      <c r="FL81" s="7">
        <f t="shared" ca="1" si="8"/>
        <v>0</v>
      </c>
      <c r="FM81" s="7">
        <f t="shared" ca="1" si="3"/>
        <v>0</v>
      </c>
      <c r="FN81" s="7">
        <f t="shared" ca="1" si="3"/>
        <v>0</v>
      </c>
      <c r="FO81" s="7">
        <f t="shared" ca="1" si="3"/>
        <v>0</v>
      </c>
      <c r="FP81" s="7">
        <f t="shared" ca="1" si="3"/>
        <v>0</v>
      </c>
      <c r="FQ81" s="7">
        <f t="shared" ca="1" si="3"/>
        <v>0</v>
      </c>
      <c r="FR81" s="7">
        <f t="shared" ca="1" si="3"/>
        <v>0</v>
      </c>
      <c r="FS81" s="7">
        <f t="shared" ca="1" si="3"/>
        <v>0</v>
      </c>
      <c r="FT81" s="7">
        <f t="shared" ca="1" si="3"/>
        <v>0</v>
      </c>
      <c r="FU81" s="7">
        <f t="shared" ca="1" si="3"/>
        <v>0</v>
      </c>
      <c r="FV81" s="7">
        <f t="shared" ca="1" si="3"/>
        <v>0</v>
      </c>
      <c r="FW81" s="7">
        <f t="shared" ca="1" si="3"/>
        <v>0</v>
      </c>
      <c r="FX81" s="7">
        <f t="shared" ca="1" si="3"/>
        <v>0</v>
      </c>
      <c r="FY81" s="7">
        <f t="shared" ca="1" si="3"/>
        <v>0</v>
      </c>
      <c r="FZ81" s="7">
        <f t="shared" ca="1" si="3"/>
        <v>0</v>
      </c>
      <c r="GA81" s="7">
        <f t="shared" ca="1" si="3"/>
        <v>0</v>
      </c>
      <c r="GB81" s="7">
        <f t="shared" ca="1" si="3"/>
        <v>0</v>
      </c>
      <c r="GC81" s="7">
        <f t="shared" ca="1" si="3"/>
        <v>0</v>
      </c>
      <c r="GD81" s="7">
        <f t="shared" ca="1" si="3"/>
        <v>0</v>
      </c>
      <c r="GE81" s="7">
        <f t="shared" ca="1" si="3"/>
        <v>0</v>
      </c>
      <c r="GG81" s="222"/>
      <c r="GH81" s="23" t="s">
        <v>21</v>
      </c>
      <c r="GI81" s="7">
        <f t="shared" si="4"/>
        <v>0</v>
      </c>
      <c r="GK81" s="7">
        <f ca="1"/>
        <v>0</v>
      </c>
      <c r="GL81" s="7">
        <f ca="1"/>
        <v>0</v>
      </c>
      <c r="GN81" s="7">
        <f t="shared" ca="1" si="9"/>
        <v>0</v>
      </c>
      <c r="GP81" s="132" t="s">
        <v>128</v>
      </c>
      <c r="GT81" s="126">
        <f>AG30</f>
        <v>500000000000</v>
      </c>
      <c r="GU81">
        <f>X30</f>
        <v>27820</v>
      </c>
      <c r="GV81" s="126">
        <f>GT81/GU81</f>
        <v>17972681.524083395</v>
      </c>
      <c r="GW81" s="126">
        <f>GV81/1.61</f>
        <v>11163156.226138754</v>
      </c>
      <c r="GX81" s="127">
        <f>GW81/41868</f>
        <v>266.62740580249243</v>
      </c>
      <c r="GY81" s="127">
        <f>GX81*0.13176</f>
        <v>35.130826988536398</v>
      </c>
      <c r="GZ81" s="127">
        <f>GY81/1.5</f>
        <v>23.420551325690933</v>
      </c>
      <c r="HC81" s="125"/>
      <c r="HG81" s="222"/>
      <c r="HH81" s="23"/>
      <c r="HI81" s="17"/>
      <c r="HJ81" s="17"/>
      <c r="HK81" s="17"/>
      <c r="HL81" s="17"/>
      <c r="HM81" s="17"/>
      <c r="HN81" s="17"/>
      <c r="HO81" s="145"/>
      <c r="HP81" s="17"/>
      <c r="HQ81" s="17"/>
      <c r="HR81" s="17"/>
      <c r="HS81" s="17"/>
      <c r="HT81" s="204"/>
      <c r="HU81" s="23" t="s">
        <v>21</v>
      </c>
      <c r="HV81" s="7">
        <f ca="1"/>
        <v>0</v>
      </c>
      <c r="HW81" s="7">
        <f ca="1"/>
        <v>0</v>
      </c>
      <c r="HX81" s="7">
        <f ca="1"/>
        <v>0</v>
      </c>
      <c r="HY81" s="7">
        <f ca="1"/>
        <v>0</v>
      </c>
      <c r="HZ81" s="7">
        <f ca="1"/>
        <v>0</v>
      </c>
      <c r="IA81" s="7">
        <f ca="1"/>
        <v>0</v>
      </c>
      <c r="IB81" s="7">
        <f ca="1"/>
        <v>0</v>
      </c>
      <c r="IC81" s="7">
        <f ca="1"/>
        <v>1</v>
      </c>
      <c r="ID81" s="7">
        <f ca="1"/>
        <v>-1.0199203187250996</v>
      </c>
      <c r="IE81" s="7">
        <f ca="1"/>
        <v>0</v>
      </c>
      <c r="IF81" s="7">
        <f ca="1"/>
        <v>0</v>
      </c>
      <c r="IG81" s="7">
        <f ca="1"/>
        <v>0</v>
      </c>
      <c r="IH81" s="7">
        <f ca="1"/>
        <v>0</v>
      </c>
      <c r="II81" s="7">
        <f ca="1"/>
        <v>0</v>
      </c>
      <c r="IJ81" s="7">
        <f ca="1"/>
        <v>0</v>
      </c>
      <c r="IK81" s="7">
        <f ca="1"/>
        <v>0</v>
      </c>
      <c r="IL81" s="7">
        <f ca="1"/>
        <v>0</v>
      </c>
      <c r="IM81" s="7">
        <f ca="1"/>
        <v>0</v>
      </c>
      <c r="IN81" s="7">
        <f ca="1"/>
        <v>0</v>
      </c>
      <c r="JL81" s="143"/>
      <c r="JN81" s="204"/>
      <c r="JO81" s="23" t="s">
        <v>21</v>
      </c>
      <c r="JP81" s="7">
        <f ca="1">IR409</f>
        <v>0</v>
      </c>
      <c r="JQ81" s="7">
        <f t="shared" ref="JQ81:KI81" ca="1" si="17">IS409</f>
        <v>0</v>
      </c>
      <c r="JR81" s="7">
        <f t="shared" ca="1" si="17"/>
        <v>0</v>
      </c>
      <c r="JS81" s="7">
        <f t="shared" ca="1" si="17"/>
        <v>0</v>
      </c>
      <c r="JT81" s="7">
        <f t="shared" ca="1" si="17"/>
        <v>0</v>
      </c>
      <c r="JU81" s="7">
        <f t="shared" ca="1" si="17"/>
        <v>0</v>
      </c>
      <c r="JV81" s="7">
        <f t="shared" ca="1" si="17"/>
        <v>0</v>
      </c>
      <c r="JW81" s="7">
        <f t="shared" ca="1" si="17"/>
        <v>0</v>
      </c>
      <c r="JX81" s="7">
        <f t="shared" ca="1" si="17"/>
        <v>0</v>
      </c>
      <c r="JY81" s="7">
        <f t="shared" ca="1" si="17"/>
        <v>0</v>
      </c>
      <c r="JZ81" s="7">
        <f t="shared" ca="1" si="17"/>
        <v>0</v>
      </c>
      <c r="KA81" s="7">
        <f t="shared" ca="1" si="17"/>
        <v>0</v>
      </c>
      <c r="KB81" s="7">
        <f t="shared" ca="1" si="17"/>
        <v>0</v>
      </c>
      <c r="KC81" s="7">
        <f t="shared" ca="1" si="17"/>
        <v>0</v>
      </c>
      <c r="KD81" s="7">
        <f t="shared" ca="1" si="17"/>
        <v>0</v>
      </c>
      <c r="KE81" s="7">
        <f t="shared" ca="1" si="17"/>
        <v>0</v>
      </c>
      <c r="KF81" s="7">
        <f t="shared" ca="1" si="17"/>
        <v>46.100643107555172</v>
      </c>
      <c r="KG81" s="7">
        <f t="shared" ca="1" si="17"/>
        <v>6238.6014610455823</v>
      </c>
      <c r="KH81" s="7">
        <f t="shared" ca="1" si="17"/>
        <v>83.171848462370832</v>
      </c>
      <c r="KI81" s="7">
        <f t="shared" ca="1" si="17"/>
        <v>32.126047384497923</v>
      </c>
      <c r="KM81" s="204"/>
      <c r="KN81" s="23" t="s">
        <v>21</v>
      </c>
      <c r="KO81" s="7">
        <f ca="1"/>
        <v>0</v>
      </c>
      <c r="KP81" s="7">
        <f ca="1"/>
        <v>0</v>
      </c>
      <c r="KQ81" s="7">
        <f ca="1"/>
        <v>0</v>
      </c>
      <c r="KR81" s="7">
        <f ca="1"/>
        <v>0</v>
      </c>
      <c r="KS81" s="7">
        <f ca="1"/>
        <v>0</v>
      </c>
      <c r="KT81" s="7">
        <f ca="1"/>
        <v>0</v>
      </c>
      <c r="KU81" s="7">
        <f ca="1"/>
        <v>0</v>
      </c>
      <c r="KV81" s="7">
        <f ca="1"/>
        <v>0</v>
      </c>
      <c r="KW81" s="7">
        <f ca="1"/>
        <v>0</v>
      </c>
      <c r="LA81" s="204"/>
      <c r="LB81" s="23" t="s">
        <v>21</v>
      </c>
      <c r="LC81" s="7">
        <f ca="1"/>
        <v>0</v>
      </c>
      <c r="LD81" s="7">
        <f ca="1"/>
        <v>0</v>
      </c>
      <c r="LE81" s="7">
        <f ca="1"/>
        <v>0</v>
      </c>
      <c r="LF81" s="7">
        <f ca="1"/>
        <v>0</v>
      </c>
      <c r="LG81" s="7">
        <f ca="1"/>
        <v>0</v>
      </c>
      <c r="LH81" s="7">
        <f ca="1"/>
        <v>0</v>
      </c>
      <c r="LI81" s="7">
        <f ca="1"/>
        <v>0</v>
      </c>
      <c r="LJ81" s="7">
        <f ca="1"/>
        <v>6270.72750843008</v>
      </c>
      <c r="LK81" s="7">
        <f ca="1"/>
        <v>127.09550537351237</v>
      </c>
    </row>
    <row r="82" spans="1:338">
      <c r="A82" s="222"/>
      <c r="B82" s="23" t="s">
        <v>485</v>
      </c>
      <c r="C82" s="23"/>
      <c r="D82" s="23"/>
      <c r="E82" s="23"/>
      <c r="X82" s="18">
        <v>0</v>
      </c>
      <c r="Y82" s="18">
        <v>0</v>
      </c>
      <c r="Z82" s="18">
        <f>G13</f>
        <v>25</v>
      </c>
      <c r="AA82" s="18">
        <f>F24</f>
        <v>25</v>
      </c>
      <c r="AB82" s="18">
        <f>K24</f>
        <v>25</v>
      </c>
      <c r="AC82" s="18">
        <f>K13</f>
        <v>25</v>
      </c>
      <c r="AD82" s="18">
        <f>P24</f>
        <v>75</v>
      </c>
      <c r="AE82" s="18">
        <f>P13</f>
        <v>100</v>
      </c>
      <c r="AF82" s="18">
        <v>0</v>
      </c>
      <c r="AG82" s="18">
        <v>0</v>
      </c>
      <c r="AH82" s="18">
        <v>0</v>
      </c>
      <c r="AI82" s="18">
        <v>0</v>
      </c>
      <c r="AJ82" s="18">
        <v>0</v>
      </c>
      <c r="AK82" s="18">
        <f>X16</f>
        <v>6000</v>
      </c>
      <c r="AL82" s="18">
        <v>0</v>
      </c>
      <c r="AM82" s="18">
        <v>0</v>
      </c>
      <c r="AN82" s="18">
        <v>0</v>
      </c>
      <c r="AO82" s="18">
        <v>0</v>
      </c>
      <c r="AP82" s="18">
        <v>0</v>
      </c>
      <c r="AR82" s="19">
        <v>0</v>
      </c>
      <c r="AS82" s="19">
        <v>0</v>
      </c>
      <c r="AT82" s="19">
        <v>0</v>
      </c>
      <c r="AU82" s="19">
        <v>0</v>
      </c>
      <c r="AV82" s="19">
        <v>0</v>
      </c>
      <c r="AW82" s="19">
        <v>0</v>
      </c>
      <c r="AX82" s="19">
        <v>0</v>
      </c>
      <c r="AY82" s="19">
        <v>0</v>
      </c>
      <c r="AZ82" s="19">
        <v>0</v>
      </c>
      <c r="BB82" s="7">
        <f t="shared" si="6"/>
        <v>0</v>
      </c>
      <c r="BD82" s="7">
        <f t="shared" si="0"/>
        <v>6275</v>
      </c>
      <c r="BN82" s="222"/>
      <c r="BO82" s="23" t="s">
        <v>485</v>
      </c>
      <c r="BP82" s="120">
        <v>0</v>
      </c>
      <c r="BQ82" s="120">
        <v>0</v>
      </c>
      <c r="BR82" s="18">
        <v>1</v>
      </c>
      <c r="BS82" s="18">
        <v>1</v>
      </c>
      <c r="BT82" s="18">
        <v>1</v>
      </c>
      <c r="BU82" s="18">
        <v>1</v>
      </c>
      <c r="BV82" s="18">
        <v>1</v>
      </c>
      <c r="BW82" s="18">
        <v>1</v>
      </c>
      <c r="BX82" s="120">
        <v>0</v>
      </c>
      <c r="BY82" s="120">
        <v>0</v>
      </c>
      <c r="BZ82" s="120">
        <v>0</v>
      </c>
      <c r="CA82" s="120">
        <v>0</v>
      </c>
      <c r="CB82" s="120">
        <v>0</v>
      </c>
      <c r="CC82" s="120">
        <f>BP16</f>
        <v>0</v>
      </c>
      <c r="CD82" s="120">
        <v>0</v>
      </c>
      <c r="CE82" s="120">
        <v>0</v>
      </c>
      <c r="CF82" s="120">
        <v>0</v>
      </c>
      <c r="CG82" s="120">
        <v>0</v>
      </c>
      <c r="CH82" s="120">
        <v>0</v>
      </c>
      <c r="CL82" s="222"/>
      <c r="CM82" s="23" t="s">
        <v>485</v>
      </c>
      <c r="CN82" s="7">
        <f t="shared" ca="1" si="7"/>
        <v>0</v>
      </c>
      <c r="CO82" s="7">
        <f t="shared" ca="1" si="1"/>
        <v>0</v>
      </c>
      <c r="CP82" s="7">
        <f t="shared" ca="1" si="1"/>
        <v>0</v>
      </c>
      <c r="CQ82" s="7">
        <f t="shared" ca="1" si="1"/>
        <v>0</v>
      </c>
      <c r="CR82" s="7">
        <f t="shared" ca="1" si="1"/>
        <v>0</v>
      </c>
      <c r="CS82" s="7">
        <f t="shared" ca="1" si="1"/>
        <v>0</v>
      </c>
      <c r="CT82" s="7">
        <f t="shared" ca="1" si="1"/>
        <v>0</v>
      </c>
      <c r="CU82" s="7">
        <f t="shared" ca="1" si="1"/>
        <v>0</v>
      </c>
      <c r="CV82" s="7">
        <f t="shared" ca="1" si="1"/>
        <v>0</v>
      </c>
      <c r="CW82" s="7">
        <f t="shared" ca="1" si="1"/>
        <v>6275</v>
      </c>
      <c r="CX82" s="7">
        <f t="shared" ca="1" si="1"/>
        <v>0</v>
      </c>
      <c r="CY82" s="7">
        <f t="shared" ca="1" si="1"/>
        <v>0</v>
      </c>
      <c r="CZ82" s="7">
        <f t="shared" ca="1" si="1"/>
        <v>0</v>
      </c>
      <c r="DA82" s="7">
        <f t="shared" ca="1" si="1"/>
        <v>0</v>
      </c>
      <c r="DB82" s="7">
        <f t="shared" ca="1" si="1"/>
        <v>0</v>
      </c>
      <c r="DC82" s="7">
        <f t="shared" ca="1" si="1"/>
        <v>0</v>
      </c>
      <c r="DD82" s="7">
        <f t="shared" ca="1" si="1"/>
        <v>0</v>
      </c>
      <c r="DE82" s="7">
        <f t="shared" ca="1" si="1"/>
        <v>0</v>
      </c>
      <c r="DF82" s="7">
        <f t="shared" ca="1" si="1"/>
        <v>0</v>
      </c>
      <c r="DG82" s="7">
        <f t="shared" ca="1" si="1"/>
        <v>0</v>
      </c>
      <c r="DJ82" s="222"/>
      <c r="DK82" s="23" t="s">
        <v>485</v>
      </c>
      <c r="DL82" s="7">
        <f ca="1"/>
        <v>0</v>
      </c>
      <c r="DM82" s="7">
        <f ca="1"/>
        <v>0</v>
      </c>
      <c r="DN82" s="7">
        <f ca="1"/>
        <v>5.863039399624766E-4</v>
      </c>
      <c r="DO82" s="7">
        <f ca="1"/>
        <v>4.9188391539596653E-4</v>
      </c>
      <c r="DP82" s="7">
        <f ca="1"/>
        <v>4.9711672300656198E-4</v>
      </c>
      <c r="DQ82" s="7">
        <f ca="1"/>
        <v>5.863039399624766E-4</v>
      </c>
      <c r="DR82" s="7">
        <f ca="1"/>
        <v>1.6688918558077437E-3</v>
      </c>
      <c r="DS82" s="7">
        <f ca="1"/>
        <v>1.5625E-2</v>
      </c>
      <c r="DT82" s="7">
        <f ca="1"/>
        <v>0</v>
      </c>
      <c r="DU82" s="7">
        <f ca="1"/>
        <v>0</v>
      </c>
      <c r="DV82" s="7">
        <f ca="1"/>
        <v>0</v>
      </c>
      <c r="DW82" s="7">
        <f ca="1"/>
        <v>0</v>
      </c>
      <c r="DX82" s="7">
        <f ca="1"/>
        <v>0</v>
      </c>
      <c r="DY82" s="7">
        <f ca="1"/>
        <v>62.5</v>
      </c>
      <c r="DZ82" s="7">
        <f ca="1"/>
        <v>0</v>
      </c>
      <c r="EA82" s="7">
        <f ca="1"/>
        <v>0</v>
      </c>
      <c r="EB82" s="7">
        <f ca="1"/>
        <v>0</v>
      </c>
      <c r="EC82" s="7">
        <f ca="1"/>
        <v>0</v>
      </c>
      <c r="ED82" s="7">
        <f ca="1"/>
        <v>0</v>
      </c>
      <c r="EG82" s="222"/>
      <c r="EH82" s="23" t="s">
        <v>485</v>
      </c>
      <c r="EI82" s="7">
        <f ca="1"/>
        <v>0</v>
      </c>
      <c r="EJ82" s="7">
        <f ca="1"/>
        <v>0</v>
      </c>
      <c r="EK82" s="7">
        <f ca="1"/>
        <v>0</v>
      </c>
      <c r="EL82" s="7">
        <f ca="1"/>
        <v>0</v>
      </c>
      <c r="EM82" s="7">
        <f ca="1"/>
        <v>0</v>
      </c>
      <c r="EN82" s="7">
        <f ca="1"/>
        <v>0</v>
      </c>
      <c r="EO82" s="7">
        <f ca="1"/>
        <v>0</v>
      </c>
      <c r="EP82" s="7">
        <f ca="1"/>
        <v>0</v>
      </c>
      <c r="EQ82" s="7">
        <f ca="1"/>
        <v>1</v>
      </c>
      <c r="ER82" s="7">
        <f ca="1"/>
        <v>0</v>
      </c>
      <c r="ES82" s="7">
        <f ca="1"/>
        <v>0</v>
      </c>
      <c r="ET82" s="7">
        <f ca="1"/>
        <v>0</v>
      </c>
      <c r="EU82" s="7">
        <f ca="1"/>
        <v>0</v>
      </c>
      <c r="EV82" s="7">
        <f ca="1"/>
        <v>0</v>
      </c>
      <c r="EW82" s="7">
        <f ca="1"/>
        <v>0</v>
      </c>
      <c r="EX82" s="7">
        <f ca="1"/>
        <v>0</v>
      </c>
      <c r="EY82" s="7">
        <f ca="1"/>
        <v>0</v>
      </c>
      <c r="EZ82" s="7">
        <f ca="1"/>
        <v>0</v>
      </c>
      <c r="FA82" s="7">
        <f ca="1"/>
        <v>0</v>
      </c>
      <c r="FE82" s="124"/>
      <c r="FF82" s="222"/>
      <c r="FG82" s="23" t="s">
        <v>485</v>
      </c>
      <c r="FH82" s="7">
        <f t="shared" si="2"/>
        <v>0</v>
      </c>
      <c r="FL82" s="7">
        <f t="shared" ca="1" si="8"/>
        <v>0</v>
      </c>
      <c r="FM82" s="7">
        <f t="shared" ca="1" si="3"/>
        <v>0</v>
      </c>
      <c r="FN82" s="7">
        <f t="shared" ca="1" si="3"/>
        <v>0</v>
      </c>
      <c r="FO82" s="7">
        <f t="shared" ca="1" si="3"/>
        <v>0</v>
      </c>
      <c r="FP82" s="7">
        <f t="shared" ca="1" si="3"/>
        <v>0</v>
      </c>
      <c r="FQ82" s="7">
        <f t="shared" ca="1" si="3"/>
        <v>0</v>
      </c>
      <c r="FR82" s="7">
        <f t="shared" ca="1" si="3"/>
        <v>0</v>
      </c>
      <c r="FS82" s="7">
        <f t="shared" ca="1" si="3"/>
        <v>0</v>
      </c>
      <c r="FT82" s="7">
        <f t="shared" ca="1" si="3"/>
        <v>0</v>
      </c>
      <c r="FU82" s="7">
        <f t="shared" ca="1" si="3"/>
        <v>0</v>
      </c>
      <c r="FV82" s="7">
        <f t="shared" ca="1" si="3"/>
        <v>0</v>
      </c>
      <c r="FW82" s="7">
        <f t="shared" ca="1" si="3"/>
        <v>0</v>
      </c>
      <c r="FX82" s="7">
        <f t="shared" ca="1" si="3"/>
        <v>0</v>
      </c>
      <c r="FY82" s="7">
        <f t="shared" ca="1" si="3"/>
        <v>0</v>
      </c>
      <c r="FZ82" s="7">
        <f t="shared" ca="1" si="3"/>
        <v>0</v>
      </c>
      <c r="GA82" s="7">
        <f t="shared" ca="1" si="3"/>
        <v>0</v>
      </c>
      <c r="GB82" s="7">
        <f t="shared" ca="1" si="3"/>
        <v>0</v>
      </c>
      <c r="GC82" s="7">
        <f t="shared" ca="1" si="3"/>
        <v>0</v>
      </c>
      <c r="GD82" s="7">
        <f t="shared" ca="1" si="3"/>
        <v>0</v>
      </c>
      <c r="GE82" s="7">
        <f t="shared" ca="1" si="3"/>
        <v>0</v>
      </c>
      <c r="GG82" s="222"/>
      <c r="GH82" s="23" t="s">
        <v>485</v>
      </c>
      <c r="GI82" s="7">
        <f t="shared" si="4"/>
        <v>0</v>
      </c>
      <c r="GK82" s="7">
        <f ca="1"/>
        <v>0</v>
      </c>
      <c r="GL82" s="7">
        <f ca="1"/>
        <v>0</v>
      </c>
      <c r="GN82" s="7">
        <f t="shared" ca="1" si="9"/>
        <v>0</v>
      </c>
      <c r="GP82" s="132" t="s">
        <v>128</v>
      </c>
      <c r="GT82" s="3" t="s">
        <v>39</v>
      </c>
      <c r="GU82" s="3" t="s">
        <v>167</v>
      </c>
      <c r="GV82" s="3" t="s">
        <v>162</v>
      </c>
      <c r="GW82" s="98" t="s">
        <v>163</v>
      </c>
      <c r="GX82" s="98" t="s">
        <v>164</v>
      </c>
      <c r="GY82" s="98" t="s">
        <v>165</v>
      </c>
      <c r="GZ82" s="98" t="s">
        <v>166</v>
      </c>
      <c r="HC82" s="125"/>
      <c r="HG82" s="222"/>
      <c r="HH82" s="23"/>
      <c r="HI82" s="17"/>
      <c r="HJ82" s="17"/>
      <c r="HK82" s="17"/>
      <c r="HL82" s="17"/>
      <c r="HM82" s="17"/>
      <c r="HN82" s="17"/>
      <c r="HO82" s="145"/>
      <c r="HP82" s="17"/>
      <c r="HQ82" s="17"/>
      <c r="HR82" s="17"/>
      <c r="HS82" s="17"/>
      <c r="HT82" s="204"/>
      <c r="HU82" s="23" t="s">
        <v>485</v>
      </c>
      <c r="HV82" s="7">
        <f ca="1"/>
        <v>0</v>
      </c>
      <c r="HW82" s="7">
        <f ca="1"/>
        <v>0</v>
      </c>
      <c r="HX82" s="7">
        <f ca="1"/>
        <v>0</v>
      </c>
      <c r="HY82" s="7">
        <f ca="1"/>
        <v>0</v>
      </c>
      <c r="HZ82" s="7">
        <f ca="1"/>
        <v>0</v>
      </c>
      <c r="IA82" s="7">
        <f ca="1"/>
        <v>0</v>
      </c>
      <c r="IB82" s="7">
        <f ca="1"/>
        <v>0</v>
      </c>
      <c r="IC82" s="7">
        <f ca="1"/>
        <v>0</v>
      </c>
      <c r="ID82" s="7">
        <f ca="1"/>
        <v>1</v>
      </c>
      <c r="IE82" s="7">
        <f ca="1"/>
        <v>0</v>
      </c>
      <c r="IF82" s="7">
        <f ca="1"/>
        <v>0</v>
      </c>
      <c r="IG82" s="7">
        <f ca="1"/>
        <v>0</v>
      </c>
      <c r="IH82" s="7">
        <f ca="1"/>
        <v>0</v>
      </c>
      <c r="II82" s="7">
        <f ca="1"/>
        <v>-62.5</v>
      </c>
      <c r="IJ82" s="7">
        <f ca="1"/>
        <v>0</v>
      </c>
      <c r="IK82" s="7">
        <f ca="1"/>
        <v>0</v>
      </c>
      <c r="IL82" s="7">
        <f ca="1"/>
        <v>0</v>
      </c>
      <c r="IM82" s="7">
        <f ca="1"/>
        <v>0</v>
      </c>
      <c r="IN82" s="7">
        <f ca="1"/>
        <v>0</v>
      </c>
      <c r="JL82" s="143"/>
      <c r="JN82" s="204"/>
      <c r="JO82" s="23" t="s">
        <v>485</v>
      </c>
      <c r="JP82" s="7">
        <f ca="1">IR434</f>
        <v>0</v>
      </c>
      <c r="JQ82" s="7">
        <f t="shared" ref="JQ82:KI82" ca="1" si="18">IS434</f>
        <v>0</v>
      </c>
      <c r="JR82" s="7">
        <f t="shared" ca="1" si="18"/>
        <v>0</v>
      </c>
      <c r="JS82" s="7">
        <f t="shared" ca="1" si="18"/>
        <v>0</v>
      </c>
      <c r="JT82" s="7">
        <f t="shared" ca="1" si="18"/>
        <v>0</v>
      </c>
      <c r="JU82" s="7">
        <f t="shared" ca="1" si="18"/>
        <v>0</v>
      </c>
      <c r="JV82" s="7">
        <f t="shared" ca="1" si="18"/>
        <v>0</v>
      </c>
      <c r="JW82" s="7">
        <f t="shared" ca="1" si="18"/>
        <v>0</v>
      </c>
      <c r="JX82" s="7">
        <f t="shared" ca="1" si="18"/>
        <v>0</v>
      </c>
      <c r="JY82" s="7">
        <f t="shared" ca="1" si="18"/>
        <v>0</v>
      </c>
      <c r="JZ82" s="7">
        <f t="shared" ca="1" si="18"/>
        <v>0</v>
      </c>
      <c r="KA82" s="7">
        <f t="shared" ca="1" si="18"/>
        <v>0</v>
      </c>
      <c r="KB82" s="7">
        <f t="shared" ca="1" si="18"/>
        <v>0</v>
      </c>
      <c r="KC82" s="7">
        <f t="shared" ca="1" si="18"/>
        <v>0</v>
      </c>
      <c r="KD82" s="7">
        <f t="shared" ca="1" si="18"/>
        <v>0</v>
      </c>
      <c r="KE82" s="7">
        <f t="shared" ca="1" si="18"/>
        <v>0</v>
      </c>
      <c r="KF82" s="7">
        <f t="shared" ca="1" si="18"/>
        <v>45.200239921860735</v>
      </c>
      <c r="KG82" s="7">
        <f t="shared" ca="1" si="18"/>
        <v>6116.7537762595357</v>
      </c>
      <c r="KH82" s="7">
        <f t="shared" ca="1" si="18"/>
        <v>81.547398297090155</v>
      </c>
      <c r="KI82" s="7">
        <f t="shared" ca="1" si="18"/>
        <v>31.498585521519448</v>
      </c>
      <c r="KM82" s="204"/>
      <c r="KN82" s="23" t="s">
        <v>485</v>
      </c>
      <c r="KO82" s="7">
        <f ca="1"/>
        <v>0</v>
      </c>
      <c r="KP82" s="7">
        <f ca="1"/>
        <v>0</v>
      </c>
      <c r="KQ82" s="7">
        <f ca="1"/>
        <v>0</v>
      </c>
      <c r="KR82" s="7">
        <f ca="1"/>
        <v>0</v>
      </c>
      <c r="KS82" s="7">
        <f ca="1"/>
        <v>0</v>
      </c>
      <c r="KT82" s="7">
        <f ca="1"/>
        <v>0</v>
      </c>
      <c r="KU82" s="7">
        <f ca="1"/>
        <v>0</v>
      </c>
      <c r="KV82" s="7">
        <f ca="1"/>
        <v>0</v>
      </c>
      <c r="KW82" s="7">
        <f ca="1"/>
        <v>0</v>
      </c>
      <c r="LA82" s="204"/>
      <c r="LB82" s="23" t="s">
        <v>485</v>
      </c>
      <c r="LC82" s="7">
        <f ca="1"/>
        <v>0</v>
      </c>
      <c r="LD82" s="7">
        <f ca="1"/>
        <v>0</v>
      </c>
      <c r="LE82" s="7">
        <f ca="1"/>
        <v>0</v>
      </c>
      <c r="LF82" s="7">
        <f ca="1"/>
        <v>0</v>
      </c>
      <c r="LG82" s="7">
        <f ca="1"/>
        <v>0</v>
      </c>
      <c r="LH82" s="7">
        <f ca="1"/>
        <v>0</v>
      </c>
      <c r="LI82" s="7">
        <f ca="1"/>
        <v>0</v>
      </c>
      <c r="LJ82" s="7">
        <f ca="1"/>
        <v>6148.2523617810548</v>
      </c>
      <c r="LK82" s="7">
        <f ca="1"/>
        <v>124.61317128418594</v>
      </c>
    </row>
    <row r="83" spans="1:338">
      <c r="A83" s="222"/>
      <c r="B83" s="23" t="s">
        <v>20</v>
      </c>
      <c r="C83" s="23"/>
      <c r="D83" s="23"/>
      <c r="E83" s="23"/>
      <c r="X83" s="18">
        <v>0</v>
      </c>
      <c r="Y83" s="18">
        <v>0</v>
      </c>
      <c r="Z83" s="18">
        <v>0</v>
      </c>
      <c r="AA83" s="18">
        <v>0</v>
      </c>
      <c r="AB83" s="18">
        <v>0</v>
      </c>
      <c r="AC83" s="18">
        <v>0</v>
      </c>
      <c r="AD83" s="18">
        <v>0</v>
      </c>
      <c r="AE83" s="18">
        <v>0</v>
      </c>
      <c r="AF83" s="18">
        <v>0</v>
      </c>
      <c r="AG83" s="18">
        <v>0</v>
      </c>
      <c r="AH83" s="18">
        <f>R30</f>
        <v>28355</v>
      </c>
      <c r="AI83" s="18">
        <v>0</v>
      </c>
      <c r="AJ83" s="18">
        <v>0</v>
      </c>
      <c r="AK83" s="18">
        <v>0</v>
      </c>
      <c r="AL83" s="18">
        <v>0</v>
      </c>
      <c r="AM83" s="18">
        <v>0</v>
      </c>
      <c r="AN83" s="18">
        <v>0</v>
      </c>
      <c r="AO83" s="18">
        <v>0</v>
      </c>
      <c r="AP83" s="18">
        <v>0</v>
      </c>
      <c r="AR83" s="19">
        <v>0</v>
      </c>
      <c r="AS83" s="19">
        <v>0</v>
      </c>
      <c r="AT83" s="19">
        <v>0</v>
      </c>
      <c r="AU83" s="19">
        <v>0</v>
      </c>
      <c r="AV83" s="19">
        <v>0</v>
      </c>
      <c r="AW83" s="19">
        <v>0</v>
      </c>
      <c r="AX83" s="19">
        <v>0</v>
      </c>
      <c r="AY83" s="19">
        <v>0</v>
      </c>
      <c r="AZ83" s="19">
        <v>0</v>
      </c>
      <c r="BB83" s="7">
        <f t="shared" si="6"/>
        <v>0</v>
      </c>
      <c r="BD83" s="7">
        <f t="shared" si="0"/>
        <v>28355</v>
      </c>
      <c r="BN83" s="222"/>
      <c r="BO83" s="23" t="s">
        <v>20</v>
      </c>
      <c r="BP83" s="120">
        <v>0</v>
      </c>
      <c r="BQ83" s="120">
        <v>0</v>
      </c>
      <c r="BR83" s="120">
        <v>0</v>
      </c>
      <c r="BS83" s="120">
        <v>0</v>
      </c>
      <c r="BT83" s="120">
        <v>0</v>
      </c>
      <c r="BU83" s="120">
        <v>0</v>
      </c>
      <c r="BV83" s="120">
        <v>0</v>
      </c>
      <c r="BW83" s="120">
        <v>0</v>
      </c>
      <c r="BX83" s="120">
        <v>0</v>
      </c>
      <c r="BY83" s="120">
        <v>0</v>
      </c>
      <c r="BZ83" s="120">
        <f>BJ30</f>
        <v>0</v>
      </c>
      <c r="CA83" s="120">
        <v>0</v>
      </c>
      <c r="CB83" s="120">
        <v>0</v>
      </c>
      <c r="CC83" s="120">
        <v>0</v>
      </c>
      <c r="CD83" s="120">
        <v>0</v>
      </c>
      <c r="CE83" s="120">
        <v>0</v>
      </c>
      <c r="CF83" s="120">
        <v>0</v>
      </c>
      <c r="CG83" s="120">
        <v>0</v>
      </c>
      <c r="CH83" s="120">
        <v>0</v>
      </c>
      <c r="CL83" s="222"/>
      <c r="CM83" s="23" t="s">
        <v>20</v>
      </c>
      <c r="CN83" s="7">
        <f t="shared" ca="1" si="7"/>
        <v>0</v>
      </c>
      <c r="CO83" s="7">
        <f t="shared" ca="1" si="1"/>
        <v>0</v>
      </c>
      <c r="CP83" s="7">
        <f t="shared" ca="1" si="1"/>
        <v>0</v>
      </c>
      <c r="CQ83" s="7">
        <f t="shared" ca="1" si="1"/>
        <v>0</v>
      </c>
      <c r="CR83" s="7">
        <f t="shared" ca="1" si="1"/>
        <v>0</v>
      </c>
      <c r="CS83" s="7">
        <f t="shared" ca="1" si="1"/>
        <v>0</v>
      </c>
      <c r="CT83" s="7">
        <f t="shared" ca="1" si="1"/>
        <v>0</v>
      </c>
      <c r="CU83" s="7">
        <f t="shared" ca="1" si="1"/>
        <v>0</v>
      </c>
      <c r="CV83" s="7">
        <f t="shared" ca="1" si="1"/>
        <v>0</v>
      </c>
      <c r="CW83" s="7">
        <f t="shared" ca="1" si="1"/>
        <v>0</v>
      </c>
      <c r="CX83" s="7">
        <f t="shared" ca="1" si="1"/>
        <v>28355</v>
      </c>
      <c r="CY83" s="7">
        <f t="shared" ca="1" si="1"/>
        <v>0</v>
      </c>
      <c r="CZ83" s="7">
        <f t="shared" ca="1" si="1"/>
        <v>0</v>
      </c>
      <c r="DA83" s="7">
        <f t="shared" ca="1" si="1"/>
        <v>0</v>
      </c>
      <c r="DB83" s="7">
        <f t="shared" ca="1" si="1"/>
        <v>0</v>
      </c>
      <c r="DC83" s="7">
        <f t="shared" ca="1" si="1"/>
        <v>0</v>
      </c>
      <c r="DD83" s="7">
        <f t="shared" ca="1" si="1"/>
        <v>0</v>
      </c>
      <c r="DE83" s="7">
        <f t="shared" ca="1" si="1"/>
        <v>0</v>
      </c>
      <c r="DF83" s="7">
        <f t="shared" ca="1" si="1"/>
        <v>0</v>
      </c>
      <c r="DG83" s="7">
        <f t="shared" ca="1" si="1"/>
        <v>0</v>
      </c>
      <c r="DJ83" s="222"/>
      <c r="DK83" s="23" t="s">
        <v>20</v>
      </c>
      <c r="DL83" s="7">
        <f ca="1"/>
        <v>0</v>
      </c>
      <c r="DM83" s="7">
        <f ca="1"/>
        <v>0</v>
      </c>
      <c r="DN83" s="7">
        <f ca="1"/>
        <v>0</v>
      </c>
      <c r="DO83" s="7">
        <f ca="1"/>
        <v>0</v>
      </c>
      <c r="DP83" s="7">
        <f ca="1"/>
        <v>0</v>
      </c>
      <c r="DQ83" s="7">
        <f ca="1"/>
        <v>0</v>
      </c>
      <c r="DR83" s="7">
        <f ca="1"/>
        <v>0</v>
      </c>
      <c r="DS83" s="7">
        <f ca="1"/>
        <v>0</v>
      </c>
      <c r="DT83" s="7">
        <f ca="1"/>
        <v>0</v>
      </c>
      <c r="DU83" s="7">
        <f ca="1"/>
        <v>0</v>
      </c>
      <c r="DV83" s="7">
        <f ca="1"/>
        <v>1.0192307692307692</v>
      </c>
      <c r="DW83" s="7">
        <f ca="1"/>
        <v>0</v>
      </c>
      <c r="DX83" s="7">
        <f ca="1"/>
        <v>0</v>
      </c>
      <c r="DY83" s="7">
        <f ca="1"/>
        <v>0</v>
      </c>
      <c r="DZ83" s="7">
        <f ca="1"/>
        <v>0</v>
      </c>
      <c r="EA83" s="7">
        <f ca="1"/>
        <v>0</v>
      </c>
      <c r="EB83" s="7">
        <f ca="1"/>
        <v>0</v>
      </c>
      <c r="EC83" s="7">
        <f ca="1"/>
        <v>0</v>
      </c>
      <c r="ED83" s="7">
        <f ca="1"/>
        <v>0</v>
      </c>
      <c r="EG83" s="222"/>
      <c r="EH83" s="23" t="s">
        <v>20</v>
      </c>
      <c r="EI83" s="7">
        <f ca="1"/>
        <v>0</v>
      </c>
      <c r="EJ83" s="7">
        <f ca="1"/>
        <v>0</v>
      </c>
      <c r="EK83" s="7">
        <f ca="1"/>
        <v>0</v>
      </c>
      <c r="EL83" s="7">
        <f ca="1"/>
        <v>0</v>
      </c>
      <c r="EM83" s="7">
        <f ca="1"/>
        <v>0</v>
      </c>
      <c r="EN83" s="7">
        <f ca="1"/>
        <v>0</v>
      </c>
      <c r="EO83" s="7">
        <f ca="1"/>
        <v>0.63095238095238104</v>
      </c>
      <c r="EP83" s="7">
        <f ca="1"/>
        <v>0</v>
      </c>
      <c r="EQ83" s="7">
        <f ca="1"/>
        <v>0</v>
      </c>
      <c r="ER83" s="7">
        <f ca="1"/>
        <v>0</v>
      </c>
      <c r="ES83" s="7">
        <f ca="1"/>
        <v>0</v>
      </c>
      <c r="ET83" s="7">
        <f ca="1"/>
        <v>0</v>
      </c>
      <c r="EU83" s="7">
        <f ca="1"/>
        <v>0</v>
      </c>
      <c r="EV83" s="7">
        <f ca="1"/>
        <v>0</v>
      </c>
      <c r="EW83" s="7">
        <f ca="1"/>
        <v>0</v>
      </c>
      <c r="EX83" s="7">
        <f ca="1"/>
        <v>0</v>
      </c>
      <c r="EY83" s="7">
        <f ca="1"/>
        <v>0</v>
      </c>
      <c r="EZ83" s="7">
        <f ca="1"/>
        <v>0</v>
      </c>
      <c r="FA83" s="7">
        <f ca="1"/>
        <v>0</v>
      </c>
      <c r="FE83" s="124"/>
      <c r="FF83" s="222"/>
      <c r="FG83" s="23" t="s">
        <v>20</v>
      </c>
      <c r="FH83" s="7">
        <f t="shared" si="2"/>
        <v>0</v>
      </c>
      <c r="FL83" s="7">
        <f t="shared" ca="1" si="8"/>
        <v>0</v>
      </c>
      <c r="FM83" s="7">
        <f t="shared" ca="1" si="3"/>
        <v>0</v>
      </c>
      <c r="FN83" s="7">
        <f t="shared" ca="1" si="3"/>
        <v>0</v>
      </c>
      <c r="FO83" s="7">
        <f t="shared" ca="1" si="3"/>
        <v>0</v>
      </c>
      <c r="FP83" s="7">
        <f t="shared" ca="1" si="3"/>
        <v>0</v>
      </c>
      <c r="FQ83" s="7">
        <f t="shared" ca="1" si="3"/>
        <v>0</v>
      </c>
      <c r="FR83" s="7">
        <f t="shared" ca="1" si="3"/>
        <v>0</v>
      </c>
      <c r="FS83" s="7">
        <f t="shared" ca="1" si="3"/>
        <v>0</v>
      </c>
      <c r="FT83" s="7">
        <f t="shared" ca="1" si="3"/>
        <v>0</v>
      </c>
      <c r="FU83" s="7">
        <f t="shared" ca="1" si="3"/>
        <v>0</v>
      </c>
      <c r="FV83" s="7">
        <f t="shared" ca="1" si="3"/>
        <v>0</v>
      </c>
      <c r="FW83" s="7">
        <f t="shared" ca="1" si="3"/>
        <v>0</v>
      </c>
      <c r="FX83" s="7">
        <f t="shared" ca="1" si="3"/>
        <v>0</v>
      </c>
      <c r="FY83" s="7">
        <f t="shared" ca="1" si="3"/>
        <v>0</v>
      </c>
      <c r="FZ83" s="7">
        <f t="shared" ca="1" si="3"/>
        <v>0</v>
      </c>
      <c r="GA83" s="7">
        <f t="shared" ca="1" si="3"/>
        <v>0</v>
      </c>
      <c r="GB83" s="7">
        <f t="shared" ca="1" si="3"/>
        <v>0</v>
      </c>
      <c r="GC83" s="7">
        <f t="shared" ca="1" si="3"/>
        <v>0</v>
      </c>
      <c r="GD83" s="7">
        <f t="shared" ca="1" si="3"/>
        <v>0</v>
      </c>
      <c r="GE83" s="7">
        <f t="shared" ca="1" si="3"/>
        <v>0</v>
      </c>
      <c r="GG83" s="222"/>
      <c r="GH83" s="23" t="s">
        <v>20</v>
      </c>
      <c r="GI83" s="7">
        <f t="shared" si="4"/>
        <v>0</v>
      </c>
      <c r="GK83" s="7">
        <f ca="1"/>
        <v>0</v>
      </c>
      <c r="GL83" s="7">
        <f ca="1"/>
        <v>0</v>
      </c>
      <c r="GN83" s="7">
        <f t="shared" ca="1" si="9"/>
        <v>0</v>
      </c>
      <c r="GP83" s="132" t="s">
        <v>128</v>
      </c>
      <c r="HC83" s="125"/>
      <c r="HG83" s="222"/>
      <c r="HH83" s="23"/>
      <c r="HI83" s="17"/>
      <c r="HJ83" s="17"/>
      <c r="HK83" s="17"/>
      <c r="HL83" s="17"/>
      <c r="HM83" s="17"/>
      <c r="HN83" s="17"/>
      <c r="HO83" s="145"/>
      <c r="HP83" s="17"/>
      <c r="HQ83" s="17"/>
      <c r="HR83" s="17"/>
      <c r="HS83" s="17"/>
      <c r="HT83" s="204"/>
      <c r="HU83" s="23" t="s">
        <v>20</v>
      </c>
      <c r="HV83" s="7">
        <f ca="1"/>
        <v>0</v>
      </c>
      <c r="HW83" s="7">
        <f ca="1"/>
        <v>0</v>
      </c>
      <c r="HX83" s="7">
        <f ca="1"/>
        <v>0</v>
      </c>
      <c r="HY83" s="7">
        <f ca="1"/>
        <v>0</v>
      </c>
      <c r="HZ83" s="7">
        <f ca="1"/>
        <v>0</v>
      </c>
      <c r="IA83" s="7">
        <f ca="1"/>
        <v>0</v>
      </c>
      <c r="IB83" s="7">
        <f ca="1"/>
        <v>0.63095238095238104</v>
      </c>
      <c r="IC83" s="7">
        <f ca="1"/>
        <v>0</v>
      </c>
      <c r="ID83" s="7">
        <f ca="1"/>
        <v>0</v>
      </c>
      <c r="IE83" s="7">
        <f ca="1"/>
        <v>0</v>
      </c>
      <c r="IF83" s="7">
        <f ca="1"/>
        <v>-1.0192307692307692</v>
      </c>
      <c r="IG83" s="7">
        <f ca="1"/>
        <v>0</v>
      </c>
      <c r="IH83" s="7">
        <f ca="1"/>
        <v>0</v>
      </c>
      <c r="II83" s="7">
        <f ca="1"/>
        <v>0</v>
      </c>
      <c r="IJ83" s="7">
        <f ca="1"/>
        <v>0</v>
      </c>
      <c r="IK83" s="7">
        <f ca="1"/>
        <v>0</v>
      </c>
      <c r="IL83" s="7">
        <f ca="1"/>
        <v>0</v>
      </c>
      <c r="IM83" s="7">
        <f ca="1"/>
        <v>0</v>
      </c>
      <c r="IN83" s="7">
        <f ca="1"/>
        <v>0</v>
      </c>
      <c r="JL83" s="143"/>
      <c r="JN83" s="204"/>
      <c r="JO83" s="23" t="s">
        <v>20</v>
      </c>
      <c r="JP83" s="7">
        <f ca="1">IR459</f>
        <v>0</v>
      </c>
      <c r="JQ83" s="7">
        <f t="shared" ref="JQ83:KI83" ca="1" si="19">IS459</f>
        <v>0</v>
      </c>
      <c r="JR83" s="7">
        <f t="shared" ca="1" si="19"/>
        <v>0</v>
      </c>
      <c r="JS83" s="7">
        <f t="shared" ca="1" si="19"/>
        <v>0</v>
      </c>
      <c r="JT83" s="7">
        <f t="shared" ca="1" si="19"/>
        <v>0</v>
      </c>
      <c r="JU83" s="7">
        <f t="shared" ca="1" si="19"/>
        <v>0</v>
      </c>
      <c r="JV83" s="7">
        <f t="shared" ca="1" si="19"/>
        <v>0</v>
      </c>
      <c r="JW83" s="7">
        <f t="shared" ca="1" si="19"/>
        <v>0</v>
      </c>
      <c r="JX83" s="7">
        <f t="shared" ca="1" si="19"/>
        <v>0</v>
      </c>
      <c r="JY83" s="7">
        <f t="shared" ca="1" si="19"/>
        <v>0</v>
      </c>
      <c r="JZ83" s="7">
        <f t="shared" ca="1" si="19"/>
        <v>0</v>
      </c>
      <c r="KA83" s="7">
        <f t="shared" ca="1" si="19"/>
        <v>0</v>
      </c>
      <c r="KB83" s="7">
        <f t="shared" ca="1" si="19"/>
        <v>0</v>
      </c>
      <c r="KC83" s="7">
        <f t="shared" ca="1" si="19"/>
        <v>0</v>
      </c>
      <c r="KD83" s="7">
        <f t="shared" ca="1" si="19"/>
        <v>0</v>
      </c>
      <c r="KE83" s="7">
        <f t="shared" ca="1" si="19"/>
        <v>0</v>
      </c>
      <c r="KF83" s="7">
        <f t="shared" ca="1" si="19"/>
        <v>10057.941926830976</v>
      </c>
      <c r="KG83" s="7">
        <f t="shared" ca="1" si="19"/>
        <v>57.958079367156586</v>
      </c>
      <c r="KH83" s="7">
        <f t="shared" ca="1" si="19"/>
        <v>18145.899176069612</v>
      </c>
      <c r="KI83" s="7">
        <f t="shared" ca="1" si="19"/>
        <v>93.200817732341719</v>
      </c>
      <c r="KM83" s="204"/>
      <c r="KN83" s="23" t="s">
        <v>20</v>
      </c>
      <c r="KO83" s="7">
        <f ca="1"/>
        <v>0</v>
      </c>
      <c r="KP83" s="7">
        <f ca="1"/>
        <v>0</v>
      </c>
      <c r="KQ83" s="7">
        <f ca="1"/>
        <v>0</v>
      </c>
      <c r="KR83" s="7">
        <f ca="1"/>
        <v>0</v>
      </c>
      <c r="KS83" s="7">
        <f ca="1"/>
        <v>0</v>
      </c>
      <c r="KT83" s="7">
        <f ca="1"/>
        <v>0</v>
      </c>
      <c r="KU83" s="7">
        <f ca="1"/>
        <v>0</v>
      </c>
      <c r="KV83" s="7">
        <f ca="1"/>
        <v>0</v>
      </c>
      <c r="KW83" s="7">
        <f ca="1"/>
        <v>0</v>
      </c>
      <c r="LA83" s="204"/>
      <c r="LB83" s="23" t="s">
        <v>20</v>
      </c>
      <c r="LC83" s="7">
        <f ca="1"/>
        <v>0</v>
      </c>
      <c r="LD83" s="7">
        <f ca="1"/>
        <v>0</v>
      </c>
      <c r="LE83" s="7">
        <f ca="1"/>
        <v>0</v>
      </c>
      <c r="LF83" s="7">
        <f ca="1"/>
        <v>0</v>
      </c>
      <c r="LG83" s="7">
        <f ca="1"/>
        <v>0</v>
      </c>
      <c r="LH83" s="7">
        <f ca="1"/>
        <v>0</v>
      </c>
      <c r="LI83" s="7">
        <f ca="1"/>
        <v>0</v>
      </c>
      <c r="LJ83" s="7">
        <f ca="1"/>
        <v>151.15889709949829</v>
      </c>
      <c r="LK83" s="7">
        <f ca="1"/>
        <v>27728.880250663526</v>
      </c>
    </row>
    <row r="84" spans="1:338">
      <c r="A84" s="222"/>
      <c r="B84" s="23" t="s">
        <v>486</v>
      </c>
      <c r="C84" s="23"/>
      <c r="D84" s="23"/>
      <c r="E84" s="23"/>
      <c r="X84" s="18">
        <v>0</v>
      </c>
      <c r="Y84" s="18">
        <v>0</v>
      </c>
      <c r="Z84" s="18">
        <v>0</v>
      </c>
      <c r="AA84" s="18">
        <v>0</v>
      </c>
      <c r="AB84" s="18">
        <v>0</v>
      </c>
      <c r="AC84" s="18">
        <v>0</v>
      </c>
      <c r="AD84" s="18">
        <v>0</v>
      </c>
      <c r="AE84" s="18">
        <v>0</v>
      </c>
      <c r="AF84" s="18">
        <v>0</v>
      </c>
      <c r="AG84" s="18">
        <v>0</v>
      </c>
      <c r="AH84" s="18">
        <v>0</v>
      </c>
      <c r="AI84" s="18">
        <f>X30</f>
        <v>27820</v>
      </c>
      <c r="AJ84" s="18">
        <v>0</v>
      </c>
      <c r="AK84" s="18">
        <v>0</v>
      </c>
      <c r="AL84" s="18">
        <v>0</v>
      </c>
      <c r="AM84" s="18">
        <v>0</v>
      </c>
      <c r="AN84" s="18">
        <v>0</v>
      </c>
      <c r="AO84" s="18">
        <v>0</v>
      </c>
      <c r="AP84" s="18">
        <v>0</v>
      </c>
      <c r="AR84" s="19">
        <v>0</v>
      </c>
      <c r="AS84" s="19">
        <v>0</v>
      </c>
      <c r="AT84" s="19">
        <v>0</v>
      </c>
      <c r="AU84" s="19">
        <v>0</v>
      </c>
      <c r="AV84" s="19">
        <v>0</v>
      </c>
      <c r="AW84" s="19">
        <v>0</v>
      </c>
      <c r="AX84" s="19">
        <v>0</v>
      </c>
      <c r="AY84" s="19">
        <v>0</v>
      </c>
      <c r="AZ84" s="19">
        <v>0</v>
      </c>
      <c r="BB84" s="7">
        <f t="shared" si="6"/>
        <v>0</v>
      </c>
      <c r="BD84" s="7">
        <f t="shared" si="0"/>
        <v>27820</v>
      </c>
      <c r="BN84" s="222"/>
      <c r="BO84" s="23" t="s">
        <v>486</v>
      </c>
      <c r="BP84" s="120">
        <v>0</v>
      </c>
      <c r="BQ84" s="120">
        <v>0</v>
      </c>
      <c r="BR84" s="120">
        <v>0</v>
      </c>
      <c r="BS84" s="120">
        <v>0</v>
      </c>
      <c r="BT84" s="120">
        <v>0</v>
      </c>
      <c r="BU84" s="120">
        <v>0</v>
      </c>
      <c r="BV84" s="120">
        <v>0</v>
      </c>
      <c r="BW84" s="120">
        <v>0</v>
      </c>
      <c r="BX84" s="120">
        <v>0</v>
      </c>
      <c r="BY84" s="120">
        <v>0</v>
      </c>
      <c r="BZ84" s="120">
        <v>0</v>
      </c>
      <c r="CA84" s="120">
        <f>BP30</f>
        <v>0</v>
      </c>
      <c r="CB84" s="120">
        <v>0</v>
      </c>
      <c r="CC84" s="120">
        <v>0</v>
      </c>
      <c r="CD84" s="120">
        <v>0</v>
      </c>
      <c r="CE84" s="120">
        <v>0</v>
      </c>
      <c r="CF84" s="120">
        <v>0</v>
      </c>
      <c r="CG84" s="120">
        <v>0</v>
      </c>
      <c r="CH84" s="120">
        <v>0</v>
      </c>
      <c r="CL84" s="222"/>
      <c r="CM84" s="23" t="s">
        <v>486</v>
      </c>
      <c r="CN84" s="7">
        <f t="shared" ca="1" si="7"/>
        <v>0</v>
      </c>
      <c r="CO84" s="7">
        <f t="shared" ca="1" si="1"/>
        <v>0</v>
      </c>
      <c r="CP84" s="7">
        <f t="shared" ca="1" si="1"/>
        <v>0</v>
      </c>
      <c r="CQ84" s="7">
        <f t="shared" ca="1" si="1"/>
        <v>0</v>
      </c>
      <c r="CR84" s="7">
        <f t="shared" ca="1" si="1"/>
        <v>0</v>
      </c>
      <c r="CS84" s="7">
        <f t="shared" ca="1" si="1"/>
        <v>0</v>
      </c>
      <c r="CT84" s="7">
        <f t="shared" ca="1" si="1"/>
        <v>0</v>
      </c>
      <c r="CU84" s="7">
        <f t="shared" ca="1" si="1"/>
        <v>0</v>
      </c>
      <c r="CV84" s="7">
        <f t="shared" ca="1" si="1"/>
        <v>0</v>
      </c>
      <c r="CW84" s="7">
        <f t="shared" ca="1" si="1"/>
        <v>0</v>
      </c>
      <c r="CX84" s="7">
        <f t="shared" ca="1" si="1"/>
        <v>0</v>
      </c>
      <c r="CY84" s="7">
        <f t="shared" ca="1" si="1"/>
        <v>27820</v>
      </c>
      <c r="CZ84" s="7">
        <f t="shared" ca="1" si="1"/>
        <v>0</v>
      </c>
      <c r="DA84" s="7">
        <f t="shared" ca="1" si="1"/>
        <v>0</v>
      </c>
      <c r="DB84" s="7">
        <f t="shared" ca="1" si="1"/>
        <v>0</v>
      </c>
      <c r="DC84" s="7">
        <f t="shared" ca="1" si="1"/>
        <v>0</v>
      </c>
      <c r="DD84" s="7">
        <f t="shared" ca="1" si="1"/>
        <v>0</v>
      </c>
      <c r="DE84" s="7">
        <f t="shared" ca="1" si="1"/>
        <v>0</v>
      </c>
      <c r="DF84" s="7">
        <f t="shared" ca="1" si="1"/>
        <v>0</v>
      </c>
      <c r="DG84" s="7">
        <f t="shared" ca="1" si="1"/>
        <v>0</v>
      </c>
      <c r="DJ84" s="222"/>
      <c r="DK84" s="23" t="s">
        <v>486</v>
      </c>
      <c r="DL84" s="7">
        <f ca="1"/>
        <v>0</v>
      </c>
      <c r="DM84" s="7">
        <f ca="1"/>
        <v>0</v>
      </c>
      <c r="DN84" s="7">
        <f ca="1"/>
        <v>0</v>
      </c>
      <c r="DO84" s="7">
        <f ca="1"/>
        <v>0</v>
      </c>
      <c r="DP84" s="7">
        <f ca="1"/>
        <v>0</v>
      </c>
      <c r="DQ84" s="7">
        <f ca="1"/>
        <v>0</v>
      </c>
      <c r="DR84" s="7">
        <f ca="1"/>
        <v>0</v>
      </c>
      <c r="DS84" s="7">
        <f ca="1"/>
        <v>0</v>
      </c>
      <c r="DT84" s="7">
        <f ca="1"/>
        <v>0</v>
      </c>
      <c r="DU84" s="7">
        <f ca="1"/>
        <v>0</v>
      </c>
      <c r="DV84" s="7">
        <f ca="1"/>
        <v>0</v>
      </c>
      <c r="DW84" s="7">
        <f ca="1"/>
        <v>9.2720970537261653</v>
      </c>
      <c r="DX84" s="7">
        <f ca="1"/>
        <v>0</v>
      </c>
      <c r="DY84" s="7">
        <f ca="1"/>
        <v>0</v>
      </c>
      <c r="DZ84" s="7">
        <f ca="1"/>
        <v>0</v>
      </c>
      <c r="EA84" s="7">
        <f ca="1"/>
        <v>0</v>
      </c>
      <c r="EB84" s="7">
        <f ca="1"/>
        <v>0</v>
      </c>
      <c r="EC84" s="7">
        <f ca="1"/>
        <v>0</v>
      </c>
      <c r="ED84" s="7">
        <f ca="1"/>
        <v>0</v>
      </c>
      <c r="EG84" s="222"/>
      <c r="EH84" s="23" t="s">
        <v>486</v>
      </c>
      <c r="EI84" s="7">
        <f ca="1"/>
        <v>0</v>
      </c>
      <c r="EJ84" s="7">
        <f ca="1"/>
        <v>0</v>
      </c>
      <c r="EK84" s="7">
        <f ca="1"/>
        <v>0</v>
      </c>
      <c r="EL84" s="7">
        <f ca="1"/>
        <v>0</v>
      </c>
      <c r="EM84" s="7">
        <f ca="1"/>
        <v>0</v>
      </c>
      <c r="EN84" s="7">
        <f ca="1"/>
        <v>0</v>
      </c>
      <c r="EO84" s="7">
        <f ca="1"/>
        <v>0</v>
      </c>
      <c r="EP84" s="7">
        <f ca="1"/>
        <v>0</v>
      </c>
      <c r="EQ84" s="7">
        <f ca="1"/>
        <v>0</v>
      </c>
      <c r="ER84" s="7">
        <f ca="1"/>
        <v>0</v>
      </c>
      <c r="ES84" s="7">
        <f ca="1"/>
        <v>1</v>
      </c>
      <c r="ET84" s="7">
        <f ca="1"/>
        <v>0</v>
      </c>
      <c r="EU84" s="7">
        <f ca="1"/>
        <v>0</v>
      </c>
      <c r="EV84" s="7">
        <f ca="1"/>
        <v>0</v>
      </c>
      <c r="EW84" s="7">
        <f ca="1"/>
        <v>0</v>
      </c>
      <c r="EX84" s="7">
        <f ca="1"/>
        <v>0</v>
      </c>
      <c r="EY84" s="7">
        <f ca="1"/>
        <v>0</v>
      </c>
      <c r="EZ84" s="7">
        <f ca="1"/>
        <v>0</v>
      </c>
      <c r="FA84" s="7">
        <f ca="1"/>
        <v>0</v>
      </c>
      <c r="FE84" s="124"/>
      <c r="FF84" s="222"/>
      <c r="FG84" s="23" t="s">
        <v>486</v>
      </c>
      <c r="FH84" s="7">
        <f t="shared" si="2"/>
        <v>0</v>
      </c>
      <c r="FL84" s="7">
        <f t="shared" ca="1" si="8"/>
        <v>0</v>
      </c>
      <c r="FM84" s="7">
        <f t="shared" ca="1" si="3"/>
        <v>0</v>
      </c>
      <c r="FN84" s="7">
        <f t="shared" ca="1" si="3"/>
        <v>0</v>
      </c>
      <c r="FO84" s="7">
        <f t="shared" ca="1" si="3"/>
        <v>0</v>
      </c>
      <c r="FP84" s="7">
        <f t="shared" ca="1" si="3"/>
        <v>0</v>
      </c>
      <c r="FQ84" s="7">
        <f t="shared" ca="1" si="3"/>
        <v>0</v>
      </c>
      <c r="FR84" s="7">
        <f t="shared" ca="1" si="3"/>
        <v>0</v>
      </c>
      <c r="FS84" s="7">
        <f t="shared" ca="1" si="3"/>
        <v>0</v>
      </c>
      <c r="FT84" s="7">
        <f t="shared" ca="1" si="3"/>
        <v>0</v>
      </c>
      <c r="FU84" s="7">
        <f t="shared" ca="1" si="3"/>
        <v>0</v>
      </c>
      <c r="FV84" s="7">
        <f t="shared" ca="1" si="3"/>
        <v>0</v>
      </c>
      <c r="FW84" s="7">
        <f t="shared" ca="1" si="3"/>
        <v>0</v>
      </c>
      <c r="FX84" s="7">
        <f t="shared" ca="1" si="3"/>
        <v>0</v>
      </c>
      <c r="FY84" s="7">
        <f t="shared" ca="1" si="3"/>
        <v>0</v>
      </c>
      <c r="FZ84" s="7">
        <f t="shared" ca="1" si="3"/>
        <v>0</v>
      </c>
      <c r="GA84" s="7">
        <f t="shared" ca="1" si="3"/>
        <v>0</v>
      </c>
      <c r="GB84" s="7">
        <f t="shared" ca="1" si="3"/>
        <v>0</v>
      </c>
      <c r="GC84" s="7">
        <f t="shared" ca="1" si="3"/>
        <v>0</v>
      </c>
      <c r="GD84" s="7">
        <f t="shared" ca="1" si="3"/>
        <v>0</v>
      </c>
      <c r="GE84" s="7">
        <f t="shared" ca="1" si="3"/>
        <v>0</v>
      </c>
      <c r="GG84" s="222"/>
      <c r="GH84" s="23" t="s">
        <v>486</v>
      </c>
      <c r="GI84" s="7">
        <f t="shared" si="4"/>
        <v>0</v>
      </c>
      <c r="GK84" s="7">
        <f ca="1"/>
        <v>0</v>
      </c>
      <c r="GL84" s="7">
        <f ca="1"/>
        <v>0</v>
      </c>
      <c r="GN84" s="7">
        <f t="shared" ca="1" si="9"/>
        <v>0</v>
      </c>
      <c r="GP84" s="132" t="s">
        <v>128</v>
      </c>
      <c r="HC84" s="125"/>
      <c r="HG84" s="222"/>
      <c r="HH84" s="23"/>
      <c r="HI84" s="17"/>
      <c r="HJ84" s="17"/>
      <c r="HK84" s="17"/>
      <c r="HL84" s="17"/>
      <c r="HM84" s="17"/>
      <c r="HN84" s="17"/>
      <c r="HO84" s="145"/>
      <c r="HP84" s="17"/>
      <c r="HQ84" s="17"/>
      <c r="HR84" s="17"/>
      <c r="HS84" s="17"/>
      <c r="HT84" s="204"/>
      <c r="HU84" s="23" t="s">
        <v>486</v>
      </c>
      <c r="HV84" s="7">
        <f ca="1"/>
        <v>0</v>
      </c>
      <c r="HW84" s="7">
        <f ca="1"/>
        <v>0</v>
      </c>
      <c r="HX84" s="7">
        <f ca="1"/>
        <v>0</v>
      </c>
      <c r="HY84" s="7">
        <f ca="1"/>
        <v>0</v>
      </c>
      <c r="HZ84" s="7">
        <f ca="1"/>
        <v>0</v>
      </c>
      <c r="IA84" s="7">
        <f ca="1"/>
        <v>0</v>
      </c>
      <c r="IB84" s="7">
        <f ca="1"/>
        <v>0</v>
      </c>
      <c r="IC84" s="7">
        <f ca="1"/>
        <v>0</v>
      </c>
      <c r="ID84" s="7">
        <f ca="1"/>
        <v>0</v>
      </c>
      <c r="IE84" s="7">
        <f ca="1"/>
        <v>0</v>
      </c>
      <c r="IF84" s="7">
        <f ca="1"/>
        <v>1</v>
      </c>
      <c r="IG84" s="7">
        <f ca="1"/>
        <v>-9.2720970537261653</v>
      </c>
      <c r="IH84" s="7">
        <f ca="1"/>
        <v>0</v>
      </c>
      <c r="II84" s="7">
        <f ca="1"/>
        <v>0</v>
      </c>
      <c r="IJ84" s="7">
        <f ca="1"/>
        <v>0</v>
      </c>
      <c r="IK84" s="7">
        <f ca="1"/>
        <v>0</v>
      </c>
      <c r="IL84" s="7">
        <f ca="1"/>
        <v>0</v>
      </c>
      <c r="IM84" s="7">
        <f ca="1"/>
        <v>0</v>
      </c>
      <c r="IN84" s="7">
        <f ca="1"/>
        <v>0</v>
      </c>
      <c r="JL84" s="143"/>
      <c r="JN84" s="204"/>
      <c r="JO84" s="23" t="s">
        <v>486</v>
      </c>
      <c r="JP84" s="7">
        <f ca="1">IR484</f>
        <v>0</v>
      </c>
      <c r="JQ84" s="7">
        <f t="shared" ref="JQ84:KI84" ca="1" si="20">IS484</f>
        <v>0</v>
      </c>
      <c r="JR84" s="7">
        <f t="shared" ca="1" si="20"/>
        <v>0</v>
      </c>
      <c r="JS84" s="7">
        <f t="shared" ca="1" si="20"/>
        <v>0</v>
      </c>
      <c r="JT84" s="7">
        <f t="shared" ca="1" si="20"/>
        <v>0</v>
      </c>
      <c r="JU84" s="7">
        <f t="shared" ca="1" si="20"/>
        <v>0</v>
      </c>
      <c r="JV84" s="7">
        <f t="shared" ca="1" si="20"/>
        <v>0</v>
      </c>
      <c r="JW84" s="7">
        <f t="shared" ca="1" si="20"/>
        <v>0</v>
      </c>
      <c r="JX84" s="7">
        <f t="shared" ca="1" si="20"/>
        <v>0</v>
      </c>
      <c r="JY84" s="7">
        <f t="shared" ca="1" si="20"/>
        <v>0</v>
      </c>
      <c r="JZ84" s="7">
        <f t="shared" ca="1" si="20"/>
        <v>0</v>
      </c>
      <c r="KA84" s="7">
        <f t="shared" ca="1" si="20"/>
        <v>0</v>
      </c>
      <c r="KB84" s="7">
        <f t="shared" ca="1" si="20"/>
        <v>0</v>
      </c>
      <c r="KC84" s="7">
        <f t="shared" ca="1" si="20"/>
        <v>0</v>
      </c>
      <c r="KD84" s="7">
        <f t="shared" ca="1" si="20"/>
        <v>0</v>
      </c>
      <c r="KE84" s="7">
        <f t="shared" ca="1" si="20"/>
        <v>0</v>
      </c>
      <c r="KF84" s="7">
        <f t="shared" ca="1" si="20"/>
        <v>0</v>
      </c>
      <c r="KG84" s="7">
        <f t="shared" ca="1" si="20"/>
        <v>0</v>
      </c>
      <c r="KH84" s="7">
        <f t="shared" ca="1" si="20"/>
        <v>27820</v>
      </c>
      <c r="KI84" s="7">
        <f t="shared" ca="1" si="20"/>
        <v>0</v>
      </c>
      <c r="KM84" s="204"/>
      <c r="KN84" s="23" t="s">
        <v>486</v>
      </c>
      <c r="KO84" s="7">
        <f ca="1"/>
        <v>0</v>
      </c>
      <c r="KP84" s="7">
        <f ca="1"/>
        <v>0</v>
      </c>
      <c r="KQ84" s="7">
        <f ca="1"/>
        <v>0</v>
      </c>
      <c r="KR84" s="7">
        <f ca="1"/>
        <v>0</v>
      </c>
      <c r="KS84" s="7">
        <f ca="1"/>
        <v>0</v>
      </c>
      <c r="KT84" s="7">
        <f ca="1"/>
        <v>0</v>
      </c>
      <c r="KU84" s="7">
        <f ca="1"/>
        <v>0</v>
      </c>
      <c r="KV84" s="7">
        <f ca="1"/>
        <v>0</v>
      </c>
      <c r="KW84" s="7">
        <f ca="1"/>
        <v>0</v>
      </c>
      <c r="LA84" s="204"/>
      <c r="LB84" s="23" t="s">
        <v>486</v>
      </c>
      <c r="LC84" s="7">
        <f ca="1"/>
        <v>0</v>
      </c>
      <c r="LD84" s="7">
        <f ca="1"/>
        <v>0</v>
      </c>
      <c r="LE84" s="7">
        <f ca="1"/>
        <v>0</v>
      </c>
      <c r="LF84" s="7">
        <f ca="1"/>
        <v>0</v>
      </c>
      <c r="LG84" s="7">
        <f ca="1"/>
        <v>0</v>
      </c>
      <c r="LH84" s="7">
        <f ca="1"/>
        <v>0</v>
      </c>
      <c r="LI84" s="7">
        <f ca="1"/>
        <v>0</v>
      </c>
      <c r="LJ84" s="7">
        <f ca="1"/>
        <v>0</v>
      </c>
      <c r="LK84" s="7">
        <f ca="1"/>
        <v>27820</v>
      </c>
    </row>
    <row r="85" spans="1:338">
      <c r="A85" s="222"/>
      <c r="B85" s="23" t="s">
        <v>30</v>
      </c>
      <c r="C85" s="23"/>
      <c r="D85" s="23"/>
      <c r="E85" s="23"/>
      <c r="X85" s="18">
        <v>0</v>
      </c>
      <c r="Y85" s="18">
        <v>0</v>
      </c>
      <c r="Z85" s="18">
        <v>0</v>
      </c>
      <c r="AA85" s="18">
        <v>0</v>
      </c>
      <c r="AB85" s="18">
        <v>0</v>
      </c>
      <c r="AC85" s="18">
        <v>0</v>
      </c>
      <c r="AD85" s="18">
        <v>0</v>
      </c>
      <c r="AE85" s="18">
        <v>0</v>
      </c>
      <c r="AF85" s="18">
        <v>0</v>
      </c>
      <c r="AG85" s="18">
        <v>0</v>
      </c>
      <c r="AH85" s="18">
        <v>0</v>
      </c>
      <c r="AI85" s="18">
        <v>0</v>
      </c>
      <c r="AJ85" s="18">
        <v>0</v>
      </c>
      <c r="AK85" s="18">
        <v>0</v>
      </c>
      <c r="AL85" s="18">
        <v>0</v>
      </c>
      <c r="AM85" s="18">
        <v>0</v>
      </c>
      <c r="AN85" s="18">
        <v>0</v>
      </c>
      <c r="AO85" s="18">
        <f>AB16</f>
        <v>96</v>
      </c>
      <c r="AP85" s="18">
        <v>0</v>
      </c>
      <c r="AR85" s="19">
        <v>0</v>
      </c>
      <c r="AS85" s="19">
        <v>0</v>
      </c>
      <c r="AT85" s="19">
        <v>0</v>
      </c>
      <c r="AU85" s="19">
        <v>0</v>
      </c>
      <c r="AV85" s="19">
        <v>0</v>
      </c>
      <c r="AW85" s="19">
        <v>0</v>
      </c>
      <c r="AX85" s="19">
        <v>0</v>
      </c>
      <c r="AY85" s="19">
        <v>0</v>
      </c>
      <c r="AZ85" s="19">
        <v>0</v>
      </c>
      <c r="BB85" s="7">
        <f t="shared" si="6"/>
        <v>0</v>
      </c>
      <c r="BD85" s="7">
        <f t="shared" si="0"/>
        <v>96</v>
      </c>
      <c r="BN85" s="222"/>
      <c r="BO85" s="23" t="s">
        <v>30</v>
      </c>
      <c r="BP85" s="120">
        <v>0</v>
      </c>
      <c r="BQ85" s="120">
        <v>0</v>
      </c>
      <c r="BR85" s="120">
        <v>0</v>
      </c>
      <c r="BS85" s="120">
        <v>0</v>
      </c>
      <c r="BT85" s="120">
        <v>0</v>
      </c>
      <c r="BU85" s="120">
        <v>0</v>
      </c>
      <c r="BV85" s="120">
        <v>0</v>
      </c>
      <c r="BW85" s="120">
        <v>0</v>
      </c>
      <c r="BX85" s="120">
        <v>0</v>
      </c>
      <c r="BY85" s="120">
        <v>0</v>
      </c>
      <c r="BZ85" s="120">
        <v>0</v>
      </c>
      <c r="CA85" s="120">
        <v>0</v>
      </c>
      <c r="CB85" s="120">
        <v>0</v>
      </c>
      <c r="CC85" s="120">
        <v>0</v>
      </c>
      <c r="CD85" s="120">
        <v>0</v>
      </c>
      <c r="CE85" s="120">
        <v>0</v>
      </c>
      <c r="CF85" s="120">
        <v>0</v>
      </c>
      <c r="CG85" s="120">
        <f>BT16</f>
        <v>0</v>
      </c>
      <c r="CH85" s="120">
        <v>0</v>
      </c>
      <c r="CL85" s="222"/>
      <c r="CM85" s="23" t="s">
        <v>30</v>
      </c>
      <c r="CN85" s="7">
        <f t="shared" ca="1" si="7"/>
        <v>0</v>
      </c>
      <c r="CO85" s="7">
        <f t="shared" ca="1" si="1"/>
        <v>0</v>
      </c>
      <c r="CP85" s="7">
        <f t="shared" ca="1" si="1"/>
        <v>0</v>
      </c>
      <c r="CQ85" s="7">
        <f t="shared" ca="1" si="1"/>
        <v>0</v>
      </c>
      <c r="CR85" s="7">
        <f t="shared" ca="1" si="1"/>
        <v>0</v>
      </c>
      <c r="CS85" s="7">
        <f t="shared" ca="1" si="1"/>
        <v>0</v>
      </c>
      <c r="CT85" s="7">
        <f t="shared" ca="1" si="1"/>
        <v>0</v>
      </c>
      <c r="CU85" s="7">
        <f t="shared" ca="1" si="1"/>
        <v>0</v>
      </c>
      <c r="CV85" s="7">
        <f t="shared" ca="1" si="1"/>
        <v>0</v>
      </c>
      <c r="CW85" s="7">
        <f t="shared" ca="1" si="1"/>
        <v>0</v>
      </c>
      <c r="CX85" s="7">
        <f t="shared" ca="1" si="1"/>
        <v>0</v>
      </c>
      <c r="CY85" s="7">
        <f t="shared" ca="1" si="1"/>
        <v>0</v>
      </c>
      <c r="CZ85" s="7">
        <f t="shared" ca="1" si="1"/>
        <v>96</v>
      </c>
      <c r="DA85" s="7">
        <f t="shared" ca="1" si="1"/>
        <v>0</v>
      </c>
      <c r="DB85" s="7">
        <f t="shared" ca="1" si="1"/>
        <v>0</v>
      </c>
      <c r="DC85" s="7">
        <f t="shared" ca="1" si="1"/>
        <v>0</v>
      </c>
      <c r="DD85" s="7">
        <f t="shared" ca="1" si="1"/>
        <v>0</v>
      </c>
      <c r="DE85" s="7">
        <f t="shared" ca="1" si="1"/>
        <v>0</v>
      </c>
      <c r="DF85" s="7">
        <f t="shared" ca="1" si="1"/>
        <v>0</v>
      </c>
      <c r="DG85" s="7">
        <f t="shared" ca="1" si="1"/>
        <v>0</v>
      </c>
      <c r="DJ85" s="222"/>
      <c r="DK85" s="23" t="s">
        <v>30</v>
      </c>
      <c r="DL85" s="7">
        <f ca="1"/>
        <v>0</v>
      </c>
      <c r="DM85" s="7">
        <f ca="1"/>
        <v>0</v>
      </c>
      <c r="DN85" s="7">
        <f ca="1"/>
        <v>0</v>
      </c>
      <c r="DO85" s="7">
        <f ca="1"/>
        <v>0</v>
      </c>
      <c r="DP85" s="7">
        <f ca="1"/>
        <v>0</v>
      </c>
      <c r="DQ85" s="7">
        <f ca="1"/>
        <v>0</v>
      </c>
      <c r="DR85" s="7">
        <f ca="1"/>
        <v>0</v>
      </c>
      <c r="DS85" s="7">
        <f ca="1"/>
        <v>0</v>
      </c>
      <c r="DT85" s="7">
        <f ca="1"/>
        <v>0</v>
      </c>
      <c r="DU85" s="7">
        <f ca="1"/>
        <v>0</v>
      </c>
      <c r="DV85" s="7">
        <f ca="1"/>
        <v>0</v>
      </c>
      <c r="DW85" s="7">
        <f ca="1"/>
        <v>0</v>
      </c>
      <c r="DX85" s="7">
        <f ca="1"/>
        <v>0</v>
      </c>
      <c r="DY85" s="7">
        <f ca="1"/>
        <v>0</v>
      </c>
      <c r="DZ85" s="7">
        <f ca="1"/>
        <v>0</v>
      </c>
      <c r="EA85" s="7">
        <f ca="1"/>
        <v>0</v>
      </c>
      <c r="EB85" s="7">
        <f ca="1"/>
        <v>0</v>
      </c>
      <c r="EC85" s="7">
        <f ca="1"/>
        <v>1.9200000000000001E-13</v>
      </c>
      <c r="ED85" s="7">
        <f ca="1"/>
        <v>0</v>
      </c>
      <c r="EG85" s="222"/>
      <c r="EH85" s="23" t="s">
        <v>30</v>
      </c>
      <c r="EI85" s="7">
        <f ca="1"/>
        <v>0</v>
      </c>
      <c r="EJ85" s="7">
        <f ca="1"/>
        <v>0</v>
      </c>
      <c r="EK85" s="7">
        <f ca="1"/>
        <v>0</v>
      </c>
      <c r="EL85" s="7">
        <f ca="1"/>
        <v>0</v>
      </c>
      <c r="EM85" s="7">
        <f ca="1"/>
        <v>0</v>
      </c>
      <c r="EN85" s="7">
        <f ca="1"/>
        <v>0</v>
      </c>
      <c r="EO85" s="7">
        <f ca="1"/>
        <v>0</v>
      </c>
      <c r="EP85" s="7">
        <f ca="1"/>
        <v>0</v>
      </c>
      <c r="EQ85" s="7">
        <f ca="1"/>
        <v>0</v>
      </c>
      <c r="ER85" s="7">
        <f ca="1"/>
        <v>0</v>
      </c>
      <c r="ES85" s="7">
        <f ca="1"/>
        <v>0</v>
      </c>
      <c r="ET85" s="7">
        <f ca="1"/>
        <v>0</v>
      </c>
      <c r="EU85" s="7">
        <f ca="1"/>
        <v>0</v>
      </c>
      <c r="EV85" s="7">
        <f ca="1"/>
        <v>1</v>
      </c>
      <c r="EW85" s="7">
        <f ca="1"/>
        <v>0</v>
      </c>
      <c r="EX85" s="7">
        <f ca="1"/>
        <v>0</v>
      </c>
      <c r="EY85" s="7">
        <f ca="1"/>
        <v>0</v>
      </c>
      <c r="EZ85" s="7">
        <f ca="1"/>
        <v>0</v>
      </c>
      <c r="FA85" s="7">
        <f ca="1"/>
        <v>0</v>
      </c>
      <c r="FE85" s="124"/>
      <c r="FF85" s="222"/>
      <c r="FG85" s="23" t="s">
        <v>30</v>
      </c>
      <c r="FH85" s="7">
        <f t="shared" si="2"/>
        <v>0</v>
      </c>
      <c r="FL85" s="7">
        <f t="shared" ca="1" si="8"/>
        <v>0</v>
      </c>
      <c r="FM85" s="7">
        <f t="shared" ca="1" si="3"/>
        <v>0</v>
      </c>
      <c r="FN85" s="7">
        <f t="shared" ca="1" si="3"/>
        <v>0</v>
      </c>
      <c r="FO85" s="7">
        <f t="shared" ca="1" si="3"/>
        <v>0</v>
      </c>
      <c r="FP85" s="7">
        <f t="shared" ca="1" si="3"/>
        <v>0</v>
      </c>
      <c r="FQ85" s="7">
        <f t="shared" ca="1" si="3"/>
        <v>0</v>
      </c>
      <c r="FR85" s="7">
        <f t="shared" ca="1" si="3"/>
        <v>0</v>
      </c>
      <c r="FS85" s="7">
        <f t="shared" ca="1" si="3"/>
        <v>0</v>
      </c>
      <c r="FT85" s="7">
        <f t="shared" ca="1" si="3"/>
        <v>0</v>
      </c>
      <c r="FU85" s="7">
        <f t="shared" ca="1" si="3"/>
        <v>0</v>
      </c>
      <c r="FV85" s="7">
        <f t="shared" ca="1" si="3"/>
        <v>0</v>
      </c>
      <c r="FW85" s="7">
        <f t="shared" ca="1" si="3"/>
        <v>0</v>
      </c>
      <c r="FX85" s="7">
        <f t="shared" ca="1" si="3"/>
        <v>0</v>
      </c>
      <c r="FY85" s="7">
        <f t="shared" ca="1" si="3"/>
        <v>0</v>
      </c>
      <c r="FZ85" s="7">
        <f t="shared" ca="1" si="3"/>
        <v>0</v>
      </c>
      <c r="GA85" s="7">
        <f t="shared" ca="1" si="3"/>
        <v>0</v>
      </c>
      <c r="GB85" s="7">
        <f t="shared" ca="1" si="3"/>
        <v>0</v>
      </c>
      <c r="GC85" s="7">
        <f t="shared" ca="1" si="3"/>
        <v>0</v>
      </c>
      <c r="GD85" s="7">
        <f t="shared" ca="1" si="3"/>
        <v>0</v>
      </c>
      <c r="GE85" s="7">
        <f t="shared" ca="1" si="3"/>
        <v>0</v>
      </c>
      <c r="GG85" s="222"/>
      <c r="GH85" s="23" t="s">
        <v>30</v>
      </c>
      <c r="GI85" s="7">
        <f t="shared" si="4"/>
        <v>0</v>
      </c>
      <c r="GK85" s="7">
        <f ca="1"/>
        <v>0</v>
      </c>
      <c r="GL85" s="7">
        <f ca="1"/>
        <v>0</v>
      </c>
      <c r="GN85" s="7">
        <f t="shared" ca="1" si="9"/>
        <v>0</v>
      </c>
      <c r="GP85" s="132" t="s">
        <v>128</v>
      </c>
      <c r="HC85" s="125"/>
      <c r="HG85" s="222"/>
      <c r="HH85" s="23"/>
      <c r="HI85" s="17"/>
      <c r="HJ85" s="17"/>
      <c r="HK85" s="17"/>
      <c r="HL85" s="17"/>
      <c r="HM85" s="17"/>
      <c r="HN85" s="17"/>
      <c r="HO85" s="145"/>
      <c r="HP85" s="17"/>
      <c r="HQ85" s="17"/>
      <c r="HR85" s="17"/>
      <c r="HS85" s="17"/>
      <c r="HT85" s="204"/>
      <c r="HU85" s="23" t="s">
        <v>30</v>
      </c>
      <c r="HV85" s="7">
        <f ca="1"/>
        <v>0</v>
      </c>
      <c r="HW85" s="7">
        <f ca="1"/>
        <v>0</v>
      </c>
      <c r="HX85" s="7">
        <f ca="1"/>
        <v>0</v>
      </c>
      <c r="HY85" s="7">
        <f ca="1"/>
        <v>0</v>
      </c>
      <c r="HZ85" s="7">
        <f ca="1"/>
        <v>0</v>
      </c>
      <c r="IA85" s="7">
        <f ca="1"/>
        <v>0</v>
      </c>
      <c r="IB85" s="7">
        <f ca="1"/>
        <v>0</v>
      </c>
      <c r="IC85" s="7">
        <f ca="1"/>
        <v>0</v>
      </c>
      <c r="ID85" s="7">
        <f ca="1"/>
        <v>0</v>
      </c>
      <c r="IE85" s="7">
        <f ca="1"/>
        <v>0</v>
      </c>
      <c r="IF85" s="7">
        <f ca="1"/>
        <v>0</v>
      </c>
      <c r="IG85" s="7">
        <f ca="1"/>
        <v>0</v>
      </c>
      <c r="IH85" s="7">
        <f ca="1"/>
        <v>0</v>
      </c>
      <c r="II85" s="7">
        <f ca="1"/>
        <v>1</v>
      </c>
      <c r="IJ85" s="7">
        <f ca="1"/>
        <v>0</v>
      </c>
      <c r="IK85" s="7">
        <f ca="1"/>
        <v>0</v>
      </c>
      <c r="IL85" s="7">
        <f ca="1"/>
        <v>0</v>
      </c>
      <c r="IM85" s="7">
        <f ca="1"/>
        <v>-1.9200000000000001E-13</v>
      </c>
      <c r="IN85" s="7">
        <f ca="1"/>
        <v>0</v>
      </c>
      <c r="JL85" s="143"/>
      <c r="JN85" s="204"/>
      <c r="JO85" s="23" t="s">
        <v>30</v>
      </c>
      <c r="JP85" s="7">
        <f ca="1">IR509</f>
        <v>0</v>
      </c>
      <c r="JQ85" s="7">
        <f t="shared" ref="JQ85:KI85" ca="1" si="21">IS509</f>
        <v>0</v>
      </c>
      <c r="JR85" s="7">
        <f t="shared" ca="1" si="21"/>
        <v>0</v>
      </c>
      <c r="JS85" s="7">
        <f t="shared" ca="1" si="21"/>
        <v>0</v>
      </c>
      <c r="JT85" s="7">
        <f t="shared" ca="1" si="21"/>
        <v>0</v>
      </c>
      <c r="JU85" s="7">
        <f t="shared" ca="1" si="21"/>
        <v>0</v>
      </c>
      <c r="JV85" s="7">
        <f t="shared" ca="1" si="21"/>
        <v>0</v>
      </c>
      <c r="JW85" s="7">
        <f t="shared" ca="1" si="21"/>
        <v>0</v>
      </c>
      <c r="JX85" s="7">
        <f t="shared" ca="1" si="21"/>
        <v>0</v>
      </c>
      <c r="JY85" s="7">
        <f t="shared" ca="1" si="21"/>
        <v>0</v>
      </c>
      <c r="JZ85" s="7">
        <f t="shared" ca="1" si="21"/>
        <v>0</v>
      </c>
      <c r="KA85" s="7">
        <f t="shared" ca="1" si="21"/>
        <v>0</v>
      </c>
      <c r="KB85" s="7">
        <f t="shared" ca="1" si="21"/>
        <v>0</v>
      </c>
      <c r="KC85" s="7">
        <f t="shared" ca="1" si="21"/>
        <v>0</v>
      </c>
      <c r="KD85" s="7">
        <f t="shared" ca="1" si="21"/>
        <v>0</v>
      </c>
      <c r="KE85" s="7">
        <f t="shared" ca="1" si="21"/>
        <v>0</v>
      </c>
      <c r="KF85" s="7">
        <f t="shared" ca="1" si="21"/>
        <v>0</v>
      </c>
      <c r="KG85" s="7">
        <f t="shared" ca="1" si="21"/>
        <v>96.000000000000014</v>
      </c>
      <c r="KH85" s="7">
        <f t="shared" ca="1" si="21"/>
        <v>6.5327556334923036E-14</v>
      </c>
      <c r="KI85" s="7">
        <f t="shared" ca="1" si="21"/>
        <v>1.959826690047691E-14</v>
      </c>
      <c r="KM85" s="204"/>
      <c r="KN85" s="23" t="s">
        <v>30</v>
      </c>
      <c r="KO85" s="7">
        <f ca="1"/>
        <v>0</v>
      </c>
      <c r="KP85" s="7">
        <f ca="1"/>
        <v>0</v>
      </c>
      <c r="KQ85" s="7">
        <f ca="1"/>
        <v>0</v>
      </c>
      <c r="KR85" s="7">
        <f ca="1"/>
        <v>0</v>
      </c>
      <c r="KS85" s="7">
        <f ca="1"/>
        <v>0</v>
      </c>
      <c r="KT85" s="7">
        <f ca="1"/>
        <v>0</v>
      </c>
      <c r="KU85" s="7">
        <f ca="1"/>
        <v>0</v>
      </c>
      <c r="KV85" s="7">
        <f ca="1"/>
        <v>0</v>
      </c>
      <c r="KW85" s="7">
        <f ca="1"/>
        <v>0</v>
      </c>
      <c r="LA85" s="204"/>
      <c r="LB85" s="23" t="s">
        <v>30</v>
      </c>
      <c r="LC85" s="7">
        <f ca="1"/>
        <v>0</v>
      </c>
      <c r="LD85" s="7">
        <f ca="1"/>
        <v>0</v>
      </c>
      <c r="LE85" s="7">
        <f ca="1"/>
        <v>0</v>
      </c>
      <c r="LF85" s="7">
        <f ca="1"/>
        <v>0</v>
      </c>
      <c r="LG85" s="7">
        <f ca="1"/>
        <v>0</v>
      </c>
      <c r="LH85" s="7">
        <f ca="1"/>
        <v>0</v>
      </c>
      <c r="LI85" s="7">
        <f ca="1"/>
        <v>0</v>
      </c>
      <c r="LJ85" s="7">
        <f ca="1"/>
        <v>96.000000000000028</v>
      </c>
      <c r="LK85" s="7">
        <f ca="1"/>
        <v>6.5327556334923036E-14</v>
      </c>
    </row>
    <row r="86" spans="1:338">
      <c r="A86" s="222"/>
      <c r="B86" s="23" t="s">
        <v>31</v>
      </c>
      <c r="C86" s="23"/>
      <c r="D86" s="23"/>
      <c r="E86" s="23"/>
      <c r="X86" s="18">
        <v>0</v>
      </c>
      <c r="Y86" s="18">
        <v>0</v>
      </c>
      <c r="Z86" s="18">
        <v>0</v>
      </c>
      <c r="AA86" s="18">
        <v>0</v>
      </c>
      <c r="AB86" s="18">
        <v>0</v>
      </c>
      <c r="AC86" s="18">
        <v>0</v>
      </c>
      <c r="AD86" s="18">
        <v>0</v>
      </c>
      <c r="AE86" s="18">
        <v>0</v>
      </c>
      <c r="AF86" s="18">
        <v>0</v>
      </c>
      <c r="AG86" s="18">
        <v>0</v>
      </c>
      <c r="AH86" s="18">
        <v>0</v>
      </c>
      <c r="AI86" s="18">
        <v>0</v>
      </c>
      <c r="AJ86" s="18">
        <v>0</v>
      </c>
      <c r="AK86" s="18">
        <v>0</v>
      </c>
      <c r="AL86" s="18">
        <v>0</v>
      </c>
      <c r="AM86" s="18">
        <v>0</v>
      </c>
      <c r="AN86" s="18">
        <f>AC12</f>
        <v>335.40164346805403</v>
      </c>
      <c r="AO86" s="18">
        <v>0</v>
      </c>
      <c r="AP86" s="18">
        <v>0</v>
      </c>
      <c r="AR86" s="19">
        <v>0</v>
      </c>
      <c r="AS86" s="19">
        <v>0</v>
      </c>
      <c r="AT86" s="19">
        <v>0</v>
      </c>
      <c r="AU86" s="19">
        <v>0</v>
      </c>
      <c r="AV86" s="19">
        <v>0</v>
      </c>
      <c r="AW86" s="19">
        <v>0</v>
      </c>
      <c r="AX86" s="19">
        <v>0</v>
      </c>
      <c r="AY86" s="19">
        <v>0</v>
      </c>
      <c r="AZ86" s="19">
        <v>0</v>
      </c>
      <c r="BB86" s="7">
        <f t="shared" si="6"/>
        <v>0</v>
      </c>
      <c r="BD86" s="7">
        <f t="shared" si="0"/>
        <v>335.40164346805403</v>
      </c>
      <c r="BN86" s="222"/>
      <c r="BO86" s="23" t="s">
        <v>31</v>
      </c>
      <c r="BP86" s="120">
        <v>0</v>
      </c>
      <c r="BQ86" s="120">
        <v>0</v>
      </c>
      <c r="BR86" s="120">
        <v>0</v>
      </c>
      <c r="BS86" s="120">
        <v>0</v>
      </c>
      <c r="BT86" s="120">
        <v>0</v>
      </c>
      <c r="BU86" s="120">
        <v>0</v>
      </c>
      <c r="BV86" s="120">
        <v>0</v>
      </c>
      <c r="BW86" s="120">
        <v>0</v>
      </c>
      <c r="BX86" s="120">
        <v>0</v>
      </c>
      <c r="BY86" s="120">
        <v>0</v>
      </c>
      <c r="BZ86" s="120">
        <v>0</v>
      </c>
      <c r="CA86" s="120">
        <v>0</v>
      </c>
      <c r="CB86" s="120">
        <v>0</v>
      </c>
      <c r="CC86" s="120">
        <v>0</v>
      </c>
      <c r="CD86" s="120">
        <v>0</v>
      </c>
      <c r="CE86" s="120">
        <v>0</v>
      </c>
      <c r="CF86" s="120">
        <f>BU12</f>
        <v>0</v>
      </c>
      <c r="CG86" s="120">
        <v>0</v>
      </c>
      <c r="CH86" s="120">
        <v>0</v>
      </c>
      <c r="CL86" s="222"/>
      <c r="CM86" s="23" t="s">
        <v>31</v>
      </c>
      <c r="CN86" s="7">
        <f t="shared" ca="1" si="7"/>
        <v>0</v>
      </c>
      <c r="CO86" s="7">
        <f t="shared" ca="1" si="1"/>
        <v>0</v>
      </c>
      <c r="CP86" s="7">
        <f t="shared" ca="1" si="1"/>
        <v>0</v>
      </c>
      <c r="CQ86" s="7">
        <f t="shared" ca="1" si="1"/>
        <v>0</v>
      </c>
      <c r="CR86" s="7">
        <f t="shared" ca="1" si="1"/>
        <v>0</v>
      </c>
      <c r="CS86" s="7">
        <f t="shared" ca="1" si="1"/>
        <v>0</v>
      </c>
      <c r="CT86" s="7">
        <f t="shared" ca="1" si="1"/>
        <v>0</v>
      </c>
      <c r="CU86" s="7">
        <f t="shared" ca="1" si="1"/>
        <v>0</v>
      </c>
      <c r="CV86" s="7">
        <f t="shared" ca="1" si="1"/>
        <v>0</v>
      </c>
      <c r="CW86" s="7">
        <f t="shared" ref="CW86:DG92" ca="1" si="22">IF((ROW()-ROW($CN$73))=(COLUMN()-COLUMN($CN$73)),INDIRECT("BD"&amp;ROW()),0)</f>
        <v>0</v>
      </c>
      <c r="CX86" s="7">
        <f t="shared" ca="1" si="22"/>
        <v>0</v>
      </c>
      <c r="CY86" s="7">
        <f t="shared" ca="1" si="22"/>
        <v>0</v>
      </c>
      <c r="CZ86" s="7">
        <f t="shared" ca="1" si="22"/>
        <v>0</v>
      </c>
      <c r="DA86" s="7">
        <f t="shared" ca="1" si="22"/>
        <v>335.40164346805403</v>
      </c>
      <c r="DB86" s="7">
        <f t="shared" ca="1" si="22"/>
        <v>0</v>
      </c>
      <c r="DC86" s="7">
        <f t="shared" ca="1" si="22"/>
        <v>0</v>
      </c>
      <c r="DD86" s="7">
        <f t="shared" ca="1" si="22"/>
        <v>0</v>
      </c>
      <c r="DE86" s="7">
        <f t="shared" ca="1" si="22"/>
        <v>0</v>
      </c>
      <c r="DF86" s="7">
        <f t="shared" ca="1" si="22"/>
        <v>0</v>
      </c>
      <c r="DG86" s="7">
        <f t="shared" ca="1" si="22"/>
        <v>0</v>
      </c>
      <c r="DJ86" s="222"/>
      <c r="DK86" s="23" t="s">
        <v>31</v>
      </c>
      <c r="DL86" s="7">
        <f ca="1"/>
        <v>0</v>
      </c>
      <c r="DM86" s="7">
        <f ca="1"/>
        <v>0</v>
      </c>
      <c r="DN86" s="7">
        <f ca="1"/>
        <v>0</v>
      </c>
      <c r="DO86" s="7">
        <f ca="1"/>
        <v>0</v>
      </c>
      <c r="DP86" s="7">
        <f ca="1"/>
        <v>0</v>
      </c>
      <c r="DQ86" s="7">
        <f ca="1"/>
        <v>0</v>
      </c>
      <c r="DR86" s="7">
        <f ca="1"/>
        <v>0</v>
      </c>
      <c r="DS86" s="7">
        <f ca="1"/>
        <v>0</v>
      </c>
      <c r="DT86" s="7">
        <f ca="1"/>
        <v>0</v>
      </c>
      <c r="DU86" s="7">
        <f ca="1"/>
        <v>0</v>
      </c>
      <c r="DV86" s="7">
        <f ca="1"/>
        <v>0</v>
      </c>
      <c r="DW86" s="7">
        <f ca="1"/>
        <v>0</v>
      </c>
      <c r="DX86" s="7">
        <f ca="1"/>
        <v>0</v>
      </c>
      <c r="DY86" s="7">
        <f ca="1"/>
        <v>0</v>
      </c>
      <c r="DZ86" s="7">
        <f ca="1"/>
        <v>0</v>
      </c>
      <c r="EA86" s="7">
        <f ca="1"/>
        <v>0</v>
      </c>
      <c r="EB86" s="7">
        <f ca="1"/>
        <v>4.4720219129073865E-9</v>
      </c>
      <c r="EC86" s="7">
        <f ca="1"/>
        <v>0</v>
      </c>
      <c r="ED86" s="7">
        <f ca="1"/>
        <v>0</v>
      </c>
      <c r="EG86" s="222"/>
      <c r="EH86" s="23" t="s">
        <v>31</v>
      </c>
      <c r="EI86" s="7">
        <f ca="1"/>
        <v>0</v>
      </c>
      <c r="EJ86" s="7">
        <f ca="1"/>
        <v>0</v>
      </c>
      <c r="EK86" s="7">
        <f ca="1"/>
        <v>0</v>
      </c>
      <c r="EL86" s="7">
        <f ca="1"/>
        <v>0</v>
      </c>
      <c r="EM86" s="7">
        <f ca="1"/>
        <v>0</v>
      </c>
      <c r="EN86" s="7">
        <f ca="1"/>
        <v>0</v>
      </c>
      <c r="EO86" s="7">
        <f ca="1"/>
        <v>0</v>
      </c>
      <c r="EP86" s="7">
        <f ca="1"/>
        <v>0</v>
      </c>
      <c r="EQ86" s="7">
        <f ca="1"/>
        <v>0</v>
      </c>
      <c r="ER86" s="7">
        <f ca="1"/>
        <v>0</v>
      </c>
      <c r="ES86" s="7">
        <f ca="1"/>
        <v>0</v>
      </c>
      <c r="ET86" s="7">
        <f ca="1"/>
        <v>0</v>
      </c>
      <c r="EU86" s="7">
        <f ca="1"/>
        <v>1</v>
      </c>
      <c r="EV86" s="7">
        <f ca="1"/>
        <v>0</v>
      </c>
      <c r="EW86" s="7">
        <f ca="1"/>
        <v>0</v>
      </c>
      <c r="EX86" s="7">
        <f ca="1"/>
        <v>0</v>
      </c>
      <c r="EY86" s="7">
        <f ca="1"/>
        <v>0</v>
      </c>
      <c r="EZ86" s="7">
        <f ca="1"/>
        <v>0</v>
      </c>
      <c r="FA86" s="7">
        <f ca="1"/>
        <v>0</v>
      </c>
      <c r="FE86" s="124"/>
      <c r="FF86" s="222"/>
      <c r="FG86" s="23" t="s">
        <v>31</v>
      </c>
      <c r="FH86" s="7">
        <f t="shared" si="2"/>
        <v>0</v>
      </c>
      <c r="FL86" s="7">
        <f t="shared" ca="1" si="8"/>
        <v>0</v>
      </c>
      <c r="FM86" s="7">
        <f t="shared" ca="1" si="3"/>
        <v>0</v>
      </c>
      <c r="FN86" s="7">
        <f t="shared" ca="1" si="3"/>
        <v>0</v>
      </c>
      <c r="FO86" s="7">
        <f t="shared" ca="1" si="3"/>
        <v>0</v>
      </c>
      <c r="FP86" s="7">
        <f t="shared" ca="1" si="3"/>
        <v>0</v>
      </c>
      <c r="FQ86" s="7">
        <f t="shared" ca="1" si="3"/>
        <v>0</v>
      </c>
      <c r="FR86" s="7">
        <f t="shared" ca="1" si="3"/>
        <v>0</v>
      </c>
      <c r="FS86" s="7">
        <f t="shared" ca="1" si="3"/>
        <v>0</v>
      </c>
      <c r="FT86" s="7">
        <f t="shared" ca="1" si="3"/>
        <v>0</v>
      </c>
      <c r="FU86" s="7">
        <f t="shared" ref="FU86:GE92" ca="1" si="23">IF((ROW()-ROW($FL$73))=(COLUMN()-COLUMN($FL$73)),INDIRECT("FH"&amp;ROW()),0)</f>
        <v>0</v>
      </c>
      <c r="FV86" s="7">
        <f t="shared" ca="1" si="23"/>
        <v>0</v>
      </c>
      <c r="FW86" s="7">
        <f t="shared" ca="1" si="23"/>
        <v>0</v>
      </c>
      <c r="FX86" s="7">
        <f t="shared" ca="1" si="23"/>
        <v>0</v>
      </c>
      <c r="FY86" s="7">
        <f t="shared" ca="1" si="23"/>
        <v>0</v>
      </c>
      <c r="FZ86" s="7">
        <f t="shared" ca="1" si="23"/>
        <v>0</v>
      </c>
      <c r="GA86" s="7">
        <f t="shared" ca="1" si="23"/>
        <v>0</v>
      </c>
      <c r="GB86" s="7">
        <f t="shared" ca="1" si="23"/>
        <v>0</v>
      </c>
      <c r="GC86" s="7">
        <f t="shared" ca="1" si="23"/>
        <v>0</v>
      </c>
      <c r="GD86" s="7">
        <f t="shared" ca="1" si="23"/>
        <v>0</v>
      </c>
      <c r="GE86" s="7">
        <f t="shared" ca="1" si="23"/>
        <v>0</v>
      </c>
      <c r="GG86" s="222"/>
      <c r="GH86" s="23" t="s">
        <v>31</v>
      </c>
      <c r="GI86" s="7">
        <f t="shared" si="4"/>
        <v>0</v>
      </c>
      <c r="GK86" s="7">
        <f ca="1"/>
        <v>0</v>
      </c>
      <c r="GL86" s="7">
        <f ca="1"/>
        <v>0</v>
      </c>
      <c r="GN86" s="7">
        <f t="shared" ca="1" si="9"/>
        <v>0</v>
      </c>
      <c r="GP86" s="132" t="s">
        <v>128</v>
      </c>
      <c r="HC86" s="125"/>
      <c r="HG86" s="222"/>
      <c r="HH86" s="23"/>
      <c r="HI86" s="17"/>
      <c r="HJ86" s="17"/>
      <c r="HK86" s="17"/>
      <c r="HL86" s="17"/>
      <c r="HM86" s="17"/>
      <c r="HN86" s="17"/>
      <c r="HO86" s="145"/>
      <c r="HP86" s="17"/>
      <c r="HQ86" s="17"/>
      <c r="HR86" s="17"/>
      <c r="HS86" s="17"/>
      <c r="HT86" s="204"/>
      <c r="HU86" s="23" t="s">
        <v>31</v>
      </c>
      <c r="HV86" s="7">
        <f ca="1"/>
        <v>0</v>
      </c>
      <c r="HW86" s="7">
        <f ca="1"/>
        <v>0</v>
      </c>
      <c r="HX86" s="7">
        <f ca="1"/>
        <v>0</v>
      </c>
      <c r="HY86" s="7">
        <f ca="1"/>
        <v>0</v>
      </c>
      <c r="HZ86" s="7">
        <f ca="1"/>
        <v>0</v>
      </c>
      <c r="IA86" s="7">
        <f ca="1"/>
        <v>0</v>
      </c>
      <c r="IB86" s="7">
        <f ca="1"/>
        <v>0</v>
      </c>
      <c r="IC86" s="7">
        <f ca="1"/>
        <v>0</v>
      </c>
      <c r="ID86" s="7">
        <f ca="1"/>
        <v>0</v>
      </c>
      <c r="IE86" s="7">
        <f ca="1"/>
        <v>0</v>
      </c>
      <c r="IF86" s="7">
        <f ca="1"/>
        <v>0</v>
      </c>
      <c r="IG86" s="7">
        <f ca="1"/>
        <v>0</v>
      </c>
      <c r="IH86" s="7">
        <f ca="1"/>
        <v>1</v>
      </c>
      <c r="II86" s="7">
        <f ca="1"/>
        <v>0</v>
      </c>
      <c r="IJ86" s="7">
        <f ca="1"/>
        <v>0</v>
      </c>
      <c r="IK86" s="7">
        <f ca="1"/>
        <v>0</v>
      </c>
      <c r="IL86" s="7">
        <f ca="1"/>
        <v>-4.4720219129073865E-9</v>
      </c>
      <c r="IM86" s="7">
        <f ca="1"/>
        <v>0</v>
      </c>
      <c r="IN86" s="7">
        <f ca="1"/>
        <v>0</v>
      </c>
      <c r="JL86" s="143"/>
      <c r="JN86" s="204"/>
      <c r="JO86" s="23" t="s">
        <v>31</v>
      </c>
      <c r="JP86" s="7">
        <f ca="1">IR534</f>
        <v>0</v>
      </c>
      <c r="JQ86" s="7">
        <f t="shared" ref="JQ86:KI86" ca="1" si="24">IS534</f>
        <v>0</v>
      </c>
      <c r="JR86" s="7">
        <f t="shared" ca="1" si="24"/>
        <v>0</v>
      </c>
      <c r="JS86" s="7">
        <f t="shared" ca="1" si="24"/>
        <v>0</v>
      </c>
      <c r="JT86" s="7">
        <f t="shared" ca="1" si="24"/>
        <v>0</v>
      </c>
      <c r="JU86" s="7">
        <f t="shared" ca="1" si="24"/>
        <v>0</v>
      </c>
      <c r="JV86" s="7">
        <f t="shared" ca="1" si="24"/>
        <v>0</v>
      </c>
      <c r="JW86" s="7">
        <f t="shared" ca="1" si="24"/>
        <v>0</v>
      </c>
      <c r="JX86" s="7">
        <f t="shared" ca="1" si="24"/>
        <v>0</v>
      </c>
      <c r="JY86" s="7">
        <f t="shared" ca="1" si="24"/>
        <v>0</v>
      </c>
      <c r="JZ86" s="7">
        <f t="shared" ca="1" si="24"/>
        <v>0</v>
      </c>
      <c r="KA86" s="7">
        <f t="shared" ca="1" si="24"/>
        <v>0</v>
      </c>
      <c r="KB86" s="7">
        <f t="shared" ca="1" si="24"/>
        <v>0</v>
      </c>
      <c r="KC86" s="7">
        <f t="shared" ca="1" si="24"/>
        <v>0</v>
      </c>
      <c r="KD86" s="7">
        <f t="shared" ca="1" si="24"/>
        <v>0</v>
      </c>
      <c r="KE86" s="7">
        <f t="shared" ca="1" si="24"/>
        <v>0</v>
      </c>
      <c r="KF86" s="7">
        <f t="shared" ca="1" si="24"/>
        <v>0</v>
      </c>
      <c r="KG86" s="7">
        <f t="shared" ca="1" si="24"/>
        <v>0</v>
      </c>
      <c r="KH86" s="7">
        <f t="shared" ca="1" si="24"/>
        <v>0</v>
      </c>
      <c r="KI86" s="7">
        <f t="shared" ca="1" si="24"/>
        <v>335.40164346805392</v>
      </c>
      <c r="KM86" s="204"/>
      <c r="KN86" s="23" t="s">
        <v>31</v>
      </c>
      <c r="KO86" s="7">
        <f ca="1"/>
        <v>0</v>
      </c>
      <c r="KP86" s="7">
        <f ca="1"/>
        <v>0</v>
      </c>
      <c r="KQ86" s="7">
        <f ca="1"/>
        <v>0</v>
      </c>
      <c r="KR86" s="7">
        <f ca="1"/>
        <v>0</v>
      </c>
      <c r="KS86" s="7">
        <f ca="1"/>
        <v>0</v>
      </c>
      <c r="KT86" s="7">
        <f ca="1"/>
        <v>0</v>
      </c>
      <c r="KU86" s="7">
        <f ca="1"/>
        <v>0</v>
      </c>
      <c r="KV86" s="7">
        <f ca="1"/>
        <v>0</v>
      </c>
      <c r="KW86" s="7">
        <f ca="1"/>
        <v>0</v>
      </c>
      <c r="LA86" s="204"/>
      <c r="LB86" s="23" t="s">
        <v>31</v>
      </c>
      <c r="LC86" s="7">
        <f ca="1"/>
        <v>0</v>
      </c>
      <c r="LD86" s="7">
        <f ca="1"/>
        <v>0</v>
      </c>
      <c r="LE86" s="7">
        <f ca="1"/>
        <v>0</v>
      </c>
      <c r="LF86" s="7">
        <f ca="1"/>
        <v>0</v>
      </c>
      <c r="LG86" s="7">
        <f ca="1"/>
        <v>0</v>
      </c>
      <c r="LH86" s="7">
        <f ca="1"/>
        <v>0</v>
      </c>
      <c r="LI86" s="7">
        <f ca="1"/>
        <v>0</v>
      </c>
      <c r="LJ86" s="7">
        <f ca="1"/>
        <v>335.40164346805386</v>
      </c>
      <c r="LK86" s="7">
        <f ca="1"/>
        <v>0</v>
      </c>
    </row>
    <row r="87" spans="1:338">
      <c r="A87" s="222"/>
      <c r="B87" s="23" t="s">
        <v>489</v>
      </c>
      <c r="C87" s="23"/>
      <c r="D87" s="23"/>
      <c r="E87" s="23"/>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f>AA30</f>
        <v>3000.4000000000015</v>
      </c>
      <c r="AN87" s="18">
        <v>0</v>
      </c>
      <c r="AO87" s="18">
        <v>0</v>
      </c>
      <c r="AP87" s="18">
        <v>0</v>
      </c>
      <c r="AR87" s="19">
        <v>0</v>
      </c>
      <c r="AS87" s="19">
        <v>0</v>
      </c>
      <c r="AT87" s="19">
        <v>0</v>
      </c>
      <c r="AU87" s="19">
        <v>0</v>
      </c>
      <c r="AV87" s="19">
        <v>0</v>
      </c>
      <c r="AW87" s="19">
        <v>0</v>
      </c>
      <c r="AX87" s="19">
        <v>0</v>
      </c>
      <c r="AY87" s="19">
        <v>0</v>
      </c>
      <c r="AZ87" s="19">
        <v>0</v>
      </c>
      <c r="BB87" s="7">
        <f t="shared" si="6"/>
        <v>0</v>
      </c>
      <c r="BD87" s="7">
        <f t="shared" si="0"/>
        <v>3000.4000000000015</v>
      </c>
      <c r="BN87" s="222"/>
      <c r="BO87" s="23" t="s">
        <v>489</v>
      </c>
      <c r="BP87" s="120">
        <v>0</v>
      </c>
      <c r="BQ87" s="120">
        <v>0</v>
      </c>
      <c r="BR87" s="120">
        <v>0</v>
      </c>
      <c r="BS87" s="120">
        <v>0</v>
      </c>
      <c r="BT87" s="120">
        <v>0</v>
      </c>
      <c r="BU87" s="120">
        <v>0</v>
      </c>
      <c r="BV87" s="120">
        <v>0</v>
      </c>
      <c r="BW87" s="120">
        <v>0</v>
      </c>
      <c r="BX87" s="120">
        <v>0</v>
      </c>
      <c r="BY87" s="120">
        <v>0</v>
      </c>
      <c r="BZ87" s="120">
        <v>0</v>
      </c>
      <c r="CA87" s="120">
        <v>0</v>
      </c>
      <c r="CB87" s="120">
        <v>0</v>
      </c>
      <c r="CC87" s="120">
        <v>0</v>
      </c>
      <c r="CD87" s="120">
        <v>0</v>
      </c>
      <c r="CE87" s="120">
        <f>BS30</f>
        <v>0</v>
      </c>
      <c r="CF87" s="120">
        <v>0</v>
      </c>
      <c r="CG87" s="120">
        <v>0</v>
      </c>
      <c r="CH87" s="120">
        <v>0</v>
      </c>
      <c r="CL87" s="222"/>
      <c r="CM87" s="23" t="s">
        <v>489</v>
      </c>
      <c r="CN87" s="7">
        <f t="shared" ca="1" si="7"/>
        <v>0</v>
      </c>
      <c r="CO87" s="7">
        <f t="shared" ca="1" si="7"/>
        <v>0</v>
      </c>
      <c r="CP87" s="7">
        <f t="shared" ca="1" si="7"/>
        <v>0</v>
      </c>
      <c r="CQ87" s="7">
        <f t="shared" ca="1" si="7"/>
        <v>0</v>
      </c>
      <c r="CR87" s="7">
        <f t="shared" ca="1" si="7"/>
        <v>0</v>
      </c>
      <c r="CS87" s="7">
        <f t="shared" ca="1" si="7"/>
        <v>0</v>
      </c>
      <c r="CT87" s="7">
        <f t="shared" ca="1" si="7"/>
        <v>0</v>
      </c>
      <c r="CU87" s="7">
        <f t="shared" ca="1" si="7"/>
        <v>0</v>
      </c>
      <c r="CV87" s="7">
        <f t="shared" ca="1" si="7"/>
        <v>0</v>
      </c>
      <c r="CW87" s="7">
        <f t="shared" ca="1" si="7"/>
        <v>0</v>
      </c>
      <c r="CX87" s="7">
        <f t="shared" ca="1" si="7"/>
        <v>0</v>
      </c>
      <c r="CY87" s="7">
        <f t="shared" ca="1" si="7"/>
        <v>0</v>
      </c>
      <c r="CZ87" s="7">
        <f t="shared" ca="1" si="7"/>
        <v>0</v>
      </c>
      <c r="DA87" s="7">
        <f t="shared" ca="1" si="7"/>
        <v>0</v>
      </c>
      <c r="DB87" s="7">
        <f t="shared" ca="1" si="7"/>
        <v>3000.4000000000015</v>
      </c>
      <c r="DC87" s="7">
        <f t="shared" ca="1" si="7"/>
        <v>0</v>
      </c>
      <c r="DD87" s="7">
        <f t="shared" ca="1" si="22"/>
        <v>0</v>
      </c>
      <c r="DE87" s="7">
        <f t="shared" ca="1" si="22"/>
        <v>0</v>
      </c>
      <c r="DF87" s="7">
        <f t="shared" ca="1" si="22"/>
        <v>0</v>
      </c>
      <c r="DG87" s="7">
        <f t="shared" ca="1" si="22"/>
        <v>0</v>
      </c>
      <c r="DJ87" s="222"/>
      <c r="DK87" s="23" t="s">
        <v>489</v>
      </c>
      <c r="DL87" s="7">
        <f ca="1"/>
        <v>0</v>
      </c>
      <c r="DM87" s="7">
        <f ca="1"/>
        <v>0</v>
      </c>
      <c r="DN87" s="7">
        <f ca="1"/>
        <v>0</v>
      </c>
      <c r="DO87" s="7">
        <f ca="1"/>
        <v>0</v>
      </c>
      <c r="DP87" s="7">
        <f ca="1"/>
        <v>0</v>
      </c>
      <c r="DQ87" s="7">
        <f ca="1"/>
        <v>0</v>
      </c>
      <c r="DR87" s="7">
        <f ca="1"/>
        <v>0</v>
      </c>
      <c r="DS87" s="7">
        <f ca="1"/>
        <v>0</v>
      </c>
      <c r="DT87" s="7">
        <f ca="1"/>
        <v>0</v>
      </c>
      <c r="DU87" s="7">
        <f ca="1"/>
        <v>0</v>
      </c>
      <c r="DV87" s="7">
        <f ca="1"/>
        <v>0</v>
      </c>
      <c r="DW87" s="7">
        <f ca="1"/>
        <v>0</v>
      </c>
      <c r="DX87" s="7">
        <f ca="1"/>
        <v>0</v>
      </c>
      <c r="DY87" s="7">
        <f ca="1"/>
        <v>0</v>
      </c>
      <c r="DZ87" s="7">
        <f ca="1"/>
        <v>0</v>
      </c>
      <c r="EA87" s="7">
        <f ca="1"/>
        <v>6.0008000000000027E-9</v>
      </c>
      <c r="EB87" s="7">
        <f ca="1"/>
        <v>0</v>
      </c>
      <c r="EC87" s="7">
        <f ca="1"/>
        <v>0</v>
      </c>
      <c r="ED87" s="7">
        <f ca="1"/>
        <v>0</v>
      </c>
      <c r="EG87" s="222"/>
      <c r="EH87" s="23" t="s">
        <v>489</v>
      </c>
      <c r="EI87" s="7">
        <f ca="1"/>
        <v>0</v>
      </c>
      <c r="EJ87" s="7">
        <f ca="1"/>
        <v>0</v>
      </c>
      <c r="EK87" s="7">
        <f ca="1"/>
        <v>0</v>
      </c>
      <c r="EL87" s="7">
        <f ca="1"/>
        <v>0</v>
      </c>
      <c r="EM87" s="7">
        <f ca="1"/>
        <v>0</v>
      </c>
      <c r="EN87" s="7">
        <f ca="1"/>
        <v>0</v>
      </c>
      <c r="EO87" s="7">
        <f ca="1"/>
        <v>0</v>
      </c>
      <c r="EP87" s="7">
        <f ca="1"/>
        <v>0</v>
      </c>
      <c r="EQ87" s="7">
        <f ca="1"/>
        <v>0</v>
      </c>
      <c r="ER87" s="7">
        <f ca="1"/>
        <v>0</v>
      </c>
      <c r="ES87" s="7">
        <f ca="1"/>
        <v>0</v>
      </c>
      <c r="ET87" s="7">
        <f ca="1"/>
        <v>1</v>
      </c>
      <c r="EU87" s="7">
        <f ca="1"/>
        <v>0</v>
      </c>
      <c r="EV87" s="7">
        <f ca="1"/>
        <v>0</v>
      </c>
      <c r="EW87" s="7">
        <f ca="1"/>
        <v>0</v>
      </c>
      <c r="EX87" s="7">
        <f ca="1"/>
        <v>0</v>
      </c>
      <c r="EY87" s="7">
        <f ca="1"/>
        <v>0</v>
      </c>
      <c r="EZ87" s="7">
        <f ca="1"/>
        <v>0</v>
      </c>
      <c r="FA87" s="7">
        <f ca="1"/>
        <v>0</v>
      </c>
      <c r="FE87" s="124"/>
      <c r="FF87" s="222"/>
      <c r="FG87" s="23" t="s">
        <v>489</v>
      </c>
      <c r="FH87" s="7">
        <f t="shared" si="2"/>
        <v>0</v>
      </c>
      <c r="FL87" s="7">
        <f t="shared" ca="1" si="8"/>
        <v>0</v>
      </c>
      <c r="FM87" s="7">
        <f t="shared" ca="1" si="8"/>
        <v>0</v>
      </c>
      <c r="FN87" s="7">
        <f t="shared" ca="1" si="8"/>
        <v>0</v>
      </c>
      <c r="FO87" s="7">
        <f t="shared" ca="1" si="8"/>
        <v>0</v>
      </c>
      <c r="FP87" s="7">
        <f t="shared" ca="1" si="8"/>
        <v>0</v>
      </c>
      <c r="FQ87" s="7">
        <f t="shared" ca="1" si="8"/>
        <v>0</v>
      </c>
      <c r="FR87" s="7">
        <f t="shared" ca="1" si="8"/>
        <v>0</v>
      </c>
      <c r="FS87" s="7">
        <f t="shared" ca="1" si="8"/>
        <v>0</v>
      </c>
      <c r="FT87" s="7">
        <f t="shared" ca="1" si="8"/>
        <v>0</v>
      </c>
      <c r="FU87" s="7">
        <f t="shared" ca="1" si="8"/>
        <v>0</v>
      </c>
      <c r="FV87" s="7">
        <f t="shared" ca="1" si="8"/>
        <v>0</v>
      </c>
      <c r="FW87" s="7">
        <f t="shared" ca="1" si="8"/>
        <v>0</v>
      </c>
      <c r="FX87" s="7">
        <f t="shared" ca="1" si="8"/>
        <v>0</v>
      </c>
      <c r="FY87" s="7">
        <f t="shared" ca="1" si="8"/>
        <v>0</v>
      </c>
      <c r="FZ87" s="7">
        <f t="shared" ca="1" si="8"/>
        <v>0</v>
      </c>
      <c r="GA87" s="7">
        <f t="shared" ca="1" si="8"/>
        <v>0</v>
      </c>
      <c r="GB87" s="7">
        <f t="shared" ca="1" si="23"/>
        <v>0</v>
      </c>
      <c r="GC87" s="7">
        <f t="shared" ca="1" si="23"/>
        <v>0</v>
      </c>
      <c r="GD87" s="7">
        <f t="shared" ca="1" si="23"/>
        <v>0</v>
      </c>
      <c r="GE87" s="7">
        <f t="shared" ca="1" si="23"/>
        <v>0</v>
      </c>
      <c r="GG87" s="222"/>
      <c r="GH87" s="23" t="s">
        <v>489</v>
      </c>
      <c r="GI87" s="7">
        <f t="shared" si="4"/>
        <v>0</v>
      </c>
      <c r="GK87" s="7">
        <f ca="1"/>
        <v>0</v>
      </c>
      <c r="GL87" s="7">
        <f ca="1"/>
        <v>0</v>
      </c>
      <c r="GN87" s="7">
        <f t="shared" ca="1" si="9"/>
        <v>0</v>
      </c>
      <c r="GP87" s="132" t="s">
        <v>128</v>
      </c>
      <c r="HC87" s="125"/>
      <c r="HG87" s="222"/>
      <c r="HH87" s="23"/>
      <c r="HI87" s="17"/>
      <c r="HJ87" s="17"/>
      <c r="HK87" s="17"/>
      <c r="HL87" s="17"/>
      <c r="HM87" s="17"/>
      <c r="HN87" s="17"/>
      <c r="HO87" s="145"/>
      <c r="HP87" s="17"/>
      <c r="HQ87" s="17"/>
      <c r="HR87" s="17"/>
      <c r="HS87" s="17"/>
      <c r="HT87" s="204"/>
      <c r="HU87" s="23" t="s">
        <v>489</v>
      </c>
      <c r="HV87" s="7">
        <f ca="1"/>
        <v>0</v>
      </c>
      <c r="HW87" s="7">
        <f ca="1"/>
        <v>0</v>
      </c>
      <c r="HX87" s="7">
        <f ca="1"/>
        <v>0</v>
      </c>
      <c r="HY87" s="7">
        <f ca="1"/>
        <v>0</v>
      </c>
      <c r="HZ87" s="7">
        <f ca="1"/>
        <v>0</v>
      </c>
      <c r="IA87" s="7">
        <f ca="1"/>
        <v>0</v>
      </c>
      <c r="IB87" s="7">
        <f ca="1"/>
        <v>0</v>
      </c>
      <c r="IC87" s="7">
        <f ca="1"/>
        <v>0</v>
      </c>
      <c r="ID87" s="7">
        <f ca="1"/>
        <v>0</v>
      </c>
      <c r="IE87" s="7">
        <f ca="1"/>
        <v>0</v>
      </c>
      <c r="IF87" s="7">
        <f ca="1"/>
        <v>0</v>
      </c>
      <c r="IG87" s="7">
        <f ca="1"/>
        <v>1</v>
      </c>
      <c r="IH87" s="7">
        <f ca="1"/>
        <v>0</v>
      </c>
      <c r="II87" s="7">
        <f ca="1"/>
        <v>0</v>
      </c>
      <c r="IJ87" s="7">
        <f ca="1"/>
        <v>0</v>
      </c>
      <c r="IK87" s="7">
        <f ca="1"/>
        <v>-6.0008000000000027E-9</v>
      </c>
      <c r="IL87" s="7">
        <f ca="1"/>
        <v>0</v>
      </c>
      <c r="IM87" s="7">
        <f ca="1"/>
        <v>0</v>
      </c>
      <c r="IN87" s="7">
        <f ca="1"/>
        <v>0</v>
      </c>
      <c r="JL87" s="143"/>
      <c r="JN87" s="204"/>
      <c r="JO87" s="23" t="s">
        <v>489</v>
      </c>
      <c r="JP87" s="7">
        <f ca="1">IR559</f>
        <v>0</v>
      </c>
      <c r="JQ87" s="7">
        <f t="shared" ref="JQ87:KI87" ca="1" si="25">IS559</f>
        <v>0</v>
      </c>
      <c r="JR87" s="7">
        <f t="shared" ca="1" si="25"/>
        <v>0</v>
      </c>
      <c r="JS87" s="7">
        <f t="shared" ca="1" si="25"/>
        <v>0</v>
      </c>
      <c r="JT87" s="7">
        <f t="shared" ca="1" si="25"/>
        <v>0</v>
      </c>
      <c r="JU87" s="7">
        <f t="shared" ca="1" si="25"/>
        <v>0</v>
      </c>
      <c r="JV87" s="7">
        <f t="shared" ca="1" si="25"/>
        <v>0</v>
      </c>
      <c r="JW87" s="7">
        <f t="shared" ca="1" si="25"/>
        <v>0</v>
      </c>
      <c r="JX87" s="7">
        <f t="shared" ca="1" si="25"/>
        <v>0</v>
      </c>
      <c r="JY87" s="7">
        <f t="shared" ca="1" si="25"/>
        <v>0</v>
      </c>
      <c r="JZ87" s="7">
        <f t="shared" ca="1" si="25"/>
        <v>0</v>
      </c>
      <c r="KA87" s="7">
        <f t="shared" ca="1" si="25"/>
        <v>0</v>
      </c>
      <c r="KB87" s="7">
        <f t="shared" ca="1" si="25"/>
        <v>0</v>
      </c>
      <c r="KC87" s="7">
        <f t="shared" ca="1" si="25"/>
        <v>0</v>
      </c>
      <c r="KD87" s="7">
        <f t="shared" ca="1" si="25"/>
        <v>0</v>
      </c>
      <c r="KE87" s="7">
        <f t="shared" ca="1" si="25"/>
        <v>0</v>
      </c>
      <c r="KF87" s="7">
        <f t="shared" ca="1" si="25"/>
        <v>0</v>
      </c>
      <c r="KG87" s="7">
        <f t="shared" ca="1" si="25"/>
        <v>0</v>
      </c>
      <c r="KH87" s="7">
        <f t="shared" ca="1" si="25"/>
        <v>3000.4000000000015</v>
      </c>
      <c r="KI87" s="7">
        <f t="shared" ca="1" si="25"/>
        <v>0</v>
      </c>
      <c r="KM87" s="204"/>
      <c r="KN87" s="23" t="s">
        <v>489</v>
      </c>
      <c r="KO87" s="7">
        <f ca="1"/>
        <v>0</v>
      </c>
      <c r="KP87" s="7">
        <f ca="1"/>
        <v>0</v>
      </c>
      <c r="KQ87" s="7">
        <f ca="1"/>
        <v>0</v>
      </c>
      <c r="KR87" s="7">
        <f ca="1"/>
        <v>0</v>
      </c>
      <c r="KS87" s="7">
        <f ca="1"/>
        <v>0</v>
      </c>
      <c r="KT87" s="7">
        <f ca="1"/>
        <v>0</v>
      </c>
      <c r="KU87" s="7">
        <f ca="1"/>
        <v>0</v>
      </c>
      <c r="KV87" s="7">
        <f ca="1"/>
        <v>0</v>
      </c>
      <c r="KW87" s="7">
        <f ca="1"/>
        <v>0</v>
      </c>
      <c r="LA87" s="204"/>
      <c r="LB87" s="23" t="s">
        <v>489</v>
      </c>
      <c r="LC87" s="7">
        <f ca="1"/>
        <v>0</v>
      </c>
      <c r="LD87" s="7">
        <f ca="1"/>
        <v>0</v>
      </c>
      <c r="LE87" s="7">
        <f ca="1"/>
        <v>0</v>
      </c>
      <c r="LF87" s="7">
        <f ca="1"/>
        <v>0</v>
      </c>
      <c r="LG87" s="7">
        <f ca="1"/>
        <v>0</v>
      </c>
      <c r="LH87" s="7">
        <f ca="1"/>
        <v>0</v>
      </c>
      <c r="LI87" s="7">
        <f ca="1"/>
        <v>0</v>
      </c>
      <c r="LJ87" s="7">
        <f ca="1"/>
        <v>0</v>
      </c>
      <c r="LK87" s="7">
        <f ca="1"/>
        <v>3000.4000000000015</v>
      </c>
    </row>
    <row r="88" spans="1:338">
      <c r="A88" s="222"/>
      <c r="B88" s="23" t="s">
        <v>490</v>
      </c>
      <c r="C88" s="23"/>
      <c r="D88" s="23"/>
      <c r="E88" s="23"/>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f>AC26</f>
        <v>1799.9799999999996</v>
      </c>
      <c r="AR88" s="19">
        <v>0</v>
      </c>
      <c r="AS88" s="19">
        <v>0</v>
      </c>
      <c r="AT88" s="19">
        <v>0</v>
      </c>
      <c r="AU88" s="19">
        <v>0</v>
      </c>
      <c r="AV88" s="19">
        <v>0</v>
      </c>
      <c r="AW88" s="19">
        <v>0</v>
      </c>
      <c r="AX88" s="19">
        <v>0</v>
      </c>
      <c r="AY88" s="19">
        <v>0</v>
      </c>
      <c r="AZ88" s="19">
        <v>0</v>
      </c>
      <c r="BB88" s="7">
        <f t="shared" si="6"/>
        <v>0</v>
      </c>
      <c r="BD88" s="7">
        <f t="shared" si="0"/>
        <v>1799.9799999999996</v>
      </c>
      <c r="BN88" s="222"/>
      <c r="BO88" s="23" t="s">
        <v>490</v>
      </c>
      <c r="BP88" s="120">
        <v>0</v>
      </c>
      <c r="BQ88" s="120">
        <v>0</v>
      </c>
      <c r="BR88" s="120">
        <v>0</v>
      </c>
      <c r="BS88" s="120">
        <v>0</v>
      </c>
      <c r="BT88" s="120">
        <v>0</v>
      </c>
      <c r="BU88" s="120">
        <v>0</v>
      </c>
      <c r="BV88" s="120">
        <v>0</v>
      </c>
      <c r="BW88" s="120">
        <v>0</v>
      </c>
      <c r="BX88" s="120">
        <v>0</v>
      </c>
      <c r="BY88" s="120">
        <v>0</v>
      </c>
      <c r="BZ88" s="120">
        <v>0</v>
      </c>
      <c r="CA88" s="120">
        <v>0</v>
      </c>
      <c r="CB88" s="120">
        <v>0</v>
      </c>
      <c r="CC88" s="120">
        <v>0</v>
      </c>
      <c r="CD88" s="120">
        <v>0</v>
      </c>
      <c r="CE88" s="120">
        <v>0</v>
      </c>
      <c r="CF88" s="120">
        <v>0</v>
      </c>
      <c r="CG88" s="120">
        <v>0</v>
      </c>
      <c r="CH88" s="120">
        <f>BU26</f>
        <v>0</v>
      </c>
      <c r="CL88" s="222"/>
      <c r="CM88" s="23" t="s">
        <v>490</v>
      </c>
      <c r="CN88" s="7">
        <f t="shared" ca="1" si="7"/>
        <v>0</v>
      </c>
      <c r="CO88" s="7">
        <f t="shared" ca="1" si="7"/>
        <v>0</v>
      </c>
      <c r="CP88" s="7">
        <f t="shared" ca="1" si="7"/>
        <v>0</v>
      </c>
      <c r="CQ88" s="7">
        <f t="shared" ca="1" si="7"/>
        <v>0</v>
      </c>
      <c r="CR88" s="7">
        <f t="shared" ca="1" si="7"/>
        <v>0</v>
      </c>
      <c r="CS88" s="7">
        <f t="shared" ca="1" si="7"/>
        <v>0</v>
      </c>
      <c r="CT88" s="7">
        <f t="shared" ca="1" si="7"/>
        <v>0</v>
      </c>
      <c r="CU88" s="7">
        <f t="shared" ca="1" si="7"/>
        <v>0</v>
      </c>
      <c r="CV88" s="7">
        <f t="shared" ca="1" si="7"/>
        <v>0</v>
      </c>
      <c r="CW88" s="7">
        <f t="shared" ca="1" si="7"/>
        <v>0</v>
      </c>
      <c r="CX88" s="7">
        <f t="shared" ca="1" si="7"/>
        <v>0</v>
      </c>
      <c r="CY88" s="7">
        <f t="shared" ca="1" si="7"/>
        <v>0</v>
      </c>
      <c r="CZ88" s="7">
        <f t="shared" ca="1" si="7"/>
        <v>0</v>
      </c>
      <c r="DA88" s="7">
        <f t="shared" ca="1" si="7"/>
        <v>0</v>
      </c>
      <c r="DB88" s="7">
        <f t="shared" ca="1" si="7"/>
        <v>0</v>
      </c>
      <c r="DC88" s="7">
        <f t="shared" ca="1" si="7"/>
        <v>1799.9799999999996</v>
      </c>
      <c r="DD88" s="7">
        <f t="shared" ca="1" si="22"/>
        <v>0</v>
      </c>
      <c r="DE88" s="7">
        <f t="shared" ca="1" si="22"/>
        <v>0</v>
      </c>
      <c r="DF88" s="7">
        <f t="shared" ca="1" si="22"/>
        <v>0</v>
      </c>
      <c r="DG88" s="7">
        <f t="shared" ca="1" si="22"/>
        <v>0</v>
      </c>
      <c r="DJ88" s="222"/>
      <c r="DK88" s="23" t="s">
        <v>490</v>
      </c>
      <c r="DL88" s="7">
        <f ca="1"/>
        <v>0</v>
      </c>
      <c r="DM88" s="7">
        <f ca="1"/>
        <v>0</v>
      </c>
      <c r="DN88" s="7">
        <f ca="1"/>
        <v>0</v>
      </c>
      <c r="DO88" s="7">
        <f ca="1"/>
        <v>0</v>
      </c>
      <c r="DP88" s="7">
        <f ca="1"/>
        <v>0</v>
      </c>
      <c r="DQ88" s="7">
        <f ca="1"/>
        <v>0</v>
      </c>
      <c r="DR88" s="7">
        <f ca="1"/>
        <v>0</v>
      </c>
      <c r="DS88" s="7">
        <f ca="1"/>
        <v>0</v>
      </c>
      <c r="DT88" s="7">
        <f ca="1"/>
        <v>0</v>
      </c>
      <c r="DU88" s="7">
        <f ca="1"/>
        <v>0</v>
      </c>
      <c r="DV88" s="7">
        <f ca="1"/>
        <v>0</v>
      </c>
      <c r="DW88" s="7">
        <f ca="1"/>
        <v>0</v>
      </c>
      <c r="DX88" s="7">
        <f ca="1"/>
        <v>0</v>
      </c>
      <c r="DY88" s="7">
        <f ca="1"/>
        <v>0</v>
      </c>
      <c r="DZ88" s="7">
        <f ca="1"/>
        <v>0</v>
      </c>
      <c r="EA88" s="7">
        <f ca="1"/>
        <v>0</v>
      </c>
      <c r="EB88" s="7">
        <f ca="1"/>
        <v>0</v>
      </c>
      <c r="EC88" s="7">
        <f ca="1"/>
        <v>0</v>
      </c>
      <c r="ED88" s="155">
        <f ca="1"/>
        <v>1.1999866666666663E-8</v>
      </c>
      <c r="EG88" s="222"/>
      <c r="EH88" s="23" t="s">
        <v>490</v>
      </c>
      <c r="EI88" s="7">
        <f ca="1"/>
        <v>0</v>
      </c>
      <c r="EJ88" s="7">
        <f ca="1"/>
        <v>0</v>
      </c>
      <c r="EK88" s="7">
        <f ca="1"/>
        <v>0</v>
      </c>
      <c r="EL88" s="7">
        <f ca="1"/>
        <v>0</v>
      </c>
      <c r="EM88" s="7">
        <f ca="1"/>
        <v>0</v>
      </c>
      <c r="EN88" s="7">
        <f ca="1"/>
        <v>0</v>
      </c>
      <c r="EO88" s="7">
        <f ca="1"/>
        <v>0</v>
      </c>
      <c r="EP88" s="7">
        <f ca="1"/>
        <v>0</v>
      </c>
      <c r="EQ88" s="7">
        <f ca="1"/>
        <v>0</v>
      </c>
      <c r="ER88" s="7">
        <f ca="1"/>
        <v>0</v>
      </c>
      <c r="ES88" s="7">
        <f ca="1"/>
        <v>0</v>
      </c>
      <c r="ET88" s="7">
        <f ca="1"/>
        <v>0</v>
      </c>
      <c r="EU88" s="7">
        <f ca="1"/>
        <v>0</v>
      </c>
      <c r="EV88" s="7">
        <f ca="1"/>
        <v>0</v>
      </c>
      <c r="EW88" s="7">
        <f ca="1"/>
        <v>1</v>
      </c>
      <c r="EX88" s="7">
        <f ca="1"/>
        <v>0</v>
      </c>
      <c r="EY88" s="7">
        <f ca="1"/>
        <v>0</v>
      </c>
      <c r="EZ88" s="7">
        <f ca="1"/>
        <v>0</v>
      </c>
      <c r="FA88" s="7">
        <f ca="1"/>
        <v>0</v>
      </c>
      <c r="FE88" s="124"/>
      <c r="FF88" s="222"/>
      <c r="FG88" s="23" t="s">
        <v>490</v>
      </c>
      <c r="FH88" s="7">
        <f t="shared" si="2"/>
        <v>0</v>
      </c>
      <c r="FL88" s="7">
        <f t="shared" ca="1" si="8"/>
        <v>0</v>
      </c>
      <c r="FM88" s="7">
        <f t="shared" ca="1" si="8"/>
        <v>0</v>
      </c>
      <c r="FN88" s="7">
        <f t="shared" ca="1" si="8"/>
        <v>0</v>
      </c>
      <c r="FO88" s="7">
        <f t="shared" ca="1" si="8"/>
        <v>0</v>
      </c>
      <c r="FP88" s="7">
        <f t="shared" ca="1" si="8"/>
        <v>0</v>
      </c>
      <c r="FQ88" s="7">
        <f t="shared" ca="1" si="8"/>
        <v>0</v>
      </c>
      <c r="FR88" s="7">
        <f t="shared" ca="1" si="8"/>
        <v>0</v>
      </c>
      <c r="FS88" s="7">
        <f t="shared" ca="1" si="8"/>
        <v>0</v>
      </c>
      <c r="FT88" s="7">
        <f t="shared" ca="1" si="8"/>
        <v>0</v>
      </c>
      <c r="FU88" s="7">
        <f t="shared" ca="1" si="8"/>
        <v>0</v>
      </c>
      <c r="FV88" s="7">
        <f t="shared" ca="1" si="8"/>
        <v>0</v>
      </c>
      <c r="FW88" s="7">
        <f t="shared" ca="1" si="8"/>
        <v>0</v>
      </c>
      <c r="FX88" s="7">
        <f t="shared" ca="1" si="8"/>
        <v>0</v>
      </c>
      <c r="FY88" s="7">
        <f t="shared" ca="1" si="8"/>
        <v>0</v>
      </c>
      <c r="FZ88" s="7">
        <f t="shared" ca="1" si="8"/>
        <v>0</v>
      </c>
      <c r="GA88" s="7">
        <f t="shared" ca="1" si="8"/>
        <v>0</v>
      </c>
      <c r="GB88" s="7">
        <f t="shared" ca="1" si="23"/>
        <v>0</v>
      </c>
      <c r="GC88" s="7">
        <f t="shared" ca="1" si="23"/>
        <v>0</v>
      </c>
      <c r="GD88" s="7">
        <f t="shared" ca="1" si="23"/>
        <v>0</v>
      </c>
      <c r="GE88" s="7">
        <f t="shared" ca="1" si="23"/>
        <v>0</v>
      </c>
      <c r="GG88" s="222"/>
      <c r="GH88" s="23" t="s">
        <v>490</v>
      </c>
      <c r="GI88" s="7">
        <f t="shared" si="4"/>
        <v>0</v>
      </c>
      <c r="GK88" s="7">
        <f ca="1"/>
        <v>0</v>
      </c>
      <c r="GL88" s="7">
        <f ca="1"/>
        <v>0</v>
      </c>
      <c r="GN88" s="7">
        <f t="shared" ca="1" si="9"/>
        <v>0</v>
      </c>
      <c r="GP88" s="132" t="s">
        <v>128</v>
      </c>
      <c r="HC88" s="125"/>
      <c r="HG88" s="222"/>
      <c r="HH88" s="23"/>
      <c r="HI88" s="17"/>
      <c r="HJ88" s="17"/>
      <c r="HK88" s="17"/>
      <c r="HL88" s="17"/>
      <c r="HM88" s="17"/>
      <c r="HN88" s="17"/>
      <c r="HO88" s="145"/>
      <c r="HP88" s="17"/>
      <c r="HQ88" s="17"/>
      <c r="HR88" s="17"/>
      <c r="HS88" s="17"/>
      <c r="HT88" s="204"/>
      <c r="HU88" s="23" t="s">
        <v>490</v>
      </c>
      <c r="HV88" s="7">
        <f ca="1"/>
        <v>0</v>
      </c>
      <c r="HW88" s="7">
        <f ca="1"/>
        <v>0</v>
      </c>
      <c r="HX88" s="7">
        <f ca="1"/>
        <v>0</v>
      </c>
      <c r="HY88" s="7">
        <f ca="1"/>
        <v>0</v>
      </c>
      <c r="HZ88" s="7">
        <f ca="1"/>
        <v>0</v>
      </c>
      <c r="IA88" s="7">
        <f ca="1"/>
        <v>0</v>
      </c>
      <c r="IB88" s="7">
        <f ca="1"/>
        <v>0</v>
      </c>
      <c r="IC88" s="7">
        <f ca="1"/>
        <v>0</v>
      </c>
      <c r="ID88" s="7">
        <f ca="1"/>
        <v>0</v>
      </c>
      <c r="IE88" s="7">
        <f ca="1"/>
        <v>0</v>
      </c>
      <c r="IF88" s="7">
        <f ca="1"/>
        <v>0</v>
      </c>
      <c r="IG88" s="7">
        <f ca="1"/>
        <v>0</v>
      </c>
      <c r="IH88" s="7">
        <f ca="1"/>
        <v>0</v>
      </c>
      <c r="II88" s="7">
        <f ca="1"/>
        <v>0</v>
      </c>
      <c r="IJ88" s="7">
        <f ca="1"/>
        <v>1</v>
      </c>
      <c r="IK88" s="7">
        <f ca="1"/>
        <v>0</v>
      </c>
      <c r="IL88" s="7">
        <f ca="1"/>
        <v>0</v>
      </c>
      <c r="IM88" s="7">
        <f ca="1"/>
        <v>0</v>
      </c>
      <c r="IN88" s="7">
        <f ca="1"/>
        <v>-1.1999866666666663E-8</v>
      </c>
      <c r="JL88" s="143"/>
      <c r="JN88" s="204"/>
      <c r="JO88" s="23" t="s">
        <v>490</v>
      </c>
      <c r="JP88" s="7">
        <f ca="1">IR584</f>
        <v>0</v>
      </c>
      <c r="JQ88" s="7">
        <f t="shared" ref="JQ88:KI88" ca="1" si="26">IS584</f>
        <v>0</v>
      </c>
      <c r="JR88" s="7">
        <f t="shared" ca="1" si="26"/>
        <v>0</v>
      </c>
      <c r="JS88" s="7">
        <f t="shared" ca="1" si="26"/>
        <v>0</v>
      </c>
      <c r="JT88" s="7">
        <f t="shared" ca="1" si="26"/>
        <v>0</v>
      </c>
      <c r="JU88" s="7">
        <f t="shared" ca="1" si="26"/>
        <v>0</v>
      </c>
      <c r="JV88" s="7">
        <f t="shared" ca="1" si="26"/>
        <v>0</v>
      </c>
      <c r="JW88" s="7">
        <f t="shared" ca="1" si="26"/>
        <v>0</v>
      </c>
      <c r="JX88" s="7">
        <f t="shared" ca="1" si="26"/>
        <v>0</v>
      </c>
      <c r="JY88" s="7">
        <f t="shared" ca="1" si="26"/>
        <v>0</v>
      </c>
      <c r="JZ88" s="7">
        <f t="shared" ca="1" si="26"/>
        <v>0</v>
      </c>
      <c r="KA88" s="7">
        <f t="shared" ca="1" si="26"/>
        <v>0</v>
      </c>
      <c r="KB88" s="7">
        <f t="shared" ca="1" si="26"/>
        <v>0</v>
      </c>
      <c r="KC88" s="7">
        <f t="shared" ca="1" si="26"/>
        <v>0</v>
      </c>
      <c r="KD88" s="7">
        <f t="shared" ca="1" si="26"/>
        <v>0</v>
      </c>
      <c r="KE88" s="7">
        <f t="shared" ca="1" si="26"/>
        <v>0</v>
      </c>
      <c r="KF88" s="7">
        <f t="shared" ca="1" si="26"/>
        <v>0</v>
      </c>
      <c r="KG88" s="7">
        <f t="shared" ca="1" si="26"/>
        <v>0</v>
      </c>
      <c r="KH88" s="7">
        <f t="shared" ca="1" si="26"/>
        <v>27820</v>
      </c>
      <c r="KI88" s="7">
        <f t="shared" ca="1" si="26"/>
        <v>0</v>
      </c>
      <c r="KM88" s="204"/>
      <c r="KN88" s="23" t="s">
        <v>490</v>
      </c>
      <c r="KO88" s="7">
        <f ca="1"/>
        <v>0</v>
      </c>
      <c r="KP88" s="7">
        <f ca="1"/>
        <v>0</v>
      </c>
      <c r="KQ88" s="7">
        <f ca="1"/>
        <v>0</v>
      </c>
      <c r="KR88" s="7">
        <f ca="1"/>
        <v>0</v>
      </c>
      <c r="KS88" s="7">
        <f ca="1"/>
        <v>0</v>
      </c>
      <c r="KT88" s="7">
        <f ca="1"/>
        <v>0</v>
      </c>
      <c r="KU88" s="7">
        <f ca="1"/>
        <v>0</v>
      </c>
      <c r="KV88" s="7">
        <f ca="1"/>
        <v>0</v>
      </c>
      <c r="KW88" s="7">
        <f ca="1"/>
        <v>0</v>
      </c>
      <c r="LA88" s="204"/>
      <c r="LB88" s="23" t="s">
        <v>490</v>
      </c>
      <c r="LC88" s="7">
        <f ca="1"/>
        <v>0</v>
      </c>
      <c r="LD88" s="7">
        <f ca="1"/>
        <v>0</v>
      </c>
      <c r="LE88" s="7">
        <f ca="1"/>
        <v>0</v>
      </c>
      <c r="LF88" s="7">
        <f ca="1"/>
        <v>0</v>
      </c>
      <c r="LG88" s="7">
        <f ca="1"/>
        <v>0</v>
      </c>
      <c r="LH88" s="7">
        <f ca="1"/>
        <v>0</v>
      </c>
      <c r="LI88" s="7">
        <f ca="1"/>
        <v>0</v>
      </c>
      <c r="LJ88" s="7">
        <f ca="1"/>
        <v>0</v>
      </c>
      <c r="LK88" s="7">
        <f ca="1"/>
        <v>27820</v>
      </c>
    </row>
    <row r="89" spans="1:338">
      <c r="A89" s="222"/>
      <c r="B89" s="23" t="s">
        <v>139</v>
      </c>
      <c r="C89" s="23"/>
      <c r="D89" s="23"/>
      <c r="E89" s="23"/>
      <c r="X89" s="18">
        <v>0</v>
      </c>
      <c r="Y89" s="18">
        <v>0</v>
      </c>
      <c r="Z89" s="18">
        <v>0</v>
      </c>
      <c r="AA89" s="18">
        <v>0</v>
      </c>
      <c r="AB89" s="18">
        <f>L26</f>
        <v>1666685185.3909488</v>
      </c>
      <c r="AC89" s="18">
        <f>J18</f>
        <v>1666685185.3909488</v>
      </c>
      <c r="AD89" s="18">
        <v>0</v>
      </c>
      <c r="AE89" s="18">
        <v>0</v>
      </c>
      <c r="AF89" s="18">
        <v>0</v>
      </c>
      <c r="AG89" s="18">
        <f>T23</f>
        <v>1500000000</v>
      </c>
      <c r="AH89" s="18">
        <f>V23</f>
        <v>2250000000</v>
      </c>
      <c r="AI89" s="18">
        <v>0</v>
      </c>
      <c r="AJ89" s="18">
        <v>0</v>
      </c>
      <c r="AK89" s="18">
        <v>0</v>
      </c>
      <c r="AL89" s="18">
        <v>0</v>
      </c>
      <c r="AM89" s="18">
        <v>0</v>
      </c>
      <c r="AN89" s="18">
        <v>0</v>
      </c>
      <c r="AO89" s="18">
        <v>0</v>
      </c>
      <c r="AP89" s="18">
        <v>0</v>
      </c>
      <c r="AR89" s="19">
        <v>0</v>
      </c>
      <c r="AS89" s="19">
        <v>0</v>
      </c>
      <c r="AT89" s="19">
        <v>0</v>
      </c>
      <c r="AU89" s="19">
        <v>0</v>
      </c>
      <c r="AV89" s="19">
        <v>0</v>
      </c>
      <c r="AW89" s="19">
        <v>0</v>
      </c>
      <c r="AX89" s="19">
        <v>0</v>
      </c>
      <c r="AY89" s="19">
        <v>0</v>
      </c>
      <c r="AZ89" s="19">
        <f>AI28</f>
        <v>142916629629.21808</v>
      </c>
      <c r="BB89" s="7">
        <f t="shared" si="6"/>
        <v>142916629629.21808</v>
      </c>
      <c r="BD89" s="7">
        <f t="shared" si="0"/>
        <v>149999999999.99997</v>
      </c>
      <c r="BN89" s="222"/>
      <c r="BO89" s="23" t="s">
        <v>139</v>
      </c>
      <c r="BP89" s="120">
        <v>0</v>
      </c>
      <c r="BQ89" s="120">
        <v>0</v>
      </c>
      <c r="BR89" s="120">
        <v>0</v>
      </c>
      <c r="BS89" s="120">
        <v>0</v>
      </c>
      <c r="BT89" s="18">
        <v>1</v>
      </c>
      <c r="BU89" s="18">
        <v>1</v>
      </c>
      <c r="BV89" s="120">
        <v>0</v>
      </c>
      <c r="BW89" s="120">
        <v>0</v>
      </c>
      <c r="BX89" s="120">
        <v>0</v>
      </c>
      <c r="BY89" s="18">
        <v>1</v>
      </c>
      <c r="BZ89" s="18">
        <v>1</v>
      </c>
      <c r="CA89" s="120">
        <v>0</v>
      </c>
      <c r="CB89" s="120">
        <v>0</v>
      </c>
      <c r="CC89" s="120">
        <v>0</v>
      </c>
      <c r="CD89" s="120">
        <v>0</v>
      </c>
      <c r="CE89" s="120">
        <v>0</v>
      </c>
      <c r="CF89" s="120">
        <v>0</v>
      </c>
      <c r="CG89" s="120">
        <v>0</v>
      </c>
      <c r="CH89" s="120">
        <v>0</v>
      </c>
      <c r="CL89" s="222"/>
      <c r="CM89" s="23" t="s">
        <v>139</v>
      </c>
      <c r="CN89" s="7">
        <f t="shared" ca="1" si="7"/>
        <v>0</v>
      </c>
      <c r="CO89" s="7">
        <f t="shared" ca="1" si="7"/>
        <v>0</v>
      </c>
      <c r="CP89" s="7">
        <f t="shared" ca="1" si="7"/>
        <v>0</v>
      </c>
      <c r="CQ89" s="7">
        <f t="shared" ca="1" si="7"/>
        <v>0</v>
      </c>
      <c r="CR89" s="7">
        <f t="shared" ca="1" si="7"/>
        <v>0</v>
      </c>
      <c r="CS89" s="7">
        <f t="shared" ca="1" si="7"/>
        <v>0</v>
      </c>
      <c r="CT89" s="7">
        <f t="shared" ca="1" si="7"/>
        <v>0</v>
      </c>
      <c r="CU89" s="7">
        <f t="shared" ca="1" si="7"/>
        <v>0</v>
      </c>
      <c r="CV89" s="7">
        <f t="shared" ca="1" si="7"/>
        <v>0</v>
      </c>
      <c r="CW89" s="7">
        <f t="shared" ca="1" si="7"/>
        <v>0</v>
      </c>
      <c r="CX89" s="7">
        <f t="shared" ca="1" si="7"/>
        <v>0</v>
      </c>
      <c r="CY89" s="7">
        <f t="shared" ca="1" si="7"/>
        <v>0</v>
      </c>
      <c r="CZ89" s="7">
        <f t="shared" ca="1" si="7"/>
        <v>0</v>
      </c>
      <c r="DA89" s="7">
        <f t="shared" ca="1" si="7"/>
        <v>0</v>
      </c>
      <c r="DB89" s="7">
        <f t="shared" ca="1" si="7"/>
        <v>0</v>
      </c>
      <c r="DC89" s="7">
        <f t="shared" ca="1" si="7"/>
        <v>0</v>
      </c>
      <c r="DD89" s="7">
        <f t="shared" ca="1" si="22"/>
        <v>149999999999.99997</v>
      </c>
      <c r="DE89" s="7">
        <f t="shared" ca="1" si="22"/>
        <v>0</v>
      </c>
      <c r="DF89" s="7">
        <f t="shared" ca="1" si="22"/>
        <v>0</v>
      </c>
      <c r="DG89" s="7">
        <f t="shared" ca="1" si="22"/>
        <v>0</v>
      </c>
      <c r="DJ89" s="222"/>
      <c r="DK89" s="23" t="s">
        <v>139</v>
      </c>
      <c r="DL89" s="7">
        <f ca="1"/>
        <v>0</v>
      </c>
      <c r="DM89" s="7">
        <f ca="1"/>
        <v>0</v>
      </c>
      <c r="DN89" s="7">
        <f ca="1"/>
        <v>0</v>
      </c>
      <c r="DO89" s="7">
        <f ca="1"/>
        <v>0</v>
      </c>
      <c r="DP89" s="7">
        <f ca="1"/>
        <v>33141.483105805302</v>
      </c>
      <c r="DQ89" s="7">
        <f ca="1"/>
        <v>39087.363634872156</v>
      </c>
      <c r="DR89" s="7">
        <f ca="1"/>
        <v>0</v>
      </c>
      <c r="DS89" s="7">
        <f ca="1"/>
        <v>0</v>
      </c>
      <c r="DT89" s="7">
        <f ca="1"/>
        <v>0</v>
      </c>
      <c r="DU89" s="7">
        <f ca="1"/>
        <v>92532.617747756085</v>
      </c>
      <c r="DV89" s="7">
        <f ca="1"/>
        <v>80877.06685837527</v>
      </c>
      <c r="DW89" s="7">
        <f ca="1"/>
        <v>0</v>
      </c>
      <c r="DX89" s="7">
        <f ca="1"/>
        <v>0</v>
      </c>
      <c r="DY89" s="7">
        <f ca="1"/>
        <v>0</v>
      </c>
      <c r="DZ89" s="7">
        <f ca="1"/>
        <v>0</v>
      </c>
      <c r="EA89" s="7">
        <f ca="1"/>
        <v>0</v>
      </c>
      <c r="EB89" s="7">
        <f ca="1"/>
        <v>0</v>
      </c>
      <c r="EC89" s="7">
        <f ca="1"/>
        <v>0</v>
      </c>
      <c r="ED89" s="7">
        <f ca="1"/>
        <v>0</v>
      </c>
      <c r="EG89" s="222"/>
      <c r="EH89" s="23" t="s">
        <v>139</v>
      </c>
      <c r="EI89" s="7">
        <f ca="1"/>
        <v>0</v>
      </c>
      <c r="EJ89" s="7">
        <f ca="1"/>
        <v>0</v>
      </c>
      <c r="EK89" s="7">
        <f ca="1"/>
        <v>0</v>
      </c>
      <c r="EL89" s="7">
        <f ca="1"/>
        <v>0</v>
      </c>
      <c r="EM89" s="7">
        <f ca="1"/>
        <v>0</v>
      </c>
      <c r="EN89" s="7">
        <f ca="1"/>
        <v>0</v>
      </c>
      <c r="EO89" s="7">
        <f ca="1"/>
        <v>0</v>
      </c>
      <c r="EP89" s="7">
        <f ca="1"/>
        <v>0</v>
      </c>
      <c r="EQ89" s="7">
        <f ca="1"/>
        <v>0</v>
      </c>
      <c r="ER89" s="7">
        <f ca="1"/>
        <v>0</v>
      </c>
      <c r="ES89" s="7">
        <f ca="1"/>
        <v>0</v>
      </c>
      <c r="ET89" s="7">
        <f ca="1"/>
        <v>0</v>
      </c>
      <c r="EU89" s="7">
        <f ca="1"/>
        <v>0</v>
      </c>
      <c r="EV89" s="7">
        <f ca="1"/>
        <v>0</v>
      </c>
      <c r="EW89" s="7">
        <f ca="1"/>
        <v>0</v>
      </c>
      <c r="EX89" s="7">
        <f ca="1"/>
        <v>0</v>
      </c>
      <c r="EY89" s="7">
        <f ca="1"/>
        <v>0</v>
      </c>
      <c r="EZ89" s="7">
        <f ca="1"/>
        <v>0</v>
      </c>
      <c r="FA89" s="7">
        <f ca="1"/>
        <v>0.99999999999999989</v>
      </c>
      <c r="FE89" s="124"/>
      <c r="FF89" s="222"/>
      <c r="FG89" s="23" t="s">
        <v>139</v>
      </c>
      <c r="FH89" s="7">
        <f t="shared" si="2"/>
        <v>142916629629.21808</v>
      </c>
      <c r="FL89" s="7">
        <f t="shared" ca="1" si="8"/>
        <v>0</v>
      </c>
      <c r="FM89" s="7">
        <f t="shared" ca="1" si="8"/>
        <v>0</v>
      </c>
      <c r="FN89" s="7">
        <f t="shared" ca="1" si="8"/>
        <v>0</v>
      </c>
      <c r="FO89" s="7">
        <f t="shared" ca="1" si="8"/>
        <v>0</v>
      </c>
      <c r="FP89" s="7">
        <f t="shared" ca="1" si="8"/>
        <v>0</v>
      </c>
      <c r="FQ89" s="7">
        <f t="shared" ca="1" si="8"/>
        <v>0</v>
      </c>
      <c r="FR89" s="7">
        <f t="shared" ca="1" si="8"/>
        <v>0</v>
      </c>
      <c r="FS89" s="7">
        <f t="shared" ca="1" si="8"/>
        <v>0</v>
      </c>
      <c r="FT89" s="7">
        <f t="shared" ca="1" si="8"/>
        <v>0</v>
      </c>
      <c r="FU89" s="7">
        <f t="shared" ca="1" si="8"/>
        <v>0</v>
      </c>
      <c r="FV89" s="7">
        <f t="shared" ca="1" si="8"/>
        <v>0</v>
      </c>
      <c r="FW89" s="7">
        <f t="shared" ca="1" si="8"/>
        <v>0</v>
      </c>
      <c r="FX89" s="7">
        <f t="shared" ca="1" si="8"/>
        <v>0</v>
      </c>
      <c r="FY89" s="7">
        <f t="shared" ca="1" si="8"/>
        <v>0</v>
      </c>
      <c r="FZ89" s="7">
        <f t="shared" ca="1" si="8"/>
        <v>0</v>
      </c>
      <c r="GA89" s="7">
        <f t="shared" ca="1" si="8"/>
        <v>0</v>
      </c>
      <c r="GB89" s="162">
        <f t="shared" ca="1" si="23"/>
        <v>142916629629.21808</v>
      </c>
      <c r="GC89" s="7">
        <f t="shared" ca="1" si="23"/>
        <v>0</v>
      </c>
      <c r="GD89" s="7">
        <f t="shared" ca="1" si="23"/>
        <v>0</v>
      </c>
      <c r="GE89" s="7">
        <f t="shared" ca="1" si="23"/>
        <v>0</v>
      </c>
      <c r="GG89" s="222"/>
      <c r="GH89" s="23" t="s">
        <v>139</v>
      </c>
      <c r="GI89" s="7">
        <f t="shared" si="4"/>
        <v>142916629629.21808</v>
      </c>
      <c r="GK89" s="7">
        <f ca="1"/>
        <v>18977.24891854938</v>
      </c>
      <c r="GL89" s="7">
        <f ca="1"/>
        <v>125.70858291264501</v>
      </c>
      <c r="GN89" s="7">
        <f t="shared" ca="1" si="9"/>
        <v>19102.957501462024</v>
      </c>
      <c r="GP89" s="132">
        <f ca="1">GI89/GN89</f>
        <v>7481387.6133200899</v>
      </c>
      <c r="GQ89" t="s">
        <v>160</v>
      </c>
      <c r="HC89" s="125"/>
      <c r="HG89" s="222"/>
      <c r="HH89" s="23"/>
      <c r="HI89" s="17"/>
      <c r="HJ89" s="17"/>
      <c r="HK89" s="17"/>
      <c r="HL89" s="17"/>
      <c r="HM89" s="17"/>
      <c r="HN89" s="17"/>
      <c r="HO89" s="145"/>
      <c r="HP89" s="17"/>
      <c r="HQ89" s="17"/>
      <c r="HR89" s="17"/>
      <c r="HS89" s="17"/>
      <c r="HT89" s="204"/>
      <c r="HU89" s="23" t="s">
        <v>139</v>
      </c>
      <c r="HV89" s="7">
        <f ca="1"/>
        <v>0</v>
      </c>
      <c r="HW89" s="7">
        <f ca="1"/>
        <v>0</v>
      </c>
      <c r="HX89" s="7">
        <f ca="1"/>
        <v>0</v>
      </c>
      <c r="HY89" s="7">
        <f ca="1"/>
        <v>0</v>
      </c>
      <c r="HZ89" s="7">
        <f ca="1"/>
        <v>0</v>
      </c>
      <c r="IA89" s="7">
        <f ca="1"/>
        <v>0</v>
      </c>
      <c r="IB89" s="7">
        <f ca="1"/>
        <v>0</v>
      </c>
      <c r="IC89" s="7">
        <f ca="1"/>
        <v>0</v>
      </c>
      <c r="ID89" s="7">
        <f ca="1"/>
        <v>0</v>
      </c>
      <c r="IE89" s="7">
        <f ca="1"/>
        <v>0</v>
      </c>
      <c r="IF89" s="7">
        <f ca="1"/>
        <v>0</v>
      </c>
      <c r="IG89" s="7">
        <f ca="1"/>
        <v>0</v>
      </c>
      <c r="IH89" s="7">
        <f ca="1"/>
        <v>0</v>
      </c>
      <c r="II89" s="7">
        <f ca="1"/>
        <v>0</v>
      </c>
      <c r="IJ89" s="7">
        <f ca="1"/>
        <v>0</v>
      </c>
      <c r="IK89" s="7">
        <f ca="1"/>
        <v>0</v>
      </c>
      <c r="IL89" s="7">
        <f ca="1"/>
        <v>0</v>
      </c>
      <c r="IM89" s="7">
        <f ca="1"/>
        <v>0</v>
      </c>
      <c r="IN89" s="7">
        <f ca="1"/>
        <v>0.99999999999999989</v>
      </c>
      <c r="JL89" s="143"/>
      <c r="JN89" s="204"/>
      <c r="JO89" s="23" t="s">
        <v>139</v>
      </c>
      <c r="JP89" s="7">
        <f ca="1">IR609</f>
        <v>0</v>
      </c>
      <c r="JQ89" s="7">
        <f t="shared" ref="JQ89:KI89" ca="1" si="27">IS609</f>
        <v>0</v>
      </c>
      <c r="JR89" s="7">
        <f t="shared" ca="1" si="27"/>
        <v>0</v>
      </c>
      <c r="JS89" s="7">
        <f t="shared" ca="1" si="27"/>
        <v>0</v>
      </c>
      <c r="JT89" s="7">
        <f t="shared" ca="1" si="27"/>
        <v>0</v>
      </c>
      <c r="JU89" s="7">
        <f t="shared" ca="1" si="27"/>
        <v>0</v>
      </c>
      <c r="JV89" s="7">
        <f t="shared" ca="1" si="27"/>
        <v>0</v>
      </c>
      <c r="JW89" s="7">
        <f t="shared" ca="1" si="27"/>
        <v>0</v>
      </c>
      <c r="JX89" s="7">
        <f t="shared" ca="1" si="27"/>
        <v>0</v>
      </c>
      <c r="JY89" s="7">
        <f t="shared" ca="1" si="27"/>
        <v>0</v>
      </c>
      <c r="JZ89" s="7">
        <f t="shared" ca="1" si="27"/>
        <v>0</v>
      </c>
      <c r="KA89" s="7">
        <f t="shared" ca="1" si="27"/>
        <v>0</v>
      </c>
      <c r="KB89" s="7">
        <f t="shared" ca="1" si="27"/>
        <v>0</v>
      </c>
      <c r="KC89" s="7">
        <f t="shared" ca="1" si="27"/>
        <v>0</v>
      </c>
      <c r="KD89" s="7">
        <f t="shared" ca="1" si="27"/>
        <v>0</v>
      </c>
      <c r="KE89" s="7">
        <f t="shared" ca="1" si="27"/>
        <v>0</v>
      </c>
      <c r="KF89" s="7">
        <f t="shared" ca="1" si="27"/>
        <v>144954257396.56229</v>
      </c>
      <c r="KG89" s="7">
        <f t="shared" ca="1" si="27"/>
        <v>645725926.42583477</v>
      </c>
      <c r="KH89" s="7">
        <f t="shared" ca="1" si="27"/>
        <v>3361642303.1369767</v>
      </c>
      <c r="KI89" s="7">
        <f t="shared" ca="1" si="27"/>
        <v>1038374373.8748772</v>
      </c>
      <c r="KM89" s="204"/>
      <c r="KN89" s="23" t="s">
        <v>139</v>
      </c>
      <c r="KO89" s="7">
        <f ca="1"/>
        <v>0</v>
      </c>
      <c r="KP89" s="7">
        <f ca="1"/>
        <v>0</v>
      </c>
      <c r="KQ89" s="7">
        <f ca="1"/>
        <v>0</v>
      </c>
      <c r="KR89" s="7">
        <f ca="1"/>
        <v>0</v>
      </c>
      <c r="KS89" s="7">
        <f ca="1"/>
        <v>0</v>
      </c>
      <c r="KT89" s="7">
        <f ca="1"/>
        <v>0</v>
      </c>
      <c r="KU89" s="7">
        <f ca="1"/>
        <v>0</v>
      </c>
      <c r="KV89" s="7">
        <f ca="1"/>
        <v>0</v>
      </c>
      <c r="KW89" s="7">
        <f ca="1"/>
        <v>0.952777530861454</v>
      </c>
      <c r="LA89" s="204"/>
      <c r="LB89" s="23" t="s">
        <v>139</v>
      </c>
      <c r="LC89" s="7">
        <f ca="1"/>
        <v>0</v>
      </c>
      <c r="LD89" s="7">
        <f ca="1"/>
        <v>0</v>
      </c>
      <c r="LE89" s="7">
        <f ca="1"/>
        <v>0</v>
      </c>
      <c r="LF89" s="7">
        <f ca="1"/>
        <v>0</v>
      </c>
      <c r="LG89" s="7">
        <f ca="1"/>
        <v>0</v>
      </c>
      <c r="LH89" s="7">
        <f ca="1"/>
        <v>0</v>
      </c>
      <c r="LI89" s="7">
        <f ca="1"/>
        <v>0</v>
      </c>
      <c r="LJ89" s="7">
        <f ca="1"/>
        <v>1684100300.3007119</v>
      </c>
      <c r="LK89" s="7">
        <f ca="1"/>
        <v>141470801753.28925</v>
      </c>
    </row>
    <row r="90" spans="1:338">
      <c r="A90" s="222"/>
      <c r="B90" s="23" t="s">
        <v>140</v>
      </c>
      <c r="C90" s="23"/>
      <c r="D90" s="23"/>
      <c r="E90" s="23"/>
      <c r="X90" s="18">
        <v>0</v>
      </c>
      <c r="Y90" s="18">
        <v>0</v>
      </c>
      <c r="Z90" s="18">
        <v>0</v>
      </c>
      <c r="AA90" s="18">
        <v>0</v>
      </c>
      <c r="AB90" s="18">
        <v>0</v>
      </c>
      <c r="AC90" s="18">
        <v>0</v>
      </c>
      <c r="AD90" s="18">
        <v>0</v>
      </c>
      <c r="AE90" s="18">
        <v>0</v>
      </c>
      <c r="AF90" s="18">
        <v>0</v>
      </c>
      <c r="AG90" s="18">
        <v>0</v>
      </c>
      <c r="AH90" s="18">
        <v>0</v>
      </c>
      <c r="AI90" s="18">
        <v>0</v>
      </c>
      <c r="AJ90" s="18">
        <v>0</v>
      </c>
      <c r="AK90" s="18">
        <v>0</v>
      </c>
      <c r="AL90" s="18">
        <v>0</v>
      </c>
      <c r="AM90" s="18">
        <v>0</v>
      </c>
      <c r="AN90" s="18">
        <v>0</v>
      </c>
      <c r="AO90" s="18">
        <v>0</v>
      </c>
      <c r="AP90" s="18">
        <v>0</v>
      </c>
      <c r="AR90" s="19">
        <v>0</v>
      </c>
      <c r="AS90" s="19">
        <v>0</v>
      </c>
      <c r="AT90" s="19">
        <v>0</v>
      </c>
      <c r="AU90" s="19">
        <v>0</v>
      </c>
      <c r="AV90" s="19">
        <v>0</v>
      </c>
      <c r="AW90" s="19">
        <v>0</v>
      </c>
      <c r="AX90" s="19">
        <v>0</v>
      </c>
      <c r="AY90" s="19">
        <f>AG16</f>
        <v>500000000000000</v>
      </c>
      <c r="AZ90" s="19">
        <v>0</v>
      </c>
      <c r="BB90" s="7">
        <f t="shared" si="6"/>
        <v>500000000000000</v>
      </c>
      <c r="BD90" s="7">
        <f t="shared" si="0"/>
        <v>500000000000000</v>
      </c>
      <c r="BN90" s="222"/>
      <c r="BO90" s="23" t="s">
        <v>140</v>
      </c>
      <c r="BP90" s="120">
        <v>0</v>
      </c>
      <c r="BQ90" s="120">
        <v>0</v>
      </c>
      <c r="BR90" s="120">
        <v>0</v>
      </c>
      <c r="BS90" s="120">
        <v>0</v>
      </c>
      <c r="BT90" s="120">
        <v>0</v>
      </c>
      <c r="BU90" s="120">
        <v>0</v>
      </c>
      <c r="BV90" s="120">
        <v>0</v>
      </c>
      <c r="BW90" s="120">
        <v>0</v>
      </c>
      <c r="BX90" s="120">
        <v>0</v>
      </c>
      <c r="BY90" s="120">
        <v>0</v>
      </c>
      <c r="BZ90" s="120">
        <v>0</v>
      </c>
      <c r="CA90" s="120">
        <v>0</v>
      </c>
      <c r="CB90" s="120">
        <v>0</v>
      </c>
      <c r="CC90" s="120">
        <v>0</v>
      </c>
      <c r="CD90" s="120">
        <v>0</v>
      </c>
      <c r="CE90" s="120">
        <v>0</v>
      </c>
      <c r="CF90" s="120">
        <v>0</v>
      </c>
      <c r="CG90" s="120">
        <v>0</v>
      </c>
      <c r="CH90" s="120">
        <v>0</v>
      </c>
      <c r="CL90" s="222"/>
      <c r="CM90" s="23" t="s">
        <v>140</v>
      </c>
      <c r="CN90" s="7">
        <f t="shared" ca="1" si="7"/>
        <v>0</v>
      </c>
      <c r="CO90" s="7">
        <f t="shared" ca="1" si="7"/>
        <v>0</v>
      </c>
      <c r="CP90" s="7">
        <f t="shared" ca="1" si="7"/>
        <v>0</v>
      </c>
      <c r="CQ90" s="7">
        <f t="shared" ca="1" si="7"/>
        <v>0</v>
      </c>
      <c r="CR90" s="7">
        <f t="shared" ca="1" si="7"/>
        <v>0</v>
      </c>
      <c r="CS90" s="7">
        <f t="shared" ca="1" si="7"/>
        <v>0</v>
      </c>
      <c r="CT90" s="7">
        <f t="shared" ca="1" si="7"/>
        <v>0</v>
      </c>
      <c r="CU90" s="7">
        <f t="shared" ca="1" si="7"/>
        <v>0</v>
      </c>
      <c r="CV90" s="7">
        <f t="shared" ca="1" si="7"/>
        <v>0</v>
      </c>
      <c r="CW90" s="7">
        <f t="shared" ca="1" si="7"/>
        <v>0</v>
      </c>
      <c r="CX90" s="7">
        <f t="shared" ca="1" si="7"/>
        <v>0</v>
      </c>
      <c r="CY90" s="7">
        <f t="shared" ca="1" si="7"/>
        <v>0</v>
      </c>
      <c r="CZ90" s="7">
        <f t="shared" ca="1" si="7"/>
        <v>0</v>
      </c>
      <c r="DA90" s="7">
        <f t="shared" ca="1" si="7"/>
        <v>0</v>
      </c>
      <c r="DB90" s="7">
        <f t="shared" ca="1" si="7"/>
        <v>0</v>
      </c>
      <c r="DC90" s="7">
        <f t="shared" ca="1" si="7"/>
        <v>0</v>
      </c>
      <c r="DD90" s="7">
        <f t="shared" ca="1" si="22"/>
        <v>0</v>
      </c>
      <c r="DE90" s="7">
        <f t="shared" ca="1" si="22"/>
        <v>500000000000000</v>
      </c>
      <c r="DF90" s="7">
        <f t="shared" ca="1" si="22"/>
        <v>0</v>
      </c>
      <c r="DG90" s="7">
        <f t="shared" ca="1" si="22"/>
        <v>0</v>
      </c>
      <c r="DJ90" s="222"/>
      <c r="DK90" s="23" t="s">
        <v>140</v>
      </c>
      <c r="DL90" s="7">
        <f ca="1"/>
        <v>0</v>
      </c>
      <c r="DM90" s="7">
        <f ca="1"/>
        <v>0</v>
      </c>
      <c r="DN90" s="7">
        <f ca="1"/>
        <v>0</v>
      </c>
      <c r="DO90" s="7">
        <f ca="1"/>
        <v>0</v>
      </c>
      <c r="DP90" s="7">
        <f ca="1"/>
        <v>0</v>
      </c>
      <c r="DQ90" s="7">
        <f ca="1"/>
        <v>0</v>
      </c>
      <c r="DR90" s="7">
        <f ca="1"/>
        <v>0</v>
      </c>
      <c r="DS90" s="7">
        <f ca="1"/>
        <v>0</v>
      </c>
      <c r="DT90" s="7">
        <f ca="1"/>
        <v>0</v>
      </c>
      <c r="DU90" s="7">
        <f ca="1"/>
        <v>0</v>
      </c>
      <c r="DV90" s="7">
        <f ca="1"/>
        <v>0</v>
      </c>
      <c r="DW90" s="7">
        <f ca="1"/>
        <v>0</v>
      </c>
      <c r="DX90" s="7">
        <f ca="1"/>
        <v>0</v>
      </c>
      <c r="DY90" s="7">
        <f ca="1"/>
        <v>0</v>
      </c>
      <c r="DZ90" s="7">
        <f ca="1"/>
        <v>0</v>
      </c>
      <c r="EA90" s="7">
        <f ca="1"/>
        <v>0</v>
      </c>
      <c r="EB90" s="7">
        <f ca="1"/>
        <v>0</v>
      </c>
      <c r="EC90" s="7">
        <f ca="1"/>
        <v>0</v>
      </c>
      <c r="ED90" s="7">
        <f ca="1"/>
        <v>0</v>
      </c>
      <c r="EG90" s="222"/>
      <c r="EH90" s="23" t="s">
        <v>140</v>
      </c>
      <c r="EI90" s="7">
        <f ca="1"/>
        <v>0</v>
      </c>
      <c r="EJ90" s="7">
        <f ca="1"/>
        <v>0</v>
      </c>
      <c r="EK90" s="7">
        <f ca="1"/>
        <v>0</v>
      </c>
      <c r="EL90" s="7">
        <f ca="1"/>
        <v>0</v>
      </c>
      <c r="EM90" s="7">
        <f ca="1"/>
        <v>0</v>
      </c>
      <c r="EN90" s="7">
        <f ca="1"/>
        <v>0</v>
      </c>
      <c r="EO90" s="7">
        <f ca="1"/>
        <v>0</v>
      </c>
      <c r="EP90" s="7">
        <f ca="1"/>
        <v>0</v>
      </c>
      <c r="EQ90" s="7">
        <f ca="1"/>
        <v>0</v>
      </c>
      <c r="ER90" s="7">
        <f ca="1"/>
        <v>0</v>
      </c>
      <c r="ES90" s="7">
        <f ca="1"/>
        <v>0</v>
      </c>
      <c r="ET90" s="7">
        <f ca="1"/>
        <v>0</v>
      </c>
      <c r="EU90" s="7">
        <f ca="1"/>
        <v>0</v>
      </c>
      <c r="EV90" s="7">
        <f ca="1"/>
        <v>0</v>
      </c>
      <c r="EW90" s="7">
        <f ca="1"/>
        <v>0</v>
      </c>
      <c r="EX90" s="7">
        <f ca="1"/>
        <v>0</v>
      </c>
      <c r="EY90" s="7">
        <f ca="1"/>
        <v>0</v>
      </c>
      <c r="EZ90" s="7">
        <f ca="1"/>
        <v>1</v>
      </c>
      <c r="FA90" s="7">
        <f ca="1"/>
        <v>0</v>
      </c>
      <c r="FE90" s="124"/>
      <c r="FF90" s="222"/>
      <c r="FG90" s="23" t="s">
        <v>140</v>
      </c>
      <c r="FH90" s="7">
        <f t="shared" si="2"/>
        <v>500000000000000</v>
      </c>
      <c r="FL90" s="7">
        <f t="shared" ca="1" si="8"/>
        <v>0</v>
      </c>
      <c r="FM90" s="7">
        <f t="shared" ca="1" si="8"/>
        <v>0</v>
      </c>
      <c r="FN90" s="7">
        <f t="shared" ca="1" si="8"/>
        <v>0</v>
      </c>
      <c r="FO90" s="7">
        <f t="shared" ca="1" si="8"/>
        <v>0</v>
      </c>
      <c r="FP90" s="7">
        <f t="shared" ca="1" si="8"/>
        <v>0</v>
      </c>
      <c r="FQ90" s="7">
        <f t="shared" ca="1" si="8"/>
        <v>0</v>
      </c>
      <c r="FR90" s="7">
        <f t="shared" ca="1" si="8"/>
        <v>0</v>
      </c>
      <c r="FS90" s="7">
        <f t="shared" ca="1" si="8"/>
        <v>0</v>
      </c>
      <c r="FT90" s="7">
        <f t="shared" ca="1" si="8"/>
        <v>0</v>
      </c>
      <c r="FU90" s="7">
        <f t="shared" ca="1" si="8"/>
        <v>0</v>
      </c>
      <c r="FV90" s="7">
        <f t="shared" ca="1" si="8"/>
        <v>0</v>
      </c>
      <c r="FW90" s="7">
        <f t="shared" ca="1" si="8"/>
        <v>0</v>
      </c>
      <c r="FX90" s="7">
        <f t="shared" ca="1" si="8"/>
        <v>0</v>
      </c>
      <c r="FY90" s="7">
        <f t="shared" ca="1" si="8"/>
        <v>0</v>
      </c>
      <c r="FZ90" s="7">
        <f t="shared" ca="1" si="8"/>
        <v>0</v>
      </c>
      <c r="GA90" s="7">
        <f t="shared" ca="1" si="8"/>
        <v>0</v>
      </c>
      <c r="GB90" s="7">
        <f t="shared" ca="1" si="23"/>
        <v>0</v>
      </c>
      <c r="GC90" s="7">
        <f t="shared" ca="1" si="23"/>
        <v>500000000000000</v>
      </c>
      <c r="GD90" s="7">
        <f t="shared" ca="1" si="23"/>
        <v>0</v>
      </c>
      <c r="GE90" s="7">
        <f t="shared" ca="1" si="23"/>
        <v>0</v>
      </c>
      <c r="GG90" s="222"/>
      <c r="GH90" s="23" t="s">
        <v>140</v>
      </c>
      <c r="GI90" s="7">
        <f t="shared" si="4"/>
        <v>500000000000000</v>
      </c>
      <c r="GK90" s="7">
        <f ca="1"/>
        <v>109.35486673048399</v>
      </c>
      <c r="GL90" s="7">
        <f ca="1"/>
        <v>17011.601057192587</v>
      </c>
      <c r="GN90" s="7">
        <f t="shared" ca="1" si="9"/>
        <v>17120.955923923073</v>
      </c>
      <c r="GP90" s="132">
        <f ca="1">GI90/GN90</f>
        <v>29203976823.592609</v>
      </c>
      <c r="GQ90" t="s">
        <v>161</v>
      </c>
      <c r="HC90" s="125"/>
      <c r="HG90" s="222"/>
      <c r="HH90" s="23"/>
      <c r="HI90" s="17"/>
      <c r="HJ90" s="17"/>
      <c r="HK90" s="17"/>
      <c r="HL90" s="17"/>
      <c r="HM90" s="17"/>
      <c r="HN90" s="17"/>
      <c r="HO90" s="145"/>
      <c r="HP90" s="17"/>
      <c r="HQ90" s="17"/>
      <c r="HR90" s="17"/>
      <c r="HS90" s="17"/>
      <c r="HT90" s="204"/>
      <c r="HU90" s="23" t="s">
        <v>140</v>
      </c>
      <c r="HV90" s="7">
        <f ca="1"/>
        <v>0</v>
      </c>
      <c r="HW90" s="7">
        <f ca="1"/>
        <v>0</v>
      </c>
      <c r="HX90" s="7">
        <f ca="1"/>
        <v>0</v>
      </c>
      <c r="HY90" s="7">
        <f ca="1"/>
        <v>0</v>
      </c>
      <c r="HZ90" s="7">
        <f ca="1"/>
        <v>0</v>
      </c>
      <c r="IA90" s="7">
        <f ca="1"/>
        <v>0</v>
      </c>
      <c r="IB90" s="7">
        <f ca="1"/>
        <v>0</v>
      </c>
      <c r="IC90" s="7">
        <f ca="1"/>
        <v>0</v>
      </c>
      <c r="ID90" s="7">
        <f ca="1"/>
        <v>0</v>
      </c>
      <c r="IE90" s="7">
        <f ca="1"/>
        <v>0</v>
      </c>
      <c r="IF90" s="7">
        <f ca="1"/>
        <v>0</v>
      </c>
      <c r="IG90" s="7">
        <f ca="1"/>
        <v>0</v>
      </c>
      <c r="IH90" s="7">
        <f ca="1"/>
        <v>0</v>
      </c>
      <c r="II90" s="7">
        <f ca="1"/>
        <v>0</v>
      </c>
      <c r="IJ90" s="7">
        <f ca="1"/>
        <v>0</v>
      </c>
      <c r="IK90" s="7">
        <f ca="1"/>
        <v>0</v>
      </c>
      <c r="IL90" s="7">
        <f ca="1"/>
        <v>0</v>
      </c>
      <c r="IM90" s="7">
        <f ca="1"/>
        <v>1</v>
      </c>
      <c r="IN90" s="7">
        <f ca="1"/>
        <v>0</v>
      </c>
      <c r="JL90" s="143"/>
      <c r="JN90" s="204"/>
      <c r="JO90" s="23" t="s">
        <v>140</v>
      </c>
      <c r="JP90" s="7">
        <f ca="1">IR634</f>
        <v>0</v>
      </c>
      <c r="JQ90" s="7">
        <f t="shared" ref="JQ90:KI90" ca="1" si="28">IS634</f>
        <v>0</v>
      </c>
      <c r="JR90" s="7">
        <f t="shared" ca="1" si="28"/>
        <v>0</v>
      </c>
      <c r="JS90" s="7">
        <f t="shared" ca="1" si="28"/>
        <v>0</v>
      </c>
      <c r="JT90" s="7">
        <f t="shared" ca="1" si="28"/>
        <v>0</v>
      </c>
      <c r="JU90" s="7">
        <f t="shared" ca="1" si="28"/>
        <v>0</v>
      </c>
      <c r="JV90" s="7">
        <f t="shared" ca="1" si="28"/>
        <v>0</v>
      </c>
      <c r="JW90" s="7">
        <f t="shared" ca="1" si="28"/>
        <v>0</v>
      </c>
      <c r="JX90" s="7">
        <f t="shared" ca="1" si="28"/>
        <v>0</v>
      </c>
      <c r="JY90" s="7">
        <f t="shared" ca="1" si="28"/>
        <v>0</v>
      </c>
      <c r="JZ90" s="7">
        <f t="shared" ca="1" si="28"/>
        <v>0</v>
      </c>
      <c r="KA90" s="7">
        <f t="shared" ca="1" si="28"/>
        <v>0</v>
      </c>
      <c r="KB90" s="7">
        <f t="shared" ca="1" si="28"/>
        <v>0</v>
      </c>
      <c r="KC90" s="7">
        <f t="shared" ca="1" si="28"/>
        <v>0</v>
      </c>
      <c r="KD90" s="7">
        <f t="shared" ca="1" si="28"/>
        <v>0</v>
      </c>
      <c r="KE90" s="7">
        <f t="shared" ca="1" si="28"/>
        <v>0</v>
      </c>
      <c r="KF90" s="7">
        <f t="shared" ca="1" si="28"/>
        <v>0</v>
      </c>
      <c r="KG90" s="7">
        <f t="shared" ca="1" si="28"/>
        <v>500000000000000</v>
      </c>
      <c r="KH90" s="7">
        <f t="shared" ca="1" si="28"/>
        <v>0</v>
      </c>
      <c r="KI90" s="7">
        <f t="shared" ca="1" si="28"/>
        <v>0</v>
      </c>
      <c r="KM90" s="204"/>
      <c r="KN90" s="23" t="s">
        <v>140</v>
      </c>
      <c r="KO90" s="7">
        <f ca="1"/>
        <v>0</v>
      </c>
      <c r="KP90" s="7">
        <f ca="1"/>
        <v>0</v>
      </c>
      <c r="KQ90" s="7">
        <f ca="1"/>
        <v>0</v>
      </c>
      <c r="KR90" s="7">
        <f ca="1"/>
        <v>0</v>
      </c>
      <c r="KS90" s="7">
        <f ca="1"/>
        <v>0</v>
      </c>
      <c r="KT90" s="7">
        <f ca="1"/>
        <v>0</v>
      </c>
      <c r="KU90" s="7">
        <f ca="1"/>
        <v>0</v>
      </c>
      <c r="KV90" s="7">
        <f ca="1"/>
        <v>1</v>
      </c>
      <c r="KW90" s="7">
        <f ca="1"/>
        <v>0</v>
      </c>
      <c r="LA90" s="204"/>
      <c r="LB90" s="23" t="s">
        <v>140</v>
      </c>
      <c r="LC90" s="7">
        <f ca="1"/>
        <v>0</v>
      </c>
      <c r="LD90" s="7">
        <f ca="1"/>
        <v>0</v>
      </c>
      <c r="LE90" s="7">
        <f ca="1"/>
        <v>0</v>
      </c>
      <c r="LF90" s="7">
        <f ca="1"/>
        <v>0</v>
      </c>
      <c r="LG90" s="7">
        <f ca="1"/>
        <v>0</v>
      </c>
      <c r="LH90" s="7">
        <f ca="1"/>
        <v>0</v>
      </c>
      <c r="LI90" s="7">
        <f ca="1"/>
        <v>0</v>
      </c>
      <c r="LJ90" s="7">
        <f ca="1"/>
        <v>500000000000000</v>
      </c>
      <c r="LK90" s="7">
        <f ca="1"/>
        <v>0</v>
      </c>
    </row>
    <row r="91" spans="1:338">
      <c r="A91" s="222"/>
      <c r="B91" s="23" t="s">
        <v>141</v>
      </c>
      <c r="C91" s="23"/>
      <c r="D91" s="23"/>
      <c r="E91" s="23"/>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R91" s="19">
        <v>0</v>
      </c>
      <c r="AS91" s="19">
        <v>0</v>
      </c>
      <c r="AT91" s="19">
        <v>0</v>
      </c>
      <c r="AU91" s="19">
        <v>0</v>
      </c>
      <c r="AV91" s="19">
        <v>0</v>
      </c>
      <c r="AW91" s="19">
        <v>0</v>
      </c>
      <c r="AX91" s="19">
        <v>0</v>
      </c>
      <c r="AY91" s="19">
        <v>0</v>
      </c>
      <c r="AZ91" s="19">
        <f>AG30</f>
        <v>500000000000</v>
      </c>
      <c r="BB91" s="7">
        <f t="shared" si="6"/>
        <v>500000000000</v>
      </c>
      <c r="BD91" s="7">
        <f t="shared" si="0"/>
        <v>500000000000</v>
      </c>
      <c r="BN91" s="222"/>
      <c r="BO91" s="23" t="s">
        <v>141</v>
      </c>
      <c r="BP91" s="120">
        <v>0</v>
      </c>
      <c r="BQ91" s="120">
        <v>0</v>
      </c>
      <c r="BR91" s="120">
        <v>0</v>
      </c>
      <c r="BS91" s="120">
        <v>0</v>
      </c>
      <c r="BT91" s="120">
        <v>0</v>
      </c>
      <c r="BU91" s="120">
        <v>0</v>
      </c>
      <c r="BV91" s="120">
        <v>0</v>
      </c>
      <c r="BW91" s="120">
        <v>0</v>
      </c>
      <c r="BX91" s="120">
        <v>0</v>
      </c>
      <c r="BY91" s="120">
        <v>0</v>
      </c>
      <c r="BZ91" s="120">
        <v>0</v>
      </c>
      <c r="CA91" s="120">
        <v>0</v>
      </c>
      <c r="CB91" s="120">
        <v>0</v>
      </c>
      <c r="CC91" s="120">
        <v>0</v>
      </c>
      <c r="CD91" s="120">
        <v>0</v>
      </c>
      <c r="CE91" s="120">
        <v>0</v>
      </c>
      <c r="CF91" s="120">
        <v>0</v>
      </c>
      <c r="CG91" s="120">
        <v>0</v>
      </c>
      <c r="CH91" s="120">
        <v>0</v>
      </c>
      <c r="CL91" s="222"/>
      <c r="CM91" s="23" t="s">
        <v>141</v>
      </c>
      <c r="CN91" s="7">
        <f t="shared" ca="1" si="7"/>
        <v>0</v>
      </c>
      <c r="CO91" s="7">
        <f t="shared" ca="1" si="7"/>
        <v>0</v>
      </c>
      <c r="CP91" s="7">
        <f t="shared" ca="1" si="7"/>
        <v>0</v>
      </c>
      <c r="CQ91" s="7">
        <f t="shared" ca="1" si="7"/>
        <v>0</v>
      </c>
      <c r="CR91" s="7">
        <f t="shared" ca="1" si="7"/>
        <v>0</v>
      </c>
      <c r="CS91" s="7">
        <f t="shared" ca="1" si="7"/>
        <v>0</v>
      </c>
      <c r="CT91" s="7">
        <f t="shared" ca="1" si="7"/>
        <v>0</v>
      </c>
      <c r="CU91" s="7">
        <f t="shared" ca="1" si="7"/>
        <v>0</v>
      </c>
      <c r="CV91" s="7">
        <f t="shared" ca="1" si="7"/>
        <v>0</v>
      </c>
      <c r="CW91" s="7">
        <f t="shared" ca="1" si="7"/>
        <v>0</v>
      </c>
      <c r="CX91" s="7">
        <f t="shared" ca="1" si="7"/>
        <v>0</v>
      </c>
      <c r="CY91" s="7">
        <f t="shared" ca="1" si="7"/>
        <v>0</v>
      </c>
      <c r="CZ91" s="7">
        <f t="shared" ca="1" si="7"/>
        <v>0</v>
      </c>
      <c r="DA91" s="7">
        <f t="shared" ca="1" si="7"/>
        <v>0</v>
      </c>
      <c r="DB91" s="7">
        <f t="shared" ca="1" si="7"/>
        <v>0</v>
      </c>
      <c r="DC91" s="7">
        <f t="shared" ca="1" si="7"/>
        <v>0</v>
      </c>
      <c r="DD91" s="7">
        <f t="shared" ca="1" si="22"/>
        <v>0</v>
      </c>
      <c r="DE91" s="7">
        <f t="shared" ca="1" si="22"/>
        <v>0</v>
      </c>
      <c r="DF91" s="7">
        <f t="shared" ca="1" si="22"/>
        <v>500000000000</v>
      </c>
      <c r="DG91" s="7">
        <f t="shared" ca="1" si="22"/>
        <v>0</v>
      </c>
      <c r="DJ91" s="222"/>
      <c r="DK91" s="23" t="s">
        <v>141</v>
      </c>
      <c r="DL91" s="7">
        <f ca="1"/>
        <v>0</v>
      </c>
      <c r="DM91" s="7">
        <f ca="1"/>
        <v>0</v>
      </c>
      <c r="DN91" s="7">
        <f ca="1"/>
        <v>0</v>
      </c>
      <c r="DO91" s="7">
        <f ca="1"/>
        <v>0</v>
      </c>
      <c r="DP91" s="7">
        <f ca="1"/>
        <v>0</v>
      </c>
      <c r="DQ91" s="7">
        <f ca="1"/>
        <v>0</v>
      </c>
      <c r="DR91" s="7">
        <f ca="1"/>
        <v>0</v>
      </c>
      <c r="DS91" s="7">
        <f ca="1"/>
        <v>0</v>
      </c>
      <c r="DT91" s="7">
        <f ca="1"/>
        <v>0</v>
      </c>
      <c r="DU91" s="7">
        <f ca="1"/>
        <v>0</v>
      </c>
      <c r="DV91" s="7">
        <f ca="1"/>
        <v>0</v>
      </c>
      <c r="DW91" s="7">
        <f ca="1"/>
        <v>0</v>
      </c>
      <c r="DX91" s="7">
        <f ca="1"/>
        <v>0</v>
      </c>
      <c r="DY91" s="7">
        <f ca="1"/>
        <v>0</v>
      </c>
      <c r="DZ91" s="7">
        <f ca="1"/>
        <v>0</v>
      </c>
      <c r="EA91" s="7">
        <f ca="1"/>
        <v>0</v>
      </c>
      <c r="EB91" s="7">
        <f ca="1"/>
        <v>0</v>
      </c>
      <c r="EC91" s="7">
        <f ca="1"/>
        <v>0</v>
      </c>
      <c r="ED91" s="7">
        <f ca="1"/>
        <v>0</v>
      </c>
      <c r="EG91" s="222"/>
      <c r="EH91" s="23" t="s">
        <v>141</v>
      </c>
      <c r="EI91" s="7">
        <f ca="1"/>
        <v>0</v>
      </c>
      <c r="EJ91" s="7">
        <f ca="1"/>
        <v>0</v>
      </c>
      <c r="EK91" s="7">
        <f ca="1"/>
        <v>0</v>
      </c>
      <c r="EL91" s="7">
        <f ca="1"/>
        <v>0</v>
      </c>
      <c r="EM91" s="7">
        <f ca="1"/>
        <v>0</v>
      </c>
      <c r="EN91" s="7">
        <f ca="1"/>
        <v>0</v>
      </c>
      <c r="EO91" s="7">
        <f ca="1"/>
        <v>0</v>
      </c>
      <c r="EP91" s="7">
        <f ca="1"/>
        <v>0</v>
      </c>
      <c r="EQ91" s="7">
        <f ca="1"/>
        <v>0</v>
      </c>
      <c r="ER91" s="7">
        <f ca="1"/>
        <v>0</v>
      </c>
      <c r="ES91" s="7">
        <f ca="1"/>
        <v>0</v>
      </c>
      <c r="ET91" s="7">
        <f ca="1"/>
        <v>0</v>
      </c>
      <c r="EU91" s="7">
        <f ca="1"/>
        <v>0</v>
      </c>
      <c r="EV91" s="7">
        <f ca="1"/>
        <v>0</v>
      </c>
      <c r="EW91" s="7">
        <f ca="1"/>
        <v>0</v>
      </c>
      <c r="EX91" s="7">
        <f ca="1"/>
        <v>1</v>
      </c>
      <c r="EY91" s="7">
        <f ca="1"/>
        <v>0</v>
      </c>
      <c r="EZ91" s="7">
        <f ca="1"/>
        <v>0</v>
      </c>
      <c r="FA91" s="7">
        <f ca="1"/>
        <v>0</v>
      </c>
      <c r="FE91" s="124"/>
      <c r="FF91" s="222"/>
      <c r="FG91" s="23" t="s">
        <v>141</v>
      </c>
      <c r="FH91" s="7">
        <f t="shared" si="2"/>
        <v>500000000000</v>
      </c>
      <c r="FL91" s="7">
        <f t="shared" ca="1" si="8"/>
        <v>0</v>
      </c>
      <c r="FM91" s="7">
        <f t="shared" ca="1" si="8"/>
        <v>0</v>
      </c>
      <c r="FN91" s="7">
        <f t="shared" ca="1" si="8"/>
        <v>0</v>
      </c>
      <c r="FO91" s="7">
        <f t="shared" ca="1" si="8"/>
        <v>0</v>
      </c>
      <c r="FP91" s="7">
        <f t="shared" ca="1" si="8"/>
        <v>0</v>
      </c>
      <c r="FQ91" s="7">
        <f t="shared" ca="1" si="8"/>
        <v>0</v>
      </c>
      <c r="FR91" s="7">
        <f t="shared" ca="1" si="8"/>
        <v>0</v>
      </c>
      <c r="FS91" s="7">
        <f t="shared" ca="1" si="8"/>
        <v>0</v>
      </c>
      <c r="FT91" s="7">
        <f t="shared" ca="1" si="8"/>
        <v>0</v>
      </c>
      <c r="FU91" s="7">
        <f t="shared" ca="1" si="8"/>
        <v>0</v>
      </c>
      <c r="FV91" s="7">
        <f t="shared" ca="1" si="8"/>
        <v>0</v>
      </c>
      <c r="FW91" s="7">
        <f t="shared" ca="1" si="8"/>
        <v>0</v>
      </c>
      <c r="FX91" s="7">
        <f t="shared" ca="1" si="8"/>
        <v>0</v>
      </c>
      <c r="FY91" s="7">
        <f t="shared" ca="1" si="8"/>
        <v>0</v>
      </c>
      <c r="FZ91" s="7">
        <f t="shared" ca="1" si="8"/>
        <v>0</v>
      </c>
      <c r="GA91" s="7">
        <f t="shared" ca="1" si="8"/>
        <v>0</v>
      </c>
      <c r="GB91" s="7">
        <f t="shared" ca="1" si="23"/>
        <v>0</v>
      </c>
      <c r="GC91" s="7">
        <f t="shared" ca="1" si="23"/>
        <v>0</v>
      </c>
      <c r="GD91" s="7">
        <f t="shared" ca="1" si="23"/>
        <v>500000000000</v>
      </c>
      <c r="GE91" s="7">
        <f t="shared" ca="1" si="23"/>
        <v>0</v>
      </c>
      <c r="GG91" s="222"/>
      <c r="GH91" s="23" t="s">
        <v>141</v>
      </c>
      <c r="GI91" s="7">
        <f t="shared" si="4"/>
        <v>500000000000</v>
      </c>
      <c r="GK91" s="7">
        <f ca="1"/>
        <v>34237.545615225674</v>
      </c>
      <c r="GL91" s="7">
        <f ca="1"/>
        <v>226.79543068520348</v>
      </c>
      <c r="GN91" s="7">
        <f t="shared" ca="1" si="9"/>
        <v>34464.341045910878</v>
      </c>
      <c r="GP91" s="132">
        <f ca="1">GI91/GN91</f>
        <v>14507748.728865482</v>
      </c>
      <c r="GQ91" t="s">
        <v>162</v>
      </c>
      <c r="HC91" s="125"/>
      <c r="HG91" s="222"/>
      <c r="HH91" s="23"/>
      <c r="HI91" s="17"/>
      <c r="HJ91" s="17"/>
      <c r="HK91" s="17"/>
      <c r="HL91" s="17"/>
      <c r="HM91" s="17"/>
      <c r="HN91" s="17"/>
      <c r="HO91" s="145"/>
      <c r="HP91" s="17"/>
      <c r="HQ91" s="17"/>
      <c r="HR91" s="17"/>
      <c r="HS91" s="17"/>
      <c r="HT91" s="204"/>
      <c r="HU91" s="23" t="s">
        <v>141</v>
      </c>
      <c r="HV91" s="7">
        <f ca="1"/>
        <v>0</v>
      </c>
      <c r="HW91" s="7">
        <f ca="1"/>
        <v>0</v>
      </c>
      <c r="HX91" s="7">
        <f ca="1"/>
        <v>0</v>
      </c>
      <c r="HY91" s="7">
        <f ca="1"/>
        <v>0</v>
      </c>
      <c r="HZ91" s="7">
        <f ca="1"/>
        <v>0</v>
      </c>
      <c r="IA91" s="7">
        <f ca="1"/>
        <v>0</v>
      </c>
      <c r="IB91" s="7">
        <f ca="1"/>
        <v>0</v>
      </c>
      <c r="IC91" s="7">
        <f ca="1"/>
        <v>0</v>
      </c>
      <c r="ID91" s="7">
        <f ca="1"/>
        <v>0</v>
      </c>
      <c r="IE91" s="7">
        <f ca="1"/>
        <v>0</v>
      </c>
      <c r="IF91" s="7">
        <f ca="1"/>
        <v>0</v>
      </c>
      <c r="IG91" s="7">
        <f ca="1"/>
        <v>0</v>
      </c>
      <c r="IH91" s="7">
        <f ca="1"/>
        <v>0</v>
      </c>
      <c r="II91" s="7">
        <f ca="1"/>
        <v>0</v>
      </c>
      <c r="IJ91" s="7">
        <f ca="1"/>
        <v>0</v>
      </c>
      <c r="IK91" s="7">
        <f ca="1"/>
        <v>1</v>
      </c>
      <c r="IL91" s="7">
        <f ca="1"/>
        <v>0</v>
      </c>
      <c r="IM91" s="7">
        <f ca="1"/>
        <v>0</v>
      </c>
      <c r="IN91" s="7">
        <f ca="1"/>
        <v>0</v>
      </c>
      <c r="JL91" s="143"/>
      <c r="JN91" s="204"/>
      <c r="JO91" s="23" t="s">
        <v>141</v>
      </c>
      <c r="JP91" s="7">
        <f ca="1">IR659</f>
        <v>0</v>
      </c>
      <c r="JQ91" s="7">
        <f t="shared" ref="JQ91:KI91" ca="1" si="29">IS659</f>
        <v>0</v>
      </c>
      <c r="JR91" s="7">
        <f t="shared" ca="1" si="29"/>
        <v>0</v>
      </c>
      <c r="JS91" s="7">
        <f t="shared" ca="1" si="29"/>
        <v>0</v>
      </c>
      <c r="JT91" s="7">
        <f t="shared" ca="1" si="29"/>
        <v>0</v>
      </c>
      <c r="JU91" s="7">
        <f t="shared" ca="1" si="29"/>
        <v>0</v>
      </c>
      <c r="JV91" s="7">
        <f t="shared" ca="1" si="29"/>
        <v>0</v>
      </c>
      <c r="JW91" s="7">
        <f t="shared" ca="1" si="29"/>
        <v>0</v>
      </c>
      <c r="JX91" s="7">
        <f t="shared" ca="1" si="29"/>
        <v>0</v>
      </c>
      <c r="JY91" s="7">
        <f t="shared" ca="1" si="29"/>
        <v>0</v>
      </c>
      <c r="JZ91" s="7">
        <f t="shared" ca="1" si="29"/>
        <v>0</v>
      </c>
      <c r="KA91" s="7">
        <f t="shared" ca="1" si="29"/>
        <v>0</v>
      </c>
      <c r="KB91" s="7">
        <f t="shared" ca="1" si="29"/>
        <v>0</v>
      </c>
      <c r="KC91" s="7">
        <f t="shared" ca="1" si="29"/>
        <v>0</v>
      </c>
      <c r="KD91" s="7">
        <f t="shared" ca="1" si="29"/>
        <v>0</v>
      </c>
      <c r="KE91" s="7">
        <f t="shared" ca="1" si="29"/>
        <v>0</v>
      </c>
      <c r="KF91" s="7">
        <f t="shared" ca="1" si="29"/>
        <v>0</v>
      </c>
      <c r="KG91" s="7">
        <f t="shared" ca="1" si="29"/>
        <v>0</v>
      </c>
      <c r="KH91" s="7">
        <f t="shared" ca="1" si="29"/>
        <v>500000000000</v>
      </c>
      <c r="KI91" s="7">
        <f t="shared" ca="1" si="29"/>
        <v>0</v>
      </c>
      <c r="KM91" s="204"/>
      <c r="KN91" s="23" t="s">
        <v>141</v>
      </c>
      <c r="KO91" s="7">
        <f ca="1"/>
        <v>0</v>
      </c>
      <c r="KP91" s="7">
        <f ca="1"/>
        <v>0</v>
      </c>
      <c r="KQ91" s="7">
        <f ca="1"/>
        <v>0</v>
      </c>
      <c r="KR91" s="7">
        <f ca="1"/>
        <v>0</v>
      </c>
      <c r="KS91" s="7">
        <f ca="1"/>
        <v>0</v>
      </c>
      <c r="KT91" s="7">
        <f ca="1"/>
        <v>0</v>
      </c>
      <c r="KU91" s="7">
        <f ca="1"/>
        <v>0</v>
      </c>
      <c r="KV91" s="7">
        <f ca="1"/>
        <v>0</v>
      </c>
      <c r="KW91" s="7">
        <f ca="1"/>
        <v>1</v>
      </c>
      <c r="LA91" s="204"/>
      <c r="LB91" s="23" t="s">
        <v>141</v>
      </c>
      <c r="LC91" s="7">
        <f ca="1"/>
        <v>0</v>
      </c>
      <c r="LD91" s="7">
        <f ca="1"/>
        <v>0</v>
      </c>
      <c r="LE91" s="7">
        <f ca="1"/>
        <v>0</v>
      </c>
      <c r="LF91" s="7">
        <f ca="1"/>
        <v>0</v>
      </c>
      <c r="LG91" s="7">
        <f ca="1"/>
        <v>0</v>
      </c>
      <c r="LH91" s="7">
        <f ca="1"/>
        <v>0</v>
      </c>
      <c r="LI91" s="7">
        <f ca="1"/>
        <v>0</v>
      </c>
      <c r="LJ91" s="7">
        <f ca="1"/>
        <v>0</v>
      </c>
      <c r="LK91" s="7">
        <f ca="1"/>
        <v>500000000000</v>
      </c>
    </row>
    <row r="92" spans="1:338" ht="19">
      <c r="A92" s="222"/>
      <c r="B92" s="23" t="s">
        <v>142</v>
      </c>
      <c r="C92" s="23"/>
      <c r="D92" s="23"/>
      <c r="E92" s="23"/>
      <c r="X92" s="18">
        <v>0</v>
      </c>
      <c r="Y92" s="18">
        <v>0</v>
      </c>
      <c r="Z92" s="18">
        <v>0</v>
      </c>
      <c r="AA92" s="18">
        <v>0</v>
      </c>
      <c r="AB92" s="18">
        <v>0</v>
      </c>
      <c r="AC92" s="18">
        <v>0</v>
      </c>
      <c r="AD92" s="18">
        <v>0</v>
      </c>
      <c r="AE92" s="18">
        <v>0</v>
      </c>
      <c r="AF92" s="18">
        <v>0</v>
      </c>
      <c r="AG92" s="18">
        <v>0</v>
      </c>
      <c r="AH92" s="18">
        <v>0</v>
      </c>
      <c r="AI92" s="18">
        <v>0</v>
      </c>
      <c r="AJ92" s="18">
        <v>0</v>
      </c>
      <c r="AK92" s="18">
        <v>0</v>
      </c>
      <c r="AL92" s="18">
        <v>0</v>
      </c>
      <c r="AM92" s="18">
        <v>0</v>
      </c>
      <c r="AN92" s="18">
        <v>0</v>
      </c>
      <c r="AO92" s="18">
        <v>0</v>
      </c>
      <c r="AP92" s="18">
        <v>0</v>
      </c>
      <c r="AR92" s="19">
        <v>0</v>
      </c>
      <c r="AS92" s="19">
        <v>0</v>
      </c>
      <c r="AT92" s="19">
        <v>0</v>
      </c>
      <c r="AU92" s="19">
        <v>0</v>
      </c>
      <c r="AV92" s="19">
        <v>0</v>
      </c>
      <c r="AW92" s="19">
        <v>0</v>
      </c>
      <c r="AX92" s="19">
        <v>0</v>
      </c>
      <c r="AY92" s="19">
        <f>AG12</f>
        <v>75000000000</v>
      </c>
      <c r="AZ92" s="19">
        <v>0</v>
      </c>
      <c r="BB92" s="7">
        <f t="shared" si="6"/>
        <v>75000000000</v>
      </c>
      <c r="BD92" s="7">
        <f t="shared" si="0"/>
        <v>75000000000</v>
      </c>
      <c r="BN92" s="222"/>
      <c r="BO92" s="23" t="s">
        <v>142</v>
      </c>
      <c r="BP92" s="120">
        <v>0</v>
      </c>
      <c r="BQ92" s="120">
        <v>0</v>
      </c>
      <c r="BR92" s="120">
        <v>0</v>
      </c>
      <c r="BS92" s="120">
        <v>0</v>
      </c>
      <c r="BT92" s="120">
        <v>0</v>
      </c>
      <c r="BU92" s="120">
        <v>0</v>
      </c>
      <c r="BV92" s="120">
        <v>0</v>
      </c>
      <c r="BW92" s="120">
        <v>0</v>
      </c>
      <c r="BX92" s="120">
        <v>0</v>
      </c>
      <c r="BY92" s="120">
        <v>0</v>
      </c>
      <c r="BZ92" s="120">
        <v>0</v>
      </c>
      <c r="CA92" s="120">
        <v>0</v>
      </c>
      <c r="CB92" s="120">
        <v>0</v>
      </c>
      <c r="CC92" s="120">
        <v>0</v>
      </c>
      <c r="CD92" s="120">
        <v>0</v>
      </c>
      <c r="CE92" s="120">
        <v>0</v>
      </c>
      <c r="CF92" s="120">
        <v>0</v>
      </c>
      <c r="CG92" s="120">
        <v>0</v>
      </c>
      <c r="CH92" s="120">
        <v>0</v>
      </c>
      <c r="CL92" s="222"/>
      <c r="CM92" s="23" t="s">
        <v>142</v>
      </c>
      <c r="CN92" s="7">
        <f t="shared" ca="1" si="7"/>
        <v>0</v>
      </c>
      <c r="CO92" s="7">
        <f t="shared" ca="1" si="7"/>
        <v>0</v>
      </c>
      <c r="CP92" s="7">
        <f t="shared" ca="1" si="7"/>
        <v>0</v>
      </c>
      <c r="CQ92" s="7">
        <f t="shared" ca="1" si="7"/>
        <v>0</v>
      </c>
      <c r="CR92" s="7">
        <f t="shared" ca="1" si="7"/>
        <v>0</v>
      </c>
      <c r="CS92" s="7">
        <f t="shared" ca="1" si="7"/>
        <v>0</v>
      </c>
      <c r="CT92" s="7">
        <f t="shared" ca="1" si="7"/>
        <v>0</v>
      </c>
      <c r="CU92" s="7">
        <f t="shared" ca="1" si="7"/>
        <v>0</v>
      </c>
      <c r="CV92" s="7">
        <f t="shared" ca="1" si="7"/>
        <v>0</v>
      </c>
      <c r="CW92" s="7">
        <f t="shared" ca="1" si="7"/>
        <v>0</v>
      </c>
      <c r="CX92" s="7">
        <f t="shared" ca="1" si="7"/>
        <v>0</v>
      </c>
      <c r="CY92" s="7">
        <f t="shared" ca="1" si="7"/>
        <v>0</v>
      </c>
      <c r="CZ92" s="7">
        <f t="shared" ca="1" si="7"/>
        <v>0</v>
      </c>
      <c r="DA92" s="7">
        <f t="shared" ca="1" si="7"/>
        <v>0</v>
      </c>
      <c r="DB92" s="7">
        <f t="shared" ca="1" si="7"/>
        <v>0</v>
      </c>
      <c r="DC92" s="7">
        <f t="shared" ca="1" si="7"/>
        <v>0</v>
      </c>
      <c r="DD92" s="7">
        <f t="shared" ca="1" si="22"/>
        <v>0</v>
      </c>
      <c r="DE92" s="7">
        <f t="shared" ca="1" si="22"/>
        <v>0</v>
      </c>
      <c r="DF92" s="7">
        <f t="shared" ca="1" si="22"/>
        <v>0</v>
      </c>
      <c r="DG92" s="7">
        <f t="shared" ca="1" si="22"/>
        <v>75000000000</v>
      </c>
      <c r="DJ92" s="222"/>
      <c r="DK92" s="23" t="s">
        <v>142</v>
      </c>
      <c r="DL92" s="7">
        <f ca="1"/>
        <v>0</v>
      </c>
      <c r="DM92" s="7">
        <f ca="1"/>
        <v>0</v>
      </c>
      <c r="DN92" s="7">
        <f ca="1"/>
        <v>0</v>
      </c>
      <c r="DO92" s="7">
        <f ca="1"/>
        <v>0</v>
      </c>
      <c r="DP92" s="7">
        <f ca="1"/>
        <v>0</v>
      </c>
      <c r="DQ92" s="7">
        <f ca="1"/>
        <v>0</v>
      </c>
      <c r="DR92" s="7">
        <f ca="1"/>
        <v>0</v>
      </c>
      <c r="DS92" s="7">
        <f ca="1"/>
        <v>0</v>
      </c>
      <c r="DT92" s="7">
        <f ca="1"/>
        <v>0</v>
      </c>
      <c r="DU92" s="7">
        <f ca="1"/>
        <v>0</v>
      </c>
      <c r="DV92" s="7">
        <f ca="1"/>
        <v>0</v>
      </c>
      <c r="DW92" s="7">
        <f ca="1"/>
        <v>0</v>
      </c>
      <c r="DX92" s="7">
        <f ca="1"/>
        <v>0</v>
      </c>
      <c r="DY92" s="7">
        <f ca="1"/>
        <v>0</v>
      </c>
      <c r="DZ92" s="7">
        <f ca="1"/>
        <v>0</v>
      </c>
      <c r="EA92" s="7">
        <f ca="1"/>
        <v>0</v>
      </c>
      <c r="EB92" s="7">
        <f ca="1"/>
        <v>0</v>
      </c>
      <c r="EC92" s="7">
        <f ca="1"/>
        <v>0</v>
      </c>
      <c r="ED92" s="7">
        <f ca="1"/>
        <v>0</v>
      </c>
      <c r="EG92" s="222"/>
      <c r="EH92" s="23" t="s">
        <v>142</v>
      </c>
      <c r="EI92" s="7">
        <f ca="1"/>
        <v>0</v>
      </c>
      <c r="EJ92" s="7">
        <f ca="1"/>
        <v>0</v>
      </c>
      <c r="EK92" s="7">
        <f ca="1"/>
        <v>0</v>
      </c>
      <c r="EL92" s="7">
        <f ca="1"/>
        <v>0</v>
      </c>
      <c r="EM92" s="7">
        <f ca="1"/>
        <v>0</v>
      </c>
      <c r="EN92" s="7">
        <f ca="1"/>
        <v>0</v>
      </c>
      <c r="EO92" s="7">
        <f ca="1"/>
        <v>0</v>
      </c>
      <c r="EP92" s="7">
        <f ca="1"/>
        <v>0</v>
      </c>
      <c r="EQ92" s="7">
        <f ca="1"/>
        <v>0</v>
      </c>
      <c r="ER92" s="7">
        <f ca="1"/>
        <v>0</v>
      </c>
      <c r="ES92" s="7">
        <f ca="1"/>
        <v>0</v>
      </c>
      <c r="ET92" s="7">
        <f ca="1"/>
        <v>0</v>
      </c>
      <c r="EU92" s="7">
        <f ca="1"/>
        <v>0</v>
      </c>
      <c r="EV92" s="7">
        <f ca="1"/>
        <v>0</v>
      </c>
      <c r="EW92" s="7">
        <f ca="1"/>
        <v>0</v>
      </c>
      <c r="EX92" s="7">
        <f ca="1"/>
        <v>0</v>
      </c>
      <c r="EY92" s="7">
        <f ca="1"/>
        <v>0.99999999999999989</v>
      </c>
      <c r="EZ92" s="7">
        <f ca="1"/>
        <v>0</v>
      </c>
      <c r="FA92" s="7">
        <f ca="1"/>
        <v>0</v>
      </c>
      <c r="FE92" s="124"/>
      <c r="FF92" s="222"/>
      <c r="FG92" s="23" t="s">
        <v>142</v>
      </c>
      <c r="FH92" s="7">
        <f t="shared" si="2"/>
        <v>75000000000</v>
      </c>
      <c r="FL92" s="7">
        <f t="shared" ca="1" si="8"/>
        <v>0</v>
      </c>
      <c r="FM92" s="7">
        <f t="shared" ca="1" si="8"/>
        <v>0</v>
      </c>
      <c r="FN92" s="7">
        <f t="shared" ca="1" si="8"/>
        <v>0</v>
      </c>
      <c r="FO92" s="7">
        <f t="shared" ca="1" si="8"/>
        <v>0</v>
      </c>
      <c r="FP92" s="7">
        <f t="shared" ca="1" si="8"/>
        <v>0</v>
      </c>
      <c r="FQ92" s="7">
        <f t="shared" ca="1" si="8"/>
        <v>0</v>
      </c>
      <c r="FR92" s="7">
        <f t="shared" ca="1" si="8"/>
        <v>0</v>
      </c>
      <c r="FS92" s="7">
        <f t="shared" ca="1" si="8"/>
        <v>0</v>
      </c>
      <c r="FT92" s="7">
        <f t="shared" ca="1" si="8"/>
        <v>0</v>
      </c>
      <c r="FU92" s="7">
        <f t="shared" ca="1" si="8"/>
        <v>0</v>
      </c>
      <c r="FV92" s="7">
        <f t="shared" ca="1" si="8"/>
        <v>0</v>
      </c>
      <c r="FW92" s="7">
        <f t="shared" ca="1" si="8"/>
        <v>0</v>
      </c>
      <c r="FX92" s="7">
        <f t="shared" ca="1" si="8"/>
        <v>0</v>
      </c>
      <c r="FY92" s="7">
        <f t="shared" ca="1" si="8"/>
        <v>0</v>
      </c>
      <c r="FZ92" s="7">
        <f t="shared" ca="1" si="8"/>
        <v>0</v>
      </c>
      <c r="GA92" s="7">
        <f t="shared" ca="1" si="8"/>
        <v>0</v>
      </c>
      <c r="GB92" s="7">
        <f t="shared" ca="1" si="23"/>
        <v>0</v>
      </c>
      <c r="GC92" s="7">
        <f t="shared" ca="1" si="23"/>
        <v>0</v>
      </c>
      <c r="GD92" s="7">
        <f t="shared" ca="1" si="23"/>
        <v>0</v>
      </c>
      <c r="GE92" s="7">
        <f t="shared" ca="1" si="23"/>
        <v>75000000000</v>
      </c>
      <c r="GG92" s="222"/>
      <c r="GH92" s="23" t="s">
        <v>142</v>
      </c>
      <c r="GI92" s="7">
        <f t="shared" si="4"/>
        <v>75000000000</v>
      </c>
      <c r="GK92" s="7">
        <f ca="1"/>
        <v>175.85059949497813</v>
      </c>
      <c r="GL92" s="7">
        <f ca="1"/>
        <v>27355.894929209429</v>
      </c>
      <c r="GN92" s="7">
        <f t="shared" ca="1" si="9"/>
        <v>27531.745528704407</v>
      </c>
      <c r="GP92" s="132">
        <f ca="1">GI92/GN92</f>
        <v>2724128.0405488829</v>
      </c>
      <c r="GQ92" t="s">
        <v>215</v>
      </c>
      <c r="HC92" s="125"/>
      <c r="HG92" s="222"/>
      <c r="HH92" s="23"/>
      <c r="HI92" s="17"/>
      <c r="HJ92" s="17"/>
      <c r="HK92" s="17"/>
      <c r="HL92" s="17"/>
      <c r="HM92" s="17"/>
      <c r="HN92" s="17"/>
      <c r="HO92" s="145"/>
      <c r="HP92" s="17"/>
      <c r="HQ92" s="17"/>
      <c r="HR92" s="17"/>
      <c r="HS92" s="17"/>
      <c r="HT92" s="204"/>
      <c r="HU92" s="23" t="s">
        <v>142</v>
      </c>
      <c r="HV92" s="7">
        <f ca="1"/>
        <v>0</v>
      </c>
      <c r="HW92" s="7">
        <f ca="1"/>
        <v>0</v>
      </c>
      <c r="HX92" s="7">
        <f ca="1"/>
        <v>0</v>
      </c>
      <c r="HY92" s="7">
        <f ca="1"/>
        <v>0</v>
      </c>
      <c r="HZ92" s="7">
        <f ca="1"/>
        <v>0</v>
      </c>
      <c r="IA92" s="7">
        <f ca="1"/>
        <v>0</v>
      </c>
      <c r="IB92" s="7">
        <f ca="1"/>
        <v>0</v>
      </c>
      <c r="IC92" s="7">
        <f ca="1"/>
        <v>0</v>
      </c>
      <c r="ID92" s="7">
        <f ca="1"/>
        <v>0</v>
      </c>
      <c r="IE92" s="7">
        <f ca="1"/>
        <v>0</v>
      </c>
      <c r="IF92" s="7">
        <f ca="1"/>
        <v>0</v>
      </c>
      <c r="IG92" s="7">
        <f ca="1"/>
        <v>0</v>
      </c>
      <c r="IH92" s="7">
        <f ca="1"/>
        <v>0</v>
      </c>
      <c r="II92" s="7">
        <f ca="1"/>
        <v>0</v>
      </c>
      <c r="IJ92" s="7">
        <f ca="1"/>
        <v>0</v>
      </c>
      <c r="IK92" s="7">
        <f ca="1"/>
        <v>0</v>
      </c>
      <c r="IL92" s="7">
        <f ca="1"/>
        <v>0.99999999999999989</v>
      </c>
      <c r="IM92" s="7">
        <f ca="1"/>
        <v>0</v>
      </c>
      <c r="IN92" s="7">
        <f ca="1"/>
        <v>0</v>
      </c>
      <c r="JL92" s="143"/>
      <c r="JN92" s="204"/>
      <c r="JO92" s="23" t="s">
        <v>142</v>
      </c>
      <c r="JP92" s="7">
        <f ca="1">IR684</f>
        <v>0</v>
      </c>
      <c r="JQ92" s="7">
        <f t="shared" ref="JQ92:KI92" ca="1" si="30">IS684</f>
        <v>0</v>
      </c>
      <c r="JR92" s="7">
        <f t="shared" ca="1" si="30"/>
        <v>0</v>
      </c>
      <c r="JS92" s="7">
        <f t="shared" ca="1" si="30"/>
        <v>0</v>
      </c>
      <c r="JT92" s="7">
        <f t="shared" ca="1" si="30"/>
        <v>0</v>
      </c>
      <c r="JU92" s="7">
        <f t="shared" ca="1" si="30"/>
        <v>0</v>
      </c>
      <c r="JV92" s="7">
        <f t="shared" ca="1" si="30"/>
        <v>0</v>
      </c>
      <c r="JW92" s="7">
        <f t="shared" ca="1" si="30"/>
        <v>0</v>
      </c>
      <c r="JX92" s="7">
        <f t="shared" ca="1" si="30"/>
        <v>0</v>
      </c>
      <c r="JY92" s="7">
        <f t="shared" ca="1" si="30"/>
        <v>0</v>
      </c>
      <c r="JZ92" s="7">
        <f t="shared" ca="1" si="30"/>
        <v>0</v>
      </c>
      <c r="KA92" s="7">
        <f t="shared" ca="1" si="30"/>
        <v>0</v>
      </c>
      <c r="KB92" s="7">
        <f t="shared" ca="1" si="30"/>
        <v>0</v>
      </c>
      <c r="KC92" s="7">
        <f t="shared" ca="1" si="30"/>
        <v>0</v>
      </c>
      <c r="KD92" s="7">
        <f t="shared" ca="1" si="30"/>
        <v>0</v>
      </c>
      <c r="KE92" s="7">
        <f t="shared" ca="1" si="30"/>
        <v>0</v>
      </c>
      <c r="KF92" s="7">
        <f t="shared" ca="1" si="30"/>
        <v>0</v>
      </c>
      <c r="KG92" s="7">
        <f t="shared" ca="1" si="30"/>
        <v>0</v>
      </c>
      <c r="KH92" s="7">
        <f t="shared" ca="1" si="30"/>
        <v>0</v>
      </c>
      <c r="KI92" s="7">
        <f t="shared" ca="1" si="30"/>
        <v>74999999999.999969</v>
      </c>
      <c r="KM92" s="204"/>
      <c r="KN92" s="23" t="s">
        <v>142</v>
      </c>
      <c r="KO92" s="7">
        <f ca="1"/>
        <v>0</v>
      </c>
      <c r="KP92" s="7">
        <f ca="1"/>
        <v>0</v>
      </c>
      <c r="KQ92" s="7">
        <f ca="1"/>
        <v>0</v>
      </c>
      <c r="KR92" s="7">
        <f ca="1"/>
        <v>0</v>
      </c>
      <c r="KS92" s="7">
        <f ca="1"/>
        <v>0</v>
      </c>
      <c r="KT92" s="7">
        <f ca="1"/>
        <v>0</v>
      </c>
      <c r="KU92" s="7">
        <f ca="1"/>
        <v>0</v>
      </c>
      <c r="KV92" s="7">
        <f ca="1"/>
        <v>0.99999999999999989</v>
      </c>
      <c r="KW92" s="7">
        <f ca="1"/>
        <v>0</v>
      </c>
      <c r="LA92" s="204"/>
      <c r="LB92" s="23" t="s">
        <v>142</v>
      </c>
      <c r="LC92" s="7">
        <f ca="1"/>
        <v>0</v>
      </c>
      <c r="LD92" s="7">
        <f ca="1"/>
        <v>0</v>
      </c>
      <c r="LE92" s="7">
        <f ca="1"/>
        <v>0</v>
      </c>
      <c r="LF92" s="7">
        <f ca="1"/>
        <v>0</v>
      </c>
      <c r="LG92" s="7">
        <f ca="1"/>
        <v>0</v>
      </c>
      <c r="LH92" s="7">
        <f ca="1"/>
        <v>0</v>
      </c>
      <c r="LI92" s="7">
        <f ca="1"/>
        <v>0</v>
      </c>
      <c r="LJ92" s="7">
        <f ca="1"/>
        <v>74999999999.999954</v>
      </c>
      <c r="LK92" s="7">
        <f ca="1"/>
        <v>0</v>
      </c>
    </row>
    <row r="93" spans="1:338" ht="16" customHeight="1">
      <c r="B93" s="6"/>
      <c r="C93" s="6"/>
      <c r="D93" s="6"/>
      <c r="E93" s="6"/>
      <c r="X93" s="211"/>
      <c r="Y93" s="211"/>
      <c r="Z93" s="211"/>
      <c r="AA93" s="211"/>
      <c r="AB93" s="211"/>
      <c r="AC93" s="211"/>
      <c r="AD93" s="211"/>
      <c r="AE93" s="211"/>
      <c r="AF93" s="211"/>
      <c r="AG93" s="211"/>
      <c r="AH93" s="211"/>
      <c r="AI93" s="211"/>
      <c r="AJ93" s="211"/>
      <c r="AK93" s="211"/>
      <c r="AL93" s="211"/>
      <c r="AM93" s="211"/>
      <c r="AN93" s="211"/>
      <c r="AO93" s="211"/>
      <c r="AP93" s="211"/>
      <c r="AQ93" s="4"/>
      <c r="AR93" s="211"/>
      <c r="AS93" s="211"/>
      <c r="AT93" s="211"/>
      <c r="AU93" s="211"/>
      <c r="AV93" s="211"/>
      <c r="AW93" s="211"/>
      <c r="AX93" s="211"/>
      <c r="AY93" s="211"/>
      <c r="AZ93" s="211"/>
      <c r="BB93" s="38" t="s">
        <v>104</v>
      </c>
      <c r="BD93" s="38" t="s">
        <v>9</v>
      </c>
      <c r="BP93" s="211" t="s">
        <v>247</v>
      </c>
      <c r="BQ93" s="211"/>
      <c r="BR93" s="211"/>
      <c r="BS93" s="211"/>
      <c r="BT93" s="211"/>
      <c r="BU93" s="211"/>
      <c r="BV93" s="211"/>
      <c r="BW93" s="211"/>
      <c r="BX93" s="211"/>
      <c r="BY93" s="211"/>
      <c r="BZ93" s="211"/>
      <c r="CA93" s="211"/>
      <c r="CB93" s="211"/>
      <c r="CC93" s="211"/>
      <c r="CD93" s="211"/>
      <c r="CE93" s="211"/>
      <c r="CF93" s="211"/>
      <c r="CG93" s="211"/>
      <c r="CH93" s="211"/>
      <c r="CN93" s="211" t="s">
        <v>17</v>
      </c>
      <c r="CO93" s="211"/>
      <c r="CP93" s="211"/>
      <c r="CQ93" s="211"/>
      <c r="CR93" s="211"/>
      <c r="CS93" s="211"/>
      <c r="CT93" s="211"/>
      <c r="CU93" s="211"/>
      <c r="CV93" s="211"/>
      <c r="CW93" s="211"/>
      <c r="CX93" s="211"/>
      <c r="CY93" s="211"/>
      <c r="CZ93" s="211"/>
      <c r="DA93" s="211"/>
      <c r="DB93" s="211"/>
      <c r="DC93" s="211"/>
      <c r="DD93" s="211"/>
      <c r="DE93" s="211"/>
      <c r="DF93" s="211"/>
      <c r="DG93" s="211"/>
      <c r="DL93" s="211" t="s">
        <v>112</v>
      </c>
      <c r="DM93" s="211"/>
      <c r="DN93" s="211"/>
      <c r="DO93" s="211"/>
      <c r="DP93" s="211"/>
      <c r="DQ93" s="211"/>
      <c r="DR93" s="211"/>
      <c r="DS93" s="211"/>
      <c r="DT93" s="211"/>
      <c r="DU93" s="211"/>
      <c r="DV93" s="211"/>
      <c r="DW93" s="211"/>
      <c r="DX93" s="211"/>
      <c r="DY93" s="211"/>
      <c r="DZ93" s="211"/>
      <c r="EA93" s="211"/>
      <c r="EB93" s="211"/>
      <c r="EC93" s="211"/>
      <c r="ED93" s="38"/>
      <c r="EI93" s="211" t="s">
        <v>114</v>
      </c>
      <c r="EJ93" s="211"/>
      <c r="EK93" s="211"/>
      <c r="EL93" s="211"/>
      <c r="EM93" s="211"/>
      <c r="EN93" s="211"/>
      <c r="EO93" s="211"/>
      <c r="EP93" s="211"/>
      <c r="EQ93" s="211"/>
      <c r="ER93" s="211"/>
      <c r="ES93" s="211"/>
      <c r="ET93" s="211"/>
      <c r="EU93" s="211"/>
      <c r="EV93" s="211"/>
      <c r="EW93" s="211"/>
      <c r="EX93" s="211"/>
      <c r="EY93" s="211"/>
      <c r="EZ93" s="211"/>
      <c r="FA93" s="38"/>
      <c r="FE93" s="124"/>
      <c r="FH93" s="38" t="s">
        <v>104</v>
      </c>
      <c r="FL93" s="211" t="s">
        <v>172</v>
      </c>
      <c r="FM93" s="211"/>
      <c r="FN93" s="211"/>
      <c r="FO93" s="211"/>
      <c r="FP93" s="211"/>
      <c r="FQ93" s="211"/>
      <c r="FR93" s="211"/>
      <c r="FS93" s="211"/>
      <c r="FT93" s="211"/>
      <c r="FU93" s="211"/>
      <c r="FV93" s="211"/>
      <c r="FW93" s="211"/>
      <c r="FX93" s="211"/>
      <c r="FY93" s="211"/>
      <c r="FZ93" s="211"/>
      <c r="GA93" s="211"/>
      <c r="GB93" s="211"/>
      <c r="GC93" s="211"/>
      <c r="GD93" s="211"/>
      <c r="GE93" s="211"/>
      <c r="GI93" s="38"/>
      <c r="GK93" s="211"/>
      <c r="GL93" s="211"/>
      <c r="GN93" s="38"/>
      <c r="GO93" s="4"/>
      <c r="GP93" s="99"/>
      <c r="HC93" s="125"/>
      <c r="HI93" s="38"/>
      <c r="HJ93" s="38"/>
      <c r="HK93" s="38"/>
      <c r="HL93" s="38"/>
      <c r="HM93" s="38"/>
      <c r="HN93" s="38"/>
      <c r="HO93" s="146"/>
      <c r="HP93" s="38"/>
      <c r="HQ93" s="38"/>
      <c r="HR93" s="38"/>
      <c r="HS93" s="38"/>
      <c r="HV93" s="211" t="s">
        <v>248</v>
      </c>
      <c r="HW93" s="211"/>
      <c r="HX93" s="211"/>
      <c r="HY93" s="211"/>
      <c r="HZ93" s="211"/>
      <c r="IA93" s="211"/>
      <c r="IB93" s="211"/>
      <c r="IC93" s="211"/>
      <c r="ID93" s="211"/>
      <c r="IE93" s="211"/>
      <c r="IF93" s="211"/>
      <c r="IG93" s="211"/>
      <c r="IH93" s="211"/>
      <c r="II93" s="211"/>
      <c r="IJ93" s="211"/>
      <c r="IK93" s="211"/>
      <c r="IL93" s="211"/>
      <c r="IM93" s="211"/>
      <c r="IN93" s="211"/>
      <c r="JL93" s="143"/>
      <c r="JP93" s="211" t="s">
        <v>325</v>
      </c>
      <c r="JQ93" s="211"/>
      <c r="JR93" s="211"/>
      <c r="JS93" s="211"/>
      <c r="JT93" s="211"/>
      <c r="JU93" s="211"/>
      <c r="JV93" s="211"/>
      <c r="JW93" s="211"/>
      <c r="JX93" s="211"/>
      <c r="JY93" s="211"/>
      <c r="JZ93" s="211"/>
      <c r="KA93" s="211"/>
      <c r="KB93" s="211"/>
      <c r="KC93" s="211"/>
      <c r="KD93" s="211"/>
      <c r="KE93" s="211"/>
      <c r="KF93" s="211"/>
      <c r="KG93" s="211"/>
      <c r="KH93" s="211"/>
      <c r="KI93" s="211"/>
      <c r="KO93" s="211" t="s">
        <v>330</v>
      </c>
      <c r="KP93" s="211"/>
      <c r="KQ93" s="211"/>
      <c r="KR93" s="211"/>
      <c r="KS93" s="211"/>
      <c r="KT93" s="211"/>
      <c r="KU93" s="211"/>
      <c r="KV93" s="211"/>
      <c r="KW93" s="211"/>
      <c r="KX93" s="4"/>
      <c r="KY93" s="4"/>
      <c r="KZ93" s="4"/>
      <c r="LA93" s="4"/>
      <c r="LB93" s="4"/>
      <c r="LC93" s="211" t="s">
        <v>332</v>
      </c>
      <c r="LD93" s="211"/>
      <c r="LE93" s="211"/>
      <c r="LF93" s="211"/>
      <c r="LG93" s="211"/>
      <c r="LH93" s="211"/>
      <c r="LI93" s="211"/>
      <c r="LJ93" s="211"/>
      <c r="LK93" s="211"/>
      <c r="LL93" s="4"/>
      <c r="LM93" s="4"/>
      <c r="LN93" s="4"/>
      <c r="LO93" s="4"/>
      <c r="LP93" s="4"/>
      <c r="LQ93" s="4"/>
      <c r="LR93" s="4"/>
      <c r="LS93" s="4"/>
      <c r="LT93" s="4"/>
      <c r="LU93" s="4"/>
      <c r="LV93" s="4"/>
      <c r="LW93" s="4"/>
      <c r="LX93" s="4"/>
      <c r="LY93" s="4"/>
      <c r="LZ93" s="4"/>
    </row>
    <row r="94" spans="1:338" ht="16" customHeight="1">
      <c r="V94" s="204" t="s">
        <v>170</v>
      </c>
      <c r="W94" s="98" t="s">
        <v>145</v>
      </c>
      <c r="X94" s="7">
        <f t="array" ref="X94:AP98">MMULT(TRANSPOSE(C47:G66), X73:AP92)</f>
        <v>0</v>
      </c>
      <c r="Y94" s="7">
        <v>0</v>
      </c>
      <c r="Z94" s="7">
        <v>44798.5</v>
      </c>
      <c r="AA94" s="7">
        <v>53578.5</v>
      </c>
      <c r="AB94" s="7">
        <v>50850</v>
      </c>
      <c r="AC94" s="7">
        <v>42665</v>
      </c>
      <c r="AD94" s="7">
        <v>50365</v>
      </c>
      <c r="AE94" s="7">
        <v>16740</v>
      </c>
      <c r="AF94" s="7">
        <v>6400</v>
      </c>
      <c r="AG94" s="7">
        <v>16585</v>
      </c>
      <c r="AH94" s="7">
        <v>28355</v>
      </c>
      <c r="AI94" s="7">
        <v>27820</v>
      </c>
      <c r="AJ94" s="7">
        <v>26000</v>
      </c>
      <c r="AK94" s="7">
        <v>6000</v>
      </c>
      <c r="AL94" s="7">
        <v>16103.500000000002</v>
      </c>
      <c r="AM94" s="7">
        <v>3000.4000000000015</v>
      </c>
      <c r="AN94" s="7">
        <v>335.40164346805403</v>
      </c>
      <c r="AO94" s="7">
        <v>96</v>
      </c>
      <c r="AP94" s="7">
        <v>1799.9799999999996</v>
      </c>
      <c r="AR94" s="7">
        <f t="array" ref="AR94:AZ98">MMULT(TRANSPOSE(C47:G66), AR73:AZ92)</f>
        <v>0</v>
      </c>
      <c r="AS94" s="7">
        <v>0</v>
      </c>
      <c r="AT94" s="7">
        <v>0</v>
      </c>
      <c r="AU94" s="7">
        <v>0</v>
      </c>
      <c r="AV94" s="7">
        <v>0</v>
      </c>
      <c r="AW94" s="7">
        <v>0</v>
      </c>
      <c r="AX94" s="7">
        <v>0</v>
      </c>
      <c r="AY94" s="7">
        <v>0</v>
      </c>
      <c r="AZ94" s="7">
        <v>0</v>
      </c>
      <c r="FE94" s="124"/>
      <c r="HC94" s="125"/>
      <c r="HO94" s="147"/>
      <c r="HP94" s="17"/>
      <c r="JL94" s="143"/>
      <c r="JN94" s="204" t="s">
        <v>329</v>
      </c>
      <c r="JO94" s="98" t="s">
        <v>145</v>
      </c>
      <c r="JP94" s="7">
        <f t="array" aca="1" ref="JP94:KI98" ca="1">MMULT(TRANSPOSE(C47:G66), JP73:KI92)</f>
        <v>0</v>
      </c>
      <c r="JQ94" s="7">
        <f ca="1"/>
        <v>0</v>
      </c>
      <c r="JR94" s="7">
        <f ca="1"/>
        <v>0</v>
      </c>
      <c r="JS94" s="7">
        <f ca="1"/>
        <v>0</v>
      </c>
      <c r="JT94" s="7">
        <f ca="1"/>
        <v>0</v>
      </c>
      <c r="JU94" s="7">
        <f ca="1"/>
        <v>0</v>
      </c>
      <c r="JV94" s="7">
        <f ca="1"/>
        <v>0</v>
      </c>
      <c r="JW94" s="7">
        <f ca="1"/>
        <v>0</v>
      </c>
      <c r="JX94" s="7">
        <f ca="1"/>
        <v>0</v>
      </c>
      <c r="JY94" s="7">
        <f ca="1"/>
        <v>0</v>
      </c>
      <c r="JZ94" s="7">
        <f ca="1"/>
        <v>0</v>
      </c>
      <c r="KA94" s="7">
        <f ca="1"/>
        <v>0</v>
      </c>
      <c r="KB94" s="7">
        <f ca="1"/>
        <v>0</v>
      </c>
      <c r="KC94" s="7">
        <f ca="1"/>
        <v>0</v>
      </c>
      <c r="KD94" s="7">
        <f ca="1"/>
        <v>0</v>
      </c>
      <c r="KE94" s="7">
        <f ca="1"/>
        <v>0</v>
      </c>
      <c r="KF94" s="7">
        <f ca="1"/>
        <v>86822.804807738619</v>
      </c>
      <c r="KG94" s="7">
        <f ca="1"/>
        <v>62401.361418001507</v>
      </c>
      <c r="KH94" s="7">
        <f ca="1"/>
        <v>187565.85701484478</v>
      </c>
      <c r="KI94" s="7">
        <f ca="1"/>
        <v>80722.278402884534</v>
      </c>
      <c r="KO94" t="s">
        <v>331</v>
      </c>
      <c r="LC94" t="s">
        <v>334</v>
      </c>
    </row>
    <row r="95" spans="1:338" ht="16" customHeight="1">
      <c r="V95" s="204"/>
      <c r="W95" s="98" t="s">
        <v>146</v>
      </c>
      <c r="X95" s="7">
        <v>0</v>
      </c>
      <c r="Y95" s="7">
        <v>0</v>
      </c>
      <c r="Z95" s="7">
        <v>0</v>
      </c>
      <c r="AA95" s="7">
        <v>0</v>
      </c>
      <c r="AB95" s="7">
        <v>1666685185.3909488</v>
      </c>
      <c r="AC95" s="7">
        <v>1666685185.3909488</v>
      </c>
      <c r="AD95" s="7">
        <v>0</v>
      </c>
      <c r="AE95" s="7">
        <v>0</v>
      </c>
      <c r="AF95" s="7">
        <v>0</v>
      </c>
      <c r="AG95" s="7">
        <v>1500000000</v>
      </c>
      <c r="AH95" s="7">
        <v>2250000000</v>
      </c>
      <c r="AI95" s="7">
        <v>0</v>
      </c>
      <c r="AJ95" s="7">
        <v>0</v>
      </c>
      <c r="AK95" s="7">
        <v>0</v>
      </c>
      <c r="AL95" s="7">
        <v>0</v>
      </c>
      <c r="AM95" s="7">
        <v>0</v>
      </c>
      <c r="AN95" s="7">
        <v>0</v>
      </c>
      <c r="AO95" s="7">
        <v>0</v>
      </c>
      <c r="AP95" s="7">
        <v>0</v>
      </c>
      <c r="AR95" s="7">
        <v>0</v>
      </c>
      <c r="AS95" s="7">
        <v>0</v>
      </c>
      <c r="AT95" s="7">
        <v>0</v>
      </c>
      <c r="AU95" s="7">
        <v>0</v>
      </c>
      <c r="AV95" s="7">
        <v>0</v>
      </c>
      <c r="AW95" s="7">
        <v>0</v>
      </c>
      <c r="AX95" s="7">
        <v>0</v>
      </c>
      <c r="AY95" s="7">
        <v>0</v>
      </c>
      <c r="AZ95" s="7">
        <v>142916629629.21808</v>
      </c>
      <c r="FE95" s="124"/>
      <c r="HC95" s="125"/>
      <c r="HO95" s="147"/>
      <c r="HP95" s="17"/>
      <c r="JL95" s="143"/>
      <c r="JN95" s="204"/>
      <c r="JO95" s="98" t="s">
        <v>146</v>
      </c>
      <c r="JP95" s="7">
        <f ca="1"/>
        <v>0</v>
      </c>
      <c r="JQ95" s="7">
        <f ca="1"/>
        <v>0</v>
      </c>
      <c r="JR95" s="7">
        <f ca="1"/>
        <v>0</v>
      </c>
      <c r="JS95" s="7">
        <f ca="1"/>
        <v>0</v>
      </c>
      <c r="JT95" s="7">
        <f ca="1"/>
        <v>0</v>
      </c>
      <c r="JU95" s="7">
        <f ca="1"/>
        <v>0</v>
      </c>
      <c r="JV95" s="7">
        <f ca="1"/>
        <v>0</v>
      </c>
      <c r="JW95" s="7">
        <f ca="1"/>
        <v>0</v>
      </c>
      <c r="JX95" s="7">
        <f ca="1"/>
        <v>0</v>
      </c>
      <c r="JY95" s="7">
        <f ca="1"/>
        <v>0</v>
      </c>
      <c r="JZ95" s="7">
        <f ca="1"/>
        <v>0</v>
      </c>
      <c r="KA95" s="7">
        <f ca="1"/>
        <v>0</v>
      </c>
      <c r="KB95" s="7">
        <f ca="1"/>
        <v>0</v>
      </c>
      <c r="KC95" s="7">
        <f ca="1"/>
        <v>0</v>
      </c>
      <c r="KD95" s="7">
        <f ca="1"/>
        <v>0</v>
      </c>
      <c r="KE95" s="7">
        <f ca="1"/>
        <v>0</v>
      </c>
      <c r="KF95" s="7">
        <f ca="1"/>
        <v>144954257396.56229</v>
      </c>
      <c r="KG95" s="7">
        <f ca="1"/>
        <v>645725926.42583477</v>
      </c>
      <c r="KH95" s="7">
        <f ca="1"/>
        <v>3361642303.1369767</v>
      </c>
      <c r="KI95" s="7">
        <f ca="1"/>
        <v>1038374373.8748772</v>
      </c>
      <c r="KO95" t="s">
        <v>333</v>
      </c>
    </row>
    <row r="96" spans="1:338" ht="16" customHeight="1">
      <c r="V96" s="204"/>
      <c r="W96" s="3" t="s">
        <v>148</v>
      </c>
      <c r="X96" s="7">
        <v>0</v>
      </c>
      <c r="Y96" s="7">
        <v>0</v>
      </c>
      <c r="Z96" s="7">
        <v>0</v>
      </c>
      <c r="AA96" s="7">
        <v>0</v>
      </c>
      <c r="AB96" s="7">
        <v>0</v>
      </c>
      <c r="AC96" s="7">
        <v>0</v>
      </c>
      <c r="AD96" s="7">
        <v>0</v>
      </c>
      <c r="AE96" s="7">
        <v>0</v>
      </c>
      <c r="AF96" s="7">
        <v>0</v>
      </c>
      <c r="AG96" s="7">
        <v>0</v>
      </c>
      <c r="AH96" s="7">
        <v>0</v>
      </c>
      <c r="AI96" s="7">
        <v>0</v>
      </c>
      <c r="AJ96" s="7">
        <v>0</v>
      </c>
      <c r="AK96" s="7">
        <v>0</v>
      </c>
      <c r="AL96" s="7">
        <v>0</v>
      </c>
      <c r="AM96" s="7">
        <v>0</v>
      </c>
      <c r="AN96" s="7">
        <v>0</v>
      </c>
      <c r="AO96" s="7">
        <v>0</v>
      </c>
      <c r="AP96" s="7">
        <v>0</v>
      </c>
      <c r="AR96" s="7">
        <v>0</v>
      </c>
      <c r="AS96" s="7">
        <v>0</v>
      </c>
      <c r="AT96" s="7">
        <v>0</v>
      </c>
      <c r="AU96" s="7">
        <v>0</v>
      </c>
      <c r="AV96" s="7">
        <v>0</v>
      </c>
      <c r="AW96" s="7">
        <v>0</v>
      </c>
      <c r="AX96" s="7">
        <v>0</v>
      </c>
      <c r="AY96" s="7">
        <v>500000000000000</v>
      </c>
      <c r="AZ96" s="7">
        <v>0</v>
      </c>
      <c r="FE96" s="124"/>
      <c r="HC96" s="125"/>
      <c r="HO96" s="147"/>
      <c r="HP96" s="17"/>
      <c r="JL96" s="143"/>
      <c r="JN96" s="204"/>
      <c r="JO96" s="3" t="s">
        <v>148</v>
      </c>
      <c r="JP96" s="7">
        <f ca="1"/>
        <v>0</v>
      </c>
      <c r="JQ96" s="7">
        <f ca="1"/>
        <v>0</v>
      </c>
      <c r="JR96" s="7">
        <f ca="1"/>
        <v>0</v>
      </c>
      <c r="JS96" s="7">
        <f ca="1"/>
        <v>0</v>
      </c>
      <c r="JT96" s="7">
        <f ca="1"/>
        <v>0</v>
      </c>
      <c r="JU96" s="7">
        <f ca="1"/>
        <v>0</v>
      </c>
      <c r="JV96" s="7">
        <f ca="1"/>
        <v>0</v>
      </c>
      <c r="JW96" s="7">
        <f ca="1"/>
        <v>0</v>
      </c>
      <c r="JX96" s="7">
        <f ca="1"/>
        <v>0</v>
      </c>
      <c r="JY96" s="7">
        <f ca="1"/>
        <v>0</v>
      </c>
      <c r="JZ96" s="7">
        <f ca="1"/>
        <v>0</v>
      </c>
      <c r="KA96" s="7">
        <f ca="1"/>
        <v>0</v>
      </c>
      <c r="KB96" s="7">
        <f ca="1"/>
        <v>0</v>
      </c>
      <c r="KC96" s="7">
        <f ca="1"/>
        <v>0</v>
      </c>
      <c r="KD96" s="7">
        <f ca="1"/>
        <v>0</v>
      </c>
      <c r="KE96" s="7">
        <f ca="1"/>
        <v>0</v>
      </c>
      <c r="KF96" s="7">
        <f ca="1"/>
        <v>0</v>
      </c>
      <c r="KG96" s="7">
        <f ca="1"/>
        <v>500000000000000</v>
      </c>
      <c r="KH96" s="7">
        <f ca="1"/>
        <v>0</v>
      </c>
      <c r="KI96" s="7">
        <f ca="1"/>
        <v>0</v>
      </c>
    </row>
    <row r="97" spans="1:295" ht="16" customHeight="1">
      <c r="V97" s="204"/>
      <c r="W97" s="3" t="s">
        <v>149</v>
      </c>
      <c r="X97" s="7">
        <v>0</v>
      </c>
      <c r="Y97" s="7">
        <v>0</v>
      </c>
      <c r="Z97" s="7">
        <v>0</v>
      </c>
      <c r="AA97" s="7">
        <v>0</v>
      </c>
      <c r="AB97" s="7">
        <v>0</v>
      </c>
      <c r="AC97" s="7">
        <v>0</v>
      </c>
      <c r="AD97" s="7">
        <v>0</v>
      </c>
      <c r="AE97" s="7">
        <v>0</v>
      </c>
      <c r="AF97" s="7">
        <v>0</v>
      </c>
      <c r="AG97" s="7">
        <v>0</v>
      </c>
      <c r="AH97" s="7">
        <v>0</v>
      </c>
      <c r="AI97" s="7">
        <v>0</v>
      </c>
      <c r="AJ97" s="7">
        <v>0</v>
      </c>
      <c r="AK97" s="7">
        <v>0</v>
      </c>
      <c r="AL97" s="7">
        <v>0</v>
      </c>
      <c r="AM97" s="7">
        <v>0</v>
      </c>
      <c r="AN97" s="7">
        <v>0</v>
      </c>
      <c r="AO97" s="7">
        <v>0</v>
      </c>
      <c r="AP97" s="7">
        <v>0</v>
      </c>
      <c r="AR97" s="7">
        <v>0</v>
      </c>
      <c r="AS97" s="7">
        <v>0</v>
      </c>
      <c r="AT97" s="7">
        <v>0</v>
      </c>
      <c r="AU97" s="7">
        <v>0</v>
      </c>
      <c r="AV97" s="7">
        <v>0</v>
      </c>
      <c r="AW97" s="7">
        <v>0</v>
      </c>
      <c r="AX97" s="7">
        <v>0</v>
      </c>
      <c r="AY97" s="7">
        <v>0</v>
      </c>
      <c r="AZ97" s="7">
        <v>500000000000</v>
      </c>
      <c r="FE97" s="124"/>
      <c r="HC97" s="125"/>
      <c r="HO97" s="147"/>
      <c r="HP97" s="17"/>
      <c r="JL97" s="143"/>
      <c r="JN97" s="204"/>
      <c r="JO97" s="3" t="s">
        <v>149</v>
      </c>
      <c r="JP97" s="7">
        <f ca="1"/>
        <v>0</v>
      </c>
      <c r="JQ97" s="7">
        <f ca="1"/>
        <v>0</v>
      </c>
      <c r="JR97" s="7">
        <f ca="1"/>
        <v>0</v>
      </c>
      <c r="JS97" s="7">
        <f ca="1"/>
        <v>0</v>
      </c>
      <c r="JT97" s="7">
        <f ca="1"/>
        <v>0</v>
      </c>
      <c r="JU97" s="7">
        <f ca="1"/>
        <v>0</v>
      </c>
      <c r="JV97" s="7">
        <f ca="1"/>
        <v>0</v>
      </c>
      <c r="JW97" s="7">
        <f ca="1"/>
        <v>0</v>
      </c>
      <c r="JX97" s="7">
        <f ca="1"/>
        <v>0</v>
      </c>
      <c r="JY97" s="7">
        <f ca="1"/>
        <v>0</v>
      </c>
      <c r="JZ97" s="7">
        <f ca="1"/>
        <v>0</v>
      </c>
      <c r="KA97" s="7">
        <f ca="1"/>
        <v>0</v>
      </c>
      <c r="KB97" s="7">
        <f ca="1"/>
        <v>0</v>
      </c>
      <c r="KC97" s="7">
        <f ca="1"/>
        <v>0</v>
      </c>
      <c r="KD97" s="7">
        <f ca="1"/>
        <v>0</v>
      </c>
      <c r="KE97" s="7">
        <f ca="1"/>
        <v>0</v>
      </c>
      <c r="KF97" s="7">
        <f ca="1"/>
        <v>0</v>
      </c>
      <c r="KG97" s="7">
        <f ca="1"/>
        <v>0</v>
      </c>
      <c r="KH97" s="7">
        <f ca="1"/>
        <v>500000000000</v>
      </c>
      <c r="KI97" s="7">
        <f ca="1"/>
        <v>0</v>
      </c>
    </row>
    <row r="98" spans="1:295" ht="16" customHeight="1">
      <c r="V98" s="204"/>
      <c r="W98" s="3" t="s">
        <v>150</v>
      </c>
      <c r="X98" s="7">
        <v>0</v>
      </c>
      <c r="Y98" s="7">
        <v>0</v>
      </c>
      <c r="Z98" s="7">
        <v>0</v>
      </c>
      <c r="AA98" s="7">
        <v>0</v>
      </c>
      <c r="AB98" s="7">
        <v>0</v>
      </c>
      <c r="AC98" s="7">
        <v>0</v>
      </c>
      <c r="AD98" s="7">
        <v>0</v>
      </c>
      <c r="AE98" s="7">
        <v>0</v>
      </c>
      <c r="AF98" s="7">
        <v>0</v>
      </c>
      <c r="AG98" s="7">
        <v>0</v>
      </c>
      <c r="AH98" s="7">
        <v>0</v>
      </c>
      <c r="AI98" s="7">
        <v>0</v>
      </c>
      <c r="AJ98" s="7">
        <v>0</v>
      </c>
      <c r="AK98" s="7">
        <v>0</v>
      </c>
      <c r="AL98" s="7">
        <v>0</v>
      </c>
      <c r="AM98" s="7">
        <v>0</v>
      </c>
      <c r="AN98" s="7">
        <v>0</v>
      </c>
      <c r="AO98" s="7">
        <v>0</v>
      </c>
      <c r="AP98" s="7">
        <v>0</v>
      </c>
      <c r="AR98" s="7">
        <v>0</v>
      </c>
      <c r="AS98" s="7">
        <v>0</v>
      </c>
      <c r="AT98" s="7">
        <v>0</v>
      </c>
      <c r="AU98" s="7">
        <v>0</v>
      </c>
      <c r="AV98" s="7">
        <v>0</v>
      </c>
      <c r="AW98" s="7">
        <v>0</v>
      </c>
      <c r="AX98" s="7">
        <v>0</v>
      </c>
      <c r="AY98" s="7">
        <v>75000000000</v>
      </c>
      <c r="AZ98" s="7">
        <v>0</v>
      </c>
      <c r="FE98" s="124"/>
      <c r="HC98" s="125"/>
      <c r="HO98" s="147"/>
      <c r="HP98" s="17"/>
      <c r="JL98" s="143"/>
      <c r="JN98" s="204"/>
      <c r="JO98" s="3" t="s">
        <v>150</v>
      </c>
      <c r="JP98" s="7">
        <f ca="1"/>
        <v>0</v>
      </c>
      <c r="JQ98" s="7">
        <f ca="1"/>
        <v>0</v>
      </c>
      <c r="JR98" s="7">
        <f ca="1"/>
        <v>0</v>
      </c>
      <c r="JS98" s="7">
        <f ca="1"/>
        <v>0</v>
      </c>
      <c r="JT98" s="7">
        <f ca="1"/>
        <v>0</v>
      </c>
      <c r="JU98" s="7">
        <f ca="1"/>
        <v>0</v>
      </c>
      <c r="JV98" s="7">
        <f ca="1"/>
        <v>0</v>
      </c>
      <c r="JW98" s="7">
        <f ca="1"/>
        <v>0</v>
      </c>
      <c r="JX98" s="7">
        <f ca="1"/>
        <v>0</v>
      </c>
      <c r="JY98" s="7">
        <f ca="1"/>
        <v>0</v>
      </c>
      <c r="JZ98" s="7">
        <f ca="1"/>
        <v>0</v>
      </c>
      <c r="KA98" s="7">
        <f ca="1"/>
        <v>0</v>
      </c>
      <c r="KB98" s="7">
        <f ca="1"/>
        <v>0</v>
      </c>
      <c r="KC98" s="7">
        <f ca="1"/>
        <v>0</v>
      </c>
      <c r="KD98" s="7">
        <f ca="1"/>
        <v>0</v>
      </c>
      <c r="KE98" s="7">
        <f ca="1"/>
        <v>0</v>
      </c>
      <c r="KF98" s="7">
        <f ca="1"/>
        <v>0</v>
      </c>
      <c r="KG98" s="7">
        <f ca="1"/>
        <v>0</v>
      </c>
      <c r="KH98" s="7">
        <f ca="1"/>
        <v>0</v>
      </c>
      <c r="KI98" s="7">
        <f ca="1"/>
        <v>74999999999.999969</v>
      </c>
    </row>
    <row r="99" spans="1:295" ht="16" customHeight="1">
      <c r="X99" s="221" t="s">
        <v>156</v>
      </c>
      <c r="Y99" s="221"/>
      <c r="Z99" s="221"/>
      <c r="AA99" s="221"/>
      <c r="AB99" s="221"/>
      <c r="AC99" s="221"/>
      <c r="AD99" s="221"/>
      <c r="AE99" s="221"/>
      <c r="AF99" s="221"/>
      <c r="AG99" s="221"/>
      <c r="AH99" s="221"/>
      <c r="AI99" s="221"/>
      <c r="AJ99" s="221"/>
      <c r="AK99" s="221"/>
      <c r="AL99" s="221"/>
      <c r="AM99" s="221"/>
      <c r="AN99" s="221"/>
      <c r="AO99" s="221"/>
      <c r="AP99" s="221"/>
      <c r="AR99" s="221" t="s">
        <v>246</v>
      </c>
      <c r="AS99" s="221"/>
      <c r="AT99" s="221"/>
      <c r="AU99" s="221"/>
      <c r="AV99" s="221"/>
      <c r="AW99" s="221"/>
      <c r="AX99" s="221"/>
      <c r="AY99" s="221"/>
      <c r="AZ99" s="221"/>
      <c r="FE99" s="124"/>
      <c r="HC99" s="125"/>
      <c r="HO99" s="147"/>
      <c r="HP99" s="17"/>
      <c r="JL99" s="143"/>
      <c r="JP99" s="221" t="s">
        <v>328</v>
      </c>
      <c r="JQ99" s="221"/>
      <c r="JR99" s="221"/>
      <c r="JS99" s="221"/>
      <c r="JT99" s="221"/>
      <c r="JU99" s="221"/>
      <c r="JV99" s="221"/>
      <c r="JW99" s="221"/>
      <c r="JX99" s="221"/>
      <c r="JY99" s="221"/>
      <c r="JZ99" s="221"/>
      <c r="KA99" s="221"/>
      <c r="KB99" s="221"/>
      <c r="KC99" s="221"/>
      <c r="KD99" s="221"/>
      <c r="KE99" s="221"/>
      <c r="KF99" s="221"/>
      <c r="KG99" s="221"/>
      <c r="KH99" s="221"/>
      <c r="KI99" s="221"/>
    </row>
    <row r="100" spans="1:295" ht="16" customHeight="1">
      <c r="FE100" s="124"/>
      <c r="HC100" s="125"/>
      <c r="HO100" s="147"/>
      <c r="HP100" s="17"/>
      <c r="JL100" s="143"/>
      <c r="JP100" s="7">
        <f t="array" ref="JP100:KI100">TRANSPOSE(BD73:BD92)</f>
        <v>53500</v>
      </c>
      <c r="JQ100" s="7">
        <v>50825</v>
      </c>
      <c r="JR100" s="7">
        <v>50290</v>
      </c>
      <c r="JS100" s="7">
        <v>44720</v>
      </c>
      <c r="JT100" s="7">
        <v>42640</v>
      </c>
      <c r="JU100" s="7">
        <v>42640</v>
      </c>
      <c r="JV100" s="7">
        <v>16585</v>
      </c>
      <c r="JW100" s="7">
        <v>16210.500000000002</v>
      </c>
      <c r="JX100" s="7">
        <v>6400</v>
      </c>
      <c r="JY100" s="7">
        <v>6275</v>
      </c>
      <c r="JZ100" s="7">
        <v>28355</v>
      </c>
      <c r="KA100" s="7">
        <v>27820</v>
      </c>
      <c r="KB100" s="7">
        <v>96</v>
      </c>
      <c r="KC100" s="7">
        <v>335.40164346805403</v>
      </c>
      <c r="KD100" s="7">
        <v>3000.4000000000015</v>
      </c>
      <c r="KE100" s="7">
        <v>1799.9799999999996</v>
      </c>
      <c r="KF100" s="7">
        <v>149999999999.99997</v>
      </c>
      <c r="KG100" s="163">
        <v>500000000000000</v>
      </c>
      <c r="KH100" s="163">
        <v>500000000000</v>
      </c>
      <c r="KI100" s="163">
        <v>75000000000</v>
      </c>
    </row>
    <row r="101" spans="1:295" ht="16" customHeight="1">
      <c r="BD101" s="224" t="s">
        <v>143</v>
      </c>
      <c r="BE101" s="224"/>
      <c r="BF101" s="224"/>
      <c r="BG101" s="224"/>
      <c r="BH101" s="224"/>
      <c r="CN101" s="211" t="s">
        <v>1</v>
      </c>
      <c r="CO101" s="211"/>
      <c r="CP101" s="211"/>
      <c r="CQ101" s="211"/>
      <c r="CR101" s="211"/>
      <c r="CS101" s="211"/>
      <c r="CT101" s="211"/>
      <c r="CU101" s="211"/>
      <c r="CV101" s="211"/>
      <c r="CW101" s="211"/>
      <c r="CX101" s="211"/>
      <c r="CY101" s="211"/>
      <c r="CZ101" s="211"/>
      <c r="DA101" s="211"/>
      <c r="DB101" s="211"/>
      <c r="DC101" s="211"/>
      <c r="DD101" s="211"/>
      <c r="DE101" s="211"/>
      <c r="DF101" s="211"/>
      <c r="DL101" s="211" t="s">
        <v>110</v>
      </c>
      <c r="DM101" s="211"/>
      <c r="DN101" s="211"/>
      <c r="DO101" s="211"/>
      <c r="DP101" s="211"/>
      <c r="DQ101" s="211"/>
      <c r="DR101" s="211"/>
      <c r="DS101" s="211"/>
      <c r="DT101" s="211"/>
      <c r="DU101" s="211"/>
      <c r="DV101" s="211"/>
      <c r="DW101" s="211"/>
      <c r="DX101" s="211"/>
      <c r="DY101" s="211"/>
      <c r="DZ101" s="211"/>
      <c r="EA101" s="211"/>
      <c r="EB101" s="211"/>
      <c r="EC101" s="211"/>
      <c r="ED101" s="211"/>
      <c r="EE101" s="211"/>
      <c r="EI101" s="211" t="s">
        <v>110</v>
      </c>
      <c r="EJ101" s="211"/>
      <c r="EK101" s="211"/>
      <c r="EL101" s="211"/>
      <c r="EM101" s="211"/>
      <c r="EN101" s="211"/>
      <c r="EO101" s="211"/>
      <c r="EP101" s="211"/>
      <c r="EQ101" s="211"/>
      <c r="ER101" s="211"/>
      <c r="ES101" s="211"/>
      <c r="ET101" s="211"/>
      <c r="EU101" s="211"/>
      <c r="EV101" s="211"/>
      <c r="EW101" s="211"/>
      <c r="EX101" s="211"/>
      <c r="EY101" s="211"/>
      <c r="EZ101" s="211"/>
      <c r="FA101" s="211"/>
      <c r="FB101" s="211"/>
      <c r="FE101" s="124"/>
      <c r="FL101" s="211" t="s">
        <v>110</v>
      </c>
      <c r="FM101" s="211"/>
      <c r="FN101" s="211"/>
      <c r="FO101" s="211"/>
      <c r="FP101" s="211"/>
      <c r="FQ101" s="211"/>
      <c r="FR101" s="211"/>
      <c r="FS101" s="211"/>
      <c r="FT101" s="211"/>
      <c r="FU101" s="211"/>
      <c r="FV101" s="211"/>
      <c r="FW101" s="211"/>
      <c r="FX101" s="211"/>
      <c r="FY101" s="211"/>
      <c r="FZ101" s="211"/>
      <c r="GA101" s="211"/>
      <c r="GB101" s="211"/>
      <c r="GC101" s="211"/>
      <c r="GD101" s="211"/>
      <c r="GE101" s="211"/>
      <c r="GK101" s="211"/>
      <c r="GL101" s="211"/>
      <c r="HC101" s="125"/>
      <c r="HO101" s="147"/>
      <c r="JL101" s="143"/>
      <c r="JP101" s="226" t="s">
        <v>326</v>
      </c>
      <c r="JQ101" s="226"/>
      <c r="JR101" s="226"/>
      <c r="JS101" s="226"/>
      <c r="JT101" s="226"/>
      <c r="JU101" s="226"/>
      <c r="JV101" s="226"/>
      <c r="JW101" s="226"/>
      <c r="JX101" s="226"/>
      <c r="JY101" s="226"/>
      <c r="JZ101" s="226"/>
      <c r="KA101" s="226"/>
      <c r="KB101" s="226"/>
      <c r="KC101" s="226"/>
      <c r="KD101" s="226"/>
      <c r="KE101" s="226"/>
      <c r="KF101" s="226"/>
      <c r="KG101" s="226"/>
      <c r="KH101" s="226"/>
      <c r="KI101" s="226"/>
    </row>
    <row r="102" spans="1:295" ht="153">
      <c r="BD102" s="97" t="s">
        <v>145</v>
      </c>
      <c r="BE102" s="97" t="s">
        <v>146</v>
      </c>
      <c r="BF102" s="97" t="s">
        <v>148</v>
      </c>
      <c r="BG102" s="97" t="s">
        <v>149</v>
      </c>
      <c r="BH102" s="97" t="s">
        <v>150</v>
      </c>
      <c r="CN102" s="6" t="s">
        <v>487</v>
      </c>
      <c r="CO102" s="6" t="s">
        <v>488</v>
      </c>
      <c r="CP102" s="6" t="s">
        <v>28</v>
      </c>
      <c r="CQ102" s="6" t="s">
        <v>0</v>
      </c>
      <c r="CR102" s="6" t="s">
        <v>37</v>
      </c>
      <c r="CS102" s="6" t="s">
        <v>38</v>
      </c>
      <c r="CT102" s="6" t="s">
        <v>13</v>
      </c>
      <c r="CU102" s="6" t="s">
        <v>23</v>
      </c>
      <c r="CV102" s="6" t="s">
        <v>22</v>
      </c>
      <c r="CW102" s="6" t="s">
        <v>131</v>
      </c>
      <c r="CX102" s="6" t="s">
        <v>132</v>
      </c>
      <c r="CY102" s="6" t="s">
        <v>32</v>
      </c>
      <c r="CZ102" s="6" t="s">
        <v>33</v>
      </c>
      <c r="DA102" s="6" t="s">
        <v>42</v>
      </c>
      <c r="DB102" s="6" t="s">
        <v>34</v>
      </c>
      <c r="DC102" s="6" t="s">
        <v>35</v>
      </c>
      <c r="DD102" s="6" t="s">
        <v>36</v>
      </c>
      <c r="DE102" s="6" t="s">
        <v>41</v>
      </c>
      <c r="DF102" s="6" t="s">
        <v>134</v>
      </c>
      <c r="DL102" s="6" t="s">
        <v>14</v>
      </c>
      <c r="DM102" s="6" t="s">
        <v>480</v>
      </c>
      <c r="DN102" s="6" t="s">
        <v>481</v>
      </c>
      <c r="DO102" s="6" t="s">
        <v>27</v>
      </c>
      <c r="DP102" s="6" t="s">
        <v>482</v>
      </c>
      <c r="DQ102" s="6" t="s">
        <v>483</v>
      </c>
      <c r="DR102" s="6" t="s">
        <v>15</v>
      </c>
      <c r="DS102" s="6" t="s">
        <v>484</v>
      </c>
      <c r="DT102" s="6" t="s">
        <v>21</v>
      </c>
      <c r="DU102" s="6" t="s">
        <v>485</v>
      </c>
      <c r="DV102" s="6" t="s">
        <v>20</v>
      </c>
      <c r="DW102" s="6" t="s">
        <v>486</v>
      </c>
      <c r="DX102" s="6" t="s">
        <v>30</v>
      </c>
      <c r="DY102" s="6" t="s">
        <v>31</v>
      </c>
      <c r="DZ102" s="6" t="s">
        <v>489</v>
      </c>
      <c r="EA102" s="6" t="s">
        <v>490</v>
      </c>
      <c r="EB102" s="6" t="s">
        <v>139</v>
      </c>
      <c r="EC102" s="6" t="s">
        <v>140</v>
      </c>
      <c r="ED102" s="6" t="s">
        <v>141</v>
      </c>
      <c r="EE102" s="6" t="s">
        <v>142</v>
      </c>
      <c r="EI102" s="6" t="s">
        <v>14</v>
      </c>
      <c r="EJ102" s="6" t="s">
        <v>480</v>
      </c>
      <c r="EK102" s="6" t="s">
        <v>481</v>
      </c>
      <c r="EL102" s="6" t="s">
        <v>27</v>
      </c>
      <c r="EM102" s="6" t="s">
        <v>482</v>
      </c>
      <c r="EN102" s="6" t="s">
        <v>483</v>
      </c>
      <c r="EO102" s="6" t="s">
        <v>15</v>
      </c>
      <c r="EP102" s="6" t="s">
        <v>484</v>
      </c>
      <c r="EQ102" s="6" t="s">
        <v>21</v>
      </c>
      <c r="ER102" s="6" t="s">
        <v>485</v>
      </c>
      <c r="ES102" s="6" t="s">
        <v>20</v>
      </c>
      <c r="ET102" s="6" t="s">
        <v>486</v>
      </c>
      <c r="EU102" s="6" t="s">
        <v>30</v>
      </c>
      <c r="EV102" s="6" t="s">
        <v>31</v>
      </c>
      <c r="EW102" s="6" t="s">
        <v>489</v>
      </c>
      <c r="EX102" s="6" t="s">
        <v>490</v>
      </c>
      <c r="EY102" s="6" t="s">
        <v>139</v>
      </c>
      <c r="EZ102" s="6" t="s">
        <v>140</v>
      </c>
      <c r="FA102" s="6" t="s">
        <v>141</v>
      </c>
      <c r="FB102" s="6" t="s">
        <v>142</v>
      </c>
      <c r="FE102" s="124"/>
      <c r="FL102" s="6" t="s">
        <v>14</v>
      </c>
      <c r="FM102" s="6" t="s">
        <v>480</v>
      </c>
      <c r="FN102" s="6" t="s">
        <v>481</v>
      </c>
      <c r="FO102" s="6" t="s">
        <v>27</v>
      </c>
      <c r="FP102" s="6" t="s">
        <v>482</v>
      </c>
      <c r="FQ102" s="6" t="s">
        <v>483</v>
      </c>
      <c r="FR102" s="6" t="s">
        <v>15</v>
      </c>
      <c r="FS102" s="6" t="s">
        <v>484</v>
      </c>
      <c r="FT102" s="6" t="s">
        <v>21</v>
      </c>
      <c r="FU102" s="6" t="s">
        <v>485</v>
      </c>
      <c r="FV102" s="6" t="s">
        <v>20</v>
      </c>
      <c r="FW102" s="6" t="s">
        <v>486</v>
      </c>
      <c r="FX102" s="6" t="s">
        <v>30</v>
      </c>
      <c r="FY102" s="6" t="s">
        <v>31</v>
      </c>
      <c r="FZ102" s="6" t="s">
        <v>489</v>
      </c>
      <c r="GA102" s="6" t="s">
        <v>490</v>
      </c>
      <c r="GB102" s="6" t="s">
        <v>139</v>
      </c>
      <c r="GC102" s="6" t="s">
        <v>140</v>
      </c>
      <c r="GD102" s="6" t="s">
        <v>141</v>
      </c>
      <c r="GE102" s="6" t="s">
        <v>142</v>
      </c>
      <c r="GK102" s="6"/>
      <c r="GL102" s="6"/>
      <c r="HC102" s="125"/>
      <c r="HO102" s="147"/>
      <c r="JL102" s="143"/>
      <c r="JP102" s="7" t="e">
        <f t="shared" ref="JP102:KI102" ca="1" si="31">JP100/JP98</f>
        <v>#DIV/0!</v>
      </c>
      <c r="JQ102" s="7" t="e">
        <f t="shared" ca="1" si="31"/>
        <v>#DIV/0!</v>
      </c>
      <c r="JR102" s="7" t="e">
        <f t="shared" ca="1" si="31"/>
        <v>#DIV/0!</v>
      </c>
      <c r="JS102" s="7" t="e">
        <f t="shared" ca="1" si="31"/>
        <v>#DIV/0!</v>
      </c>
      <c r="JT102" s="7" t="e">
        <f t="shared" ca="1" si="31"/>
        <v>#DIV/0!</v>
      </c>
      <c r="JU102" s="7" t="e">
        <f t="shared" ca="1" si="31"/>
        <v>#DIV/0!</v>
      </c>
      <c r="JV102" s="7" t="e">
        <f t="shared" ca="1" si="31"/>
        <v>#DIV/0!</v>
      </c>
      <c r="JW102" s="7" t="e">
        <f t="shared" ca="1" si="31"/>
        <v>#DIV/0!</v>
      </c>
      <c r="JX102" s="7" t="e">
        <f t="shared" ca="1" si="31"/>
        <v>#DIV/0!</v>
      </c>
      <c r="JY102" s="7" t="e">
        <f t="shared" ca="1" si="31"/>
        <v>#DIV/0!</v>
      </c>
      <c r="JZ102" s="7" t="e">
        <f t="shared" ca="1" si="31"/>
        <v>#DIV/0!</v>
      </c>
      <c r="KA102" s="7" t="e">
        <f t="shared" ca="1" si="31"/>
        <v>#DIV/0!</v>
      </c>
      <c r="KB102" s="7" t="e">
        <f t="shared" ca="1" si="31"/>
        <v>#DIV/0!</v>
      </c>
      <c r="KC102" s="7" t="e">
        <f t="shared" ca="1" si="31"/>
        <v>#DIV/0!</v>
      </c>
      <c r="KD102" s="7" t="e">
        <f t="shared" ca="1" si="31"/>
        <v>#DIV/0!</v>
      </c>
      <c r="KE102" s="7" t="e">
        <f t="shared" ca="1" si="31"/>
        <v>#DIV/0!</v>
      </c>
      <c r="KF102" s="7" t="e">
        <f t="shared" ca="1" si="31"/>
        <v>#DIV/0!</v>
      </c>
      <c r="KG102" s="7" t="e">
        <f t="shared" ca="1" si="31"/>
        <v>#DIV/0!</v>
      </c>
      <c r="KH102" s="7" t="e">
        <f t="shared" ca="1" si="31"/>
        <v>#DIV/0!</v>
      </c>
      <c r="KI102" s="7">
        <f t="shared" ca="1" si="31"/>
        <v>1.0000000000000004</v>
      </c>
    </row>
    <row r="103" spans="1:295" ht="18" customHeight="1">
      <c r="A103" s="204" t="s">
        <v>169</v>
      </c>
      <c r="B103" s="3" t="s">
        <v>487</v>
      </c>
      <c r="C103" s="18">
        <f>D29</f>
        <v>53500</v>
      </c>
      <c r="D103" s="18">
        <v>0</v>
      </c>
      <c r="E103" s="18">
        <v>0</v>
      </c>
      <c r="F103" s="18">
        <v>0</v>
      </c>
      <c r="G103" s="18">
        <v>0</v>
      </c>
      <c r="H103" s="18">
        <v>0</v>
      </c>
      <c r="I103" s="18">
        <v>0</v>
      </c>
      <c r="J103" s="18">
        <v>0</v>
      </c>
      <c r="K103" s="18">
        <v>0</v>
      </c>
      <c r="L103" s="18">
        <v>0</v>
      </c>
      <c r="M103" s="18">
        <v>0</v>
      </c>
      <c r="N103" s="18">
        <v>0</v>
      </c>
      <c r="O103" s="18">
        <v>0</v>
      </c>
      <c r="P103" s="18">
        <v>0</v>
      </c>
      <c r="Q103" s="18">
        <v>0</v>
      </c>
      <c r="R103" s="18">
        <v>0</v>
      </c>
      <c r="S103" s="18">
        <v>0</v>
      </c>
      <c r="T103" s="18">
        <v>0</v>
      </c>
      <c r="U103" s="18">
        <v>0</v>
      </c>
      <c r="V103" s="18">
        <v>0</v>
      </c>
      <c r="W103" s="220">
        <f>SUM(C103:V104)</f>
        <v>98220</v>
      </c>
      <c r="X103" s="218" t="s">
        <v>240</v>
      </c>
      <c r="BB103" s="204" t="s">
        <v>1</v>
      </c>
      <c r="BC103" s="3" t="s">
        <v>175</v>
      </c>
      <c r="BD103" s="7">
        <f t="array" ref="BD103:BH121">MMULT(C103:V121, C47:G66)</f>
        <v>53500</v>
      </c>
      <c r="BE103" s="7">
        <v>0</v>
      </c>
      <c r="BF103" s="7">
        <v>0</v>
      </c>
      <c r="BG103" s="7">
        <v>0</v>
      </c>
      <c r="BH103" s="7">
        <v>0</v>
      </c>
      <c r="BI103" s="17"/>
      <c r="BJ103" s="7">
        <f>SUM(C103:V103)</f>
        <v>53500</v>
      </c>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204" t="s">
        <v>1</v>
      </c>
      <c r="CM103" s="3" t="s">
        <v>487</v>
      </c>
      <c r="CN103" s="7">
        <f ca="1">IF((ROW()-ROW($CN$103))=(COLUMN()-COLUMN($CN$103)),INDIRECT("BJ"&amp;ROW()),0)</f>
        <v>53500</v>
      </c>
      <c r="CO103" s="7">
        <f t="shared" ref="CO103:DF117" ca="1" si="32">IF((ROW()-ROW($CN$103))=(COLUMN()-COLUMN($CN$103)),INDIRECT("BJ"&amp;ROW()),0)</f>
        <v>0</v>
      </c>
      <c r="CP103" s="7">
        <f t="shared" ca="1" si="32"/>
        <v>0</v>
      </c>
      <c r="CQ103" s="7">
        <f t="shared" ca="1" si="32"/>
        <v>0</v>
      </c>
      <c r="CR103" s="7">
        <f t="shared" ca="1" si="32"/>
        <v>0</v>
      </c>
      <c r="CS103" s="7">
        <f t="shared" ca="1" si="32"/>
        <v>0</v>
      </c>
      <c r="CT103" s="7">
        <f t="shared" ca="1" si="32"/>
        <v>0</v>
      </c>
      <c r="CU103" s="7">
        <f t="shared" ca="1" si="32"/>
        <v>0</v>
      </c>
      <c r="CV103" s="7">
        <f t="shared" ca="1" si="32"/>
        <v>0</v>
      </c>
      <c r="CW103" s="7">
        <f t="shared" ca="1" si="32"/>
        <v>0</v>
      </c>
      <c r="CX103" s="7">
        <f t="shared" ca="1" si="32"/>
        <v>0</v>
      </c>
      <c r="CY103" s="7">
        <f t="shared" ca="1" si="32"/>
        <v>0</v>
      </c>
      <c r="CZ103" s="7">
        <f t="shared" ca="1" si="32"/>
        <v>0</v>
      </c>
      <c r="DA103" s="7">
        <f t="shared" ca="1" si="32"/>
        <v>0</v>
      </c>
      <c r="DB103" s="7">
        <f t="shared" ca="1" si="32"/>
        <v>0</v>
      </c>
      <c r="DC103" s="7">
        <f t="shared" ca="1" si="32"/>
        <v>0</v>
      </c>
      <c r="DD103" s="7">
        <f t="shared" ca="1" si="32"/>
        <v>0</v>
      </c>
      <c r="DE103" s="7">
        <f t="shared" ca="1" si="32"/>
        <v>0</v>
      </c>
      <c r="DF103" s="7">
        <f t="shared" ca="1" si="32"/>
        <v>0</v>
      </c>
      <c r="DJ103" s="204" t="s">
        <v>1</v>
      </c>
      <c r="DK103" s="3" t="s">
        <v>487</v>
      </c>
      <c r="DL103" s="155">
        <f t="array" aca="1" ref="DL103:EE121" ca="1">MMULT(C103:V121, MINVERSE(CN73:DG92))</f>
        <v>1</v>
      </c>
      <c r="DM103" s="7">
        <f ca="1"/>
        <v>0</v>
      </c>
      <c r="DN103" s="7">
        <f ca="1"/>
        <v>0</v>
      </c>
      <c r="DO103" s="7">
        <f ca="1"/>
        <v>0</v>
      </c>
      <c r="DP103" s="7">
        <f ca="1"/>
        <v>0</v>
      </c>
      <c r="DQ103" s="7">
        <f ca="1"/>
        <v>0</v>
      </c>
      <c r="DR103" s="7">
        <f ca="1"/>
        <v>0</v>
      </c>
      <c r="DS103" s="7">
        <f ca="1"/>
        <v>0</v>
      </c>
      <c r="DT103" s="7">
        <f ca="1"/>
        <v>0</v>
      </c>
      <c r="DU103" s="7">
        <f ca="1"/>
        <v>0</v>
      </c>
      <c r="DV103" s="7">
        <f ca="1"/>
        <v>0</v>
      </c>
      <c r="DW103" s="7">
        <f ca="1"/>
        <v>0</v>
      </c>
      <c r="DX103" s="7">
        <f ca="1"/>
        <v>0</v>
      </c>
      <c r="DY103" s="7">
        <f ca="1"/>
        <v>0</v>
      </c>
      <c r="DZ103" s="7">
        <f ca="1"/>
        <v>0</v>
      </c>
      <c r="EA103" s="7">
        <f ca="1"/>
        <v>0</v>
      </c>
      <c r="EB103" s="7">
        <f ca="1"/>
        <v>0</v>
      </c>
      <c r="EC103" s="7">
        <f ca="1"/>
        <v>0</v>
      </c>
      <c r="ED103" s="7">
        <f ca="1"/>
        <v>0</v>
      </c>
      <c r="EE103" s="7">
        <f ca="1"/>
        <v>0</v>
      </c>
      <c r="EG103" s="204" t="s">
        <v>1</v>
      </c>
      <c r="EH103" s="3" t="s">
        <v>487</v>
      </c>
      <c r="EI103" s="7">
        <f t="array" aca="1" ref="EI103:FB121" ca="1">MMULT(DL103:EE121, EI126:FB145)</f>
        <v>1</v>
      </c>
      <c r="EJ103" s="7">
        <f ca="1"/>
        <v>1.0539425045988045</v>
      </c>
      <c r="EK103" s="7">
        <f ca="1"/>
        <v>1.069564425992678</v>
      </c>
      <c r="EL103" s="7">
        <f ca="1"/>
        <v>0</v>
      </c>
      <c r="EM103" s="7">
        <f ca="1"/>
        <v>1.5625655777259286E-3</v>
      </c>
      <c r="EN103" s="7">
        <f ca="1"/>
        <v>6.7634845959608199E-3</v>
      </c>
      <c r="EO103" s="7">
        <f ca="1"/>
        <v>1.1969239412328863</v>
      </c>
      <c r="EP103" s="7">
        <f ca="1"/>
        <v>1.2368626346951381</v>
      </c>
      <c r="EQ103" s="7">
        <f ca="1"/>
        <v>1.7869838248275795E-2</v>
      </c>
      <c r="ER103" s="7">
        <f ca="1"/>
        <v>1.8225811121747634E-2</v>
      </c>
      <c r="ES103" s="7">
        <f ca="1"/>
        <v>1.1969239412328863</v>
      </c>
      <c r="ET103" s="7">
        <f ca="1"/>
        <v>1.2306810070174579</v>
      </c>
      <c r="EU103" s="7">
        <f ca="1"/>
        <v>1.1391131951092113</v>
      </c>
      <c r="EV103" s="7">
        <f ca="1"/>
        <v>0.52429856239427841</v>
      </c>
      <c r="EW103" s="7">
        <f ca="1"/>
        <v>11.410993739243329</v>
      </c>
      <c r="EX103" s="7">
        <f ca="1"/>
        <v>11.06557708297491</v>
      </c>
      <c r="EY103" s="7">
        <f ca="1"/>
        <v>1.3278544958542491E-7</v>
      </c>
      <c r="EZ103" s="7">
        <f ca="1"/>
        <v>2.1870973346096798E-13</v>
      </c>
      <c r="FA103" s="7">
        <f ca="1"/>
        <v>6.8475091230451349E-8</v>
      </c>
      <c r="FB103" s="7">
        <f ca="1"/>
        <v>2.3446746599330418E-9</v>
      </c>
      <c r="FE103" s="124"/>
      <c r="FJ103" s="204" t="s">
        <v>1</v>
      </c>
      <c r="FK103" s="3" t="s">
        <v>487</v>
      </c>
      <c r="FL103" s="7">
        <f t="array" aca="1" ref="FL103:GE121" ca="1">MMULT(EI103:FB121, FL73:GE92)</f>
        <v>0</v>
      </c>
      <c r="FM103" s="7">
        <f ca="1"/>
        <v>0</v>
      </c>
      <c r="FN103" s="7">
        <f ca="1"/>
        <v>0</v>
      </c>
      <c r="FO103" s="7">
        <f ca="1"/>
        <v>0</v>
      </c>
      <c r="FP103" s="7">
        <f ca="1"/>
        <v>0</v>
      </c>
      <c r="FQ103" s="7">
        <f ca="1"/>
        <v>0</v>
      </c>
      <c r="FR103" s="7">
        <f ca="1"/>
        <v>0</v>
      </c>
      <c r="FS103" s="7">
        <f ca="1"/>
        <v>0</v>
      </c>
      <c r="FT103" s="7">
        <f ca="1"/>
        <v>0</v>
      </c>
      <c r="FU103" s="7">
        <f ca="1"/>
        <v>0</v>
      </c>
      <c r="FV103" s="7">
        <f ca="1"/>
        <v>0</v>
      </c>
      <c r="FW103" s="7">
        <f ca="1"/>
        <v>0</v>
      </c>
      <c r="FX103" s="7">
        <f ca="1"/>
        <v>0</v>
      </c>
      <c r="FY103" s="7">
        <f ca="1"/>
        <v>0</v>
      </c>
      <c r="FZ103" s="7">
        <f ca="1"/>
        <v>0</v>
      </c>
      <c r="GA103" s="7">
        <f ca="1"/>
        <v>0</v>
      </c>
      <c r="GB103" s="7">
        <f ca="1"/>
        <v>18977.24891854938</v>
      </c>
      <c r="GC103" s="7">
        <f ca="1"/>
        <v>109.35486673048399</v>
      </c>
      <c r="GD103" s="7">
        <f ca="1"/>
        <v>34237.545615225674</v>
      </c>
      <c r="GE103" s="7">
        <f ca="1"/>
        <v>175.85059949497813</v>
      </c>
      <c r="HC103" s="125"/>
      <c r="HO103" s="147"/>
      <c r="JL103" s="143"/>
      <c r="JP103" s="221" t="s">
        <v>327</v>
      </c>
      <c r="JQ103" s="221"/>
      <c r="JR103" s="221"/>
      <c r="JS103" s="221"/>
      <c r="JT103" s="221"/>
      <c r="JU103" s="221"/>
      <c r="JV103" s="221"/>
      <c r="JW103" s="221"/>
      <c r="JX103" s="221"/>
      <c r="JY103" s="221"/>
      <c r="JZ103" s="221"/>
      <c r="KA103" s="221"/>
      <c r="KB103" s="221"/>
      <c r="KC103" s="221"/>
      <c r="KD103" s="221"/>
      <c r="KE103" s="221"/>
      <c r="KF103" s="221"/>
      <c r="KG103" s="221"/>
      <c r="KH103" s="221"/>
      <c r="KI103" s="221"/>
    </row>
    <row r="104" spans="1:295" ht="18" customHeight="1">
      <c r="A104" s="204"/>
      <c r="B104" s="3" t="s">
        <v>488</v>
      </c>
      <c r="C104" s="18">
        <v>0</v>
      </c>
      <c r="D104" s="18">
        <v>0</v>
      </c>
      <c r="E104" s="18">
        <v>0</v>
      </c>
      <c r="F104" s="18">
        <f>D16</f>
        <v>44720</v>
      </c>
      <c r="G104" s="18">
        <v>0</v>
      </c>
      <c r="H104" s="18">
        <v>0</v>
      </c>
      <c r="I104" s="18">
        <v>0</v>
      </c>
      <c r="J104" s="18">
        <v>0</v>
      </c>
      <c r="K104" s="18">
        <v>0</v>
      </c>
      <c r="L104" s="18">
        <v>0</v>
      </c>
      <c r="M104" s="18">
        <v>0</v>
      </c>
      <c r="N104" s="18">
        <v>0</v>
      </c>
      <c r="O104" s="18">
        <v>0</v>
      </c>
      <c r="P104" s="18">
        <v>0</v>
      </c>
      <c r="Q104" s="18">
        <v>0</v>
      </c>
      <c r="R104" s="18">
        <v>0</v>
      </c>
      <c r="S104" s="18">
        <v>0</v>
      </c>
      <c r="T104" s="18">
        <v>0</v>
      </c>
      <c r="U104" s="18">
        <v>0</v>
      </c>
      <c r="V104" s="18">
        <v>0</v>
      </c>
      <c r="W104" s="220"/>
      <c r="X104" s="218"/>
      <c r="BB104" s="204"/>
      <c r="BC104" s="3" t="s">
        <v>176</v>
      </c>
      <c r="BD104" s="7">
        <v>44720</v>
      </c>
      <c r="BE104" s="7">
        <v>0</v>
      </c>
      <c r="BF104" s="7">
        <v>0</v>
      </c>
      <c r="BG104" s="7">
        <v>0</v>
      </c>
      <c r="BH104" s="7">
        <v>0</v>
      </c>
      <c r="BI104" s="17"/>
      <c r="BJ104" s="7">
        <f>SUM(C104:V104)</f>
        <v>44720</v>
      </c>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204"/>
      <c r="CM104" s="3" t="s">
        <v>488</v>
      </c>
      <c r="CN104" s="7">
        <f t="shared" ref="CN104:DC121" ca="1" si="33">IF((ROW()-ROW($CN$103))=(COLUMN()-COLUMN($CN$103)),INDIRECT("BJ"&amp;ROW()),0)</f>
        <v>0</v>
      </c>
      <c r="CO104" s="7">
        <f t="shared" ca="1" si="32"/>
        <v>44720</v>
      </c>
      <c r="CP104" s="7">
        <f t="shared" ca="1" si="32"/>
        <v>0</v>
      </c>
      <c r="CQ104" s="7">
        <f t="shared" ca="1" si="32"/>
        <v>0</v>
      </c>
      <c r="CR104" s="7">
        <f t="shared" ca="1" si="32"/>
        <v>0</v>
      </c>
      <c r="CS104" s="7">
        <f t="shared" ca="1" si="32"/>
        <v>0</v>
      </c>
      <c r="CT104" s="7">
        <f t="shared" ca="1" si="32"/>
        <v>0</v>
      </c>
      <c r="CU104" s="7">
        <f t="shared" ca="1" si="32"/>
        <v>0</v>
      </c>
      <c r="CV104" s="7">
        <f t="shared" ca="1" si="32"/>
        <v>0</v>
      </c>
      <c r="CW104" s="7">
        <f t="shared" ca="1" si="32"/>
        <v>0</v>
      </c>
      <c r="CX104" s="7">
        <f t="shared" ca="1" si="32"/>
        <v>0</v>
      </c>
      <c r="CY104" s="7">
        <f t="shared" ca="1" si="32"/>
        <v>0</v>
      </c>
      <c r="CZ104" s="7">
        <f t="shared" ca="1" si="32"/>
        <v>0</v>
      </c>
      <c r="DA104" s="7">
        <f t="shared" ca="1" si="32"/>
        <v>0</v>
      </c>
      <c r="DB104" s="7">
        <f t="shared" ca="1" si="32"/>
        <v>0</v>
      </c>
      <c r="DC104" s="7">
        <f t="shared" ca="1" si="32"/>
        <v>0</v>
      </c>
      <c r="DD104" s="7">
        <f t="shared" ca="1" si="32"/>
        <v>0</v>
      </c>
      <c r="DE104" s="7">
        <f t="shared" ca="1" si="32"/>
        <v>0</v>
      </c>
      <c r="DF104" s="7">
        <f t="shared" ca="1" si="32"/>
        <v>0</v>
      </c>
      <c r="DJ104" s="204"/>
      <c r="DK104" s="3" t="s">
        <v>488</v>
      </c>
      <c r="DL104" s="7">
        <f ca="1"/>
        <v>0</v>
      </c>
      <c r="DM104" s="7">
        <f ca="1"/>
        <v>0</v>
      </c>
      <c r="DN104" s="7">
        <f ca="1"/>
        <v>0</v>
      </c>
      <c r="DO104" s="7">
        <f ca="1"/>
        <v>1</v>
      </c>
      <c r="DP104" s="7">
        <f ca="1"/>
        <v>0</v>
      </c>
      <c r="DQ104" s="7">
        <f ca="1"/>
        <v>0</v>
      </c>
      <c r="DR104" s="7">
        <f ca="1"/>
        <v>0</v>
      </c>
      <c r="DS104" s="7">
        <f ca="1"/>
        <v>0</v>
      </c>
      <c r="DT104" s="7">
        <f ca="1"/>
        <v>0</v>
      </c>
      <c r="DU104" s="7">
        <f ca="1"/>
        <v>0</v>
      </c>
      <c r="DV104" s="7">
        <f ca="1"/>
        <v>0</v>
      </c>
      <c r="DW104" s="7">
        <f ca="1"/>
        <v>0</v>
      </c>
      <c r="DX104" s="7">
        <f ca="1"/>
        <v>0</v>
      </c>
      <c r="DY104" s="7">
        <f ca="1"/>
        <v>0</v>
      </c>
      <c r="DZ104" s="7">
        <f ca="1"/>
        <v>0</v>
      </c>
      <c r="EA104" s="7">
        <f ca="1"/>
        <v>0</v>
      </c>
      <c r="EB104" s="7">
        <f ca="1"/>
        <v>0</v>
      </c>
      <c r="EC104" s="7">
        <f ca="1"/>
        <v>0</v>
      </c>
      <c r="ED104" s="7">
        <f ca="1"/>
        <v>0</v>
      </c>
      <c r="EE104" s="7">
        <f ca="1"/>
        <v>0</v>
      </c>
      <c r="EG104" s="204"/>
      <c r="EH104" s="3" t="s">
        <v>488</v>
      </c>
      <c r="EI104" s="7">
        <f ca="1"/>
        <v>0</v>
      </c>
      <c r="EJ104" s="7">
        <f ca="1"/>
        <v>1.4032465687723612E-3</v>
      </c>
      <c r="EK104" s="7">
        <f ca="1"/>
        <v>2.8567843289614833E-3</v>
      </c>
      <c r="EL104" s="7">
        <f ca="1"/>
        <v>1</v>
      </c>
      <c r="EM104" s="7">
        <f ca="1"/>
        <v>1.0504530958456346</v>
      </c>
      <c r="EN104" s="7">
        <f ca="1"/>
        <v>1.0521498049695936</v>
      </c>
      <c r="EO104" s="7">
        <f ca="1"/>
        <v>7.9286314445564648E-3</v>
      </c>
      <c r="EP104" s="7">
        <f ca="1"/>
        <v>8.1931922657843791E-3</v>
      </c>
      <c r="EQ104" s="7">
        <f ca="1"/>
        <v>2.7798905373407155</v>
      </c>
      <c r="ER104" s="7">
        <f ca="1"/>
        <v>2.8352668428654311</v>
      </c>
      <c r="ES104" s="7">
        <f ca="1"/>
        <v>7.9286314445564648E-3</v>
      </c>
      <c r="ET104" s="7">
        <f ca="1"/>
        <v>8.152244093644687E-3</v>
      </c>
      <c r="EU104" s="7">
        <f ca="1"/>
        <v>177.20417767908947</v>
      </c>
      <c r="EV104" s="7">
        <f ca="1"/>
        <v>81.561600731437679</v>
      </c>
      <c r="EW104" s="7">
        <f ca="1"/>
        <v>7.5588398441932381E-2</v>
      </c>
      <c r="EX104" s="7">
        <f ca="1"/>
        <v>7.3300298698907987E-2</v>
      </c>
      <c r="EY104" s="7">
        <f ca="1"/>
        <v>8.7959381101263376E-10</v>
      </c>
      <c r="EZ104" s="7">
        <f ca="1"/>
        <v>3.4023202114385174E-11</v>
      </c>
      <c r="FA104" s="7">
        <f ca="1"/>
        <v>4.5359086137040696E-10</v>
      </c>
      <c r="FB104" s="7">
        <f ca="1"/>
        <v>3.6474526572279239E-7</v>
      </c>
      <c r="FE104" s="124"/>
      <c r="FJ104" s="204"/>
      <c r="FK104" s="3" t="s">
        <v>488</v>
      </c>
      <c r="FL104" s="7">
        <f ca="1"/>
        <v>0</v>
      </c>
      <c r="FM104" s="7">
        <f ca="1"/>
        <v>0</v>
      </c>
      <c r="FN104" s="7">
        <f ca="1"/>
        <v>0</v>
      </c>
      <c r="FO104" s="7">
        <f ca="1"/>
        <v>0</v>
      </c>
      <c r="FP104" s="7">
        <f ca="1"/>
        <v>0</v>
      </c>
      <c r="FQ104" s="7">
        <f ca="1"/>
        <v>0</v>
      </c>
      <c r="FR104" s="7">
        <f ca="1"/>
        <v>0</v>
      </c>
      <c r="FS104" s="7">
        <f ca="1"/>
        <v>0</v>
      </c>
      <c r="FT104" s="7">
        <f ca="1"/>
        <v>0</v>
      </c>
      <c r="FU104" s="7">
        <f ca="1"/>
        <v>0</v>
      </c>
      <c r="FV104" s="7">
        <f ca="1"/>
        <v>0</v>
      </c>
      <c r="FW104" s="7">
        <f ca="1"/>
        <v>0</v>
      </c>
      <c r="FX104" s="7">
        <f ca="1"/>
        <v>0</v>
      </c>
      <c r="FY104" s="7">
        <f ca="1"/>
        <v>0</v>
      </c>
      <c r="FZ104" s="7">
        <f ca="1"/>
        <v>0</v>
      </c>
      <c r="GA104" s="7">
        <f ca="1"/>
        <v>0</v>
      </c>
      <c r="GB104" s="7">
        <f ca="1"/>
        <v>125.70858291264501</v>
      </c>
      <c r="GC104" s="7">
        <f ca="1"/>
        <v>17011.601057192587</v>
      </c>
      <c r="GD104" s="7">
        <f ca="1"/>
        <v>226.79543068520348</v>
      </c>
      <c r="GE104" s="7">
        <f ca="1"/>
        <v>27355.894929209429</v>
      </c>
      <c r="HC104" s="125"/>
      <c r="HO104" s="147"/>
      <c r="JL104" s="143"/>
    </row>
    <row r="105" spans="1:295" ht="18" customHeight="1">
      <c r="A105" s="204"/>
      <c r="B105" s="3" t="s">
        <v>28</v>
      </c>
      <c r="C105" s="18">
        <v>0</v>
      </c>
      <c r="D105" s="18">
        <v>0</v>
      </c>
      <c r="E105" s="18">
        <v>0</v>
      </c>
      <c r="F105" s="18">
        <v>0</v>
      </c>
      <c r="G105" s="18">
        <f>I16</f>
        <v>42640</v>
      </c>
      <c r="H105" s="18">
        <v>0</v>
      </c>
      <c r="I105" s="18">
        <v>0</v>
      </c>
      <c r="J105" s="18">
        <v>0</v>
      </c>
      <c r="K105" s="18">
        <v>0</v>
      </c>
      <c r="L105" s="18">
        <v>0</v>
      </c>
      <c r="M105" s="18">
        <v>0</v>
      </c>
      <c r="N105" s="18">
        <v>0</v>
      </c>
      <c r="O105" s="18">
        <v>0</v>
      </c>
      <c r="P105" s="18">
        <v>0</v>
      </c>
      <c r="Q105" s="18">
        <v>0</v>
      </c>
      <c r="R105" s="18">
        <v>0</v>
      </c>
      <c r="S105" s="18">
        <v>0</v>
      </c>
      <c r="T105" s="18">
        <v>0</v>
      </c>
      <c r="U105" s="18">
        <v>0</v>
      </c>
      <c r="V105" s="18">
        <v>0</v>
      </c>
      <c r="W105" s="216"/>
      <c r="BB105" s="204"/>
      <c r="BC105" s="3" t="s">
        <v>28</v>
      </c>
      <c r="BD105" s="7">
        <v>42640</v>
      </c>
      <c r="BE105" s="7">
        <v>0</v>
      </c>
      <c r="BF105" s="7">
        <v>0</v>
      </c>
      <c r="BG105" s="7">
        <v>0</v>
      </c>
      <c r="BH105" s="7">
        <v>0</v>
      </c>
      <c r="BI105" s="17"/>
      <c r="BJ105" s="7">
        <f>SUM(C105:V105)</f>
        <v>42640</v>
      </c>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204"/>
      <c r="CM105" s="3" t="s">
        <v>28</v>
      </c>
      <c r="CN105" s="7">
        <f t="shared" ca="1" si="33"/>
        <v>0</v>
      </c>
      <c r="CO105" s="7">
        <f t="shared" ca="1" si="32"/>
        <v>0</v>
      </c>
      <c r="CP105" s="7">
        <f t="shared" ca="1" si="32"/>
        <v>42640</v>
      </c>
      <c r="CQ105" s="7">
        <f t="shared" ca="1" si="32"/>
        <v>0</v>
      </c>
      <c r="CR105" s="7">
        <f t="shared" ca="1" si="32"/>
        <v>0</v>
      </c>
      <c r="CS105" s="7">
        <f t="shared" ca="1" si="32"/>
        <v>0</v>
      </c>
      <c r="CT105" s="7">
        <f t="shared" ca="1" si="32"/>
        <v>0</v>
      </c>
      <c r="CU105" s="7">
        <f t="shared" ca="1" si="32"/>
        <v>0</v>
      </c>
      <c r="CV105" s="7">
        <f t="shared" ca="1" si="32"/>
        <v>0</v>
      </c>
      <c r="CW105" s="7">
        <f t="shared" ca="1" si="32"/>
        <v>0</v>
      </c>
      <c r="CX105" s="7">
        <f t="shared" ca="1" si="32"/>
        <v>0</v>
      </c>
      <c r="CY105" s="7">
        <f t="shared" ca="1" si="32"/>
        <v>0</v>
      </c>
      <c r="CZ105" s="7">
        <f t="shared" ca="1" si="32"/>
        <v>0</v>
      </c>
      <c r="DA105" s="7">
        <f t="shared" ca="1" si="32"/>
        <v>0</v>
      </c>
      <c r="DB105" s="7">
        <f t="shared" ca="1" si="32"/>
        <v>0</v>
      </c>
      <c r="DC105" s="7">
        <f t="shared" ca="1" si="32"/>
        <v>0</v>
      </c>
      <c r="DD105" s="7">
        <f t="shared" ca="1" si="32"/>
        <v>0</v>
      </c>
      <c r="DE105" s="7">
        <f t="shared" ca="1" si="32"/>
        <v>0</v>
      </c>
      <c r="DF105" s="7">
        <f t="shared" ca="1" si="32"/>
        <v>0</v>
      </c>
      <c r="DJ105" s="204"/>
      <c r="DK105" s="3" t="s">
        <v>28</v>
      </c>
      <c r="DL105" s="7">
        <f ca="1"/>
        <v>0</v>
      </c>
      <c r="DM105" s="7">
        <f ca="1"/>
        <v>0</v>
      </c>
      <c r="DN105" s="7">
        <f ca="1"/>
        <v>0</v>
      </c>
      <c r="DO105" s="7">
        <f ca="1"/>
        <v>0</v>
      </c>
      <c r="DP105" s="7">
        <f ca="1"/>
        <v>1</v>
      </c>
      <c r="DQ105" s="7">
        <f ca="1"/>
        <v>0</v>
      </c>
      <c r="DR105" s="7">
        <f ca="1"/>
        <v>0</v>
      </c>
      <c r="DS105" s="7">
        <f ca="1"/>
        <v>0</v>
      </c>
      <c r="DT105" s="7">
        <f ca="1"/>
        <v>0</v>
      </c>
      <c r="DU105" s="7">
        <f ca="1"/>
        <v>0</v>
      </c>
      <c r="DV105" s="7">
        <f ca="1"/>
        <v>0</v>
      </c>
      <c r="DW105" s="7">
        <f ca="1"/>
        <v>0</v>
      </c>
      <c r="DX105" s="7">
        <f ca="1"/>
        <v>0</v>
      </c>
      <c r="DY105" s="7">
        <f ca="1"/>
        <v>0</v>
      </c>
      <c r="DZ105" s="7">
        <f ca="1"/>
        <v>0</v>
      </c>
      <c r="EA105" s="7">
        <f ca="1"/>
        <v>0</v>
      </c>
      <c r="EB105" s="7">
        <f ca="1"/>
        <v>0</v>
      </c>
      <c r="EC105" s="7">
        <f ca="1"/>
        <v>0</v>
      </c>
      <c r="ED105" s="7">
        <f ca="1"/>
        <v>0</v>
      </c>
      <c r="EE105" s="7">
        <f ca="1"/>
        <v>0</v>
      </c>
      <c r="EG105" s="204"/>
      <c r="EH105" s="3" t="s">
        <v>28</v>
      </c>
      <c r="EI105" s="7">
        <f ca="1"/>
        <v>0</v>
      </c>
      <c r="EJ105" s="7">
        <f ca="1"/>
        <v>1.3379792865038792E-3</v>
      </c>
      <c r="EK105" s="7">
        <f ca="1"/>
        <v>2.7239106392423443E-3</v>
      </c>
      <c r="EL105" s="7">
        <f ca="1"/>
        <v>0</v>
      </c>
      <c r="EM105" s="7">
        <f ca="1"/>
        <v>1.0015948123179306</v>
      </c>
      <c r="EN105" s="7">
        <f ca="1"/>
        <v>1.0032126047384498</v>
      </c>
      <c r="EO105" s="7">
        <f ca="1"/>
        <v>7.5598578889956988E-3</v>
      </c>
      <c r="EP105" s="7">
        <f ca="1"/>
        <v>7.8121135557478964E-3</v>
      </c>
      <c r="EQ105" s="7">
        <f ca="1"/>
        <v>2.6505933030457984</v>
      </c>
      <c r="ER105" s="7">
        <f ca="1"/>
        <v>2.7033939664530853</v>
      </c>
      <c r="ES105" s="7">
        <f ca="1"/>
        <v>7.5598578889956988E-3</v>
      </c>
      <c r="ET105" s="7">
        <f ca="1"/>
        <v>7.7730699497542358E-3</v>
      </c>
      <c r="EU105" s="7">
        <f ca="1"/>
        <v>168.96212290331786</v>
      </c>
      <c r="EV105" s="7">
        <f ca="1"/>
        <v>77.768037906719641</v>
      </c>
      <c r="EW105" s="7">
        <f ca="1"/>
        <v>7.2072658979516924E-2</v>
      </c>
      <c r="EX105" s="7">
        <f ca="1"/>
        <v>6.9890982480354122E-2</v>
      </c>
      <c r="EY105" s="7">
        <f ca="1"/>
        <v>8.3868247096553452E-10</v>
      </c>
      <c r="EZ105" s="7">
        <f ca="1"/>
        <v>3.2440727597437026E-11</v>
      </c>
      <c r="FA105" s="7">
        <f ca="1"/>
        <v>4.3249361200434152E-10</v>
      </c>
      <c r="FB105" s="7">
        <f ca="1"/>
        <v>3.477803696426625E-7</v>
      </c>
      <c r="FE105" s="124"/>
      <c r="FJ105" s="204"/>
      <c r="FK105" s="3" t="s">
        <v>28</v>
      </c>
      <c r="FL105" s="7">
        <f ca="1"/>
        <v>0</v>
      </c>
      <c r="FM105" s="7">
        <f ca="1"/>
        <v>0</v>
      </c>
      <c r="FN105" s="7">
        <f ca="1"/>
        <v>0</v>
      </c>
      <c r="FO105" s="7">
        <f ca="1"/>
        <v>0</v>
      </c>
      <c r="FP105" s="7">
        <f ca="1"/>
        <v>0</v>
      </c>
      <c r="FQ105" s="7">
        <f ca="1"/>
        <v>0</v>
      </c>
      <c r="FR105" s="7">
        <f ca="1"/>
        <v>0</v>
      </c>
      <c r="FS105" s="7">
        <f ca="1"/>
        <v>0</v>
      </c>
      <c r="FT105" s="7">
        <f ca="1"/>
        <v>0</v>
      </c>
      <c r="FU105" s="7">
        <f ca="1"/>
        <v>0</v>
      </c>
      <c r="FV105" s="7">
        <f ca="1"/>
        <v>0</v>
      </c>
      <c r="FW105" s="7">
        <f ca="1"/>
        <v>0</v>
      </c>
      <c r="FX105" s="7">
        <f ca="1"/>
        <v>0</v>
      </c>
      <c r="FY105" s="7">
        <f ca="1"/>
        <v>0</v>
      </c>
      <c r="FZ105" s="7">
        <f ca="1"/>
        <v>0</v>
      </c>
      <c r="GA105" s="7">
        <f ca="1"/>
        <v>0</v>
      </c>
      <c r="GB105" s="7">
        <f ca="1"/>
        <v>119.86167207949875</v>
      </c>
      <c r="GC105" s="7">
        <f ca="1"/>
        <v>16220.363798718514</v>
      </c>
      <c r="GD105" s="7">
        <f ca="1"/>
        <v>216.24680600217076</v>
      </c>
      <c r="GE105" s="7">
        <f ca="1"/>
        <v>26083.527723199688</v>
      </c>
      <c r="HC105" s="125"/>
      <c r="HO105" s="147"/>
      <c r="JL105" s="143"/>
    </row>
    <row r="106" spans="1:295" ht="18" customHeight="1">
      <c r="A106" s="204"/>
      <c r="B106" s="3" t="s">
        <v>0</v>
      </c>
      <c r="C106" s="18">
        <v>0</v>
      </c>
      <c r="D106" s="18">
        <f>I29</f>
        <v>50825</v>
      </c>
      <c r="E106" s="18">
        <v>0</v>
      </c>
      <c r="F106" s="18">
        <v>0</v>
      </c>
      <c r="G106" s="18">
        <v>0</v>
      </c>
      <c r="H106" s="18">
        <v>0</v>
      </c>
      <c r="I106" s="18">
        <v>0</v>
      </c>
      <c r="J106" s="18">
        <v>0</v>
      </c>
      <c r="K106" s="18">
        <v>0</v>
      </c>
      <c r="L106" s="18">
        <v>0</v>
      </c>
      <c r="M106" s="18">
        <v>0</v>
      </c>
      <c r="N106" s="18">
        <v>0</v>
      </c>
      <c r="O106" s="18">
        <v>0</v>
      </c>
      <c r="P106" s="18">
        <v>0</v>
      </c>
      <c r="Q106" s="18">
        <v>0</v>
      </c>
      <c r="R106" s="18">
        <v>0</v>
      </c>
      <c r="S106" s="18">
        <v>0</v>
      </c>
      <c r="T106" s="18">
        <v>0</v>
      </c>
      <c r="U106" s="18">
        <v>0</v>
      </c>
      <c r="V106" s="18">
        <v>0</v>
      </c>
      <c r="W106" s="216"/>
      <c r="BB106" s="204"/>
      <c r="BC106" s="3" t="s">
        <v>0</v>
      </c>
      <c r="BD106" s="7">
        <v>50825</v>
      </c>
      <c r="BE106" s="7">
        <v>0</v>
      </c>
      <c r="BF106" s="7">
        <v>0</v>
      </c>
      <c r="BG106" s="7">
        <v>0</v>
      </c>
      <c r="BH106" s="7">
        <v>0</v>
      </c>
      <c r="BI106" s="17"/>
      <c r="BJ106" s="7">
        <f>SUM(D106:V106)</f>
        <v>50825</v>
      </c>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204"/>
      <c r="CM106" s="3" t="s">
        <v>0</v>
      </c>
      <c r="CN106" s="7">
        <f t="shared" ca="1" si="33"/>
        <v>0</v>
      </c>
      <c r="CO106" s="7">
        <f t="shared" ca="1" si="32"/>
        <v>0</v>
      </c>
      <c r="CP106" s="7">
        <f t="shared" ca="1" si="32"/>
        <v>0</v>
      </c>
      <c r="CQ106" s="7">
        <f t="shared" ca="1" si="32"/>
        <v>50825</v>
      </c>
      <c r="CR106" s="7">
        <f t="shared" ca="1" si="32"/>
        <v>0</v>
      </c>
      <c r="CS106" s="7">
        <f t="shared" ca="1" si="32"/>
        <v>0</v>
      </c>
      <c r="CT106" s="7">
        <f t="shared" ca="1" si="32"/>
        <v>0</v>
      </c>
      <c r="CU106" s="7">
        <f t="shared" ca="1" si="32"/>
        <v>0</v>
      </c>
      <c r="CV106" s="7">
        <f t="shared" ca="1" si="32"/>
        <v>0</v>
      </c>
      <c r="CW106" s="7">
        <f t="shared" ca="1" si="32"/>
        <v>0</v>
      </c>
      <c r="CX106" s="7">
        <f t="shared" ca="1" si="32"/>
        <v>0</v>
      </c>
      <c r="CY106" s="7">
        <f t="shared" ca="1" si="32"/>
        <v>0</v>
      </c>
      <c r="CZ106" s="7">
        <f t="shared" ca="1" si="32"/>
        <v>0</v>
      </c>
      <c r="DA106" s="7">
        <f t="shared" ca="1" si="32"/>
        <v>0</v>
      </c>
      <c r="DB106" s="7">
        <f t="shared" ca="1" si="32"/>
        <v>0</v>
      </c>
      <c r="DC106" s="7">
        <f t="shared" ca="1" si="32"/>
        <v>0</v>
      </c>
      <c r="DD106" s="7">
        <f t="shared" ca="1" si="32"/>
        <v>0</v>
      </c>
      <c r="DE106" s="7">
        <f t="shared" ca="1" si="32"/>
        <v>0</v>
      </c>
      <c r="DF106" s="7">
        <f t="shared" ca="1" si="32"/>
        <v>0</v>
      </c>
      <c r="DJ106" s="204"/>
      <c r="DK106" s="3" t="s">
        <v>0</v>
      </c>
      <c r="DL106" s="7">
        <f ca="1"/>
        <v>0</v>
      </c>
      <c r="DM106" s="155">
        <f ca="1"/>
        <v>1</v>
      </c>
      <c r="DN106" s="7">
        <f ca="1"/>
        <v>0</v>
      </c>
      <c r="DO106" s="7">
        <f ca="1"/>
        <v>0</v>
      </c>
      <c r="DP106" s="7">
        <f ca="1"/>
        <v>0</v>
      </c>
      <c r="DQ106" s="7">
        <f ca="1"/>
        <v>0</v>
      </c>
      <c r="DR106" s="7">
        <f ca="1"/>
        <v>0</v>
      </c>
      <c r="DS106" s="7">
        <f ca="1"/>
        <v>0</v>
      </c>
      <c r="DT106" s="7">
        <f ca="1"/>
        <v>0</v>
      </c>
      <c r="DU106" s="7">
        <f ca="1"/>
        <v>0</v>
      </c>
      <c r="DV106" s="7">
        <f ca="1"/>
        <v>0</v>
      </c>
      <c r="DW106" s="7">
        <f ca="1"/>
        <v>0</v>
      </c>
      <c r="DX106" s="7">
        <f ca="1"/>
        <v>0</v>
      </c>
      <c r="DY106" s="7">
        <f ca="1"/>
        <v>0</v>
      </c>
      <c r="DZ106" s="7">
        <f ca="1"/>
        <v>0</v>
      </c>
      <c r="EA106" s="7">
        <f ca="1"/>
        <v>0</v>
      </c>
      <c r="EB106" s="7">
        <f ca="1"/>
        <v>0</v>
      </c>
      <c r="EC106" s="7">
        <f ca="1"/>
        <v>0</v>
      </c>
      <c r="ED106" s="7">
        <f ca="1"/>
        <v>0</v>
      </c>
      <c r="EE106" s="7">
        <f ca="1"/>
        <v>0</v>
      </c>
      <c r="EG106" s="204"/>
      <c r="EH106" s="3" t="s">
        <v>0</v>
      </c>
      <c r="EI106" s="7">
        <f ca="1"/>
        <v>0</v>
      </c>
      <c r="EJ106" s="7">
        <f ca="1"/>
        <v>1.0012453793688643</v>
      </c>
      <c r="EK106" s="7">
        <f ca="1"/>
        <v>1.0160862046930441</v>
      </c>
      <c r="EL106" s="7">
        <f ca="1"/>
        <v>0</v>
      </c>
      <c r="EM106" s="7">
        <f ca="1"/>
        <v>1.4844372988396322E-3</v>
      </c>
      <c r="EN106" s="7">
        <f ca="1"/>
        <v>6.425310366162779E-3</v>
      </c>
      <c r="EO106" s="7">
        <f ca="1"/>
        <v>1.1370777441712421</v>
      </c>
      <c r="EP106" s="7">
        <f ca="1"/>
        <v>1.1750195029603814</v>
      </c>
      <c r="EQ106" s="7">
        <f ca="1"/>
        <v>1.6976346335862005E-2</v>
      </c>
      <c r="ER106" s="7">
        <f ca="1"/>
        <v>1.7314520565660255E-2</v>
      </c>
      <c r="ES106" s="7">
        <f ca="1"/>
        <v>1.1370777441712421</v>
      </c>
      <c r="ET106" s="7">
        <f ca="1"/>
        <v>1.1691469566665851</v>
      </c>
      <c r="EU106" s="7">
        <f ca="1"/>
        <v>1.0821575353537507</v>
      </c>
      <c r="EV106" s="7">
        <f ca="1"/>
        <v>0.49808363427456454</v>
      </c>
      <c r="EW106" s="7">
        <f ca="1"/>
        <v>10.840444052281164</v>
      </c>
      <c r="EX106" s="7">
        <f ca="1"/>
        <v>10.512298228826165</v>
      </c>
      <c r="EY106" s="7">
        <f ca="1"/>
        <v>1.2614617710615367E-7</v>
      </c>
      <c r="EZ106" s="7">
        <f ca="1"/>
        <v>2.0777424678791959E-13</v>
      </c>
      <c r="FA106" s="7">
        <f ca="1"/>
        <v>6.5051336668928791E-8</v>
      </c>
      <c r="FB106" s="7">
        <f ca="1"/>
        <v>2.2274409269363899E-9</v>
      </c>
      <c r="FE106" s="124"/>
      <c r="FJ106" s="204"/>
      <c r="FK106" s="3" t="s">
        <v>0</v>
      </c>
      <c r="FL106" s="7">
        <f ca="1"/>
        <v>0</v>
      </c>
      <c r="FM106" s="7">
        <f ca="1"/>
        <v>0</v>
      </c>
      <c r="FN106" s="7">
        <f ca="1"/>
        <v>0</v>
      </c>
      <c r="FO106" s="7">
        <f ca="1"/>
        <v>0</v>
      </c>
      <c r="FP106" s="7">
        <f ca="1"/>
        <v>0</v>
      </c>
      <c r="FQ106" s="7">
        <f ca="1"/>
        <v>0</v>
      </c>
      <c r="FR106" s="7">
        <f ca="1"/>
        <v>0</v>
      </c>
      <c r="FS106" s="7">
        <f ca="1"/>
        <v>0</v>
      </c>
      <c r="FT106" s="7">
        <f ca="1"/>
        <v>0</v>
      </c>
      <c r="FU106" s="7">
        <f ca="1"/>
        <v>0</v>
      </c>
      <c r="FV106" s="7">
        <f ca="1"/>
        <v>0</v>
      </c>
      <c r="FW106" s="7">
        <f ca="1"/>
        <v>0</v>
      </c>
      <c r="FX106" s="7">
        <f ca="1"/>
        <v>0</v>
      </c>
      <c r="FY106" s="7">
        <f ca="1"/>
        <v>0</v>
      </c>
      <c r="FZ106" s="7">
        <f ca="1"/>
        <v>0</v>
      </c>
      <c r="GA106" s="7">
        <f ca="1"/>
        <v>0</v>
      </c>
      <c r="GB106" s="7">
        <f ca="1"/>
        <v>18028.386472621911</v>
      </c>
      <c r="GC106" s="7">
        <f ca="1"/>
        <v>103.8871233939598</v>
      </c>
      <c r="GD106" s="7">
        <f ca="1"/>
        <v>32525.668334464397</v>
      </c>
      <c r="GE106" s="7">
        <f ca="1"/>
        <v>167.05806952022925</v>
      </c>
      <c r="HC106" s="125"/>
      <c r="HO106" s="147"/>
      <c r="JL106" s="143"/>
    </row>
    <row r="107" spans="1:295" ht="18" customHeight="1">
      <c r="A107" s="204"/>
      <c r="B107" s="3" t="s">
        <v>37</v>
      </c>
      <c r="C107" s="18">
        <v>0</v>
      </c>
      <c r="D107" s="18">
        <v>0</v>
      </c>
      <c r="E107" s="18">
        <f>N29</f>
        <v>50290</v>
      </c>
      <c r="F107" s="18">
        <v>0</v>
      </c>
      <c r="G107" s="18">
        <v>0</v>
      </c>
      <c r="H107" s="18">
        <v>0</v>
      </c>
      <c r="I107" s="18">
        <v>0</v>
      </c>
      <c r="J107" s="18">
        <v>0</v>
      </c>
      <c r="K107" s="18">
        <v>0</v>
      </c>
      <c r="L107" s="18">
        <v>0</v>
      </c>
      <c r="M107" s="18">
        <v>0</v>
      </c>
      <c r="N107" s="18">
        <v>0</v>
      </c>
      <c r="O107" s="18">
        <v>0</v>
      </c>
      <c r="P107" s="18">
        <v>0</v>
      </c>
      <c r="Q107" s="18">
        <v>0</v>
      </c>
      <c r="R107" s="18">
        <v>0</v>
      </c>
      <c r="S107" s="18">
        <v>0</v>
      </c>
      <c r="T107" s="18">
        <v>0</v>
      </c>
      <c r="U107" s="18">
        <v>0</v>
      </c>
      <c r="V107" s="18">
        <v>0</v>
      </c>
      <c r="W107" s="216"/>
      <c r="BB107" s="204"/>
      <c r="BC107" s="3" t="s">
        <v>37</v>
      </c>
      <c r="BD107" s="7">
        <v>50290</v>
      </c>
      <c r="BE107" s="7">
        <v>0</v>
      </c>
      <c r="BF107" s="7">
        <v>0</v>
      </c>
      <c r="BG107" s="7">
        <v>0</v>
      </c>
      <c r="BH107" s="7">
        <v>0</v>
      </c>
      <c r="BI107" s="17"/>
      <c r="BJ107" s="7">
        <f>SUM(D107:V107)</f>
        <v>50290</v>
      </c>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204"/>
      <c r="CM107" s="3" t="s">
        <v>37</v>
      </c>
      <c r="CN107" s="7">
        <f t="shared" ca="1" si="33"/>
        <v>0</v>
      </c>
      <c r="CO107" s="7">
        <f t="shared" ca="1" si="32"/>
        <v>0</v>
      </c>
      <c r="CP107" s="7">
        <f t="shared" ca="1" si="32"/>
        <v>0</v>
      </c>
      <c r="CQ107" s="7">
        <f t="shared" ca="1" si="32"/>
        <v>0</v>
      </c>
      <c r="CR107" s="7">
        <f t="shared" ca="1" si="32"/>
        <v>50290</v>
      </c>
      <c r="CS107" s="7">
        <f t="shared" ca="1" si="32"/>
        <v>0</v>
      </c>
      <c r="CT107" s="7">
        <f t="shared" ca="1" si="32"/>
        <v>0</v>
      </c>
      <c r="CU107" s="7">
        <f t="shared" ca="1" si="32"/>
        <v>0</v>
      </c>
      <c r="CV107" s="7">
        <f t="shared" ca="1" si="32"/>
        <v>0</v>
      </c>
      <c r="CW107" s="7">
        <f t="shared" ca="1" si="32"/>
        <v>0</v>
      </c>
      <c r="CX107" s="7">
        <f t="shared" ca="1" si="32"/>
        <v>0</v>
      </c>
      <c r="CY107" s="7">
        <f t="shared" ca="1" si="32"/>
        <v>0</v>
      </c>
      <c r="CZ107" s="7">
        <f t="shared" ca="1" si="32"/>
        <v>0</v>
      </c>
      <c r="DA107" s="7">
        <f t="shared" ca="1" si="32"/>
        <v>0</v>
      </c>
      <c r="DB107" s="7">
        <f t="shared" ca="1" si="32"/>
        <v>0</v>
      </c>
      <c r="DC107" s="7">
        <f t="shared" ca="1" si="32"/>
        <v>0</v>
      </c>
      <c r="DD107" s="7">
        <f t="shared" ca="1" si="32"/>
        <v>0</v>
      </c>
      <c r="DE107" s="7">
        <f t="shared" ca="1" si="32"/>
        <v>0</v>
      </c>
      <c r="DF107" s="7">
        <f t="shared" ca="1" si="32"/>
        <v>0</v>
      </c>
      <c r="DJ107" s="204"/>
      <c r="DK107" s="3" t="s">
        <v>37</v>
      </c>
      <c r="DL107" s="7">
        <f ca="1"/>
        <v>0</v>
      </c>
      <c r="DM107" s="7">
        <f ca="1"/>
        <v>0</v>
      </c>
      <c r="DN107" s="155">
        <f ca="1"/>
        <v>1</v>
      </c>
      <c r="DO107" s="7">
        <f ca="1"/>
        <v>0</v>
      </c>
      <c r="DP107" s="7">
        <f ca="1"/>
        <v>0</v>
      </c>
      <c r="DQ107" s="7">
        <f ca="1"/>
        <v>0</v>
      </c>
      <c r="DR107" s="7">
        <f ca="1"/>
        <v>0</v>
      </c>
      <c r="DS107" s="7">
        <f ca="1"/>
        <v>0</v>
      </c>
      <c r="DT107" s="7">
        <f ca="1"/>
        <v>0</v>
      </c>
      <c r="DU107" s="7">
        <f ca="1"/>
        <v>0</v>
      </c>
      <c r="DV107" s="7">
        <f ca="1"/>
        <v>0</v>
      </c>
      <c r="DW107" s="7">
        <f ca="1"/>
        <v>0</v>
      </c>
      <c r="DX107" s="7">
        <f ca="1"/>
        <v>0</v>
      </c>
      <c r="DY107" s="7">
        <f ca="1"/>
        <v>0</v>
      </c>
      <c r="DZ107" s="7">
        <f ca="1"/>
        <v>0</v>
      </c>
      <c r="EA107" s="7">
        <f ca="1"/>
        <v>0</v>
      </c>
      <c r="EB107" s="7">
        <f ca="1"/>
        <v>0</v>
      </c>
      <c r="EC107" s="7">
        <f ca="1"/>
        <v>0</v>
      </c>
      <c r="ED107" s="7">
        <f ca="1"/>
        <v>0</v>
      </c>
      <c r="EE107" s="7">
        <f ca="1"/>
        <v>0</v>
      </c>
      <c r="EG107" s="204"/>
      <c r="EH107" s="3" t="s">
        <v>37</v>
      </c>
      <c r="EI107" s="7">
        <f ca="1"/>
        <v>0</v>
      </c>
      <c r="EJ107" s="7">
        <f ca="1"/>
        <v>1.2322701123498191E-3</v>
      </c>
      <c r="EK107" s="7">
        <f ca="1"/>
        <v>1.0053905604331173</v>
      </c>
      <c r="EL107" s="7">
        <f ca="1"/>
        <v>0</v>
      </c>
      <c r="EM107" s="7">
        <f ca="1"/>
        <v>1.4688116430623729E-3</v>
      </c>
      <c r="EN107" s="7">
        <f ca="1"/>
        <v>6.3576755202031706E-3</v>
      </c>
      <c r="EO107" s="7">
        <f ca="1"/>
        <v>1.1251085047589131</v>
      </c>
      <c r="EP107" s="7">
        <f ca="1"/>
        <v>1.1626508766134298</v>
      </c>
      <c r="EQ107" s="7">
        <f ca="1"/>
        <v>1.6797647953379246E-2</v>
      </c>
      <c r="ER107" s="7">
        <f ca="1"/>
        <v>1.7132262454442777E-2</v>
      </c>
      <c r="ES107" s="7">
        <f ca="1"/>
        <v>1.1251085047589131</v>
      </c>
      <c r="ET107" s="7">
        <f ca="1"/>
        <v>1.1568401465964104</v>
      </c>
      <c r="EU107" s="7">
        <f ca="1"/>
        <v>1.0707664034026585</v>
      </c>
      <c r="EV107" s="7">
        <f ca="1"/>
        <v>0.49284064865062172</v>
      </c>
      <c r="EW107" s="7">
        <f ca="1"/>
        <v>10.726334114888729</v>
      </c>
      <c r="EX107" s="7">
        <f ca="1"/>
        <v>10.401642457996415</v>
      </c>
      <c r="EY107" s="7">
        <f ca="1"/>
        <v>1.2481832261029942E-7</v>
      </c>
      <c r="EZ107" s="7">
        <f ca="1"/>
        <v>2.0558714945330988E-13</v>
      </c>
      <c r="FA107" s="7">
        <f ca="1"/>
        <v>6.4366585756624277E-8</v>
      </c>
      <c r="FB107" s="7">
        <f ca="1"/>
        <v>2.2039941803370595E-9</v>
      </c>
      <c r="FE107" s="124"/>
      <c r="FJ107" s="204"/>
      <c r="FK107" s="3" t="s">
        <v>37</v>
      </c>
      <c r="FL107" s="7">
        <f ca="1"/>
        <v>0</v>
      </c>
      <c r="FM107" s="7">
        <f ca="1"/>
        <v>0</v>
      </c>
      <c r="FN107" s="7">
        <f ca="1"/>
        <v>0</v>
      </c>
      <c r="FO107" s="7">
        <f ca="1"/>
        <v>0</v>
      </c>
      <c r="FP107" s="7">
        <f ca="1"/>
        <v>0</v>
      </c>
      <c r="FQ107" s="7">
        <f ca="1"/>
        <v>0</v>
      </c>
      <c r="FR107" s="7">
        <f ca="1"/>
        <v>0</v>
      </c>
      <c r="FS107" s="7">
        <f ca="1"/>
        <v>0</v>
      </c>
      <c r="FT107" s="7">
        <f ca="1"/>
        <v>0</v>
      </c>
      <c r="FU107" s="7">
        <f ca="1"/>
        <v>0</v>
      </c>
      <c r="FV107" s="7">
        <f ca="1"/>
        <v>0</v>
      </c>
      <c r="FW107" s="7">
        <f ca="1"/>
        <v>0</v>
      </c>
      <c r="FX107" s="7">
        <f ca="1"/>
        <v>0</v>
      </c>
      <c r="FY107" s="7">
        <f ca="1"/>
        <v>0</v>
      </c>
      <c r="FZ107" s="7">
        <f ca="1"/>
        <v>0</v>
      </c>
      <c r="GA107" s="7">
        <f ca="1"/>
        <v>0</v>
      </c>
      <c r="GB107" s="7">
        <f ca="1"/>
        <v>17838.613983436418</v>
      </c>
      <c r="GC107" s="7">
        <f ca="1"/>
        <v>102.79357472665494</v>
      </c>
      <c r="GD107" s="7">
        <f ca="1"/>
        <v>32183.292878312139</v>
      </c>
      <c r="GE107" s="7">
        <f ca="1"/>
        <v>165.29956352527947</v>
      </c>
      <c r="HC107" s="125"/>
      <c r="HO107" s="147"/>
      <c r="JL107" s="143"/>
    </row>
    <row r="108" spans="1:295" ht="18" customHeight="1">
      <c r="A108" s="204"/>
      <c r="B108" s="3" t="s">
        <v>38</v>
      </c>
      <c r="C108" s="18">
        <v>0</v>
      </c>
      <c r="D108" s="18">
        <v>0</v>
      </c>
      <c r="E108" s="18">
        <v>0</v>
      </c>
      <c r="F108" s="18">
        <v>0</v>
      </c>
      <c r="G108" s="18">
        <v>0</v>
      </c>
      <c r="H108" s="18">
        <f>M16</f>
        <v>42640</v>
      </c>
      <c r="I108" s="18">
        <v>0</v>
      </c>
      <c r="J108" s="18">
        <v>0</v>
      </c>
      <c r="K108" s="18">
        <v>0</v>
      </c>
      <c r="L108" s="18">
        <v>0</v>
      </c>
      <c r="M108" s="18">
        <v>0</v>
      </c>
      <c r="N108" s="18">
        <v>0</v>
      </c>
      <c r="O108" s="18">
        <v>0</v>
      </c>
      <c r="P108" s="18">
        <v>0</v>
      </c>
      <c r="Q108" s="18">
        <v>0</v>
      </c>
      <c r="R108" s="18">
        <v>0</v>
      </c>
      <c r="S108" s="18">
        <v>0</v>
      </c>
      <c r="T108" s="18">
        <v>0</v>
      </c>
      <c r="U108" s="18">
        <v>0</v>
      </c>
      <c r="V108" s="18">
        <v>0</v>
      </c>
      <c r="W108" s="216"/>
      <c r="BB108" s="204"/>
      <c r="BC108" s="3" t="s">
        <v>38</v>
      </c>
      <c r="BD108" s="7">
        <v>42640</v>
      </c>
      <c r="BE108" s="7">
        <v>0</v>
      </c>
      <c r="BF108" s="7">
        <v>0</v>
      </c>
      <c r="BG108" s="7">
        <v>0</v>
      </c>
      <c r="BH108" s="7">
        <v>0</v>
      </c>
      <c r="BI108" s="17"/>
      <c r="BJ108" s="7">
        <f t="shared" ref="BJ108:BJ121" si="34">SUM(C108:V108)</f>
        <v>42640</v>
      </c>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204"/>
      <c r="CM108" s="3" t="s">
        <v>38</v>
      </c>
      <c r="CN108" s="7">
        <f t="shared" ca="1" si="33"/>
        <v>0</v>
      </c>
      <c r="CO108" s="7">
        <f t="shared" ca="1" si="32"/>
        <v>0</v>
      </c>
      <c r="CP108" s="7">
        <f t="shared" ca="1" si="32"/>
        <v>0</v>
      </c>
      <c r="CQ108" s="7">
        <f t="shared" ca="1" si="32"/>
        <v>0</v>
      </c>
      <c r="CR108" s="7">
        <f t="shared" ca="1" si="32"/>
        <v>0</v>
      </c>
      <c r="CS108" s="7">
        <f t="shared" ca="1" si="32"/>
        <v>42640</v>
      </c>
      <c r="CT108" s="7">
        <f t="shared" ca="1" si="32"/>
        <v>0</v>
      </c>
      <c r="CU108" s="7">
        <f t="shared" ca="1" si="32"/>
        <v>0</v>
      </c>
      <c r="CV108" s="7">
        <f t="shared" ca="1" si="32"/>
        <v>0</v>
      </c>
      <c r="CW108" s="7">
        <f t="shared" ca="1" si="32"/>
        <v>0</v>
      </c>
      <c r="CX108" s="7">
        <f t="shared" ca="1" si="32"/>
        <v>0</v>
      </c>
      <c r="CY108" s="7">
        <f t="shared" ca="1" si="32"/>
        <v>0</v>
      </c>
      <c r="CZ108" s="7">
        <f t="shared" ca="1" si="32"/>
        <v>0</v>
      </c>
      <c r="DA108" s="7">
        <f t="shared" ca="1" si="32"/>
        <v>0</v>
      </c>
      <c r="DB108" s="7">
        <f t="shared" ca="1" si="32"/>
        <v>0</v>
      </c>
      <c r="DC108" s="7">
        <f t="shared" ca="1" si="32"/>
        <v>0</v>
      </c>
      <c r="DD108" s="7">
        <f t="shared" ca="1" si="32"/>
        <v>0</v>
      </c>
      <c r="DE108" s="7">
        <f t="shared" ca="1" si="32"/>
        <v>0</v>
      </c>
      <c r="DF108" s="7">
        <f t="shared" ca="1" si="32"/>
        <v>0</v>
      </c>
      <c r="DJ108" s="204"/>
      <c r="DK108" s="3" t="s">
        <v>38</v>
      </c>
      <c r="DL108" s="7">
        <f ca="1"/>
        <v>0</v>
      </c>
      <c r="DM108" s="7">
        <f ca="1"/>
        <v>0</v>
      </c>
      <c r="DN108" s="7">
        <f ca="1"/>
        <v>0</v>
      </c>
      <c r="DO108" s="7">
        <f ca="1"/>
        <v>0</v>
      </c>
      <c r="DP108" s="7">
        <f ca="1"/>
        <v>0</v>
      </c>
      <c r="DQ108" s="7">
        <f ca="1"/>
        <v>1</v>
      </c>
      <c r="DR108" s="7">
        <f ca="1"/>
        <v>0</v>
      </c>
      <c r="DS108" s="7">
        <f ca="1"/>
        <v>0</v>
      </c>
      <c r="DT108" s="7">
        <f ca="1"/>
        <v>0</v>
      </c>
      <c r="DU108" s="7">
        <f ca="1"/>
        <v>0</v>
      </c>
      <c r="DV108" s="7">
        <f ca="1"/>
        <v>0</v>
      </c>
      <c r="DW108" s="7">
        <f ca="1"/>
        <v>0</v>
      </c>
      <c r="DX108" s="7">
        <f ca="1"/>
        <v>0</v>
      </c>
      <c r="DY108" s="7">
        <f ca="1"/>
        <v>0</v>
      </c>
      <c r="DZ108" s="7">
        <f ca="1"/>
        <v>0</v>
      </c>
      <c r="EA108" s="7">
        <f ca="1"/>
        <v>0</v>
      </c>
      <c r="EB108" s="7">
        <f ca="1"/>
        <v>0</v>
      </c>
      <c r="EC108" s="7">
        <f ca="1"/>
        <v>0</v>
      </c>
      <c r="ED108" s="7">
        <f ca="1"/>
        <v>0</v>
      </c>
      <c r="EE108" s="7">
        <f ca="1"/>
        <v>0</v>
      </c>
      <c r="EG108" s="204"/>
      <c r="EH108" s="3" t="s">
        <v>38</v>
      </c>
      <c r="EI108" s="7">
        <f ca="1"/>
        <v>0</v>
      </c>
      <c r="EJ108" s="7">
        <f ca="1"/>
        <v>1.3379792865038792E-3</v>
      </c>
      <c r="EK108" s="7">
        <f ca="1"/>
        <v>2.7239106392423443E-3</v>
      </c>
      <c r="EL108" s="7">
        <f ca="1"/>
        <v>0</v>
      </c>
      <c r="EM108" s="7">
        <f ca="1"/>
        <v>1.5948123179305724E-3</v>
      </c>
      <c r="EN108" s="7">
        <f ca="1"/>
        <v>1.0032126047384498</v>
      </c>
      <c r="EO108" s="7">
        <f ca="1"/>
        <v>7.5598578889956988E-3</v>
      </c>
      <c r="EP108" s="7">
        <f ca="1"/>
        <v>7.8121135557478964E-3</v>
      </c>
      <c r="EQ108" s="7">
        <f ca="1"/>
        <v>2.6505933030457984</v>
      </c>
      <c r="ER108" s="7">
        <f ca="1"/>
        <v>2.7033939664530853</v>
      </c>
      <c r="ES108" s="7">
        <f ca="1"/>
        <v>7.5598578889956988E-3</v>
      </c>
      <c r="ET108" s="7">
        <f ca="1"/>
        <v>7.7730699497542358E-3</v>
      </c>
      <c r="EU108" s="7">
        <f ca="1"/>
        <v>168.96212290331786</v>
      </c>
      <c r="EV108" s="7">
        <f ca="1"/>
        <v>77.768037906719641</v>
      </c>
      <c r="EW108" s="7">
        <f ca="1"/>
        <v>7.2072658979516924E-2</v>
      </c>
      <c r="EX108" s="7">
        <f ca="1"/>
        <v>6.9890982480354122E-2</v>
      </c>
      <c r="EY108" s="7">
        <f ca="1"/>
        <v>8.3868247096553452E-10</v>
      </c>
      <c r="EZ108" s="7">
        <f ca="1"/>
        <v>3.2440727597437026E-11</v>
      </c>
      <c r="FA108" s="7">
        <f ca="1"/>
        <v>4.3249361200434152E-10</v>
      </c>
      <c r="FB108" s="7">
        <f ca="1"/>
        <v>3.477803696426625E-7</v>
      </c>
      <c r="FE108" s="124"/>
      <c r="FJ108" s="204"/>
      <c r="FK108" s="3" t="s">
        <v>38</v>
      </c>
      <c r="FL108" s="7">
        <f ca="1"/>
        <v>0</v>
      </c>
      <c r="FM108" s="7">
        <f ca="1"/>
        <v>0</v>
      </c>
      <c r="FN108" s="7">
        <f ca="1"/>
        <v>0</v>
      </c>
      <c r="FO108" s="7">
        <f ca="1"/>
        <v>0</v>
      </c>
      <c r="FP108" s="7">
        <f ca="1"/>
        <v>0</v>
      </c>
      <c r="FQ108" s="7">
        <f ca="1"/>
        <v>0</v>
      </c>
      <c r="FR108" s="7">
        <f ca="1"/>
        <v>0</v>
      </c>
      <c r="FS108" s="7">
        <f ca="1"/>
        <v>0</v>
      </c>
      <c r="FT108" s="7">
        <f ca="1"/>
        <v>0</v>
      </c>
      <c r="FU108" s="7">
        <f ca="1"/>
        <v>0</v>
      </c>
      <c r="FV108" s="7">
        <f ca="1"/>
        <v>0</v>
      </c>
      <c r="FW108" s="7">
        <f ca="1"/>
        <v>0</v>
      </c>
      <c r="FX108" s="7">
        <f ca="1"/>
        <v>0</v>
      </c>
      <c r="FY108" s="7">
        <f ca="1"/>
        <v>0</v>
      </c>
      <c r="FZ108" s="7">
        <f ca="1"/>
        <v>0</v>
      </c>
      <c r="GA108" s="7">
        <f ca="1"/>
        <v>0</v>
      </c>
      <c r="GB108" s="7">
        <f ca="1"/>
        <v>119.86167207949875</v>
      </c>
      <c r="GC108" s="7">
        <f ca="1"/>
        <v>16220.363798718514</v>
      </c>
      <c r="GD108" s="7">
        <f ca="1"/>
        <v>216.24680600217076</v>
      </c>
      <c r="GE108" s="7">
        <f ca="1"/>
        <v>26083.527723199688</v>
      </c>
      <c r="HC108" s="125"/>
      <c r="HO108" s="147"/>
      <c r="JL108" s="143"/>
    </row>
    <row r="109" spans="1:295" ht="16" customHeight="1">
      <c r="A109" s="204"/>
      <c r="B109" s="3" t="s">
        <v>13</v>
      </c>
      <c r="C109" s="18">
        <v>0</v>
      </c>
      <c r="D109" s="18">
        <v>0</v>
      </c>
      <c r="E109" s="18">
        <v>0</v>
      </c>
      <c r="F109" s="18">
        <v>0</v>
      </c>
      <c r="G109" s="18">
        <v>0</v>
      </c>
      <c r="H109" s="18">
        <v>0</v>
      </c>
      <c r="I109" s="18">
        <f>R28</f>
        <v>16585</v>
      </c>
      <c r="J109" s="18">
        <v>0</v>
      </c>
      <c r="K109" s="18">
        <v>0</v>
      </c>
      <c r="L109" s="18">
        <v>0</v>
      </c>
      <c r="M109" s="18">
        <f>R30</f>
        <v>28355</v>
      </c>
      <c r="N109" s="18">
        <v>0</v>
      </c>
      <c r="O109" s="18">
        <v>0</v>
      </c>
      <c r="P109" s="18">
        <v>0</v>
      </c>
      <c r="Q109" s="18">
        <v>0</v>
      </c>
      <c r="R109" s="18">
        <v>0</v>
      </c>
      <c r="S109" s="18">
        <v>0</v>
      </c>
      <c r="T109" s="18">
        <v>0</v>
      </c>
      <c r="U109" s="18">
        <v>0</v>
      </c>
      <c r="V109" s="18">
        <v>0</v>
      </c>
      <c r="W109" s="216"/>
      <c r="BB109" s="204"/>
      <c r="BC109" s="3" t="s">
        <v>13</v>
      </c>
      <c r="BD109" s="7">
        <v>44940</v>
      </c>
      <c r="BE109" s="7">
        <v>0</v>
      </c>
      <c r="BF109" s="7">
        <v>0</v>
      </c>
      <c r="BG109" s="7">
        <v>0</v>
      </c>
      <c r="BH109" s="7">
        <v>0</v>
      </c>
      <c r="BI109" s="17"/>
      <c r="BJ109" s="7">
        <f t="shared" si="34"/>
        <v>44940</v>
      </c>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204"/>
      <c r="CM109" s="3" t="s">
        <v>13</v>
      </c>
      <c r="CN109" s="7">
        <f t="shared" ca="1" si="33"/>
        <v>0</v>
      </c>
      <c r="CO109" s="7">
        <f t="shared" ca="1" si="32"/>
        <v>0</v>
      </c>
      <c r="CP109" s="7">
        <f t="shared" ca="1" si="32"/>
        <v>0</v>
      </c>
      <c r="CQ109" s="7">
        <f t="shared" ca="1" si="32"/>
        <v>0</v>
      </c>
      <c r="CR109" s="7">
        <f t="shared" ca="1" si="32"/>
        <v>0</v>
      </c>
      <c r="CS109" s="7">
        <f t="shared" ca="1" si="32"/>
        <v>0</v>
      </c>
      <c r="CT109" s="7">
        <f t="shared" ca="1" si="32"/>
        <v>44940</v>
      </c>
      <c r="CU109" s="7">
        <f t="shared" ca="1" si="32"/>
        <v>0</v>
      </c>
      <c r="CV109" s="7">
        <f t="shared" ca="1" si="32"/>
        <v>0</v>
      </c>
      <c r="CW109" s="7">
        <f t="shared" ca="1" si="32"/>
        <v>0</v>
      </c>
      <c r="CX109" s="7">
        <f t="shared" ca="1" si="32"/>
        <v>0</v>
      </c>
      <c r="CY109" s="7">
        <f t="shared" ca="1" si="32"/>
        <v>0</v>
      </c>
      <c r="CZ109" s="7">
        <f t="shared" ca="1" si="32"/>
        <v>0</v>
      </c>
      <c r="DA109" s="7">
        <f t="shared" ca="1" si="32"/>
        <v>0</v>
      </c>
      <c r="DB109" s="7">
        <f t="shared" ca="1" si="32"/>
        <v>0</v>
      </c>
      <c r="DC109" s="7">
        <f t="shared" ca="1" si="32"/>
        <v>0</v>
      </c>
      <c r="DD109" s="7">
        <f t="shared" ca="1" si="32"/>
        <v>0</v>
      </c>
      <c r="DE109" s="7">
        <f t="shared" ca="1" si="32"/>
        <v>0</v>
      </c>
      <c r="DF109" s="7">
        <f t="shared" ca="1" si="32"/>
        <v>0</v>
      </c>
      <c r="DJ109" s="204"/>
      <c r="DK109" s="3" t="s">
        <v>13</v>
      </c>
      <c r="DL109" s="7">
        <f ca="1"/>
        <v>0</v>
      </c>
      <c r="DM109" s="7">
        <f ca="1"/>
        <v>0</v>
      </c>
      <c r="DN109" s="7">
        <f ca="1"/>
        <v>0</v>
      </c>
      <c r="DO109" s="7">
        <f ca="1"/>
        <v>0</v>
      </c>
      <c r="DP109" s="7">
        <f ca="1"/>
        <v>0</v>
      </c>
      <c r="DQ109" s="7">
        <f ca="1"/>
        <v>0</v>
      </c>
      <c r="DR109" s="155">
        <f ca="1"/>
        <v>1</v>
      </c>
      <c r="DS109" s="7">
        <f ca="1"/>
        <v>0</v>
      </c>
      <c r="DT109" s="7">
        <f ca="1"/>
        <v>0</v>
      </c>
      <c r="DU109" s="7">
        <f ca="1"/>
        <v>0</v>
      </c>
      <c r="DV109" s="7">
        <f ca="1"/>
        <v>1</v>
      </c>
      <c r="DW109" s="7">
        <f ca="1"/>
        <v>0</v>
      </c>
      <c r="DX109" s="7">
        <f ca="1"/>
        <v>0</v>
      </c>
      <c r="DY109" s="7">
        <f ca="1"/>
        <v>0</v>
      </c>
      <c r="DZ109" s="7">
        <f ca="1"/>
        <v>0</v>
      </c>
      <c r="EA109" s="7">
        <f ca="1"/>
        <v>0</v>
      </c>
      <c r="EB109" s="7">
        <f ca="1"/>
        <v>0</v>
      </c>
      <c r="EC109" s="7">
        <f ca="1"/>
        <v>0</v>
      </c>
      <c r="ED109" s="7">
        <f ca="1"/>
        <v>0</v>
      </c>
      <c r="EE109" s="7">
        <f ca="1"/>
        <v>0</v>
      </c>
      <c r="EG109" s="204"/>
      <c r="EH109" s="3" t="s">
        <v>13</v>
      </c>
      <c r="EI109" s="7">
        <f ca="1"/>
        <v>0</v>
      </c>
      <c r="EJ109" s="7">
        <f ca="1"/>
        <v>1.1011775472062216E-3</v>
      </c>
      <c r="EK109" s="7">
        <f ca="1"/>
        <v>4.8170965572537942E-3</v>
      </c>
      <c r="EL109" s="7">
        <f ca="1"/>
        <v>0</v>
      </c>
      <c r="EM109" s="7">
        <f ca="1"/>
        <v>1.3125550852897804E-3</v>
      </c>
      <c r="EN109" s="7">
        <f ca="1"/>
        <v>5.6813270606071416E-3</v>
      </c>
      <c r="EO109" s="7">
        <f ca="1"/>
        <v>1.0054161106356245</v>
      </c>
      <c r="EP109" s="7">
        <f ca="1"/>
        <v>1.0389646131439165</v>
      </c>
      <c r="EQ109" s="7">
        <f ca="1"/>
        <v>1.5010664128551707E-2</v>
      </c>
      <c r="ER109" s="7">
        <f ca="1"/>
        <v>1.5309681342267895E-2</v>
      </c>
      <c r="ES109" s="7">
        <f ca="1"/>
        <v>1.0054161106356245</v>
      </c>
      <c r="ET109" s="7">
        <f ca="1"/>
        <v>1.0337720458946649</v>
      </c>
      <c r="EU109" s="7">
        <f ca="1"/>
        <v>0.9568550838917369</v>
      </c>
      <c r="EV109" s="7">
        <f ca="1"/>
        <v>0.44041079241120556</v>
      </c>
      <c r="EW109" s="7">
        <f ca="1"/>
        <v>9.5852347409643919</v>
      </c>
      <c r="EX109" s="7">
        <f ca="1"/>
        <v>9.2950847496989226</v>
      </c>
      <c r="EY109" s="7">
        <f ca="1"/>
        <v>1.1153977765175475E-7</v>
      </c>
      <c r="EZ109" s="7">
        <f ca="1"/>
        <v>1.837161761072133E-13</v>
      </c>
      <c r="FA109" s="7">
        <f ca="1"/>
        <v>5.7519076633579141E-8</v>
      </c>
      <c r="FB109" s="7">
        <f ca="1"/>
        <v>1.9695267143438248E-9</v>
      </c>
      <c r="FE109" s="124"/>
      <c r="FJ109" s="204"/>
      <c r="FK109" s="3" t="s">
        <v>13</v>
      </c>
      <c r="FL109" s="7">
        <f ca="1"/>
        <v>0</v>
      </c>
      <c r="FM109" s="7">
        <f ca="1"/>
        <v>0</v>
      </c>
      <c r="FN109" s="7">
        <f ca="1"/>
        <v>0</v>
      </c>
      <c r="FO109" s="7">
        <f ca="1"/>
        <v>0</v>
      </c>
      <c r="FP109" s="7">
        <f ca="1"/>
        <v>0</v>
      </c>
      <c r="FQ109" s="7">
        <f ca="1"/>
        <v>0</v>
      </c>
      <c r="FR109" s="7">
        <f ca="1"/>
        <v>0</v>
      </c>
      <c r="FS109" s="7">
        <f ca="1"/>
        <v>0</v>
      </c>
      <c r="FT109" s="7">
        <f ca="1"/>
        <v>0</v>
      </c>
      <c r="FU109" s="7">
        <f ca="1"/>
        <v>0</v>
      </c>
      <c r="FV109" s="7">
        <f ca="1"/>
        <v>0</v>
      </c>
      <c r="FW109" s="7">
        <f ca="1"/>
        <v>0</v>
      </c>
      <c r="FX109" s="7">
        <f ca="1"/>
        <v>0</v>
      </c>
      <c r="FY109" s="7">
        <f ca="1"/>
        <v>0</v>
      </c>
      <c r="FZ109" s="7">
        <f ca="1"/>
        <v>0</v>
      </c>
      <c r="GA109" s="7">
        <f ca="1"/>
        <v>0</v>
      </c>
      <c r="GB109" s="7">
        <f ca="1"/>
        <v>15940.889091581168</v>
      </c>
      <c r="GC109" s="7">
        <f ca="1"/>
        <v>91.85808805360665</v>
      </c>
      <c r="GD109" s="7">
        <f ca="1"/>
        <v>28759.538316789571</v>
      </c>
      <c r="GE109" s="7">
        <f ca="1"/>
        <v>147.71450357578686</v>
      </c>
      <c r="HC109" s="125"/>
      <c r="HO109" s="147"/>
      <c r="JL109" s="143"/>
    </row>
    <row r="110" spans="1:295" ht="16" customHeight="1">
      <c r="A110" s="204"/>
      <c r="B110" s="3" t="s">
        <v>23</v>
      </c>
      <c r="C110" s="18">
        <v>0</v>
      </c>
      <c r="D110" s="18">
        <v>0</v>
      </c>
      <c r="E110" s="18">
        <v>0</v>
      </c>
      <c r="F110" s="18">
        <v>0</v>
      </c>
      <c r="G110" s="18">
        <v>0</v>
      </c>
      <c r="H110" s="18">
        <v>0</v>
      </c>
      <c r="I110" s="18">
        <v>0</v>
      </c>
      <c r="J110" s="18">
        <v>0</v>
      </c>
      <c r="K110" s="18">
        <f>R16</f>
        <v>6400</v>
      </c>
      <c r="L110" s="18">
        <v>0</v>
      </c>
      <c r="M110" s="18">
        <v>0</v>
      </c>
      <c r="N110" s="18">
        <v>0</v>
      </c>
      <c r="O110" s="18">
        <v>0</v>
      </c>
      <c r="P110" s="18">
        <v>0</v>
      </c>
      <c r="Q110" s="18">
        <v>0</v>
      </c>
      <c r="R110" s="18">
        <v>0</v>
      </c>
      <c r="S110" s="18">
        <v>0</v>
      </c>
      <c r="T110" s="18">
        <v>0</v>
      </c>
      <c r="U110" s="18">
        <v>0</v>
      </c>
      <c r="V110" s="18">
        <v>0</v>
      </c>
      <c r="W110" s="216"/>
      <c r="BB110" s="204"/>
      <c r="BC110" s="3" t="s">
        <v>23</v>
      </c>
      <c r="BD110" s="7">
        <v>6400</v>
      </c>
      <c r="BE110" s="7">
        <v>0</v>
      </c>
      <c r="BF110" s="7">
        <v>0</v>
      </c>
      <c r="BG110" s="7">
        <v>0</v>
      </c>
      <c r="BH110" s="7">
        <v>0</v>
      </c>
      <c r="BI110" s="17"/>
      <c r="BJ110" s="7">
        <f t="shared" si="34"/>
        <v>6400</v>
      </c>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204"/>
      <c r="CM110" s="3" t="s">
        <v>23</v>
      </c>
      <c r="CN110" s="7">
        <f t="shared" ca="1" si="33"/>
        <v>0</v>
      </c>
      <c r="CO110" s="7">
        <f t="shared" ca="1" si="32"/>
        <v>0</v>
      </c>
      <c r="CP110" s="7">
        <f t="shared" ca="1" si="32"/>
        <v>0</v>
      </c>
      <c r="CQ110" s="7">
        <f t="shared" ca="1" si="32"/>
        <v>0</v>
      </c>
      <c r="CR110" s="7">
        <f t="shared" ca="1" si="32"/>
        <v>0</v>
      </c>
      <c r="CS110" s="7">
        <f t="shared" ca="1" si="32"/>
        <v>0</v>
      </c>
      <c r="CT110" s="7">
        <f t="shared" ca="1" si="32"/>
        <v>0</v>
      </c>
      <c r="CU110" s="7">
        <f t="shared" ca="1" si="32"/>
        <v>6400</v>
      </c>
      <c r="CV110" s="7">
        <f t="shared" ca="1" si="32"/>
        <v>0</v>
      </c>
      <c r="CW110" s="7">
        <f t="shared" ca="1" si="32"/>
        <v>0</v>
      </c>
      <c r="CX110" s="7">
        <f t="shared" ca="1" si="32"/>
        <v>0</v>
      </c>
      <c r="CY110" s="7">
        <f t="shared" ca="1" si="32"/>
        <v>0</v>
      </c>
      <c r="CZ110" s="7">
        <f t="shared" ca="1" si="32"/>
        <v>0</v>
      </c>
      <c r="DA110" s="7">
        <f t="shared" ca="1" si="32"/>
        <v>0</v>
      </c>
      <c r="DB110" s="7">
        <f t="shared" ca="1" si="32"/>
        <v>0</v>
      </c>
      <c r="DC110" s="7">
        <f t="shared" ca="1" si="32"/>
        <v>0</v>
      </c>
      <c r="DD110" s="7">
        <f t="shared" ca="1" si="32"/>
        <v>0</v>
      </c>
      <c r="DE110" s="7">
        <f t="shared" ca="1" si="32"/>
        <v>0</v>
      </c>
      <c r="DF110" s="7">
        <f t="shared" ca="1" si="32"/>
        <v>0</v>
      </c>
      <c r="DJ110" s="204"/>
      <c r="DK110" s="3" t="s">
        <v>23</v>
      </c>
      <c r="DL110" s="7">
        <f ca="1"/>
        <v>0</v>
      </c>
      <c r="DM110" s="7">
        <f ca="1"/>
        <v>0</v>
      </c>
      <c r="DN110" s="7">
        <f ca="1"/>
        <v>0</v>
      </c>
      <c r="DO110" s="7">
        <f ca="1"/>
        <v>0</v>
      </c>
      <c r="DP110" s="7">
        <f ca="1"/>
        <v>0</v>
      </c>
      <c r="DQ110" s="7">
        <f ca="1"/>
        <v>0</v>
      </c>
      <c r="DR110" s="7">
        <f ca="1"/>
        <v>0</v>
      </c>
      <c r="DS110" s="7">
        <f ca="1"/>
        <v>0</v>
      </c>
      <c r="DT110" s="7">
        <f ca="1"/>
        <v>1</v>
      </c>
      <c r="DU110" s="7">
        <f ca="1"/>
        <v>0</v>
      </c>
      <c r="DV110" s="7">
        <f ca="1"/>
        <v>0</v>
      </c>
      <c r="DW110" s="7">
        <f ca="1"/>
        <v>0</v>
      </c>
      <c r="DX110" s="7">
        <f ca="1"/>
        <v>0</v>
      </c>
      <c r="DY110" s="7">
        <f ca="1"/>
        <v>0</v>
      </c>
      <c r="DZ110" s="7">
        <f ca="1"/>
        <v>0</v>
      </c>
      <c r="EA110" s="7">
        <f ca="1"/>
        <v>0</v>
      </c>
      <c r="EB110" s="7">
        <f ca="1"/>
        <v>0</v>
      </c>
      <c r="EC110" s="7">
        <f ca="1"/>
        <v>0</v>
      </c>
      <c r="ED110" s="7">
        <f ca="1"/>
        <v>0</v>
      </c>
      <c r="EE110" s="7">
        <f ca="1"/>
        <v>0</v>
      </c>
      <c r="EG110" s="204"/>
      <c r="EH110" s="3" t="s">
        <v>23</v>
      </c>
      <c r="EI110" s="7">
        <f ca="1"/>
        <v>0</v>
      </c>
      <c r="EJ110" s="7">
        <f ca="1"/>
        <v>5.1460741788610716E-4</v>
      </c>
      <c r="EK110" s="7">
        <f ca="1"/>
        <v>1.0476579381701041E-3</v>
      </c>
      <c r="EL110" s="7">
        <f ca="1"/>
        <v>0</v>
      </c>
      <c r="EM110" s="7">
        <f ca="1"/>
        <v>6.1338935305022013E-4</v>
      </c>
      <c r="EN110" s="7">
        <f ca="1"/>
        <v>1.2356172070960255E-3</v>
      </c>
      <c r="EO110" s="7">
        <f ca="1"/>
        <v>2.907637649613732E-3</v>
      </c>
      <c r="EP110" s="7">
        <f ca="1"/>
        <v>3.0046590599029266E-3</v>
      </c>
      <c r="EQ110" s="7">
        <f ca="1"/>
        <v>1.0194589627099226</v>
      </c>
      <c r="ER110" s="7">
        <f ca="1"/>
        <v>1.0397669101742637</v>
      </c>
      <c r="ES110" s="7">
        <f ca="1"/>
        <v>2.907637649613732E-3</v>
      </c>
      <c r="ET110" s="7">
        <f ca="1"/>
        <v>2.9896422883670219E-3</v>
      </c>
      <c r="EU110" s="7">
        <f ca="1"/>
        <v>64.985431885891487</v>
      </c>
      <c r="EV110" s="7">
        <f ca="1"/>
        <v>9.5783810276876491E-2</v>
      </c>
      <c r="EW110" s="7">
        <f ca="1"/>
        <v>2.7720253453661699E-2</v>
      </c>
      <c r="EX110" s="7">
        <f ca="1"/>
        <v>2.6881147107829472E-2</v>
      </c>
      <c r="EY110" s="7">
        <f ca="1"/>
        <v>3.2257018114097962E-10</v>
      </c>
      <c r="EZ110" s="7">
        <f ca="1"/>
        <v>1.2477202922091165E-11</v>
      </c>
      <c r="FA110" s="7">
        <f ca="1"/>
        <v>1.6634369692474166E-10</v>
      </c>
      <c r="FB110" s="7">
        <f ca="1"/>
        <v>4.2834729845997234E-10</v>
      </c>
      <c r="FE110" s="124"/>
      <c r="FJ110" s="204"/>
      <c r="FK110" s="3" t="s">
        <v>23</v>
      </c>
      <c r="FL110" s="7">
        <f ca="1"/>
        <v>0</v>
      </c>
      <c r="FM110" s="7">
        <f ca="1"/>
        <v>0</v>
      </c>
      <c r="FN110" s="7">
        <f ca="1"/>
        <v>0</v>
      </c>
      <c r="FO110" s="7">
        <f ca="1"/>
        <v>0</v>
      </c>
      <c r="FP110" s="7">
        <f ca="1"/>
        <v>0</v>
      </c>
      <c r="FQ110" s="7">
        <f ca="1"/>
        <v>0</v>
      </c>
      <c r="FR110" s="7">
        <f ca="1"/>
        <v>0</v>
      </c>
      <c r="FS110" s="7">
        <f ca="1"/>
        <v>0</v>
      </c>
      <c r="FT110" s="7">
        <f ca="1"/>
        <v>0</v>
      </c>
      <c r="FU110" s="7">
        <f ca="1"/>
        <v>0</v>
      </c>
      <c r="FV110" s="7">
        <f ca="1"/>
        <v>0</v>
      </c>
      <c r="FW110" s="7">
        <f ca="1"/>
        <v>0</v>
      </c>
      <c r="FX110" s="7">
        <f ca="1"/>
        <v>0</v>
      </c>
      <c r="FY110" s="7">
        <f ca="1"/>
        <v>0</v>
      </c>
      <c r="FZ110" s="7">
        <f ca="1"/>
        <v>0</v>
      </c>
      <c r="GA110" s="7">
        <f ca="1"/>
        <v>0</v>
      </c>
      <c r="GB110" s="7">
        <f ca="1"/>
        <v>46.100643107555172</v>
      </c>
      <c r="GC110" s="7">
        <f ca="1"/>
        <v>6238.6014610455823</v>
      </c>
      <c r="GD110" s="7">
        <f ca="1"/>
        <v>83.171848462370832</v>
      </c>
      <c r="GE110" s="7">
        <f ca="1"/>
        <v>32.126047384497923</v>
      </c>
      <c r="HC110" s="125"/>
      <c r="HO110" s="147"/>
      <c r="JL110" s="143"/>
    </row>
    <row r="111" spans="1:295" ht="16" customHeight="1">
      <c r="A111" s="204"/>
      <c r="B111" s="3" t="s">
        <v>22</v>
      </c>
      <c r="C111" s="18">
        <v>0</v>
      </c>
      <c r="D111" s="18">
        <v>0</v>
      </c>
      <c r="E111" s="18">
        <v>0</v>
      </c>
      <c r="F111" s="18">
        <v>0</v>
      </c>
      <c r="G111" s="18">
        <v>0</v>
      </c>
      <c r="H111" s="18">
        <v>0</v>
      </c>
      <c r="I111" s="18">
        <v>0</v>
      </c>
      <c r="J111" s="18">
        <v>0</v>
      </c>
      <c r="K111" s="18">
        <v>0</v>
      </c>
      <c r="L111" s="18">
        <f>V16</f>
        <v>6275</v>
      </c>
      <c r="M111" s="18">
        <v>0</v>
      </c>
      <c r="N111" s="18">
        <v>0</v>
      </c>
      <c r="O111" s="18">
        <v>0</v>
      </c>
      <c r="P111" s="18">
        <v>0</v>
      </c>
      <c r="Q111" s="18">
        <v>0</v>
      </c>
      <c r="R111" s="18">
        <v>0</v>
      </c>
      <c r="S111" s="18">
        <v>0</v>
      </c>
      <c r="T111" s="18">
        <v>0</v>
      </c>
      <c r="U111" s="18">
        <v>0</v>
      </c>
      <c r="V111" s="18">
        <v>0</v>
      </c>
      <c r="W111" s="216"/>
      <c r="BB111" s="204"/>
      <c r="BC111" s="3" t="s">
        <v>22</v>
      </c>
      <c r="BD111" s="7">
        <v>6275</v>
      </c>
      <c r="BE111" s="7">
        <v>0</v>
      </c>
      <c r="BF111" s="7">
        <v>0</v>
      </c>
      <c r="BG111" s="7">
        <v>0</v>
      </c>
      <c r="BH111" s="7">
        <v>0</v>
      </c>
      <c r="BI111" s="17"/>
      <c r="BJ111" s="7">
        <f t="shared" si="34"/>
        <v>6275</v>
      </c>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204"/>
      <c r="CM111" s="3" t="s">
        <v>22</v>
      </c>
      <c r="CN111" s="7">
        <f t="shared" ca="1" si="33"/>
        <v>0</v>
      </c>
      <c r="CO111" s="7">
        <f t="shared" ca="1" si="32"/>
        <v>0</v>
      </c>
      <c r="CP111" s="7">
        <f t="shared" ca="1" si="32"/>
        <v>0</v>
      </c>
      <c r="CQ111" s="7">
        <f t="shared" ca="1" si="32"/>
        <v>0</v>
      </c>
      <c r="CR111" s="7">
        <f t="shared" ca="1" si="32"/>
        <v>0</v>
      </c>
      <c r="CS111" s="7">
        <f t="shared" ca="1" si="32"/>
        <v>0</v>
      </c>
      <c r="CT111" s="7">
        <f t="shared" ca="1" si="32"/>
        <v>0</v>
      </c>
      <c r="CU111" s="7">
        <f t="shared" ca="1" si="32"/>
        <v>0</v>
      </c>
      <c r="CV111" s="7">
        <f t="shared" ca="1" si="32"/>
        <v>6275</v>
      </c>
      <c r="CW111" s="7">
        <f t="shared" ca="1" si="32"/>
        <v>0</v>
      </c>
      <c r="CX111" s="7">
        <f t="shared" ca="1" si="32"/>
        <v>0</v>
      </c>
      <c r="CY111" s="7">
        <f t="shared" ca="1" si="32"/>
        <v>0</v>
      </c>
      <c r="CZ111" s="7">
        <f t="shared" ca="1" si="32"/>
        <v>0</v>
      </c>
      <c r="DA111" s="7">
        <f t="shared" ca="1" si="32"/>
        <v>0</v>
      </c>
      <c r="DB111" s="7">
        <f t="shared" ca="1" si="32"/>
        <v>0</v>
      </c>
      <c r="DC111" s="7">
        <f t="shared" ca="1" si="32"/>
        <v>0</v>
      </c>
      <c r="DD111" s="7">
        <f t="shared" ca="1" si="32"/>
        <v>0</v>
      </c>
      <c r="DE111" s="7">
        <f t="shared" ca="1" si="32"/>
        <v>0</v>
      </c>
      <c r="DF111" s="7">
        <f t="shared" ca="1" si="32"/>
        <v>0</v>
      </c>
      <c r="DJ111" s="204"/>
      <c r="DK111" s="3" t="s">
        <v>22</v>
      </c>
      <c r="DL111" s="7">
        <f ca="1"/>
        <v>0</v>
      </c>
      <c r="DM111" s="7">
        <f ca="1"/>
        <v>0</v>
      </c>
      <c r="DN111" s="7">
        <f ca="1"/>
        <v>0</v>
      </c>
      <c r="DO111" s="7">
        <f ca="1"/>
        <v>0</v>
      </c>
      <c r="DP111" s="7">
        <f ca="1"/>
        <v>0</v>
      </c>
      <c r="DQ111" s="7">
        <f ca="1"/>
        <v>0</v>
      </c>
      <c r="DR111" s="7">
        <f ca="1"/>
        <v>0</v>
      </c>
      <c r="DS111" s="7">
        <f ca="1"/>
        <v>0</v>
      </c>
      <c r="DT111" s="7">
        <f ca="1"/>
        <v>0</v>
      </c>
      <c r="DU111" s="7">
        <f ca="1"/>
        <v>1</v>
      </c>
      <c r="DV111" s="7">
        <f ca="1"/>
        <v>0</v>
      </c>
      <c r="DW111" s="7">
        <f ca="1"/>
        <v>0</v>
      </c>
      <c r="DX111" s="7">
        <f ca="1"/>
        <v>0</v>
      </c>
      <c r="DY111" s="7">
        <f ca="1"/>
        <v>0</v>
      </c>
      <c r="DZ111" s="7">
        <f ca="1"/>
        <v>0</v>
      </c>
      <c r="EA111" s="7">
        <f ca="1"/>
        <v>0</v>
      </c>
      <c r="EB111" s="7">
        <f ca="1"/>
        <v>0</v>
      </c>
      <c r="EC111" s="7">
        <f ca="1"/>
        <v>0</v>
      </c>
      <c r="ED111" s="7">
        <f ca="1"/>
        <v>0</v>
      </c>
      <c r="EE111" s="7">
        <f ca="1"/>
        <v>0</v>
      </c>
      <c r="EG111" s="204"/>
      <c r="EH111" s="3" t="s">
        <v>22</v>
      </c>
      <c r="EI111" s="7">
        <f ca="1"/>
        <v>0</v>
      </c>
      <c r="EJ111" s="7">
        <f ca="1"/>
        <v>5.0455649175551909E-4</v>
      </c>
      <c r="EK111" s="7">
        <f ca="1"/>
        <v>1.0271958690652194E-3</v>
      </c>
      <c r="EL111" s="7">
        <f ca="1"/>
        <v>0</v>
      </c>
      <c r="EM111" s="7">
        <f ca="1"/>
        <v>6.0140909224845802E-4</v>
      </c>
      <c r="EN111" s="7">
        <f ca="1"/>
        <v>1.2114840585199312E-3</v>
      </c>
      <c r="EO111" s="7">
        <f ca="1"/>
        <v>2.8508478517697139E-3</v>
      </c>
      <c r="EP111" s="7">
        <f ca="1"/>
        <v>2.9459743126391976E-3</v>
      </c>
      <c r="EQ111" s="7">
        <f ca="1"/>
        <v>1.9078904844494361E-2</v>
      </c>
      <c r="ER111" s="7">
        <f ca="1"/>
        <v>1.0194589627099226</v>
      </c>
      <c r="ES111" s="7">
        <f ca="1"/>
        <v>2.8508478517697139E-3</v>
      </c>
      <c r="ET111" s="7">
        <f ca="1"/>
        <v>2.9312508374223535E-3</v>
      </c>
      <c r="EU111" s="7">
        <f ca="1"/>
        <v>63.716185169370171</v>
      </c>
      <c r="EV111" s="7">
        <f ca="1"/>
        <v>9.3913032732406254E-2</v>
      </c>
      <c r="EW111" s="7">
        <f ca="1"/>
        <v>2.7178842253394869E-2</v>
      </c>
      <c r="EX111" s="7">
        <f ca="1"/>
        <v>2.6356124703379679E-2</v>
      </c>
      <c r="EY111" s="7">
        <f ca="1"/>
        <v>3.1626998229056987E-10</v>
      </c>
      <c r="EZ111" s="7">
        <f ca="1"/>
        <v>1.2233507552519072E-11</v>
      </c>
      <c r="FA111" s="7">
        <f ca="1"/>
        <v>1.6309479659418031E-10</v>
      </c>
      <c r="FB111" s="7">
        <f ca="1"/>
        <v>4.1998114028692599E-10</v>
      </c>
      <c r="FE111" s="124"/>
      <c r="FJ111" s="204"/>
      <c r="FK111" s="3" t="s">
        <v>22</v>
      </c>
      <c r="FL111" s="7">
        <f ca="1"/>
        <v>0</v>
      </c>
      <c r="FM111" s="7">
        <f ca="1"/>
        <v>0</v>
      </c>
      <c r="FN111" s="7">
        <f ca="1"/>
        <v>0</v>
      </c>
      <c r="FO111" s="7">
        <f ca="1"/>
        <v>0</v>
      </c>
      <c r="FP111" s="7">
        <f ca="1"/>
        <v>0</v>
      </c>
      <c r="FQ111" s="7">
        <f ca="1"/>
        <v>0</v>
      </c>
      <c r="FR111" s="7">
        <f ca="1"/>
        <v>0</v>
      </c>
      <c r="FS111" s="7">
        <f ca="1"/>
        <v>0</v>
      </c>
      <c r="FT111" s="7">
        <f ca="1"/>
        <v>0</v>
      </c>
      <c r="FU111" s="7">
        <f ca="1"/>
        <v>0</v>
      </c>
      <c r="FV111" s="7">
        <f ca="1"/>
        <v>0</v>
      </c>
      <c r="FW111" s="7">
        <f ca="1"/>
        <v>0</v>
      </c>
      <c r="FX111" s="7">
        <f ca="1"/>
        <v>0</v>
      </c>
      <c r="FY111" s="7">
        <f ca="1"/>
        <v>0</v>
      </c>
      <c r="FZ111" s="7">
        <f ca="1"/>
        <v>0</v>
      </c>
      <c r="GA111" s="7">
        <f ca="1"/>
        <v>0</v>
      </c>
      <c r="GB111" s="7">
        <f ca="1"/>
        <v>45.200239921860735</v>
      </c>
      <c r="GC111" s="7">
        <f ca="1"/>
        <v>6116.7537762595357</v>
      </c>
      <c r="GD111" s="7">
        <f ca="1"/>
        <v>81.547398297090155</v>
      </c>
      <c r="GE111" s="7">
        <f ca="1"/>
        <v>31.498585521519448</v>
      </c>
      <c r="HC111" s="125"/>
      <c r="HO111" s="147"/>
      <c r="JL111" s="143"/>
    </row>
    <row r="112" spans="1:295" ht="16" customHeight="1">
      <c r="A112" s="204"/>
      <c r="B112" s="3" t="s">
        <v>131</v>
      </c>
      <c r="C112" s="18">
        <v>0</v>
      </c>
      <c r="D112" s="18">
        <v>0</v>
      </c>
      <c r="E112" s="18">
        <v>0</v>
      </c>
      <c r="F112" s="18">
        <v>0</v>
      </c>
      <c r="G112" s="18">
        <v>0</v>
      </c>
      <c r="H112" s="18">
        <v>0</v>
      </c>
      <c r="I112" s="18">
        <v>0</v>
      </c>
      <c r="J112" s="18">
        <f>V28</f>
        <v>16210.500000000002</v>
      </c>
      <c r="K112" s="18">
        <v>0</v>
      </c>
      <c r="L112" s="18">
        <v>0</v>
      </c>
      <c r="M112" s="18">
        <v>0</v>
      </c>
      <c r="N112" s="18">
        <v>0</v>
      </c>
      <c r="O112" s="18">
        <v>0</v>
      </c>
      <c r="P112" s="18">
        <v>0</v>
      </c>
      <c r="Q112" s="18">
        <v>0</v>
      </c>
      <c r="R112" s="18">
        <v>0</v>
      </c>
      <c r="S112" s="18">
        <v>0</v>
      </c>
      <c r="T112" s="18">
        <v>0</v>
      </c>
      <c r="U112" s="18">
        <v>0</v>
      </c>
      <c r="V112" s="18">
        <v>0</v>
      </c>
      <c r="W112" s="216"/>
      <c r="BB112" s="204"/>
      <c r="BC112" s="3" t="s">
        <v>131</v>
      </c>
      <c r="BD112" s="7">
        <v>16210.500000000002</v>
      </c>
      <c r="BE112" s="7">
        <v>0</v>
      </c>
      <c r="BF112" s="7">
        <v>0</v>
      </c>
      <c r="BG112" s="7">
        <v>0</v>
      </c>
      <c r="BH112" s="7">
        <v>0</v>
      </c>
      <c r="BI112" s="17"/>
      <c r="BJ112" s="7">
        <f t="shared" si="34"/>
        <v>16210.500000000002</v>
      </c>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204"/>
      <c r="CM112" s="3" t="s">
        <v>131</v>
      </c>
      <c r="CN112" s="7">
        <f t="shared" ca="1" si="33"/>
        <v>0</v>
      </c>
      <c r="CO112" s="7">
        <f t="shared" ca="1" si="32"/>
        <v>0</v>
      </c>
      <c r="CP112" s="7">
        <f t="shared" ca="1" si="32"/>
        <v>0</v>
      </c>
      <c r="CQ112" s="7">
        <f t="shared" ca="1" si="32"/>
        <v>0</v>
      </c>
      <c r="CR112" s="7">
        <f t="shared" ca="1" si="32"/>
        <v>0</v>
      </c>
      <c r="CS112" s="7">
        <f t="shared" ca="1" si="32"/>
        <v>0</v>
      </c>
      <c r="CT112" s="7">
        <f t="shared" ca="1" si="32"/>
        <v>0</v>
      </c>
      <c r="CU112" s="7">
        <f t="shared" ca="1" si="32"/>
        <v>0</v>
      </c>
      <c r="CV112" s="7">
        <f t="shared" ca="1" si="32"/>
        <v>0</v>
      </c>
      <c r="CW112" s="7">
        <f t="shared" ca="1" si="32"/>
        <v>16210.500000000002</v>
      </c>
      <c r="CX112" s="7">
        <f t="shared" ca="1" si="32"/>
        <v>0</v>
      </c>
      <c r="CY112" s="7">
        <f t="shared" ca="1" si="32"/>
        <v>0</v>
      </c>
      <c r="CZ112" s="7">
        <f t="shared" ca="1" si="32"/>
        <v>0</v>
      </c>
      <c r="DA112" s="7">
        <f t="shared" ca="1" si="32"/>
        <v>0</v>
      </c>
      <c r="DB112" s="7">
        <f t="shared" ca="1" si="32"/>
        <v>0</v>
      </c>
      <c r="DC112" s="7">
        <f t="shared" ca="1" si="32"/>
        <v>0</v>
      </c>
      <c r="DD112" s="7">
        <f t="shared" ca="1" si="32"/>
        <v>0</v>
      </c>
      <c r="DE112" s="7">
        <f t="shared" ca="1" si="32"/>
        <v>0</v>
      </c>
      <c r="DF112" s="7">
        <f t="shared" ca="1" si="32"/>
        <v>0</v>
      </c>
      <c r="DJ112" s="204"/>
      <c r="DK112" s="3" t="s">
        <v>131</v>
      </c>
      <c r="DL112" s="7">
        <f ca="1"/>
        <v>0</v>
      </c>
      <c r="DM112" s="7">
        <f ca="1"/>
        <v>0</v>
      </c>
      <c r="DN112" s="7">
        <f ca="1"/>
        <v>0</v>
      </c>
      <c r="DO112" s="7">
        <f ca="1"/>
        <v>0</v>
      </c>
      <c r="DP112" s="7">
        <f ca="1"/>
        <v>0</v>
      </c>
      <c r="DQ112" s="7">
        <f ca="1"/>
        <v>0</v>
      </c>
      <c r="DR112" s="7">
        <f ca="1"/>
        <v>0</v>
      </c>
      <c r="DS112" s="155">
        <f ca="1"/>
        <v>1</v>
      </c>
      <c r="DT112" s="7">
        <f ca="1"/>
        <v>0</v>
      </c>
      <c r="DU112" s="7">
        <f ca="1"/>
        <v>0</v>
      </c>
      <c r="DV112" s="7">
        <f ca="1"/>
        <v>0</v>
      </c>
      <c r="DW112" s="7">
        <f ca="1"/>
        <v>0</v>
      </c>
      <c r="DX112" s="7">
        <f ca="1"/>
        <v>0</v>
      </c>
      <c r="DY112" s="7">
        <f ca="1"/>
        <v>0</v>
      </c>
      <c r="DZ112" s="7">
        <f ca="1"/>
        <v>0</v>
      </c>
      <c r="EA112" s="7">
        <f ca="1"/>
        <v>0</v>
      </c>
      <c r="EB112" s="7">
        <f ca="1"/>
        <v>0</v>
      </c>
      <c r="EC112" s="7">
        <f ca="1"/>
        <v>0</v>
      </c>
      <c r="ED112" s="7">
        <f ca="1"/>
        <v>0</v>
      </c>
      <c r="EE112" s="7">
        <f ca="1"/>
        <v>0</v>
      </c>
      <c r="EG112" s="204"/>
      <c r="EH112" s="3" t="s">
        <v>131</v>
      </c>
      <c r="EI112" s="7">
        <f ca="1"/>
        <v>0</v>
      </c>
      <c r="EJ112" s="7">
        <f ca="1"/>
        <v>1.0763122477531778E-3</v>
      </c>
      <c r="EK112" s="7">
        <f ca="1"/>
        <v>4.7083234091867734E-3</v>
      </c>
      <c r="EL112" s="7">
        <f ca="1"/>
        <v>0</v>
      </c>
      <c r="EM112" s="7">
        <f ca="1"/>
        <v>1.2829167446542049E-3</v>
      </c>
      <c r="EN112" s="7">
        <f ca="1"/>
        <v>5.5530390302063358E-3</v>
      </c>
      <c r="EO112" s="7">
        <f ca="1"/>
        <v>5.2938113632070944E-3</v>
      </c>
      <c r="EP112" s="7">
        <f ca="1"/>
        <v>1.0155041218793766</v>
      </c>
      <c r="EQ112" s="7">
        <f ca="1"/>
        <v>1.4671713648229574E-2</v>
      </c>
      <c r="ER112" s="7">
        <f ca="1"/>
        <v>1.4963978860345718E-2</v>
      </c>
      <c r="ES112" s="7">
        <f ca="1"/>
        <v>5.2938113632070944E-3</v>
      </c>
      <c r="ET112" s="7">
        <f ca="1"/>
        <v>1.4212925255356074E-2</v>
      </c>
      <c r="EU112" s="7">
        <f ca="1"/>
        <v>0.93524867877160101</v>
      </c>
      <c r="EV112" s="7">
        <f ca="1"/>
        <v>0.43046603258256544</v>
      </c>
      <c r="EW112" s="7">
        <f ca="1"/>
        <v>0.1317836223850184</v>
      </c>
      <c r="EX112" s="7">
        <f ca="1"/>
        <v>9.0851957392218505</v>
      </c>
      <c r="EY112" s="7">
        <f ca="1"/>
        <v>1.0902113751123126E-7</v>
      </c>
      <c r="EZ112" s="7">
        <f ca="1"/>
        <v>1.7956774632414719E-13</v>
      </c>
      <c r="FA112" s="7">
        <f ca="1"/>
        <v>7.9080716120800283E-10</v>
      </c>
      <c r="FB112" s="7">
        <f ca="1"/>
        <v>1.925053530471545E-9</v>
      </c>
      <c r="FE112" s="124"/>
      <c r="FJ112" s="204"/>
      <c r="FK112" s="3" t="s">
        <v>131</v>
      </c>
      <c r="FL112" s="7">
        <f ca="1"/>
        <v>0</v>
      </c>
      <c r="FM112" s="7">
        <f ca="1"/>
        <v>0</v>
      </c>
      <c r="FN112" s="7">
        <f ca="1"/>
        <v>0</v>
      </c>
      <c r="FO112" s="7">
        <f ca="1"/>
        <v>0</v>
      </c>
      <c r="FP112" s="7">
        <f ca="1"/>
        <v>0</v>
      </c>
      <c r="FQ112" s="7">
        <f ca="1"/>
        <v>0</v>
      </c>
      <c r="FR112" s="7">
        <f ca="1"/>
        <v>0</v>
      </c>
      <c r="FS112" s="7">
        <f ca="1"/>
        <v>0</v>
      </c>
      <c r="FT112" s="7">
        <f ca="1"/>
        <v>0</v>
      </c>
      <c r="FU112" s="7">
        <f ca="1"/>
        <v>0</v>
      </c>
      <c r="FV112" s="7">
        <f ca="1"/>
        <v>0</v>
      </c>
      <c r="FW112" s="7">
        <f ca="1"/>
        <v>0</v>
      </c>
      <c r="FX112" s="7">
        <f ca="1"/>
        <v>0</v>
      </c>
      <c r="FY112" s="7">
        <f ca="1"/>
        <v>0</v>
      </c>
      <c r="FZ112" s="7">
        <f ca="1"/>
        <v>0</v>
      </c>
      <c r="GA112" s="7">
        <f ca="1"/>
        <v>0</v>
      </c>
      <c r="GB112" s="7">
        <f ca="1"/>
        <v>15580.933531448693</v>
      </c>
      <c r="GC112" s="7">
        <f ca="1"/>
        <v>89.78387316207359</v>
      </c>
      <c r="GD112" s="7">
        <f ca="1"/>
        <v>395.40358060400143</v>
      </c>
      <c r="GE112" s="7">
        <f ca="1"/>
        <v>144.37901478536588</v>
      </c>
      <c r="HC112" s="125"/>
      <c r="HO112" s="147"/>
      <c r="JL112" s="143"/>
    </row>
    <row r="113" spans="1:272" ht="16" customHeight="1">
      <c r="A113" s="204"/>
      <c r="B113" s="3" t="s">
        <v>132</v>
      </c>
      <c r="C113" s="18">
        <v>0</v>
      </c>
      <c r="D113" s="18">
        <v>0</v>
      </c>
      <c r="E113" s="18">
        <v>0</v>
      </c>
      <c r="F113" s="18">
        <v>0</v>
      </c>
      <c r="G113" s="18">
        <v>0</v>
      </c>
      <c r="H113" s="18">
        <v>0</v>
      </c>
      <c r="I113" s="18">
        <v>0</v>
      </c>
      <c r="J113" s="18">
        <v>0</v>
      </c>
      <c r="K113" s="18">
        <v>0</v>
      </c>
      <c r="L113" s="18">
        <v>0</v>
      </c>
      <c r="M113" s="18">
        <v>0</v>
      </c>
      <c r="N113" s="18">
        <f>X30</f>
        <v>27820</v>
      </c>
      <c r="O113" s="18">
        <v>0</v>
      </c>
      <c r="P113" s="18">
        <v>0</v>
      </c>
      <c r="Q113" s="18">
        <v>0</v>
      </c>
      <c r="R113" s="18">
        <v>0</v>
      </c>
      <c r="S113" s="18">
        <v>0</v>
      </c>
      <c r="T113" s="18">
        <v>0</v>
      </c>
      <c r="U113" s="18">
        <v>0</v>
      </c>
      <c r="V113" s="18">
        <v>0</v>
      </c>
      <c r="W113" s="216"/>
      <c r="BB113" s="204"/>
      <c r="BC113" s="3" t="s">
        <v>132</v>
      </c>
      <c r="BD113" s="7">
        <v>27820</v>
      </c>
      <c r="BE113" s="7">
        <v>0</v>
      </c>
      <c r="BF113" s="7">
        <v>0</v>
      </c>
      <c r="BG113" s="7">
        <v>0</v>
      </c>
      <c r="BH113" s="7">
        <v>0</v>
      </c>
      <c r="BI113" s="17"/>
      <c r="BJ113" s="7">
        <f t="shared" si="34"/>
        <v>27820</v>
      </c>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204"/>
      <c r="CM113" s="3" t="s">
        <v>132</v>
      </c>
      <c r="CN113" s="7">
        <f t="shared" ca="1" si="33"/>
        <v>0</v>
      </c>
      <c r="CO113" s="7">
        <f t="shared" ca="1" si="32"/>
        <v>0</v>
      </c>
      <c r="CP113" s="7">
        <f t="shared" ca="1" si="32"/>
        <v>0</v>
      </c>
      <c r="CQ113" s="7">
        <f t="shared" ca="1" si="32"/>
        <v>0</v>
      </c>
      <c r="CR113" s="7">
        <f t="shared" ca="1" si="32"/>
        <v>0</v>
      </c>
      <c r="CS113" s="7">
        <f t="shared" ca="1" si="32"/>
        <v>0</v>
      </c>
      <c r="CT113" s="7">
        <f t="shared" ca="1" si="32"/>
        <v>0</v>
      </c>
      <c r="CU113" s="7">
        <f t="shared" ca="1" si="32"/>
        <v>0</v>
      </c>
      <c r="CV113" s="7">
        <f t="shared" ca="1" si="32"/>
        <v>0</v>
      </c>
      <c r="CW113" s="7">
        <f t="shared" ca="1" si="32"/>
        <v>0</v>
      </c>
      <c r="CX113" s="7">
        <f t="shared" ca="1" si="32"/>
        <v>27820</v>
      </c>
      <c r="CY113" s="7">
        <f t="shared" ca="1" si="32"/>
        <v>0</v>
      </c>
      <c r="CZ113" s="7">
        <f t="shared" ca="1" si="32"/>
        <v>0</v>
      </c>
      <c r="DA113" s="7">
        <f t="shared" ca="1" si="32"/>
        <v>0</v>
      </c>
      <c r="DB113" s="7">
        <f t="shared" ca="1" si="32"/>
        <v>0</v>
      </c>
      <c r="DC113" s="7">
        <f t="shared" ca="1" si="32"/>
        <v>0</v>
      </c>
      <c r="DD113" s="7">
        <f t="shared" ca="1" si="32"/>
        <v>0</v>
      </c>
      <c r="DE113" s="7">
        <f t="shared" ca="1" si="32"/>
        <v>0</v>
      </c>
      <c r="DF113" s="7">
        <f t="shared" ca="1" si="32"/>
        <v>0</v>
      </c>
      <c r="DJ113" s="204"/>
      <c r="DK113" s="3" t="s">
        <v>132</v>
      </c>
      <c r="DL113" s="7">
        <f ca="1"/>
        <v>0</v>
      </c>
      <c r="DM113" s="7">
        <f ca="1"/>
        <v>0</v>
      </c>
      <c r="DN113" s="7">
        <f ca="1"/>
        <v>0</v>
      </c>
      <c r="DO113" s="7">
        <f ca="1"/>
        <v>0</v>
      </c>
      <c r="DP113" s="7">
        <f ca="1"/>
        <v>0</v>
      </c>
      <c r="DQ113" s="7">
        <f ca="1"/>
        <v>0</v>
      </c>
      <c r="DR113" s="7">
        <f ca="1"/>
        <v>0</v>
      </c>
      <c r="DS113" s="7">
        <f ca="1"/>
        <v>0</v>
      </c>
      <c r="DT113" s="7">
        <f ca="1"/>
        <v>0</v>
      </c>
      <c r="DU113" s="7">
        <f ca="1"/>
        <v>0</v>
      </c>
      <c r="DV113" s="7">
        <f ca="1"/>
        <v>0</v>
      </c>
      <c r="DW113" s="7">
        <f ca="1"/>
        <v>1</v>
      </c>
      <c r="DX113" s="7">
        <f ca="1"/>
        <v>0</v>
      </c>
      <c r="DY113" s="7">
        <f ca="1"/>
        <v>0</v>
      </c>
      <c r="DZ113" s="7">
        <f ca="1"/>
        <v>0</v>
      </c>
      <c r="EA113" s="7">
        <f ca="1"/>
        <v>0</v>
      </c>
      <c r="EB113" s="7">
        <f ca="1"/>
        <v>0</v>
      </c>
      <c r="EC113" s="7">
        <f ca="1"/>
        <v>0</v>
      </c>
      <c r="ED113" s="7">
        <f ca="1"/>
        <v>0</v>
      </c>
      <c r="EE113" s="7">
        <f ca="1"/>
        <v>0</v>
      </c>
      <c r="EG113" s="204"/>
      <c r="EH113" s="3" t="s">
        <v>132</v>
      </c>
      <c r="EI113" s="7">
        <f ca="1"/>
        <v>0</v>
      </c>
      <c r="EJ113" s="7">
        <f ca="1"/>
        <v>0</v>
      </c>
      <c r="EK113" s="7">
        <f ca="1"/>
        <v>0</v>
      </c>
      <c r="EL113" s="7">
        <f ca="1"/>
        <v>0</v>
      </c>
      <c r="EM113" s="7">
        <f ca="1"/>
        <v>0</v>
      </c>
      <c r="EN113" s="7">
        <f ca="1"/>
        <v>0</v>
      </c>
      <c r="EO113" s="7">
        <f ca="1"/>
        <v>0</v>
      </c>
      <c r="EP113" s="7">
        <f ca="1"/>
        <v>0</v>
      </c>
      <c r="EQ113" s="7">
        <f ca="1"/>
        <v>0</v>
      </c>
      <c r="ER113" s="7">
        <f ca="1"/>
        <v>0</v>
      </c>
      <c r="ES113" s="7">
        <f ca="1"/>
        <v>0</v>
      </c>
      <c r="ET113" s="7">
        <f ca="1"/>
        <v>1</v>
      </c>
      <c r="EU113" s="7">
        <f ca="1"/>
        <v>0</v>
      </c>
      <c r="EV113" s="7">
        <f ca="1"/>
        <v>0</v>
      </c>
      <c r="EW113" s="7">
        <f ca="1"/>
        <v>9.2720970537261653</v>
      </c>
      <c r="EX113" s="7">
        <f ca="1"/>
        <v>0</v>
      </c>
      <c r="EY113" s="7">
        <f ca="1"/>
        <v>0</v>
      </c>
      <c r="EZ113" s="7">
        <f ca="1"/>
        <v>0</v>
      </c>
      <c r="FA113" s="7">
        <f ca="1"/>
        <v>5.5640000000000001E-8</v>
      </c>
      <c r="FB113" s="7">
        <f ca="1"/>
        <v>0</v>
      </c>
      <c r="FE113" s="124"/>
      <c r="FJ113" s="204"/>
      <c r="FK113" s="3" t="s">
        <v>132</v>
      </c>
      <c r="FL113" s="7">
        <f ca="1"/>
        <v>0</v>
      </c>
      <c r="FM113" s="7">
        <f ca="1"/>
        <v>0</v>
      </c>
      <c r="FN113" s="7">
        <f ca="1"/>
        <v>0</v>
      </c>
      <c r="FO113" s="7">
        <f ca="1"/>
        <v>0</v>
      </c>
      <c r="FP113" s="7">
        <f ca="1"/>
        <v>0</v>
      </c>
      <c r="FQ113" s="7">
        <f ca="1"/>
        <v>0</v>
      </c>
      <c r="FR113" s="7">
        <f ca="1"/>
        <v>0</v>
      </c>
      <c r="FS113" s="7">
        <f ca="1"/>
        <v>0</v>
      </c>
      <c r="FT113" s="7">
        <f ca="1"/>
        <v>0</v>
      </c>
      <c r="FU113" s="7">
        <f ca="1"/>
        <v>0</v>
      </c>
      <c r="FV113" s="7">
        <f ca="1"/>
        <v>0</v>
      </c>
      <c r="FW113" s="7">
        <f ca="1"/>
        <v>0</v>
      </c>
      <c r="FX113" s="7">
        <f ca="1"/>
        <v>0</v>
      </c>
      <c r="FY113" s="7">
        <f ca="1"/>
        <v>0</v>
      </c>
      <c r="FZ113" s="7">
        <f ca="1"/>
        <v>0</v>
      </c>
      <c r="GA113" s="7">
        <f ca="1"/>
        <v>0</v>
      </c>
      <c r="GB113" s="7">
        <f ca="1"/>
        <v>0</v>
      </c>
      <c r="GC113" s="7">
        <f ca="1"/>
        <v>0</v>
      </c>
      <c r="GD113" s="7">
        <f ca="1"/>
        <v>27820</v>
      </c>
      <c r="GE113" s="7">
        <f ca="1"/>
        <v>0</v>
      </c>
      <c r="HC113" s="125"/>
      <c r="HO113" s="147"/>
      <c r="JL113" s="143"/>
    </row>
    <row r="114" spans="1:272" ht="16" customHeight="1">
      <c r="A114" s="204"/>
      <c r="B114" s="3" t="s">
        <v>32</v>
      </c>
      <c r="C114" s="18">
        <v>0</v>
      </c>
      <c r="D114" s="18">
        <v>0</v>
      </c>
      <c r="E114" s="18">
        <v>0</v>
      </c>
      <c r="F114" s="18">
        <v>0</v>
      </c>
      <c r="G114" s="18">
        <v>0</v>
      </c>
      <c r="H114" s="18">
        <v>0</v>
      </c>
      <c r="I114" s="18">
        <v>0</v>
      </c>
      <c r="J114" s="18">
        <v>0</v>
      </c>
      <c r="K114" s="18">
        <v>0</v>
      </c>
      <c r="L114" s="18">
        <v>0</v>
      </c>
      <c r="M114" s="18">
        <v>0</v>
      </c>
      <c r="N114" s="18">
        <v>0</v>
      </c>
      <c r="O114" s="18">
        <v>0</v>
      </c>
      <c r="P114" s="18">
        <v>0</v>
      </c>
      <c r="Q114" s="18">
        <f>AA30</f>
        <v>3000.4000000000015</v>
      </c>
      <c r="R114" s="18">
        <v>0</v>
      </c>
      <c r="S114" s="18">
        <v>0</v>
      </c>
      <c r="T114" s="18">
        <v>0</v>
      </c>
      <c r="U114" s="18">
        <v>0</v>
      </c>
      <c r="V114" s="18">
        <v>0</v>
      </c>
      <c r="W114" s="216"/>
      <c r="BB114" s="204"/>
      <c r="BC114" s="3" t="s">
        <v>32</v>
      </c>
      <c r="BD114" s="7">
        <v>3000.4000000000015</v>
      </c>
      <c r="BE114" s="7">
        <v>0</v>
      </c>
      <c r="BF114" s="7">
        <v>0</v>
      </c>
      <c r="BG114" s="7">
        <v>0</v>
      </c>
      <c r="BH114" s="7">
        <v>0</v>
      </c>
      <c r="BI114" s="17"/>
      <c r="BJ114" s="7">
        <f t="shared" si="34"/>
        <v>3000.4000000000015</v>
      </c>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204"/>
      <c r="CM114" s="3" t="s">
        <v>32</v>
      </c>
      <c r="CN114" s="7">
        <f t="shared" ca="1" si="33"/>
        <v>0</v>
      </c>
      <c r="CO114" s="7">
        <f t="shared" ca="1" si="32"/>
        <v>0</v>
      </c>
      <c r="CP114" s="7">
        <f t="shared" ca="1" si="32"/>
        <v>0</v>
      </c>
      <c r="CQ114" s="7">
        <f t="shared" ca="1" si="32"/>
        <v>0</v>
      </c>
      <c r="CR114" s="7">
        <f t="shared" ca="1" si="32"/>
        <v>0</v>
      </c>
      <c r="CS114" s="7">
        <f t="shared" ca="1" si="32"/>
        <v>0</v>
      </c>
      <c r="CT114" s="7">
        <f t="shared" ca="1" si="32"/>
        <v>0</v>
      </c>
      <c r="CU114" s="7">
        <f t="shared" ca="1" si="32"/>
        <v>0</v>
      </c>
      <c r="CV114" s="7">
        <f t="shared" ca="1" si="32"/>
        <v>0</v>
      </c>
      <c r="CW114" s="7">
        <f t="shared" ca="1" si="32"/>
        <v>0</v>
      </c>
      <c r="CX114" s="7">
        <f t="shared" ca="1" si="32"/>
        <v>0</v>
      </c>
      <c r="CY114" s="7">
        <f t="shared" ca="1" si="32"/>
        <v>3000.4000000000015</v>
      </c>
      <c r="CZ114" s="7">
        <f t="shared" ca="1" si="32"/>
        <v>0</v>
      </c>
      <c r="DA114" s="7">
        <f t="shared" ca="1" si="32"/>
        <v>0</v>
      </c>
      <c r="DB114" s="7">
        <f t="shared" ca="1" si="32"/>
        <v>0</v>
      </c>
      <c r="DC114" s="7">
        <f t="shared" ca="1" si="32"/>
        <v>0</v>
      </c>
      <c r="DD114" s="7">
        <f t="shared" ca="1" si="32"/>
        <v>0</v>
      </c>
      <c r="DE114" s="7">
        <f t="shared" ca="1" si="32"/>
        <v>0</v>
      </c>
      <c r="DF114" s="7">
        <f t="shared" ca="1" si="32"/>
        <v>0</v>
      </c>
      <c r="DJ114" s="204"/>
      <c r="DK114" s="3" t="s">
        <v>32</v>
      </c>
      <c r="DL114" s="7">
        <f ca="1"/>
        <v>0</v>
      </c>
      <c r="DM114" s="7">
        <f ca="1"/>
        <v>0</v>
      </c>
      <c r="DN114" s="7">
        <f ca="1"/>
        <v>0</v>
      </c>
      <c r="DO114" s="7">
        <f ca="1"/>
        <v>0</v>
      </c>
      <c r="DP114" s="7">
        <f ca="1"/>
        <v>0</v>
      </c>
      <c r="DQ114" s="7">
        <f ca="1"/>
        <v>0</v>
      </c>
      <c r="DR114" s="7">
        <f ca="1"/>
        <v>0</v>
      </c>
      <c r="DS114" s="7">
        <f ca="1"/>
        <v>0</v>
      </c>
      <c r="DT114" s="7">
        <f ca="1"/>
        <v>0</v>
      </c>
      <c r="DU114" s="7">
        <f ca="1"/>
        <v>0</v>
      </c>
      <c r="DV114" s="7">
        <f ca="1"/>
        <v>0</v>
      </c>
      <c r="DW114" s="7">
        <f ca="1"/>
        <v>0</v>
      </c>
      <c r="DX114" s="7">
        <f ca="1"/>
        <v>0</v>
      </c>
      <c r="DY114" s="7">
        <f ca="1"/>
        <v>0</v>
      </c>
      <c r="DZ114" s="7">
        <f ca="1"/>
        <v>1</v>
      </c>
      <c r="EA114" s="7">
        <f ca="1"/>
        <v>0</v>
      </c>
      <c r="EB114" s="7">
        <f ca="1"/>
        <v>0</v>
      </c>
      <c r="EC114" s="7">
        <f ca="1"/>
        <v>0</v>
      </c>
      <c r="ED114" s="7">
        <f ca="1"/>
        <v>0</v>
      </c>
      <c r="EE114" s="7">
        <f ca="1"/>
        <v>0</v>
      </c>
      <c r="EG114" s="204"/>
      <c r="EH114" s="3" t="s">
        <v>32</v>
      </c>
      <c r="EI114" s="7">
        <f ca="1"/>
        <v>0</v>
      </c>
      <c r="EJ114" s="7">
        <f ca="1"/>
        <v>0</v>
      </c>
      <c r="EK114" s="7">
        <f ca="1"/>
        <v>0</v>
      </c>
      <c r="EL114" s="7">
        <f ca="1"/>
        <v>0</v>
      </c>
      <c r="EM114" s="7">
        <f ca="1"/>
        <v>0</v>
      </c>
      <c r="EN114" s="7">
        <f ca="1"/>
        <v>0</v>
      </c>
      <c r="EO114" s="7">
        <f ca="1"/>
        <v>0</v>
      </c>
      <c r="EP114" s="7">
        <f ca="1"/>
        <v>0</v>
      </c>
      <c r="EQ114" s="7">
        <f ca="1"/>
        <v>0</v>
      </c>
      <c r="ER114" s="7">
        <f ca="1"/>
        <v>0</v>
      </c>
      <c r="ES114" s="7">
        <f ca="1"/>
        <v>0</v>
      </c>
      <c r="ET114" s="7">
        <f ca="1"/>
        <v>0</v>
      </c>
      <c r="EU114" s="7">
        <f ca="1"/>
        <v>0</v>
      </c>
      <c r="EV114" s="7">
        <f ca="1"/>
        <v>0</v>
      </c>
      <c r="EW114" s="7">
        <f ca="1"/>
        <v>1</v>
      </c>
      <c r="EX114" s="7">
        <f ca="1"/>
        <v>0</v>
      </c>
      <c r="EY114" s="7">
        <f ca="1"/>
        <v>0</v>
      </c>
      <c r="EZ114" s="7">
        <f ca="1"/>
        <v>0</v>
      </c>
      <c r="FA114" s="7">
        <f ca="1"/>
        <v>6.0008000000000027E-9</v>
      </c>
      <c r="FB114" s="7">
        <f ca="1"/>
        <v>0</v>
      </c>
      <c r="FE114" s="124"/>
      <c r="FJ114" s="204"/>
      <c r="FK114" s="3" t="s">
        <v>32</v>
      </c>
      <c r="FL114" s="7">
        <f ca="1"/>
        <v>0</v>
      </c>
      <c r="FM114" s="7">
        <f ca="1"/>
        <v>0</v>
      </c>
      <c r="FN114" s="7">
        <f ca="1"/>
        <v>0</v>
      </c>
      <c r="FO114" s="7">
        <f ca="1"/>
        <v>0</v>
      </c>
      <c r="FP114" s="7">
        <f ca="1"/>
        <v>0</v>
      </c>
      <c r="FQ114" s="7">
        <f ca="1"/>
        <v>0</v>
      </c>
      <c r="FR114" s="7">
        <f ca="1"/>
        <v>0</v>
      </c>
      <c r="FS114" s="7">
        <f ca="1"/>
        <v>0</v>
      </c>
      <c r="FT114" s="7">
        <f ca="1"/>
        <v>0</v>
      </c>
      <c r="FU114" s="7">
        <f ca="1"/>
        <v>0</v>
      </c>
      <c r="FV114" s="7">
        <f ca="1"/>
        <v>0</v>
      </c>
      <c r="FW114" s="7">
        <f ca="1"/>
        <v>0</v>
      </c>
      <c r="FX114" s="7">
        <f ca="1"/>
        <v>0</v>
      </c>
      <c r="FY114" s="7">
        <f ca="1"/>
        <v>0</v>
      </c>
      <c r="FZ114" s="7">
        <f ca="1"/>
        <v>0</v>
      </c>
      <c r="GA114" s="7">
        <f ca="1"/>
        <v>0</v>
      </c>
      <c r="GB114" s="7">
        <f ca="1"/>
        <v>0</v>
      </c>
      <c r="GC114" s="7">
        <f ca="1"/>
        <v>0</v>
      </c>
      <c r="GD114" s="7">
        <f ca="1"/>
        <v>3000.4000000000015</v>
      </c>
      <c r="GE114" s="7">
        <f ca="1"/>
        <v>0</v>
      </c>
      <c r="HC114" s="125"/>
      <c r="HO114" s="147"/>
      <c r="JL114" s="143"/>
    </row>
    <row r="115" spans="1:272" ht="16" customHeight="1">
      <c r="A115" s="204"/>
      <c r="B115" s="3" t="s">
        <v>33</v>
      </c>
      <c r="C115" s="18">
        <v>0</v>
      </c>
      <c r="D115" s="18">
        <v>0</v>
      </c>
      <c r="E115" s="18">
        <v>0</v>
      </c>
      <c r="F115" s="18">
        <v>0</v>
      </c>
      <c r="G115" s="18">
        <v>0</v>
      </c>
      <c r="H115" s="18">
        <v>0</v>
      </c>
      <c r="I115" s="18">
        <v>0</v>
      </c>
      <c r="J115" s="18">
        <v>0</v>
      </c>
      <c r="K115" s="18">
        <v>0</v>
      </c>
      <c r="L115" s="18">
        <v>0</v>
      </c>
      <c r="M115" s="18">
        <v>0</v>
      </c>
      <c r="N115" s="18">
        <v>0</v>
      </c>
      <c r="O115" s="18">
        <v>0</v>
      </c>
      <c r="P115" s="18">
        <f>AC12</f>
        <v>335.40164346805403</v>
      </c>
      <c r="Q115" s="18">
        <v>0</v>
      </c>
      <c r="R115" s="18">
        <v>0</v>
      </c>
      <c r="S115" s="18">
        <v>0</v>
      </c>
      <c r="T115" s="18">
        <v>0</v>
      </c>
      <c r="U115" s="18">
        <v>0</v>
      </c>
      <c r="V115" s="18">
        <v>0</v>
      </c>
      <c r="W115" s="216"/>
      <c r="BB115" s="204"/>
      <c r="BC115" s="3" t="s">
        <v>33</v>
      </c>
      <c r="BD115" s="7">
        <v>335.40164346805403</v>
      </c>
      <c r="BE115" s="7">
        <v>0</v>
      </c>
      <c r="BF115" s="7">
        <v>0</v>
      </c>
      <c r="BG115" s="7">
        <v>0</v>
      </c>
      <c r="BH115" s="7">
        <v>0</v>
      </c>
      <c r="BI115" s="17"/>
      <c r="BJ115" s="7">
        <f t="shared" si="34"/>
        <v>335.40164346805403</v>
      </c>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204"/>
      <c r="CM115" s="3" t="s">
        <v>33</v>
      </c>
      <c r="CN115" s="7">
        <f t="shared" ca="1" si="33"/>
        <v>0</v>
      </c>
      <c r="CO115" s="7">
        <f t="shared" ca="1" si="32"/>
        <v>0</v>
      </c>
      <c r="CP115" s="7">
        <f t="shared" ca="1" si="32"/>
        <v>0</v>
      </c>
      <c r="CQ115" s="7">
        <f t="shared" ca="1" si="32"/>
        <v>0</v>
      </c>
      <c r="CR115" s="7">
        <f t="shared" ca="1" si="32"/>
        <v>0</v>
      </c>
      <c r="CS115" s="7">
        <f t="shared" ca="1" si="32"/>
        <v>0</v>
      </c>
      <c r="CT115" s="7">
        <f t="shared" ca="1" si="32"/>
        <v>0</v>
      </c>
      <c r="CU115" s="7">
        <f t="shared" ca="1" si="32"/>
        <v>0</v>
      </c>
      <c r="CV115" s="7">
        <f t="shared" ca="1" si="32"/>
        <v>0</v>
      </c>
      <c r="CW115" s="7">
        <f t="shared" ca="1" si="32"/>
        <v>0</v>
      </c>
      <c r="CX115" s="7">
        <f t="shared" ca="1" si="32"/>
        <v>0</v>
      </c>
      <c r="CY115" s="7">
        <f t="shared" ca="1" si="32"/>
        <v>0</v>
      </c>
      <c r="CZ115" s="7">
        <f t="shared" ca="1" si="32"/>
        <v>335.40164346805403</v>
      </c>
      <c r="DA115" s="7">
        <f t="shared" ca="1" si="32"/>
        <v>0</v>
      </c>
      <c r="DB115" s="7">
        <f t="shared" ca="1" si="32"/>
        <v>0</v>
      </c>
      <c r="DC115" s="7">
        <f t="shared" ca="1" si="32"/>
        <v>0</v>
      </c>
      <c r="DD115" s="7">
        <f t="shared" ca="1" si="32"/>
        <v>0</v>
      </c>
      <c r="DE115" s="7">
        <f t="shared" ca="1" si="32"/>
        <v>0</v>
      </c>
      <c r="DF115" s="7">
        <f t="shared" ca="1" si="32"/>
        <v>0</v>
      </c>
      <c r="DJ115" s="204"/>
      <c r="DK115" s="3" t="s">
        <v>33</v>
      </c>
      <c r="DL115" s="7">
        <f ca="1"/>
        <v>0</v>
      </c>
      <c r="DM115" s="7">
        <f ca="1"/>
        <v>0</v>
      </c>
      <c r="DN115" s="7">
        <f ca="1"/>
        <v>0</v>
      </c>
      <c r="DO115" s="7">
        <f ca="1"/>
        <v>0</v>
      </c>
      <c r="DP115" s="7">
        <f ca="1"/>
        <v>0</v>
      </c>
      <c r="DQ115" s="7">
        <f ca="1"/>
        <v>0</v>
      </c>
      <c r="DR115" s="7">
        <f ca="1"/>
        <v>0</v>
      </c>
      <c r="DS115" s="7">
        <f ca="1"/>
        <v>0</v>
      </c>
      <c r="DT115" s="7">
        <f ca="1"/>
        <v>0</v>
      </c>
      <c r="DU115" s="7">
        <f ca="1"/>
        <v>0</v>
      </c>
      <c r="DV115" s="7">
        <f ca="1"/>
        <v>0</v>
      </c>
      <c r="DW115" s="7">
        <f ca="1"/>
        <v>0</v>
      </c>
      <c r="DX115" s="7">
        <f ca="1"/>
        <v>0</v>
      </c>
      <c r="DY115" s="7">
        <f ca="1"/>
        <v>1</v>
      </c>
      <c r="DZ115" s="7">
        <f ca="1"/>
        <v>0</v>
      </c>
      <c r="EA115" s="7">
        <f ca="1"/>
        <v>0</v>
      </c>
      <c r="EB115" s="7">
        <f ca="1"/>
        <v>0</v>
      </c>
      <c r="EC115" s="7">
        <f ca="1"/>
        <v>0</v>
      </c>
      <c r="ED115" s="7">
        <f ca="1"/>
        <v>0</v>
      </c>
      <c r="EE115" s="7">
        <f ca="1"/>
        <v>0</v>
      </c>
      <c r="EG115" s="204"/>
      <c r="EH115" s="3" t="s">
        <v>33</v>
      </c>
      <c r="EI115" s="7">
        <f ca="1"/>
        <v>0</v>
      </c>
      <c r="EJ115" s="7">
        <f ca="1"/>
        <v>0</v>
      </c>
      <c r="EK115" s="7">
        <f ca="1"/>
        <v>0</v>
      </c>
      <c r="EL115" s="7">
        <f ca="1"/>
        <v>0</v>
      </c>
      <c r="EM115" s="7">
        <f ca="1"/>
        <v>0</v>
      </c>
      <c r="EN115" s="7">
        <f ca="1"/>
        <v>0</v>
      </c>
      <c r="EO115" s="7">
        <f ca="1"/>
        <v>0</v>
      </c>
      <c r="EP115" s="7">
        <f ca="1"/>
        <v>0</v>
      </c>
      <c r="EQ115" s="7">
        <f ca="1"/>
        <v>0</v>
      </c>
      <c r="ER115" s="7">
        <f ca="1"/>
        <v>0</v>
      </c>
      <c r="ES115" s="7">
        <f ca="1"/>
        <v>0</v>
      </c>
      <c r="ET115" s="7">
        <f ca="1"/>
        <v>0</v>
      </c>
      <c r="EU115" s="7">
        <f ca="1"/>
        <v>0</v>
      </c>
      <c r="EV115" s="7">
        <f ca="1"/>
        <v>1</v>
      </c>
      <c r="EW115" s="7">
        <f ca="1"/>
        <v>0</v>
      </c>
      <c r="EX115" s="7">
        <f ca="1"/>
        <v>0</v>
      </c>
      <c r="EY115" s="7">
        <f ca="1"/>
        <v>0</v>
      </c>
      <c r="EZ115" s="7">
        <f ca="1"/>
        <v>0</v>
      </c>
      <c r="FA115" s="7">
        <f ca="1"/>
        <v>0</v>
      </c>
      <c r="FB115" s="7">
        <f ca="1"/>
        <v>4.4720219129073856E-9</v>
      </c>
      <c r="FE115" s="124"/>
      <c r="FJ115" s="204"/>
      <c r="FK115" s="3" t="s">
        <v>33</v>
      </c>
      <c r="FL115" s="7">
        <f ca="1"/>
        <v>0</v>
      </c>
      <c r="FM115" s="7">
        <f ca="1"/>
        <v>0</v>
      </c>
      <c r="FN115" s="7">
        <f ca="1"/>
        <v>0</v>
      </c>
      <c r="FO115" s="7">
        <f ca="1"/>
        <v>0</v>
      </c>
      <c r="FP115" s="7">
        <f ca="1"/>
        <v>0</v>
      </c>
      <c r="FQ115" s="7">
        <f ca="1"/>
        <v>0</v>
      </c>
      <c r="FR115" s="7">
        <f ca="1"/>
        <v>0</v>
      </c>
      <c r="FS115" s="7">
        <f ca="1"/>
        <v>0</v>
      </c>
      <c r="FT115" s="7">
        <f ca="1"/>
        <v>0</v>
      </c>
      <c r="FU115" s="7">
        <f ca="1"/>
        <v>0</v>
      </c>
      <c r="FV115" s="7">
        <f ca="1"/>
        <v>0</v>
      </c>
      <c r="FW115" s="7">
        <f ca="1"/>
        <v>0</v>
      </c>
      <c r="FX115" s="7">
        <f ca="1"/>
        <v>0</v>
      </c>
      <c r="FY115" s="7">
        <f ca="1"/>
        <v>0</v>
      </c>
      <c r="FZ115" s="7">
        <f ca="1"/>
        <v>0</v>
      </c>
      <c r="GA115" s="7">
        <f ca="1"/>
        <v>0</v>
      </c>
      <c r="GB115" s="7">
        <f ca="1"/>
        <v>0</v>
      </c>
      <c r="GC115" s="7">
        <f ca="1"/>
        <v>0</v>
      </c>
      <c r="GD115" s="7">
        <f ca="1"/>
        <v>0</v>
      </c>
      <c r="GE115" s="7">
        <f ca="1"/>
        <v>335.40164346805392</v>
      </c>
      <c r="HC115" s="125"/>
      <c r="HO115" s="147"/>
      <c r="JL115" s="143"/>
    </row>
    <row r="116" spans="1:272">
      <c r="A116" s="204"/>
      <c r="B116" s="3" t="s">
        <v>42</v>
      </c>
      <c r="C116" s="18">
        <v>0</v>
      </c>
      <c r="D116" s="18">
        <v>0</v>
      </c>
      <c r="E116" s="18">
        <v>0</v>
      </c>
      <c r="F116" s="18">
        <v>0</v>
      </c>
      <c r="G116" s="18">
        <v>0</v>
      </c>
      <c r="H116" s="18">
        <v>0</v>
      </c>
      <c r="I116" s="18">
        <v>0</v>
      </c>
      <c r="J116" s="18">
        <v>0</v>
      </c>
      <c r="K116" s="18">
        <v>0</v>
      </c>
      <c r="L116" s="18">
        <v>0</v>
      </c>
      <c r="M116" s="18">
        <v>0</v>
      </c>
      <c r="N116" s="18">
        <v>0</v>
      </c>
      <c r="O116" s="18">
        <f>AB16</f>
        <v>96</v>
      </c>
      <c r="P116" s="18">
        <v>0</v>
      </c>
      <c r="Q116" s="18">
        <v>0</v>
      </c>
      <c r="R116" s="18">
        <v>0</v>
      </c>
      <c r="S116" s="18">
        <v>0</v>
      </c>
      <c r="T116" s="18">
        <v>0</v>
      </c>
      <c r="U116" s="18">
        <v>0</v>
      </c>
      <c r="V116" s="18">
        <v>0</v>
      </c>
      <c r="W116" s="216"/>
      <c r="BB116" s="204"/>
      <c r="BC116" s="3" t="s">
        <v>42</v>
      </c>
      <c r="BD116" s="7">
        <v>96</v>
      </c>
      <c r="BE116" s="7">
        <v>0</v>
      </c>
      <c r="BF116" s="7">
        <v>0</v>
      </c>
      <c r="BG116" s="7">
        <v>0</v>
      </c>
      <c r="BH116" s="7">
        <v>0</v>
      </c>
      <c r="BI116" s="17"/>
      <c r="BJ116" s="7">
        <f t="shared" si="34"/>
        <v>96</v>
      </c>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204"/>
      <c r="CM116" s="3" t="s">
        <v>42</v>
      </c>
      <c r="CN116" s="7">
        <f t="shared" ca="1" si="33"/>
        <v>0</v>
      </c>
      <c r="CO116" s="7">
        <f t="shared" ca="1" si="32"/>
        <v>0</v>
      </c>
      <c r="CP116" s="7">
        <f t="shared" ca="1" si="32"/>
        <v>0</v>
      </c>
      <c r="CQ116" s="7">
        <f t="shared" ca="1" si="32"/>
        <v>0</v>
      </c>
      <c r="CR116" s="7">
        <f t="shared" ca="1" si="32"/>
        <v>0</v>
      </c>
      <c r="CS116" s="7">
        <f t="shared" ca="1" si="32"/>
        <v>0</v>
      </c>
      <c r="CT116" s="7">
        <f t="shared" ca="1" si="32"/>
        <v>0</v>
      </c>
      <c r="CU116" s="7">
        <f t="shared" ca="1" si="32"/>
        <v>0</v>
      </c>
      <c r="CV116" s="7">
        <f t="shared" ca="1" si="32"/>
        <v>0</v>
      </c>
      <c r="CW116" s="7">
        <f t="shared" ca="1" si="32"/>
        <v>0</v>
      </c>
      <c r="CX116" s="7">
        <f t="shared" ca="1" si="32"/>
        <v>0</v>
      </c>
      <c r="CY116" s="7">
        <f t="shared" ca="1" si="32"/>
        <v>0</v>
      </c>
      <c r="CZ116" s="7">
        <f t="shared" ca="1" si="32"/>
        <v>0</v>
      </c>
      <c r="DA116" s="7">
        <f t="shared" ca="1" si="32"/>
        <v>96</v>
      </c>
      <c r="DB116" s="7">
        <f t="shared" ca="1" si="32"/>
        <v>0</v>
      </c>
      <c r="DC116" s="7">
        <f t="shared" ca="1" si="32"/>
        <v>0</v>
      </c>
      <c r="DD116" s="7">
        <f t="shared" ca="1" si="32"/>
        <v>0</v>
      </c>
      <c r="DE116" s="7">
        <f t="shared" ca="1" si="32"/>
        <v>0</v>
      </c>
      <c r="DF116" s="7">
        <f t="shared" ca="1" si="32"/>
        <v>0</v>
      </c>
      <c r="DJ116" s="204"/>
      <c r="DK116" s="3" t="s">
        <v>42</v>
      </c>
      <c r="DL116" s="7">
        <f ca="1"/>
        <v>0</v>
      </c>
      <c r="DM116" s="7">
        <f ca="1"/>
        <v>0</v>
      </c>
      <c r="DN116" s="7">
        <f ca="1"/>
        <v>0</v>
      </c>
      <c r="DO116" s="7">
        <f ca="1"/>
        <v>0</v>
      </c>
      <c r="DP116" s="7">
        <f ca="1"/>
        <v>0</v>
      </c>
      <c r="DQ116" s="7">
        <f ca="1"/>
        <v>0</v>
      </c>
      <c r="DR116" s="7">
        <f ca="1"/>
        <v>0</v>
      </c>
      <c r="DS116" s="7">
        <f ca="1"/>
        <v>0</v>
      </c>
      <c r="DT116" s="7">
        <f ca="1"/>
        <v>0</v>
      </c>
      <c r="DU116" s="7">
        <f ca="1"/>
        <v>0</v>
      </c>
      <c r="DV116" s="7">
        <f ca="1"/>
        <v>0</v>
      </c>
      <c r="DW116" s="7">
        <f ca="1"/>
        <v>0</v>
      </c>
      <c r="DX116" s="7">
        <f ca="1"/>
        <v>1</v>
      </c>
      <c r="DY116" s="7">
        <f ca="1"/>
        <v>0</v>
      </c>
      <c r="DZ116" s="7">
        <f ca="1"/>
        <v>0</v>
      </c>
      <c r="EA116" s="7">
        <f ca="1"/>
        <v>0</v>
      </c>
      <c r="EB116" s="7">
        <f ca="1"/>
        <v>0</v>
      </c>
      <c r="EC116" s="7">
        <f ca="1"/>
        <v>0</v>
      </c>
      <c r="ED116" s="7">
        <f ca="1"/>
        <v>0</v>
      </c>
      <c r="EE116" s="7">
        <f ca="1"/>
        <v>0</v>
      </c>
      <c r="EG116" s="204"/>
      <c r="EH116" s="3" t="s">
        <v>42</v>
      </c>
      <c r="EI116" s="7">
        <f ca="1"/>
        <v>0</v>
      </c>
      <c r="EJ116" s="7">
        <f ca="1"/>
        <v>0</v>
      </c>
      <c r="EK116" s="7">
        <f ca="1"/>
        <v>0</v>
      </c>
      <c r="EL116" s="7">
        <f ca="1"/>
        <v>0</v>
      </c>
      <c r="EM116" s="7">
        <f ca="1"/>
        <v>-4.2813067319655161E-21</v>
      </c>
      <c r="EN116" s="7">
        <f ca="1"/>
        <v>0</v>
      </c>
      <c r="EO116" s="7">
        <f ca="1"/>
        <v>-1.0960145233831721E-18</v>
      </c>
      <c r="EP116" s="7">
        <f ca="1"/>
        <v>0</v>
      </c>
      <c r="EQ116" s="7">
        <f ca="1"/>
        <v>0</v>
      </c>
      <c r="ER116" s="7">
        <f ca="1"/>
        <v>0</v>
      </c>
      <c r="ES116" s="7">
        <f ca="1"/>
        <v>-1.0960145233831721E-18</v>
      </c>
      <c r="ET116" s="7">
        <f ca="1"/>
        <v>2.1920290467663442E-18</v>
      </c>
      <c r="EU116" s="7">
        <f ca="1"/>
        <v>1.0000000000000002</v>
      </c>
      <c r="EV116" s="7">
        <f ca="1"/>
        <v>0</v>
      </c>
      <c r="EW116" s="7">
        <f ca="1"/>
        <v>0</v>
      </c>
      <c r="EX116" s="7">
        <f ca="1"/>
        <v>3.5072464748261508E-17</v>
      </c>
      <c r="EY116" s="7">
        <f ca="1"/>
        <v>0</v>
      </c>
      <c r="EZ116" s="7">
        <f ca="1"/>
        <v>1.9200000000000001E-13</v>
      </c>
      <c r="FA116" s="7">
        <f ca="1"/>
        <v>1.3065511266984607E-25</v>
      </c>
      <c r="FB116" s="7">
        <f ca="1"/>
        <v>2.6131022533969215E-25</v>
      </c>
      <c r="FE116" s="124"/>
      <c r="FJ116" s="204"/>
      <c r="FK116" s="3" t="s">
        <v>42</v>
      </c>
      <c r="FL116" s="7">
        <f ca="1"/>
        <v>0</v>
      </c>
      <c r="FM116" s="7">
        <f ca="1"/>
        <v>0</v>
      </c>
      <c r="FN116" s="7">
        <f ca="1"/>
        <v>0</v>
      </c>
      <c r="FO116" s="7">
        <f ca="1"/>
        <v>0</v>
      </c>
      <c r="FP116" s="7">
        <f ca="1"/>
        <v>0</v>
      </c>
      <c r="FQ116" s="7">
        <f ca="1"/>
        <v>0</v>
      </c>
      <c r="FR116" s="7">
        <f ca="1"/>
        <v>0</v>
      </c>
      <c r="FS116" s="7">
        <f ca="1"/>
        <v>0</v>
      </c>
      <c r="FT116" s="7">
        <f ca="1"/>
        <v>0</v>
      </c>
      <c r="FU116" s="7">
        <f ca="1"/>
        <v>0</v>
      </c>
      <c r="FV116" s="7">
        <f ca="1"/>
        <v>0</v>
      </c>
      <c r="FW116" s="7">
        <f ca="1"/>
        <v>0</v>
      </c>
      <c r="FX116" s="7">
        <f ca="1"/>
        <v>0</v>
      </c>
      <c r="FY116" s="7">
        <f ca="1"/>
        <v>0</v>
      </c>
      <c r="FZ116" s="7">
        <f ca="1"/>
        <v>0</v>
      </c>
      <c r="GA116" s="7">
        <f ca="1"/>
        <v>0</v>
      </c>
      <c r="GB116" s="7">
        <f ca="1"/>
        <v>0</v>
      </c>
      <c r="GC116" s="7">
        <f ca="1"/>
        <v>96.000000000000014</v>
      </c>
      <c r="GD116" s="7">
        <f ca="1"/>
        <v>6.5327556334923036E-14</v>
      </c>
      <c r="GE116" s="7">
        <f ca="1"/>
        <v>1.959826690047691E-14</v>
      </c>
      <c r="HC116" s="125"/>
      <c r="HO116" s="147"/>
      <c r="JL116" s="143"/>
    </row>
    <row r="117" spans="1:272" ht="16" customHeight="1">
      <c r="A117" s="204"/>
      <c r="B117" s="3" t="s">
        <v>34</v>
      </c>
      <c r="C117" s="18">
        <v>0</v>
      </c>
      <c r="D117" s="18">
        <v>0</v>
      </c>
      <c r="E117" s="18">
        <v>0</v>
      </c>
      <c r="F117" s="18">
        <v>0</v>
      </c>
      <c r="G117" s="18">
        <v>0</v>
      </c>
      <c r="H117" s="18">
        <v>0</v>
      </c>
      <c r="I117" s="18">
        <v>0</v>
      </c>
      <c r="J117" s="18">
        <v>0</v>
      </c>
      <c r="K117" s="18">
        <v>0</v>
      </c>
      <c r="L117" s="18">
        <v>0</v>
      </c>
      <c r="M117" s="18">
        <v>0</v>
      </c>
      <c r="N117" s="18">
        <v>0</v>
      </c>
      <c r="O117" s="18">
        <v>0</v>
      </c>
      <c r="P117" s="18">
        <v>0</v>
      </c>
      <c r="Q117" s="18">
        <v>0</v>
      </c>
      <c r="R117" s="18">
        <f>AC26</f>
        <v>1799.9799999999996</v>
      </c>
      <c r="S117" s="18">
        <v>0</v>
      </c>
      <c r="T117" s="18">
        <v>0</v>
      </c>
      <c r="U117" s="18">
        <v>0</v>
      </c>
      <c r="V117" s="18">
        <v>0</v>
      </c>
      <c r="W117" s="216"/>
      <c r="BB117" s="204"/>
      <c r="BC117" s="3" t="s">
        <v>34</v>
      </c>
      <c r="BD117" s="7">
        <v>1799.9799999999996</v>
      </c>
      <c r="BE117" s="7">
        <v>0</v>
      </c>
      <c r="BF117" s="7">
        <v>0</v>
      </c>
      <c r="BG117" s="7">
        <v>0</v>
      </c>
      <c r="BH117" s="7">
        <v>0</v>
      </c>
      <c r="BI117" s="17"/>
      <c r="BJ117" s="7">
        <f t="shared" si="34"/>
        <v>1799.9799999999996</v>
      </c>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204"/>
      <c r="CM117" s="3" t="s">
        <v>34</v>
      </c>
      <c r="CN117" s="7">
        <f t="shared" ca="1" si="33"/>
        <v>0</v>
      </c>
      <c r="CO117" s="7">
        <f t="shared" ca="1" si="32"/>
        <v>0</v>
      </c>
      <c r="CP117" s="7">
        <f t="shared" ca="1" si="32"/>
        <v>0</v>
      </c>
      <c r="CQ117" s="7">
        <f t="shared" ca="1" si="32"/>
        <v>0</v>
      </c>
      <c r="CR117" s="7">
        <f t="shared" ref="CR117:DF121" ca="1" si="35">IF((ROW()-ROW($CN$103))=(COLUMN()-COLUMN($CN$103)),INDIRECT("BJ"&amp;ROW()),0)</f>
        <v>0</v>
      </c>
      <c r="CS117" s="7">
        <f t="shared" ca="1" si="35"/>
        <v>0</v>
      </c>
      <c r="CT117" s="7">
        <f t="shared" ca="1" si="35"/>
        <v>0</v>
      </c>
      <c r="CU117" s="7">
        <f t="shared" ca="1" si="35"/>
        <v>0</v>
      </c>
      <c r="CV117" s="7">
        <f t="shared" ca="1" si="35"/>
        <v>0</v>
      </c>
      <c r="CW117" s="7">
        <f t="shared" ca="1" si="35"/>
        <v>0</v>
      </c>
      <c r="CX117" s="7">
        <f t="shared" ca="1" si="35"/>
        <v>0</v>
      </c>
      <c r="CY117" s="7">
        <f t="shared" ca="1" si="35"/>
        <v>0</v>
      </c>
      <c r="CZ117" s="7">
        <f t="shared" ca="1" si="35"/>
        <v>0</v>
      </c>
      <c r="DA117" s="7">
        <f t="shared" ca="1" si="35"/>
        <v>0</v>
      </c>
      <c r="DB117" s="7">
        <f t="shared" ca="1" si="35"/>
        <v>1799.9799999999996</v>
      </c>
      <c r="DC117" s="7">
        <f t="shared" ca="1" si="35"/>
        <v>0</v>
      </c>
      <c r="DD117" s="7">
        <f t="shared" ca="1" si="35"/>
        <v>0</v>
      </c>
      <c r="DE117" s="7">
        <f t="shared" ca="1" si="35"/>
        <v>0</v>
      </c>
      <c r="DF117" s="7">
        <f t="shared" ca="1" si="35"/>
        <v>0</v>
      </c>
      <c r="DJ117" s="204"/>
      <c r="DK117" s="3" t="s">
        <v>34</v>
      </c>
      <c r="DL117" s="7">
        <f ca="1"/>
        <v>0</v>
      </c>
      <c r="DM117" s="7">
        <f ca="1"/>
        <v>0</v>
      </c>
      <c r="DN117" s="7">
        <f ca="1"/>
        <v>0</v>
      </c>
      <c r="DO117" s="7">
        <f ca="1"/>
        <v>0</v>
      </c>
      <c r="DP117" s="7">
        <f ca="1"/>
        <v>0</v>
      </c>
      <c r="DQ117" s="7">
        <f ca="1"/>
        <v>0</v>
      </c>
      <c r="DR117" s="7">
        <f ca="1"/>
        <v>0</v>
      </c>
      <c r="DS117" s="7">
        <f ca="1"/>
        <v>0</v>
      </c>
      <c r="DT117" s="7">
        <f ca="1"/>
        <v>0</v>
      </c>
      <c r="DU117" s="7">
        <f ca="1"/>
        <v>0</v>
      </c>
      <c r="DV117" s="7">
        <f ca="1"/>
        <v>0</v>
      </c>
      <c r="DW117" s="7">
        <f ca="1"/>
        <v>0</v>
      </c>
      <c r="DX117" s="7">
        <f ca="1"/>
        <v>0</v>
      </c>
      <c r="DY117" s="7">
        <f ca="1"/>
        <v>0</v>
      </c>
      <c r="DZ117" s="7">
        <f ca="1"/>
        <v>0</v>
      </c>
      <c r="EA117" s="155">
        <f ca="1"/>
        <v>1</v>
      </c>
      <c r="EB117" s="7">
        <f ca="1"/>
        <v>0</v>
      </c>
      <c r="EC117" s="7">
        <f ca="1"/>
        <v>0</v>
      </c>
      <c r="ED117" s="7">
        <f ca="1"/>
        <v>0</v>
      </c>
      <c r="EE117" s="7">
        <f ca="1"/>
        <v>0</v>
      </c>
      <c r="EG117" s="204"/>
      <c r="EH117" s="3" t="s">
        <v>34</v>
      </c>
      <c r="EI117" s="7">
        <f ca="1"/>
        <v>0</v>
      </c>
      <c r="EJ117" s="7">
        <f ca="1"/>
        <v>2.3127502842847777E-6</v>
      </c>
      <c r="EK117" s="7">
        <f ca="1"/>
        <v>4.0634282402057077E-4</v>
      </c>
      <c r="EL117" s="7">
        <f ca="1"/>
        <v>0</v>
      </c>
      <c r="EM117" s="7">
        <f ca="1"/>
        <v>2.7566963695772479E-6</v>
      </c>
      <c r="EN117" s="7">
        <f ca="1"/>
        <v>4.7924438602238504E-4</v>
      </c>
      <c r="EO117" s="7">
        <f ca="1"/>
        <v>4.5687223926899192E-4</v>
      </c>
      <c r="EP117" s="7">
        <f ca="1"/>
        <v>1.5936373011982785E-3</v>
      </c>
      <c r="EQ117" s="7">
        <f ca="1"/>
        <v>1.2662141146486175E-3</v>
      </c>
      <c r="ER117" s="7">
        <f ca="1"/>
        <v>1.2914375033866378E-3</v>
      </c>
      <c r="ES117" s="7">
        <f ca="1"/>
        <v>4.5687223926899192E-4</v>
      </c>
      <c r="ET117" s="7">
        <f ca="1"/>
        <v>1.4500093248982736E-3</v>
      </c>
      <c r="EU117" s="7">
        <f ca="1"/>
        <v>8.0714843961664867E-2</v>
      </c>
      <c r="EV117" s="7">
        <f ca="1"/>
        <v>3.7150545560069151E-2</v>
      </c>
      <c r="EW117" s="7">
        <f ca="1"/>
        <v>1.3444627189264747E-2</v>
      </c>
      <c r="EX117" s="7">
        <f ca="1"/>
        <v>1.0142574574605532</v>
      </c>
      <c r="EY117" s="7">
        <f ca="1"/>
        <v>1.2170954255198977E-8</v>
      </c>
      <c r="EZ117" s="7">
        <f ca="1"/>
        <v>1.5497250040639653E-14</v>
      </c>
      <c r="FA117" s="7">
        <f ca="1"/>
        <v>8.0678518837339926E-11</v>
      </c>
      <c r="FB117" s="7">
        <f ca="1"/>
        <v>1.6613805382109346E-10</v>
      </c>
      <c r="FE117" s="124"/>
      <c r="FJ117" s="204"/>
      <c r="FK117" s="3" t="s">
        <v>34</v>
      </c>
      <c r="FL117" s="7">
        <f ca="1"/>
        <v>0</v>
      </c>
      <c r="FM117" s="7">
        <f ca="1"/>
        <v>0</v>
      </c>
      <c r="FN117" s="7">
        <f ca="1"/>
        <v>0</v>
      </c>
      <c r="FO117" s="7">
        <f ca="1"/>
        <v>0</v>
      </c>
      <c r="FP117" s="7">
        <f ca="1"/>
        <v>0</v>
      </c>
      <c r="FQ117" s="7">
        <f ca="1"/>
        <v>0</v>
      </c>
      <c r="FR117" s="7">
        <f ca="1"/>
        <v>0</v>
      </c>
      <c r="FS117" s="7">
        <f ca="1"/>
        <v>0</v>
      </c>
      <c r="FT117" s="7">
        <f ca="1"/>
        <v>0</v>
      </c>
      <c r="FU117" s="7">
        <f ca="1"/>
        <v>0</v>
      </c>
      <c r="FV117" s="7">
        <f ca="1"/>
        <v>0</v>
      </c>
      <c r="FW117" s="7">
        <f ca="1"/>
        <v>0</v>
      </c>
      <c r="FX117" s="7">
        <f ca="1"/>
        <v>0</v>
      </c>
      <c r="FY117" s="7">
        <f ca="1"/>
        <v>0</v>
      </c>
      <c r="FZ117" s="7">
        <f ca="1"/>
        <v>0</v>
      </c>
      <c r="GA117" s="7">
        <f ca="1"/>
        <v>0</v>
      </c>
      <c r="GB117" s="7">
        <f ca="1"/>
        <v>1739.4317615244279</v>
      </c>
      <c r="GC117" s="7">
        <f ca="1"/>
        <v>7.7486250203198264</v>
      </c>
      <c r="GD117" s="7">
        <f ca="1"/>
        <v>40.339259418669961</v>
      </c>
      <c r="GE117" s="7">
        <f ca="1"/>
        <v>12.460354036582009</v>
      </c>
      <c r="HC117" s="125"/>
      <c r="HO117" s="147"/>
      <c r="JL117" s="143"/>
    </row>
    <row r="118" spans="1:272" ht="16" customHeight="1">
      <c r="A118" s="204"/>
      <c r="B118" s="3" t="s">
        <v>35</v>
      </c>
      <c r="C118" s="18">
        <v>0</v>
      </c>
      <c r="D118" s="18">
        <v>0</v>
      </c>
      <c r="E118" s="18">
        <v>0</v>
      </c>
      <c r="F118" s="18">
        <v>0</v>
      </c>
      <c r="G118" s="18">
        <v>0</v>
      </c>
      <c r="H118" s="18">
        <v>0</v>
      </c>
      <c r="I118" s="18">
        <v>0</v>
      </c>
      <c r="J118" s="18">
        <v>0</v>
      </c>
      <c r="K118" s="18">
        <v>0</v>
      </c>
      <c r="L118" s="18">
        <v>0</v>
      </c>
      <c r="M118" s="18">
        <v>0</v>
      </c>
      <c r="N118" s="18">
        <v>0</v>
      </c>
      <c r="O118" s="18">
        <v>0</v>
      </c>
      <c r="P118" s="18">
        <v>0</v>
      </c>
      <c r="Q118" s="18">
        <v>0</v>
      </c>
      <c r="R118" s="18">
        <v>0</v>
      </c>
      <c r="S118" s="18">
        <v>0</v>
      </c>
      <c r="T118" s="18">
        <v>0</v>
      </c>
      <c r="U118" s="18">
        <f>AG30</f>
        <v>500000000000</v>
      </c>
      <c r="V118" s="18">
        <v>0</v>
      </c>
      <c r="W118" s="216"/>
      <c r="BB118" s="204"/>
      <c r="BC118" s="3" t="s">
        <v>35</v>
      </c>
      <c r="BD118" s="7">
        <v>0</v>
      </c>
      <c r="BE118" s="7">
        <v>0</v>
      </c>
      <c r="BF118" s="7">
        <v>0</v>
      </c>
      <c r="BG118" s="7">
        <v>500000000000</v>
      </c>
      <c r="BH118" s="7">
        <v>0</v>
      </c>
      <c r="BI118" s="17"/>
      <c r="BJ118" s="7">
        <f t="shared" si="34"/>
        <v>500000000000</v>
      </c>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204"/>
      <c r="CM118" s="3" t="s">
        <v>35</v>
      </c>
      <c r="CN118" s="7">
        <f t="shared" ca="1" si="33"/>
        <v>0</v>
      </c>
      <c r="CO118" s="7">
        <f t="shared" ca="1" si="33"/>
        <v>0</v>
      </c>
      <c r="CP118" s="7">
        <f t="shared" ca="1" si="33"/>
        <v>0</v>
      </c>
      <c r="CQ118" s="7">
        <f t="shared" ca="1" si="33"/>
        <v>0</v>
      </c>
      <c r="CR118" s="7">
        <f t="shared" ca="1" si="33"/>
        <v>0</v>
      </c>
      <c r="CS118" s="7">
        <f t="shared" ca="1" si="33"/>
        <v>0</v>
      </c>
      <c r="CT118" s="7">
        <f t="shared" ca="1" si="33"/>
        <v>0</v>
      </c>
      <c r="CU118" s="7">
        <f t="shared" ca="1" si="33"/>
        <v>0</v>
      </c>
      <c r="CV118" s="7">
        <f t="shared" ca="1" si="33"/>
        <v>0</v>
      </c>
      <c r="CW118" s="7">
        <f t="shared" ca="1" si="33"/>
        <v>0</v>
      </c>
      <c r="CX118" s="7">
        <f t="shared" ca="1" si="33"/>
        <v>0</v>
      </c>
      <c r="CY118" s="7">
        <f t="shared" ca="1" si="33"/>
        <v>0</v>
      </c>
      <c r="CZ118" s="7">
        <f t="shared" ca="1" si="33"/>
        <v>0</v>
      </c>
      <c r="DA118" s="7">
        <f t="shared" ca="1" si="33"/>
        <v>0</v>
      </c>
      <c r="DB118" s="7">
        <f t="shared" ca="1" si="33"/>
        <v>0</v>
      </c>
      <c r="DC118" s="7">
        <f t="shared" ca="1" si="33"/>
        <v>500000000000</v>
      </c>
      <c r="DD118" s="7">
        <f t="shared" ca="1" si="35"/>
        <v>0</v>
      </c>
      <c r="DE118" s="7">
        <f t="shared" ca="1" si="35"/>
        <v>0</v>
      </c>
      <c r="DF118" s="7">
        <f t="shared" ca="1" si="35"/>
        <v>0</v>
      </c>
      <c r="DJ118" s="204"/>
      <c r="DK118" s="3" t="s">
        <v>35</v>
      </c>
      <c r="DL118" s="7">
        <f ca="1"/>
        <v>0</v>
      </c>
      <c r="DM118" s="7">
        <f ca="1"/>
        <v>0</v>
      </c>
      <c r="DN118" s="7">
        <f ca="1"/>
        <v>0</v>
      </c>
      <c r="DO118" s="7">
        <f ca="1"/>
        <v>0</v>
      </c>
      <c r="DP118" s="7">
        <f ca="1"/>
        <v>0</v>
      </c>
      <c r="DQ118" s="7">
        <f ca="1"/>
        <v>0</v>
      </c>
      <c r="DR118" s="7">
        <f ca="1"/>
        <v>0</v>
      </c>
      <c r="DS118" s="7">
        <f ca="1"/>
        <v>0</v>
      </c>
      <c r="DT118" s="7">
        <f ca="1"/>
        <v>0</v>
      </c>
      <c r="DU118" s="7">
        <f ca="1"/>
        <v>0</v>
      </c>
      <c r="DV118" s="7">
        <f ca="1"/>
        <v>0</v>
      </c>
      <c r="DW118" s="7">
        <f ca="1"/>
        <v>0</v>
      </c>
      <c r="DX118" s="7">
        <f ca="1"/>
        <v>0</v>
      </c>
      <c r="DY118" s="7">
        <f ca="1"/>
        <v>0</v>
      </c>
      <c r="DZ118" s="7">
        <f ca="1"/>
        <v>0</v>
      </c>
      <c r="EA118" s="7">
        <f ca="1"/>
        <v>0</v>
      </c>
      <c r="EB118" s="7">
        <f ca="1"/>
        <v>0</v>
      </c>
      <c r="EC118" s="7">
        <f ca="1"/>
        <v>0</v>
      </c>
      <c r="ED118" s="7">
        <f ca="1"/>
        <v>1</v>
      </c>
      <c r="EE118" s="7">
        <f ca="1"/>
        <v>0</v>
      </c>
      <c r="EG118" s="204"/>
      <c r="EH118" s="3" t="s">
        <v>35</v>
      </c>
      <c r="EI118" s="7">
        <f ca="1"/>
        <v>0</v>
      </c>
      <c r="EJ118" s="7">
        <f ca="1"/>
        <v>0</v>
      </c>
      <c r="EK118" s="7">
        <f ca="1"/>
        <v>0</v>
      </c>
      <c r="EL118" s="7">
        <f ca="1"/>
        <v>0</v>
      </c>
      <c r="EM118" s="7">
        <f ca="1"/>
        <v>0</v>
      </c>
      <c r="EN118" s="7">
        <f ca="1"/>
        <v>0</v>
      </c>
      <c r="EO118" s="7">
        <f ca="1"/>
        <v>0</v>
      </c>
      <c r="EP118" s="7">
        <f ca="1"/>
        <v>0</v>
      </c>
      <c r="EQ118" s="7">
        <f ca="1"/>
        <v>0</v>
      </c>
      <c r="ER118" s="7">
        <f ca="1"/>
        <v>0</v>
      </c>
      <c r="ES118" s="7">
        <f ca="1"/>
        <v>0</v>
      </c>
      <c r="ET118" s="7">
        <f ca="1"/>
        <v>0</v>
      </c>
      <c r="EU118" s="7">
        <f ca="1"/>
        <v>0</v>
      </c>
      <c r="EV118" s="7">
        <f ca="1"/>
        <v>0</v>
      </c>
      <c r="EW118" s="7">
        <f ca="1"/>
        <v>0</v>
      </c>
      <c r="EX118" s="7">
        <f ca="1"/>
        <v>0</v>
      </c>
      <c r="EY118" s="7">
        <f ca="1"/>
        <v>0</v>
      </c>
      <c r="EZ118" s="7">
        <f ca="1"/>
        <v>0</v>
      </c>
      <c r="FA118" s="7">
        <f ca="1"/>
        <v>1</v>
      </c>
      <c r="FB118" s="7">
        <f ca="1"/>
        <v>0</v>
      </c>
      <c r="FE118" s="124"/>
      <c r="FJ118" s="204"/>
      <c r="FK118" s="3" t="s">
        <v>35</v>
      </c>
      <c r="FL118" s="7">
        <f ca="1"/>
        <v>0</v>
      </c>
      <c r="FM118" s="7">
        <f ca="1"/>
        <v>0</v>
      </c>
      <c r="FN118" s="7">
        <f ca="1"/>
        <v>0</v>
      </c>
      <c r="FO118" s="7">
        <f ca="1"/>
        <v>0</v>
      </c>
      <c r="FP118" s="7">
        <f ca="1"/>
        <v>0</v>
      </c>
      <c r="FQ118" s="7">
        <f ca="1"/>
        <v>0</v>
      </c>
      <c r="FR118" s="7">
        <f ca="1"/>
        <v>0</v>
      </c>
      <c r="FS118" s="7">
        <f ca="1"/>
        <v>0</v>
      </c>
      <c r="FT118" s="7">
        <f ca="1"/>
        <v>0</v>
      </c>
      <c r="FU118" s="7">
        <f ca="1"/>
        <v>0</v>
      </c>
      <c r="FV118" s="7">
        <f ca="1"/>
        <v>0</v>
      </c>
      <c r="FW118" s="7">
        <f ca="1"/>
        <v>0</v>
      </c>
      <c r="FX118" s="7">
        <f ca="1"/>
        <v>0</v>
      </c>
      <c r="FY118" s="7">
        <f ca="1"/>
        <v>0</v>
      </c>
      <c r="FZ118" s="7">
        <f ca="1"/>
        <v>0</v>
      </c>
      <c r="GA118" s="7">
        <f ca="1"/>
        <v>0</v>
      </c>
      <c r="GB118" s="7">
        <f ca="1"/>
        <v>0</v>
      </c>
      <c r="GC118" s="7">
        <f ca="1"/>
        <v>0</v>
      </c>
      <c r="GD118" s="7">
        <f ca="1"/>
        <v>500000000000</v>
      </c>
      <c r="GE118" s="7">
        <f ca="1"/>
        <v>0</v>
      </c>
      <c r="HC118" s="125"/>
      <c r="HO118" s="147"/>
      <c r="JL118" s="143"/>
    </row>
    <row r="119" spans="1:272" ht="16" customHeight="1">
      <c r="A119" s="204"/>
      <c r="B119" s="3" t="s">
        <v>36</v>
      </c>
      <c r="C119" s="18">
        <v>0</v>
      </c>
      <c r="D119" s="18">
        <v>0</v>
      </c>
      <c r="E119" s="18">
        <v>0</v>
      </c>
      <c r="F119" s="18">
        <v>0</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f>AG12</f>
        <v>75000000000</v>
      </c>
      <c r="W119" s="216"/>
      <c r="BB119" s="204"/>
      <c r="BC119" s="3" t="s">
        <v>36</v>
      </c>
      <c r="BD119" s="7">
        <v>0</v>
      </c>
      <c r="BE119" s="7">
        <v>0</v>
      </c>
      <c r="BF119" s="7">
        <v>0</v>
      </c>
      <c r="BG119" s="7">
        <v>0</v>
      </c>
      <c r="BH119" s="7">
        <v>75000000000</v>
      </c>
      <c r="BI119" s="17"/>
      <c r="BJ119" s="7">
        <f t="shared" si="34"/>
        <v>75000000000</v>
      </c>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204"/>
      <c r="CM119" s="3" t="s">
        <v>36</v>
      </c>
      <c r="CN119" s="7">
        <f t="shared" ca="1" si="33"/>
        <v>0</v>
      </c>
      <c r="CO119" s="7">
        <f t="shared" ca="1" si="33"/>
        <v>0</v>
      </c>
      <c r="CP119" s="7">
        <f t="shared" ca="1" si="33"/>
        <v>0</v>
      </c>
      <c r="CQ119" s="7">
        <f t="shared" ca="1" si="33"/>
        <v>0</v>
      </c>
      <c r="CR119" s="7">
        <f t="shared" ca="1" si="33"/>
        <v>0</v>
      </c>
      <c r="CS119" s="7">
        <f t="shared" ca="1" si="33"/>
        <v>0</v>
      </c>
      <c r="CT119" s="7">
        <f t="shared" ca="1" si="33"/>
        <v>0</v>
      </c>
      <c r="CU119" s="7">
        <f t="shared" ca="1" si="33"/>
        <v>0</v>
      </c>
      <c r="CV119" s="7">
        <f t="shared" ca="1" si="33"/>
        <v>0</v>
      </c>
      <c r="CW119" s="7">
        <f t="shared" ca="1" si="33"/>
        <v>0</v>
      </c>
      <c r="CX119" s="7">
        <f t="shared" ca="1" si="33"/>
        <v>0</v>
      </c>
      <c r="CY119" s="7">
        <f t="shared" ca="1" si="33"/>
        <v>0</v>
      </c>
      <c r="CZ119" s="7">
        <f t="shared" ca="1" si="33"/>
        <v>0</v>
      </c>
      <c r="DA119" s="7">
        <f t="shared" ca="1" si="33"/>
        <v>0</v>
      </c>
      <c r="DB119" s="7">
        <f t="shared" ca="1" si="33"/>
        <v>0</v>
      </c>
      <c r="DC119" s="7">
        <f t="shared" ca="1" si="33"/>
        <v>0</v>
      </c>
      <c r="DD119" s="7">
        <f t="shared" ca="1" si="35"/>
        <v>75000000000</v>
      </c>
      <c r="DE119" s="7">
        <f t="shared" ca="1" si="35"/>
        <v>0</v>
      </c>
      <c r="DF119" s="7">
        <f t="shared" ca="1" si="35"/>
        <v>0</v>
      </c>
      <c r="DJ119" s="204"/>
      <c r="DK119" s="3" t="s">
        <v>36</v>
      </c>
      <c r="DL119" s="7">
        <f ca="1"/>
        <v>0</v>
      </c>
      <c r="DM119" s="7">
        <f ca="1"/>
        <v>0</v>
      </c>
      <c r="DN119" s="7">
        <f ca="1"/>
        <v>0</v>
      </c>
      <c r="DO119" s="7">
        <f ca="1"/>
        <v>0</v>
      </c>
      <c r="DP119" s="7">
        <f ca="1"/>
        <v>0</v>
      </c>
      <c r="DQ119" s="7">
        <f ca="1"/>
        <v>0</v>
      </c>
      <c r="DR119" s="7">
        <f ca="1"/>
        <v>0</v>
      </c>
      <c r="DS119" s="7">
        <f ca="1"/>
        <v>0</v>
      </c>
      <c r="DT119" s="7">
        <f ca="1"/>
        <v>0</v>
      </c>
      <c r="DU119" s="7">
        <f ca="1"/>
        <v>0</v>
      </c>
      <c r="DV119" s="7">
        <f ca="1"/>
        <v>0</v>
      </c>
      <c r="DW119" s="7">
        <f ca="1"/>
        <v>0</v>
      </c>
      <c r="DX119" s="7">
        <f ca="1"/>
        <v>0</v>
      </c>
      <c r="DY119" s="7">
        <f ca="1"/>
        <v>0</v>
      </c>
      <c r="DZ119" s="7">
        <f ca="1"/>
        <v>0</v>
      </c>
      <c r="EA119" s="7">
        <f ca="1"/>
        <v>0</v>
      </c>
      <c r="EB119" s="7">
        <f ca="1"/>
        <v>0</v>
      </c>
      <c r="EC119" s="7">
        <f ca="1"/>
        <v>0</v>
      </c>
      <c r="ED119" s="7">
        <f ca="1"/>
        <v>0</v>
      </c>
      <c r="EE119" s="7">
        <f ca="1"/>
        <v>0.99999999999999989</v>
      </c>
      <c r="EG119" s="204"/>
      <c r="EH119" s="3" t="s">
        <v>36</v>
      </c>
      <c r="EI119" s="7">
        <f ca="1"/>
        <v>0</v>
      </c>
      <c r="EJ119" s="7">
        <f ca="1"/>
        <v>0</v>
      </c>
      <c r="EK119" s="7">
        <f ca="1"/>
        <v>0</v>
      </c>
      <c r="EL119" s="7">
        <f ca="1"/>
        <v>0</v>
      </c>
      <c r="EM119" s="7">
        <f ca="1"/>
        <v>0</v>
      </c>
      <c r="EN119" s="7">
        <f ca="1"/>
        <v>0</v>
      </c>
      <c r="EO119" s="7">
        <f ca="1"/>
        <v>0</v>
      </c>
      <c r="EP119" s="7">
        <f ca="1"/>
        <v>0</v>
      </c>
      <c r="EQ119" s="7">
        <f ca="1"/>
        <v>0</v>
      </c>
      <c r="ER119" s="7">
        <f ca="1"/>
        <v>0</v>
      </c>
      <c r="ES119" s="7">
        <f ca="1"/>
        <v>0</v>
      </c>
      <c r="ET119" s="7">
        <f ca="1"/>
        <v>0</v>
      </c>
      <c r="EU119" s="7">
        <f ca="1"/>
        <v>0</v>
      </c>
      <c r="EV119" s="7">
        <f ca="1"/>
        <v>0</v>
      </c>
      <c r="EW119" s="7">
        <f ca="1"/>
        <v>0</v>
      </c>
      <c r="EX119" s="7">
        <f ca="1"/>
        <v>0</v>
      </c>
      <c r="EY119" s="7">
        <f ca="1"/>
        <v>0</v>
      </c>
      <c r="EZ119" s="7">
        <f ca="1"/>
        <v>0</v>
      </c>
      <c r="FA119" s="7">
        <f ca="1"/>
        <v>0</v>
      </c>
      <c r="FB119" s="7">
        <f ca="1"/>
        <v>0.99999999999999989</v>
      </c>
      <c r="FE119" s="124"/>
      <c r="FJ119" s="204"/>
      <c r="FK119" s="3" t="s">
        <v>36</v>
      </c>
      <c r="FL119" s="7">
        <f ca="1"/>
        <v>0</v>
      </c>
      <c r="FM119" s="7">
        <f ca="1"/>
        <v>0</v>
      </c>
      <c r="FN119" s="7">
        <f ca="1"/>
        <v>0</v>
      </c>
      <c r="FO119" s="7">
        <f ca="1"/>
        <v>0</v>
      </c>
      <c r="FP119" s="7">
        <f ca="1"/>
        <v>0</v>
      </c>
      <c r="FQ119" s="7">
        <f ca="1"/>
        <v>0</v>
      </c>
      <c r="FR119" s="7">
        <f ca="1"/>
        <v>0</v>
      </c>
      <c r="FS119" s="7">
        <f ca="1"/>
        <v>0</v>
      </c>
      <c r="FT119" s="7">
        <f ca="1"/>
        <v>0</v>
      </c>
      <c r="FU119" s="7">
        <f ca="1"/>
        <v>0</v>
      </c>
      <c r="FV119" s="7">
        <f ca="1"/>
        <v>0</v>
      </c>
      <c r="FW119" s="7">
        <f ca="1"/>
        <v>0</v>
      </c>
      <c r="FX119" s="7">
        <f ca="1"/>
        <v>0</v>
      </c>
      <c r="FY119" s="7">
        <f ca="1"/>
        <v>0</v>
      </c>
      <c r="FZ119" s="7">
        <f ca="1"/>
        <v>0</v>
      </c>
      <c r="GA119" s="7">
        <f ca="1"/>
        <v>0</v>
      </c>
      <c r="GB119" s="7">
        <f ca="1"/>
        <v>0</v>
      </c>
      <c r="GC119" s="7">
        <f ca="1"/>
        <v>0</v>
      </c>
      <c r="GD119" s="7">
        <f ca="1"/>
        <v>0</v>
      </c>
      <c r="GE119" s="7">
        <f ca="1"/>
        <v>74999999999.999985</v>
      </c>
      <c r="HC119" s="125"/>
      <c r="HO119" s="147"/>
      <c r="JL119" s="143"/>
    </row>
    <row r="120" spans="1:272" ht="16" customHeight="1">
      <c r="A120" s="204"/>
      <c r="B120" s="3" t="s">
        <v>41</v>
      </c>
      <c r="C120" s="18">
        <v>0</v>
      </c>
      <c r="D120" s="18">
        <v>0</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f>AG16</f>
        <v>500000000000000</v>
      </c>
      <c r="U120" s="18">
        <v>0</v>
      </c>
      <c r="V120" s="18">
        <v>0</v>
      </c>
      <c r="W120" s="216"/>
      <c r="BB120" s="204"/>
      <c r="BC120" s="3" t="s">
        <v>41</v>
      </c>
      <c r="BD120" s="7">
        <v>0</v>
      </c>
      <c r="BE120" s="7">
        <v>0</v>
      </c>
      <c r="BF120" s="7">
        <v>500000000000000</v>
      </c>
      <c r="BG120" s="7">
        <v>0</v>
      </c>
      <c r="BH120" s="7">
        <v>0</v>
      </c>
      <c r="BI120" s="17"/>
      <c r="BJ120" s="7">
        <f t="shared" si="34"/>
        <v>500000000000000</v>
      </c>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204"/>
      <c r="CM120" s="3" t="s">
        <v>41</v>
      </c>
      <c r="CN120" s="7">
        <f t="shared" ca="1" si="33"/>
        <v>0</v>
      </c>
      <c r="CO120" s="7">
        <f t="shared" ca="1" si="33"/>
        <v>0</v>
      </c>
      <c r="CP120" s="7">
        <f t="shared" ca="1" si="33"/>
        <v>0</v>
      </c>
      <c r="CQ120" s="7">
        <f t="shared" ca="1" si="33"/>
        <v>0</v>
      </c>
      <c r="CR120" s="7">
        <f t="shared" ca="1" si="33"/>
        <v>0</v>
      </c>
      <c r="CS120" s="7">
        <f t="shared" ca="1" si="33"/>
        <v>0</v>
      </c>
      <c r="CT120" s="7">
        <f t="shared" ca="1" si="33"/>
        <v>0</v>
      </c>
      <c r="CU120" s="7">
        <f t="shared" ca="1" si="33"/>
        <v>0</v>
      </c>
      <c r="CV120" s="7">
        <f t="shared" ca="1" si="33"/>
        <v>0</v>
      </c>
      <c r="CW120" s="7">
        <f t="shared" ca="1" si="33"/>
        <v>0</v>
      </c>
      <c r="CX120" s="7">
        <f t="shared" ca="1" si="33"/>
        <v>0</v>
      </c>
      <c r="CY120" s="7">
        <f t="shared" ca="1" si="33"/>
        <v>0</v>
      </c>
      <c r="CZ120" s="7">
        <f t="shared" ca="1" si="33"/>
        <v>0</v>
      </c>
      <c r="DA120" s="7">
        <f t="shared" ca="1" si="33"/>
        <v>0</v>
      </c>
      <c r="DB120" s="7">
        <f t="shared" ca="1" si="33"/>
        <v>0</v>
      </c>
      <c r="DC120" s="7">
        <f t="shared" ca="1" si="33"/>
        <v>0</v>
      </c>
      <c r="DD120" s="7">
        <f t="shared" ca="1" si="35"/>
        <v>0</v>
      </c>
      <c r="DE120" s="7">
        <f t="shared" ca="1" si="35"/>
        <v>500000000000000</v>
      </c>
      <c r="DF120" s="7">
        <f t="shared" ca="1" si="35"/>
        <v>0</v>
      </c>
      <c r="DJ120" s="204"/>
      <c r="DK120" s="3" t="s">
        <v>41</v>
      </c>
      <c r="DL120" s="7">
        <f ca="1"/>
        <v>0</v>
      </c>
      <c r="DM120" s="7">
        <f ca="1"/>
        <v>0</v>
      </c>
      <c r="DN120" s="7">
        <f ca="1"/>
        <v>0</v>
      </c>
      <c r="DO120" s="7">
        <f ca="1"/>
        <v>0</v>
      </c>
      <c r="DP120" s="7">
        <f ca="1"/>
        <v>0</v>
      </c>
      <c r="DQ120" s="7">
        <f ca="1"/>
        <v>0</v>
      </c>
      <c r="DR120" s="7">
        <f ca="1"/>
        <v>0</v>
      </c>
      <c r="DS120" s="7">
        <f ca="1"/>
        <v>0</v>
      </c>
      <c r="DT120" s="7">
        <f ca="1"/>
        <v>0</v>
      </c>
      <c r="DU120" s="7">
        <f ca="1"/>
        <v>0</v>
      </c>
      <c r="DV120" s="7">
        <f ca="1"/>
        <v>0</v>
      </c>
      <c r="DW120" s="7">
        <f ca="1"/>
        <v>0</v>
      </c>
      <c r="DX120" s="7">
        <f ca="1"/>
        <v>0</v>
      </c>
      <c r="DY120" s="7">
        <f ca="1"/>
        <v>0</v>
      </c>
      <c r="DZ120" s="7">
        <f ca="1"/>
        <v>0</v>
      </c>
      <c r="EA120" s="7">
        <f ca="1"/>
        <v>0</v>
      </c>
      <c r="EB120" s="7">
        <f ca="1"/>
        <v>0</v>
      </c>
      <c r="EC120" s="7">
        <f ca="1"/>
        <v>1</v>
      </c>
      <c r="ED120" s="7">
        <f ca="1"/>
        <v>0</v>
      </c>
      <c r="EE120" s="7">
        <f ca="1"/>
        <v>0</v>
      </c>
      <c r="EG120" s="204"/>
      <c r="EH120" s="3" t="s">
        <v>41</v>
      </c>
      <c r="EI120" s="7">
        <f ca="1"/>
        <v>0</v>
      </c>
      <c r="EJ120" s="7">
        <f ca="1"/>
        <v>0</v>
      </c>
      <c r="EK120" s="7">
        <f ca="1"/>
        <v>0</v>
      </c>
      <c r="EL120" s="7">
        <f ca="1"/>
        <v>0</v>
      </c>
      <c r="EM120" s="7">
        <f ca="1"/>
        <v>0</v>
      </c>
      <c r="EN120" s="7">
        <f ca="1"/>
        <v>0</v>
      </c>
      <c r="EO120" s="7">
        <f ca="1"/>
        <v>0</v>
      </c>
      <c r="EP120" s="7">
        <f ca="1"/>
        <v>0</v>
      </c>
      <c r="EQ120" s="7">
        <f ca="1"/>
        <v>0</v>
      </c>
      <c r="ER120" s="7">
        <f ca="1"/>
        <v>0</v>
      </c>
      <c r="ES120" s="7">
        <f ca="1"/>
        <v>0</v>
      </c>
      <c r="ET120" s="7">
        <f ca="1"/>
        <v>0</v>
      </c>
      <c r="EU120" s="7">
        <f ca="1"/>
        <v>0</v>
      </c>
      <c r="EV120" s="7">
        <f ca="1"/>
        <v>0</v>
      </c>
      <c r="EW120" s="7">
        <f ca="1"/>
        <v>0</v>
      </c>
      <c r="EX120" s="7">
        <f ca="1"/>
        <v>0</v>
      </c>
      <c r="EY120" s="7">
        <f ca="1"/>
        <v>0</v>
      </c>
      <c r="EZ120" s="7">
        <f ca="1"/>
        <v>1</v>
      </c>
      <c r="FA120" s="7">
        <f ca="1"/>
        <v>0</v>
      </c>
      <c r="FB120" s="7">
        <f ca="1"/>
        <v>0</v>
      </c>
      <c r="FE120" s="124"/>
      <c r="FJ120" s="204"/>
      <c r="FK120" s="3" t="s">
        <v>41</v>
      </c>
      <c r="FL120" s="7">
        <f ca="1"/>
        <v>0</v>
      </c>
      <c r="FM120" s="7">
        <f ca="1"/>
        <v>0</v>
      </c>
      <c r="FN120" s="7">
        <f ca="1"/>
        <v>0</v>
      </c>
      <c r="FO120" s="7">
        <f ca="1"/>
        <v>0</v>
      </c>
      <c r="FP120" s="7">
        <f ca="1"/>
        <v>0</v>
      </c>
      <c r="FQ120" s="7">
        <f ca="1"/>
        <v>0</v>
      </c>
      <c r="FR120" s="7">
        <f ca="1"/>
        <v>0</v>
      </c>
      <c r="FS120" s="7">
        <f ca="1"/>
        <v>0</v>
      </c>
      <c r="FT120" s="7">
        <f ca="1"/>
        <v>0</v>
      </c>
      <c r="FU120" s="7">
        <f ca="1"/>
        <v>0</v>
      </c>
      <c r="FV120" s="7">
        <f ca="1"/>
        <v>0</v>
      </c>
      <c r="FW120" s="7">
        <f ca="1"/>
        <v>0</v>
      </c>
      <c r="FX120" s="7">
        <f ca="1"/>
        <v>0</v>
      </c>
      <c r="FY120" s="7">
        <f ca="1"/>
        <v>0</v>
      </c>
      <c r="FZ120" s="7">
        <f ca="1"/>
        <v>0</v>
      </c>
      <c r="GA120" s="7">
        <f ca="1"/>
        <v>0</v>
      </c>
      <c r="GB120" s="7">
        <f ca="1"/>
        <v>0</v>
      </c>
      <c r="GC120" s="7">
        <f ca="1"/>
        <v>500000000000000</v>
      </c>
      <c r="GD120" s="7">
        <f ca="1"/>
        <v>0</v>
      </c>
      <c r="GE120" s="7">
        <f ca="1"/>
        <v>0</v>
      </c>
      <c r="HC120" s="125"/>
      <c r="HO120" s="147"/>
      <c r="JL120" s="143"/>
    </row>
    <row r="121" spans="1:272" ht="16" customHeight="1">
      <c r="A121" s="204"/>
      <c r="B121" s="3" t="s">
        <v>134</v>
      </c>
      <c r="C121" s="18">
        <v>0</v>
      </c>
      <c r="D121" s="18">
        <v>0</v>
      </c>
      <c r="E121" s="18">
        <v>0</v>
      </c>
      <c r="F121" s="18">
        <v>0</v>
      </c>
      <c r="G121" s="18">
        <v>0</v>
      </c>
      <c r="H121" s="18">
        <v>0</v>
      </c>
      <c r="I121" s="18">
        <v>0</v>
      </c>
      <c r="J121" s="18">
        <v>0</v>
      </c>
      <c r="K121" s="18">
        <v>0</v>
      </c>
      <c r="L121" s="18">
        <v>0</v>
      </c>
      <c r="M121" s="18">
        <v>0</v>
      </c>
      <c r="N121" s="18">
        <v>0</v>
      </c>
      <c r="O121" s="18">
        <v>0</v>
      </c>
      <c r="P121" s="18">
        <v>0</v>
      </c>
      <c r="Q121" s="18">
        <v>0</v>
      </c>
      <c r="R121" s="18">
        <v>0</v>
      </c>
      <c r="S121" s="18">
        <f>AG26</f>
        <v>150000000000</v>
      </c>
      <c r="T121" s="18">
        <v>0</v>
      </c>
      <c r="U121" s="18">
        <v>0</v>
      </c>
      <c r="V121" s="18">
        <v>0</v>
      </c>
      <c r="W121" s="216"/>
      <c r="BB121" s="204"/>
      <c r="BC121" s="3" t="s">
        <v>134</v>
      </c>
      <c r="BD121" s="7">
        <v>0</v>
      </c>
      <c r="BE121" s="7">
        <v>150000000000</v>
      </c>
      <c r="BF121" s="7">
        <v>0</v>
      </c>
      <c r="BG121" s="7">
        <v>0</v>
      </c>
      <c r="BH121" s="7">
        <v>0</v>
      </c>
      <c r="BI121" s="17"/>
      <c r="BJ121" s="7">
        <f t="shared" si="34"/>
        <v>150000000000</v>
      </c>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204"/>
      <c r="CM121" s="3" t="s">
        <v>134</v>
      </c>
      <c r="CN121" s="7">
        <f t="shared" ca="1" si="33"/>
        <v>0</v>
      </c>
      <c r="CO121" s="7">
        <f t="shared" ca="1" si="33"/>
        <v>0</v>
      </c>
      <c r="CP121" s="7">
        <f t="shared" ca="1" si="33"/>
        <v>0</v>
      </c>
      <c r="CQ121" s="7">
        <f t="shared" ca="1" si="33"/>
        <v>0</v>
      </c>
      <c r="CR121" s="7">
        <f t="shared" ca="1" si="33"/>
        <v>0</v>
      </c>
      <c r="CS121" s="7">
        <f t="shared" ca="1" si="33"/>
        <v>0</v>
      </c>
      <c r="CT121" s="7">
        <f t="shared" ca="1" si="33"/>
        <v>0</v>
      </c>
      <c r="CU121" s="7">
        <f t="shared" ca="1" si="33"/>
        <v>0</v>
      </c>
      <c r="CV121" s="7">
        <f t="shared" ca="1" si="33"/>
        <v>0</v>
      </c>
      <c r="CW121" s="7">
        <f t="shared" ca="1" si="33"/>
        <v>0</v>
      </c>
      <c r="CX121" s="7">
        <f t="shared" ca="1" si="33"/>
        <v>0</v>
      </c>
      <c r="CY121" s="7">
        <f t="shared" ca="1" si="33"/>
        <v>0</v>
      </c>
      <c r="CZ121" s="7">
        <f t="shared" ca="1" si="33"/>
        <v>0</v>
      </c>
      <c r="DA121" s="7">
        <f t="shared" ca="1" si="33"/>
        <v>0</v>
      </c>
      <c r="DB121" s="7">
        <f t="shared" ca="1" si="33"/>
        <v>0</v>
      </c>
      <c r="DC121" s="7">
        <f t="shared" ca="1" si="33"/>
        <v>0</v>
      </c>
      <c r="DD121" s="7">
        <f t="shared" ca="1" si="35"/>
        <v>0</v>
      </c>
      <c r="DE121" s="7">
        <f t="shared" ca="1" si="35"/>
        <v>0</v>
      </c>
      <c r="DF121" s="7">
        <f t="shared" ca="1" si="35"/>
        <v>150000000000</v>
      </c>
      <c r="DJ121" s="204"/>
      <c r="DK121" s="3" t="s">
        <v>134</v>
      </c>
      <c r="DL121" s="7">
        <f ca="1"/>
        <v>0</v>
      </c>
      <c r="DM121" s="7">
        <f ca="1"/>
        <v>0</v>
      </c>
      <c r="DN121" s="7">
        <f ca="1"/>
        <v>0</v>
      </c>
      <c r="DO121" s="7">
        <f ca="1"/>
        <v>0</v>
      </c>
      <c r="DP121" s="7">
        <f ca="1"/>
        <v>0</v>
      </c>
      <c r="DQ121" s="7">
        <f ca="1"/>
        <v>0</v>
      </c>
      <c r="DR121" s="7">
        <f ca="1"/>
        <v>0</v>
      </c>
      <c r="DS121" s="7">
        <f ca="1"/>
        <v>0</v>
      </c>
      <c r="DT121" s="7">
        <f ca="1"/>
        <v>0</v>
      </c>
      <c r="DU121" s="7">
        <f ca="1"/>
        <v>0</v>
      </c>
      <c r="DV121" s="7">
        <f ca="1"/>
        <v>0</v>
      </c>
      <c r="DW121" s="7">
        <f ca="1"/>
        <v>0</v>
      </c>
      <c r="DX121" s="7">
        <f ca="1"/>
        <v>0</v>
      </c>
      <c r="DY121" s="7">
        <f ca="1"/>
        <v>0</v>
      </c>
      <c r="DZ121" s="7">
        <f ca="1"/>
        <v>0</v>
      </c>
      <c r="EA121" s="7">
        <f ca="1"/>
        <v>0</v>
      </c>
      <c r="EB121" s="155">
        <f ca="1"/>
        <v>1.0000000000000002</v>
      </c>
      <c r="EC121" s="7">
        <f ca="1"/>
        <v>0</v>
      </c>
      <c r="ED121" s="7">
        <f ca="1"/>
        <v>0</v>
      </c>
      <c r="EE121" s="7">
        <f ca="1"/>
        <v>0</v>
      </c>
      <c r="EG121" s="204"/>
      <c r="EH121" s="3" t="s">
        <v>134</v>
      </c>
      <c r="EI121" s="7">
        <f ca="1"/>
        <v>0</v>
      </c>
      <c r="EJ121" s="7">
        <f ca="1"/>
        <v>192.73133181630726</v>
      </c>
      <c r="EK121" s="7">
        <f ca="1"/>
        <v>33862.278249250339</v>
      </c>
      <c r="EL121" s="7">
        <f ca="1"/>
        <v>0</v>
      </c>
      <c r="EM121" s="7">
        <f ca="1"/>
        <v>229.7272499897706</v>
      </c>
      <c r="EN121" s="7">
        <f ca="1"/>
        <v>39937.475918264521</v>
      </c>
      <c r="EO121" s="7">
        <f ca="1"/>
        <v>38073.109640300892</v>
      </c>
      <c r="EP121" s="7">
        <f ca="1"/>
        <v>132804.58403967923</v>
      </c>
      <c r="EQ121" s="7">
        <f ca="1"/>
        <v>105519.01532088839</v>
      </c>
      <c r="ER121" s="7">
        <f ca="1"/>
        <v>107620.98773763915</v>
      </c>
      <c r="ES121" s="7">
        <f ca="1"/>
        <v>38073.109640300892</v>
      </c>
      <c r="ET121" s="7">
        <f ca="1"/>
        <v>120835.4530243342</v>
      </c>
      <c r="EU121" s="7">
        <f ca="1"/>
        <v>6726311.7336024474</v>
      </c>
      <c r="EV121" s="7">
        <f ca="1"/>
        <v>3095913.1957079377</v>
      </c>
      <c r="EW121" s="7">
        <f ca="1"/>
        <v>1120398.0479725956</v>
      </c>
      <c r="EX121" s="7">
        <f ca="1"/>
        <v>1188134.6565422814</v>
      </c>
      <c r="EY121" s="7">
        <f ca="1"/>
        <v>1.0142574574605534</v>
      </c>
      <c r="EZ121" s="7">
        <f ca="1"/>
        <v>1.2914518528516697E-6</v>
      </c>
      <c r="FA121" s="7">
        <f ca="1"/>
        <v>6.7232846062739542E-3</v>
      </c>
      <c r="FB121" s="7">
        <f ca="1"/>
        <v>1.3844991651665032E-2</v>
      </c>
      <c r="FE121" s="124"/>
      <c r="FJ121" s="204"/>
      <c r="FK121" s="3" t="s">
        <v>134</v>
      </c>
      <c r="FL121" s="7">
        <f ca="1"/>
        <v>0</v>
      </c>
      <c r="FM121" s="7">
        <f ca="1"/>
        <v>0</v>
      </c>
      <c r="FN121" s="7">
        <f ca="1"/>
        <v>0</v>
      </c>
      <c r="FO121" s="7">
        <f ca="1"/>
        <v>0</v>
      </c>
      <c r="FP121" s="7">
        <f ca="1"/>
        <v>0</v>
      </c>
      <c r="FQ121" s="7">
        <f ca="1"/>
        <v>0</v>
      </c>
      <c r="FR121" s="7">
        <f ca="1"/>
        <v>0</v>
      </c>
      <c r="FS121" s="7">
        <f ca="1"/>
        <v>0</v>
      </c>
      <c r="FT121" s="7">
        <f ca="1"/>
        <v>0</v>
      </c>
      <c r="FU121" s="7">
        <f ca="1"/>
        <v>0</v>
      </c>
      <c r="FV121" s="7">
        <f ca="1"/>
        <v>0</v>
      </c>
      <c r="FW121" s="7">
        <f ca="1"/>
        <v>0</v>
      </c>
      <c r="FX121" s="7">
        <f ca="1"/>
        <v>0</v>
      </c>
      <c r="FY121" s="7">
        <f ca="1"/>
        <v>0</v>
      </c>
      <c r="FZ121" s="7">
        <f ca="1"/>
        <v>0</v>
      </c>
      <c r="GA121" s="7">
        <f ca="1"/>
        <v>0</v>
      </c>
      <c r="GB121" s="7">
        <f ca="1"/>
        <v>144954257396.56232</v>
      </c>
      <c r="GC121" s="7">
        <f ca="1"/>
        <v>645725926.42583489</v>
      </c>
      <c r="GD121" s="7">
        <f ca="1"/>
        <v>3361642303.1369772</v>
      </c>
      <c r="GE121" s="7">
        <f ca="1"/>
        <v>1038374373.8748773</v>
      </c>
      <c r="HC121" s="125"/>
      <c r="HO121" s="147"/>
      <c r="JL121" s="143"/>
    </row>
    <row r="122" spans="1:272" ht="18">
      <c r="A122" s="20"/>
      <c r="C122" s="211"/>
      <c r="D122" s="211"/>
      <c r="E122" s="211"/>
      <c r="F122" s="211"/>
      <c r="G122" s="211"/>
      <c r="H122" s="211"/>
      <c r="I122" s="211"/>
      <c r="J122" s="211"/>
      <c r="K122" s="211"/>
      <c r="L122" s="211"/>
      <c r="M122" s="211"/>
      <c r="N122" s="211"/>
      <c r="O122" s="211"/>
      <c r="P122" s="211"/>
      <c r="Q122" s="211"/>
      <c r="R122" s="211"/>
      <c r="S122" s="211"/>
      <c r="T122" s="211"/>
      <c r="U122" s="211"/>
      <c r="V122" s="211"/>
      <c r="BD122" s="221" t="s">
        <v>144</v>
      </c>
      <c r="BE122" s="221"/>
      <c r="BF122" s="221"/>
      <c r="BG122" s="221"/>
      <c r="BH122" s="221"/>
      <c r="BJ122" s="38" t="s">
        <v>105</v>
      </c>
      <c r="BO122" s="38"/>
      <c r="BP122" s="38"/>
      <c r="BQ122" s="38"/>
      <c r="BR122" s="38"/>
      <c r="BS122" s="38"/>
      <c r="BT122" s="38"/>
      <c r="BU122" s="38"/>
      <c r="BV122" s="38"/>
      <c r="BW122" s="38"/>
      <c r="BX122" s="38"/>
      <c r="BY122" s="38"/>
      <c r="BZ122" s="38"/>
      <c r="CA122" s="38"/>
      <c r="CB122" s="38"/>
      <c r="CC122" s="38"/>
      <c r="CD122" s="38"/>
      <c r="CE122" s="38"/>
      <c r="CF122" s="38"/>
      <c r="CG122" s="38"/>
      <c r="CH122" s="38"/>
      <c r="CI122" s="38"/>
      <c r="CJ122" s="38"/>
      <c r="CK122" s="38"/>
      <c r="CL122" s="38"/>
      <c r="CN122" s="211" t="s">
        <v>111</v>
      </c>
      <c r="CO122" s="211"/>
      <c r="CP122" s="211"/>
      <c r="CQ122" s="211"/>
      <c r="CR122" s="211"/>
      <c r="CS122" s="211"/>
      <c r="CT122" s="211"/>
      <c r="CU122" s="211"/>
      <c r="CV122" s="211"/>
      <c r="CW122" s="211"/>
      <c r="CX122" s="211"/>
      <c r="CY122" s="211"/>
      <c r="CZ122" s="211"/>
      <c r="DA122" s="211"/>
      <c r="DB122" s="211"/>
      <c r="DC122" s="211"/>
      <c r="DD122" s="211"/>
      <c r="DE122" s="211"/>
      <c r="DF122" s="211"/>
      <c r="DL122" s="223" t="s">
        <v>18</v>
      </c>
      <c r="DM122" s="223"/>
      <c r="DN122" s="223"/>
      <c r="DO122" s="223"/>
      <c r="DP122" s="223"/>
      <c r="DQ122" s="223"/>
      <c r="DR122" s="223"/>
      <c r="DS122" s="223"/>
      <c r="DT122" s="223"/>
      <c r="DU122" s="223"/>
      <c r="DV122" s="223"/>
      <c r="DW122" s="223"/>
      <c r="DX122" s="223"/>
      <c r="DY122" s="223"/>
      <c r="DZ122" s="223"/>
      <c r="EA122" s="223"/>
      <c r="EB122" s="223"/>
      <c r="EC122" s="223"/>
      <c r="ED122" s="223"/>
      <c r="EE122" s="223"/>
      <c r="EI122" s="211" t="s">
        <v>129</v>
      </c>
      <c r="EJ122" s="211"/>
      <c r="EK122" s="211"/>
      <c r="EL122" s="211"/>
      <c r="EM122" s="211"/>
      <c r="EN122" s="211"/>
      <c r="EO122" s="211"/>
      <c r="EP122" s="211"/>
      <c r="EQ122" s="211"/>
      <c r="ER122" s="211"/>
      <c r="ES122" s="211"/>
      <c r="ET122" s="211"/>
      <c r="EU122" s="211"/>
      <c r="EV122" s="211"/>
      <c r="EW122" s="211"/>
      <c r="EX122" s="211"/>
      <c r="EY122" s="211"/>
      <c r="EZ122" s="211"/>
      <c r="FA122" s="211"/>
      <c r="FB122" s="211"/>
      <c r="FE122" s="124"/>
      <c r="FL122" s="211" t="s">
        <v>174</v>
      </c>
      <c r="FM122" s="211"/>
      <c r="FN122" s="211"/>
      <c r="FO122" s="211"/>
      <c r="FP122" s="211"/>
      <c r="FQ122" s="211"/>
      <c r="FR122" s="211"/>
      <c r="FS122" s="211"/>
      <c r="FT122" s="211"/>
      <c r="FU122" s="211"/>
      <c r="FV122" s="211"/>
      <c r="FW122" s="211"/>
      <c r="FX122" s="211"/>
      <c r="FY122" s="211"/>
      <c r="FZ122" s="211"/>
      <c r="GA122" s="211"/>
      <c r="GB122" s="211"/>
      <c r="GC122" s="211"/>
      <c r="GD122" s="211"/>
      <c r="GE122" s="211"/>
      <c r="HC122" s="125"/>
      <c r="HO122" s="147"/>
      <c r="JL122" s="143"/>
    </row>
    <row r="123" spans="1:272">
      <c r="BG123" s="38"/>
      <c r="BI123" s="38"/>
      <c r="CO123" s="17"/>
      <c r="FE123" s="124"/>
      <c r="HC123" s="125"/>
      <c r="HO123" s="147"/>
      <c r="JL123" s="143"/>
    </row>
    <row r="124" spans="1:272">
      <c r="B124" s="3" t="s">
        <v>11</v>
      </c>
      <c r="C124" s="7">
        <f>SUM(C103:C121)</f>
        <v>53500</v>
      </c>
      <c r="D124" s="7">
        <f t="shared" ref="D124:V124" si="36">SUM(D103:D121)</f>
        <v>50825</v>
      </c>
      <c r="E124" s="7">
        <f t="shared" si="36"/>
        <v>50290</v>
      </c>
      <c r="F124" s="7">
        <f t="shared" si="36"/>
        <v>44720</v>
      </c>
      <c r="G124" s="7">
        <f t="shared" si="36"/>
        <v>42640</v>
      </c>
      <c r="H124" s="7">
        <f t="shared" si="36"/>
        <v>42640</v>
      </c>
      <c r="I124" s="7">
        <f t="shared" si="36"/>
        <v>16585</v>
      </c>
      <c r="J124" s="7">
        <f t="shared" si="36"/>
        <v>16210.500000000002</v>
      </c>
      <c r="K124" s="7">
        <f t="shared" si="36"/>
        <v>6400</v>
      </c>
      <c r="L124" s="7">
        <f t="shared" si="36"/>
        <v>6275</v>
      </c>
      <c r="M124" s="7">
        <f t="shared" si="36"/>
        <v>28355</v>
      </c>
      <c r="N124" s="7">
        <f t="shared" si="36"/>
        <v>27820</v>
      </c>
      <c r="O124" s="7">
        <f t="shared" si="36"/>
        <v>96</v>
      </c>
      <c r="P124" s="7">
        <f t="shared" si="36"/>
        <v>335.40164346805403</v>
      </c>
      <c r="Q124" s="7">
        <f t="shared" si="36"/>
        <v>3000.4000000000015</v>
      </c>
      <c r="R124" s="7">
        <f t="shared" si="36"/>
        <v>1799.9799999999996</v>
      </c>
      <c r="S124" s="7">
        <f t="shared" si="36"/>
        <v>150000000000</v>
      </c>
      <c r="T124" s="7">
        <f t="shared" si="36"/>
        <v>500000000000000</v>
      </c>
      <c r="U124" s="7">
        <f t="shared" si="36"/>
        <v>500000000000</v>
      </c>
      <c r="V124" s="7">
        <f t="shared" si="36"/>
        <v>75000000000</v>
      </c>
      <c r="CN124" s="211" t="s">
        <v>110</v>
      </c>
      <c r="CO124" s="211"/>
      <c r="CP124" s="211"/>
      <c r="CQ124" s="211"/>
      <c r="CR124" s="211"/>
      <c r="CS124" s="211"/>
      <c r="CT124" s="211"/>
      <c r="CU124" s="211"/>
      <c r="CV124" s="211"/>
      <c r="CW124" s="211"/>
      <c r="CX124" s="211"/>
      <c r="CY124" s="211"/>
      <c r="CZ124" s="211"/>
      <c r="DA124" s="211"/>
      <c r="DB124" s="211"/>
      <c r="DC124" s="211"/>
      <c r="DD124" s="211"/>
      <c r="DE124" s="211"/>
      <c r="DF124" s="211"/>
      <c r="DG124" s="211"/>
      <c r="DL124" s="211" t="s">
        <v>110</v>
      </c>
      <c r="DM124" s="211"/>
      <c r="DN124" s="211"/>
      <c r="DO124" s="211"/>
      <c r="DP124" s="211"/>
      <c r="DQ124" s="211"/>
      <c r="DR124" s="211"/>
      <c r="DS124" s="211"/>
      <c r="DT124" s="211"/>
      <c r="DU124" s="211"/>
      <c r="DV124" s="211"/>
      <c r="DW124" s="211"/>
      <c r="DX124" s="211"/>
      <c r="DY124" s="211"/>
      <c r="DZ124" s="211"/>
      <c r="EA124" s="211"/>
      <c r="EB124" s="211"/>
      <c r="EC124" s="211"/>
      <c r="ED124" s="211"/>
      <c r="EE124" s="211"/>
      <c r="EI124" s="211" t="s">
        <v>110</v>
      </c>
      <c r="EJ124" s="211"/>
      <c r="EK124" s="211"/>
      <c r="EL124" s="211"/>
      <c r="EM124" s="211"/>
      <c r="EN124" s="211"/>
      <c r="EO124" s="211"/>
      <c r="EP124" s="211"/>
      <c r="EQ124" s="211"/>
      <c r="ER124" s="211"/>
      <c r="ES124" s="211"/>
      <c r="ET124" s="211"/>
      <c r="EU124" s="211"/>
      <c r="EV124" s="211"/>
      <c r="EW124" s="211"/>
      <c r="EX124" s="211"/>
      <c r="EY124" s="211"/>
      <c r="EZ124" s="211"/>
      <c r="FA124" s="211"/>
      <c r="FB124" s="211"/>
      <c r="FE124" s="124"/>
      <c r="FL124" s="211"/>
      <c r="FM124" s="211"/>
      <c r="FN124" s="211"/>
      <c r="FO124" s="211"/>
      <c r="FP124" s="211"/>
      <c r="FQ124" s="211"/>
      <c r="FR124" s="211"/>
      <c r="FS124" s="211"/>
      <c r="FT124" s="211"/>
      <c r="FU124" s="211"/>
      <c r="FV124" s="211"/>
      <c r="FW124" s="211"/>
      <c r="FX124" s="211"/>
      <c r="FY124" s="38"/>
      <c r="FZ124" s="38"/>
      <c r="GA124" s="38"/>
      <c r="GB124" s="38"/>
      <c r="GC124" s="38"/>
      <c r="GD124" s="38"/>
      <c r="HC124" s="125"/>
      <c r="HO124" s="147"/>
      <c r="JL124" s="143"/>
    </row>
    <row r="125" spans="1:272" ht="148" customHeight="1">
      <c r="C125" s="219" t="s">
        <v>124</v>
      </c>
      <c r="D125" s="219"/>
      <c r="E125" s="219"/>
      <c r="F125" s="219"/>
      <c r="G125" s="219"/>
      <c r="H125" s="219"/>
      <c r="I125" s="219"/>
      <c r="J125" s="219"/>
      <c r="K125" s="219"/>
      <c r="L125" s="219"/>
      <c r="M125" s="219"/>
      <c r="N125" s="219"/>
      <c r="O125" s="219"/>
      <c r="P125" s="219"/>
      <c r="Q125" s="219"/>
      <c r="R125" s="219"/>
      <c r="S125" s="219"/>
      <c r="T125" s="219"/>
      <c r="U125" s="219"/>
      <c r="V125" s="219"/>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6" t="s">
        <v>14</v>
      </c>
      <c r="CO125" s="6" t="s">
        <v>480</v>
      </c>
      <c r="CP125" s="6" t="s">
        <v>481</v>
      </c>
      <c r="CQ125" s="6" t="s">
        <v>27</v>
      </c>
      <c r="CR125" s="6" t="s">
        <v>482</v>
      </c>
      <c r="CS125" s="6" t="s">
        <v>483</v>
      </c>
      <c r="CT125" s="6" t="s">
        <v>15</v>
      </c>
      <c r="CU125" s="6" t="s">
        <v>484</v>
      </c>
      <c r="CV125" s="6" t="s">
        <v>21</v>
      </c>
      <c r="CW125" s="6" t="s">
        <v>485</v>
      </c>
      <c r="CX125" s="6" t="s">
        <v>20</v>
      </c>
      <c r="CY125" s="6" t="s">
        <v>486</v>
      </c>
      <c r="CZ125" s="6" t="s">
        <v>30</v>
      </c>
      <c r="DA125" s="6" t="s">
        <v>31</v>
      </c>
      <c r="DB125" s="6" t="s">
        <v>489</v>
      </c>
      <c r="DC125" s="6" t="s">
        <v>490</v>
      </c>
      <c r="DD125" s="6" t="s">
        <v>139</v>
      </c>
      <c r="DE125" s="6" t="s">
        <v>140</v>
      </c>
      <c r="DF125" s="6" t="s">
        <v>141</v>
      </c>
      <c r="DG125" s="6" t="s">
        <v>142</v>
      </c>
      <c r="DL125" s="6" t="s">
        <v>14</v>
      </c>
      <c r="DM125" s="6" t="s">
        <v>480</v>
      </c>
      <c r="DN125" s="6" t="s">
        <v>481</v>
      </c>
      <c r="DO125" s="6" t="s">
        <v>27</v>
      </c>
      <c r="DP125" s="6" t="s">
        <v>482</v>
      </c>
      <c r="DQ125" s="6" t="s">
        <v>483</v>
      </c>
      <c r="DR125" s="6" t="s">
        <v>15</v>
      </c>
      <c r="DS125" s="6" t="s">
        <v>484</v>
      </c>
      <c r="DT125" s="6" t="s">
        <v>21</v>
      </c>
      <c r="DU125" s="6" t="s">
        <v>485</v>
      </c>
      <c r="DV125" s="6" t="s">
        <v>20</v>
      </c>
      <c r="DW125" s="6" t="s">
        <v>486</v>
      </c>
      <c r="DX125" s="6" t="s">
        <v>30</v>
      </c>
      <c r="DY125" s="6" t="s">
        <v>31</v>
      </c>
      <c r="DZ125" s="6" t="s">
        <v>489</v>
      </c>
      <c r="EA125" s="6" t="s">
        <v>490</v>
      </c>
      <c r="EB125" s="6" t="s">
        <v>139</v>
      </c>
      <c r="EC125" s="6" t="s">
        <v>140</v>
      </c>
      <c r="ED125" s="6" t="s">
        <v>141</v>
      </c>
      <c r="EE125" s="6" t="s">
        <v>142</v>
      </c>
      <c r="EI125" s="6" t="s">
        <v>14</v>
      </c>
      <c r="EJ125" s="6" t="s">
        <v>480</v>
      </c>
      <c r="EK125" s="6" t="s">
        <v>481</v>
      </c>
      <c r="EL125" s="6" t="s">
        <v>27</v>
      </c>
      <c r="EM125" s="6" t="s">
        <v>482</v>
      </c>
      <c r="EN125" s="6" t="s">
        <v>483</v>
      </c>
      <c r="EO125" s="6" t="s">
        <v>15</v>
      </c>
      <c r="EP125" s="6" t="s">
        <v>484</v>
      </c>
      <c r="EQ125" s="6" t="s">
        <v>21</v>
      </c>
      <c r="ER125" s="6" t="s">
        <v>485</v>
      </c>
      <c r="ES125" s="6" t="s">
        <v>20</v>
      </c>
      <c r="ET125" s="6" t="s">
        <v>486</v>
      </c>
      <c r="EU125" s="6" t="s">
        <v>30</v>
      </c>
      <c r="EV125" s="6" t="s">
        <v>31</v>
      </c>
      <c r="EW125" s="6" t="s">
        <v>489</v>
      </c>
      <c r="EX125" s="6" t="s">
        <v>490</v>
      </c>
      <c r="EY125" s="6" t="s">
        <v>139</v>
      </c>
      <c r="EZ125" s="6" t="s">
        <v>140</v>
      </c>
      <c r="FA125" s="6" t="s">
        <v>141</v>
      </c>
      <c r="FB125" s="6" t="s">
        <v>142</v>
      </c>
      <c r="FE125" s="124"/>
      <c r="FL125" s="6"/>
      <c r="FM125" s="6"/>
      <c r="FN125" s="6"/>
      <c r="FO125" s="6"/>
      <c r="FP125" s="6"/>
      <c r="FQ125" s="6"/>
      <c r="FR125" s="6"/>
      <c r="FS125" s="6"/>
      <c r="FT125" s="6"/>
      <c r="FU125" s="6"/>
      <c r="FV125" s="6"/>
      <c r="FW125" s="6"/>
      <c r="FX125" s="6"/>
      <c r="FY125" s="6"/>
      <c r="FZ125" s="6"/>
      <c r="GA125" s="6"/>
      <c r="GB125" s="6"/>
      <c r="GC125" s="6"/>
      <c r="GD125" s="6"/>
      <c r="HC125" s="125"/>
      <c r="HO125" s="147"/>
      <c r="JL125" s="143"/>
    </row>
    <row r="126" spans="1:272" ht="16" customHeight="1">
      <c r="A126" s="222" t="s">
        <v>171</v>
      </c>
      <c r="B126" s="23" t="s">
        <v>14</v>
      </c>
      <c r="X126" s="7">
        <f t="array" ref="X126:AP145">TRANSPOSE(C103:V121)-X73:AP92</f>
        <v>53500</v>
      </c>
      <c r="Y126" s="7">
        <v>0</v>
      </c>
      <c r="Z126" s="7">
        <v>0</v>
      </c>
      <c r="AA126" s="7">
        <v>-53500</v>
      </c>
      <c r="AB126" s="7">
        <v>0</v>
      </c>
      <c r="AC126" s="7">
        <v>0</v>
      </c>
      <c r="AD126" s="7">
        <v>0</v>
      </c>
      <c r="AE126" s="7">
        <v>0</v>
      </c>
      <c r="AF126" s="7">
        <v>0</v>
      </c>
      <c r="AG126" s="7">
        <v>0</v>
      </c>
      <c r="AH126" s="7">
        <v>0</v>
      </c>
      <c r="AI126" s="7">
        <v>0</v>
      </c>
      <c r="AJ126" s="7">
        <v>0</v>
      </c>
      <c r="AK126" s="7">
        <v>0</v>
      </c>
      <c r="AL126" s="7">
        <v>0</v>
      </c>
      <c r="AM126" s="7">
        <v>0</v>
      </c>
      <c r="AN126" s="7">
        <v>0</v>
      </c>
      <c r="AO126" s="7">
        <v>0</v>
      </c>
      <c r="AP126" s="7">
        <v>0</v>
      </c>
      <c r="BD126" s="7">
        <f>SUM(X126:AP126)</f>
        <v>0</v>
      </c>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222" t="s">
        <v>171</v>
      </c>
      <c r="CM126" s="23" t="s">
        <v>14</v>
      </c>
      <c r="CN126" s="7">
        <f t="array" aca="1" ref="CN126:DG145" ca="1">MMULT(DL73:ED92, DL103:EE121)</f>
        <v>0</v>
      </c>
      <c r="CO126" s="7">
        <f ca="1"/>
        <v>1.0526315789473684</v>
      </c>
      <c r="CP126" s="7">
        <f ca="1"/>
        <v>0</v>
      </c>
      <c r="CQ126" s="7">
        <f ca="1"/>
        <v>0</v>
      </c>
      <c r="CR126" s="7">
        <f ca="1"/>
        <v>0</v>
      </c>
      <c r="CS126" s="7">
        <f ca="1"/>
        <v>0</v>
      </c>
      <c r="CT126" s="7">
        <f ca="1"/>
        <v>0</v>
      </c>
      <c r="CU126" s="7">
        <f ca="1"/>
        <v>0</v>
      </c>
      <c r="CV126" s="7">
        <f ca="1"/>
        <v>0</v>
      </c>
      <c r="CW126" s="7">
        <f ca="1"/>
        <v>0</v>
      </c>
      <c r="CX126" s="7">
        <f ca="1"/>
        <v>0</v>
      </c>
      <c r="CY126" s="7">
        <f ca="1"/>
        <v>0</v>
      </c>
      <c r="CZ126" s="7">
        <f ca="1"/>
        <v>0</v>
      </c>
      <c r="DA126" s="7">
        <f ca="1"/>
        <v>0</v>
      </c>
      <c r="DB126" s="7">
        <f ca="1"/>
        <v>0</v>
      </c>
      <c r="DC126" s="7">
        <f ca="1"/>
        <v>0</v>
      </c>
      <c r="DD126" s="7">
        <f ca="1"/>
        <v>0</v>
      </c>
      <c r="DE126" s="7">
        <f ca="1"/>
        <v>0</v>
      </c>
      <c r="DF126" s="7">
        <f ca="1"/>
        <v>0</v>
      </c>
      <c r="DG126" s="7">
        <f ca="1"/>
        <v>0</v>
      </c>
      <c r="DJ126" s="222" t="s">
        <v>171</v>
      </c>
      <c r="DK126" s="23" t="s">
        <v>14</v>
      </c>
      <c r="DL126" s="7">
        <f t="array" aca="1" ref="DL126:EE145" ca="1">_xlfn.MUNIT(20) - CN126:DG145</f>
        <v>1</v>
      </c>
      <c r="DM126" s="7">
        <f ca="1"/>
        <v>-1.0526315789473684</v>
      </c>
      <c r="DN126" s="7">
        <f ca="1"/>
        <v>0</v>
      </c>
      <c r="DO126" s="7">
        <f ca="1"/>
        <v>0</v>
      </c>
      <c r="DP126" s="7">
        <f ca="1"/>
        <v>0</v>
      </c>
      <c r="DQ126" s="7">
        <f ca="1"/>
        <v>0</v>
      </c>
      <c r="DR126" s="7">
        <f ca="1"/>
        <v>0</v>
      </c>
      <c r="DS126" s="7">
        <f ca="1"/>
        <v>0</v>
      </c>
      <c r="DT126" s="7">
        <f ca="1"/>
        <v>0</v>
      </c>
      <c r="DU126" s="7">
        <f ca="1"/>
        <v>0</v>
      </c>
      <c r="DV126" s="7">
        <f ca="1"/>
        <v>0</v>
      </c>
      <c r="DW126" s="7">
        <f ca="1"/>
        <v>0</v>
      </c>
      <c r="DX126" s="7">
        <f ca="1"/>
        <v>0</v>
      </c>
      <c r="DY126" s="7">
        <f ca="1"/>
        <v>0</v>
      </c>
      <c r="DZ126" s="7">
        <f ca="1"/>
        <v>0</v>
      </c>
      <c r="EA126" s="7">
        <f ca="1"/>
        <v>0</v>
      </c>
      <c r="EB126" s="7">
        <f ca="1"/>
        <v>0</v>
      </c>
      <c r="EC126" s="7">
        <f ca="1"/>
        <v>0</v>
      </c>
      <c r="ED126" s="7">
        <f ca="1"/>
        <v>0</v>
      </c>
      <c r="EE126" s="7">
        <f ca="1"/>
        <v>0</v>
      </c>
      <c r="EG126" s="222" t="s">
        <v>171</v>
      </c>
      <c r="EH126" s="23" t="s">
        <v>14</v>
      </c>
      <c r="EI126" s="7">
        <f t="array" aca="1" ref="EI126:FB145" ca="1">MINVERSE(DL126:EE145)</f>
        <v>1</v>
      </c>
      <c r="EJ126" s="7">
        <f ca="1"/>
        <v>1.0539425045988045</v>
      </c>
      <c r="EK126" s="7">
        <f ca="1"/>
        <v>1.069564425992678</v>
      </c>
      <c r="EL126" s="7">
        <f ca="1"/>
        <v>0</v>
      </c>
      <c r="EM126" s="7">
        <f ca="1"/>
        <v>1.5625655777259286E-3</v>
      </c>
      <c r="EN126" s="7">
        <f ca="1"/>
        <v>6.7634845959608199E-3</v>
      </c>
      <c r="EO126" s="7">
        <f ca="1"/>
        <v>1.1969239412328863</v>
      </c>
      <c r="EP126" s="7">
        <f ca="1"/>
        <v>1.2368626346951381</v>
      </c>
      <c r="EQ126" s="7">
        <f ca="1"/>
        <v>1.7869838248275795E-2</v>
      </c>
      <c r="ER126" s="7">
        <f ca="1"/>
        <v>1.8225811121747634E-2</v>
      </c>
      <c r="ES126" s="7">
        <f ca="1"/>
        <v>1.1969239412328863</v>
      </c>
      <c r="ET126" s="7">
        <f ca="1"/>
        <v>1.2306810070174579</v>
      </c>
      <c r="EU126" s="7">
        <f ca="1"/>
        <v>1.1391131951092113</v>
      </c>
      <c r="EV126" s="7">
        <f ca="1"/>
        <v>0.52429856239427841</v>
      </c>
      <c r="EW126" s="7">
        <f ca="1"/>
        <v>11.410993739243329</v>
      </c>
      <c r="EX126" s="7">
        <f ca="1"/>
        <v>11.06557708297491</v>
      </c>
      <c r="EY126" s="7">
        <f ca="1"/>
        <v>1.3278544958542491E-7</v>
      </c>
      <c r="EZ126" s="7">
        <f ca="1"/>
        <v>2.1870973346096798E-13</v>
      </c>
      <c r="FA126" s="7">
        <f ca="1"/>
        <v>6.8475091230451349E-8</v>
      </c>
      <c r="FB126" s="7">
        <f ca="1"/>
        <v>2.3446746599330418E-9</v>
      </c>
      <c r="FE126" s="124"/>
      <c r="FJ126" s="204"/>
      <c r="FK126" s="23"/>
      <c r="FL126" s="17"/>
      <c r="FM126" s="17"/>
      <c r="FN126" s="17"/>
      <c r="FO126" s="17"/>
      <c r="FP126" s="17"/>
      <c r="FQ126" s="17"/>
      <c r="FR126" s="17"/>
      <c r="FS126" s="17"/>
      <c r="FT126" s="17"/>
      <c r="FU126" s="17"/>
      <c r="FV126" s="17"/>
      <c r="FW126" s="17"/>
      <c r="FX126" s="17"/>
      <c r="FY126" s="17"/>
      <c r="FZ126" s="17"/>
      <c r="GA126" s="17"/>
      <c r="GB126" s="17"/>
      <c r="GC126" s="17"/>
      <c r="GD126" s="17"/>
      <c r="HC126" s="125"/>
      <c r="HO126" s="147"/>
      <c r="JL126" s="143"/>
    </row>
    <row r="127" spans="1:272" ht="16" customHeight="1">
      <c r="A127" s="222"/>
      <c r="B127" s="23" t="s">
        <v>480</v>
      </c>
      <c r="X127" s="7">
        <v>0</v>
      </c>
      <c r="Y127" s="7">
        <v>0</v>
      </c>
      <c r="Z127" s="7">
        <v>0</v>
      </c>
      <c r="AA127" s="7">
        <v>50825</v>
      </c>
      <c r="AB127" s="7">
        <v>-50825</v>
      </c>
      <c r="AC127" s="7">
        <v>0</v>
      </c>
      <c r="AD127" s="7">
        <v>0</v>
      </c>
      <c r="AE127" s="7">
        <v>0</v>
      </c>
      <c r="AF127" s="7">
        <v>0</v>
      </c>
      <c r="AG127" s="7">
        <v>0</v>
      </c>
      <c r="AH127" s="7">
        <v>0</v>
      </c>
      <c r="AI127" s="7">
        <v>0</v>
      </c>
      <c r="AJ127" s="7">
        <v>0</v>
      </c>
      <c r="AK127" s="7">
        <v>0</v>
      </c>
      <c r="AL127" s="7">
        <v>0</v>
      </c>
      <c r="AM127" s="7">
        <v>0</v>
      </c>
      <c r="AN127" s="7">
        <v>0</v>
      </c>
      <c r="AO127" s="7">
        <v>0</v>
      </c>
      <c r="AP127" s="7">
        <v>0</v>
      </c>
      <c r="BD127" s="7">
        <f t="shared" ref="BD127:BD145" si="37">SUM(X127:AP127)</f>
        <v>0</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222"/>
      <c r="CM127" s="23" t="s">
        <v>480</v>
      </c>
      <c r="CN127" s="7">
        <f ca="1"/>
        <v>0</v>
      </c>
      <c r="CO127" s="7">
        <f ca="1"/>
        <v>0</v>
      </c>
      <c r="CP127" s="7">
        <f ca="1"/>
        <v>1.0106382978723405</v>
      </c>
      <c r="CQ127" s="7">
        <f ca="1"/>
        <v>0</v>
      </c>
      <c r="CR127" s="7">
        <f ca="1"/>
        <v>0</v>
      </c>
      <c r="CS127" s="7">
        <f ca="1"/>
        <v>0</v>
      </c>
      <c r="CT127" s="7">
        <f ca="1"/>
        <v>0</v>
      </c>
      <c r="CU127" s="7">
        <f ca="1"/>
        <v>0</v>
      </c>
      <c r="CV127" s="7">
        <f ca="1"/>
        <v>0</v>
      </c>
      <c r="CW127" s="7">
        <f ca="1"/>
        <v>0</v>
      </c>
      <c r="CX127" s="7">
        <f ca="1"/>
        <v>0</v>
      </c>
      <c r="CY127" s="7">
        <f ca="1"/>
        <v>0</v>
      </c>
      <c r="CZ127" s="7">
        <f ca="1"/>
        <v>0</v>
      </c>
      <c r="DA127" s="7">
        <f ca="1"/>
        <v>0</v>
      </c>
      <c r="DB127" s="7">
        <f ca="1"/>
        <v>0</v>
      </c>
      <c r="DC127" s="7">
        <f ca="1"/>
        <v>0</v>
      </c>
      <c r="DD127" s="7">
        <f ca="1"/>
        <v>0</v>
      </c>
      <c r="DE127" s="7">
        <f ca="1"/>
        <v>0</v>
      </c>
      <c r="DF127" s="7">
        <f ca="1"/>
        <v>0</v>
      </c>
      <c r="DG127" s="7">
        <f ca="1"/>
        <v>0</v>
      </c>
      <c r="DJ127" s="222"/>
      <c r="DK127" s="23" t="s">
        <v>480</v>
      </c>
      <c r="DL127" s="7">
        <f ca="1"/>
        <v>0</v>
      </c>
      <c r="DM127" s="7">
        <f ca="1"/>
        <v>1</v>
      </c>
      <c r="DN127" s="7">
        <f ca="1"/>
        <v>-1.0106382978723405</v>
      </c>
      <c r="DO127" s="7">
        <f ca="1"/>
        <v>0</v>
      </c>
      <c r="DP127" s="7">
        <f ca="1"/>
        <v>0</v>
      </c>
      <c r="DQ127" s="7">
        <f ca="1"/>
        <v>0</v>
      </c>
      <c r="DR127" s="7">
        <f ca="1"/>
        <v>0</v>
      </c>
      <c r="DS127" s="7">
        <f ca="1"/>
        <v>0</v>
      </c>
      <c r="DT127" s="7">
        <f ca="1"/>
        <v>0</v>
      </c>
      <c r="DU127" s="7">
        <f ca="1"/>
        <v>0</v>
      </c>
      <c r="DV127" s="7">
        <f ca="1"/>
        <v>0</v>
      </c>
      <c r="DW127" s="7">
        <f ca="1"/>
        <v>0</v>
      </c>
      <c r="DX127" s="7">
        <f ca="1"/>
        <v>0</v>
      </c>
      <c r="DY127" s="7">
        <f ca="1"/>
        <v>0</v>
      </c>
      <c r="DZ127" s="7">
        <f ca="1"/>
        <v>0</v>
      </c>
      <c r="EA127" s="7">
        <f ca="1"/>
        <v>0</v>
      </c>
      <c r="EB127" s="7">
        <f ca="1"/>
        <v>0</v>
      </c>
      <c r="EC127" s="7">
        <f ca="1"/>
        <v>0</v>
      </c>
      <c r="ED127" s="7">
        <f ca="1"/>
        <v>0</v>
      </c>
      <c r="EE127" s="7">
        <f ca="1"/>
        <v>0</v>
      </c>
      <c r="EG127" s="222"/>
      <c r="EH127" s="23" t="s">
        <v>480</v>
      </c>
      <c r="EI127" s="7">
        <f ca="1"/>
        <v>0</v>
      </c>
      <c r="EJ127" s="7">
        <f ca="1"/>
        <v>1.0012453793688643</v>
      </c>
      <c r="EK127" s="7">
        <f ca="1"/>
        <v>1.0160862046930441</v>
      </c>
      <c r="EL127" s="7">
        <f ca="1"/>
        <v>0</v>
      </c>
      <c r="EM127" s="7">
        <f ca="1"/>
        <v>1.4844372988396322E-3</v>
      </c>
      <c r="EN127" s="7">
        <f ca="1"/>
        <v>6.425310366162779E-3</v>
      </c>
      <c r="EO127" s="7">
        <f ca="1"/>
        <v>1.1370777441712421</v>
      </c>
      <c r="EP127" s="7">
        <f ca="1"/>
        <v>1.1750195029603814</v>
      </c>
      <c r="EQ127" s="7">
        <f ca="1"/>
        <v>1.6976346335862005E-2</v>
      </c>
      <c r="ER127" s="7">
        <f ca="1"/>
        <v>1.7314520565660255E-2</v>
      </c>
      <c r="ES127" s="7">
        <f ca="1"/>
        <v>1.1370777441712421</v>
      </c>
      <c r="ET127" s="7">
        <f ca="1"/>
        <v>1.1691469566665851</v>
      </c>
      <c r="EU127" s="7">
        <f ca="1"/>
        <v>1.0821575353537507</v>
      </c>
      <c r="EV127" s="7">
        <f ca="1"/>
        <v>0.49808363427456454</v>
      </c>
      <c r="EW127" s="7">
        <f ca="1"/>
        <v>10.840444052281164</v>
      </c>
      <c r="EX127" s="7">
        <f ca="1"/>
        <v>10.512298228826165</v>
      </c>
      <c r="EY127" s="7">
        <f ca="1"/>
        <v>1.2614617710615367E-7</v>
      </c>
      <c r="EZ127" s="7">
        <f ca="1"/>
        <v>2.0777424678791959E-13</v>
      </c>
      <c r="FA127" s="7">
        <f ca="1"/>
        <v>6.5051336668928791E-8</v>
      </c>
      <c r="FB127" s="7">
        <f ca="1"/>
        <v>2.2274409269363899E-9</v>
      </c>
      <c r="FE127" s="124"/>
      <c r="FJ127" s="204"/>
      <c r="FK127" s="23"/>
      <c r="FL127" s="17"/>
      <c r="FM127" s="17"/>
      <c r="FN127" s="17"/>
      <c r="FO127" s="17"/>
      <c r="FP127" s="17"/>
      <c r="FQ127" s="17"/>
      <c r="FR127" s="17"/>
      <c r="FS127" s="17"/>
      <c r="FT127" s="17"/>
      <c r="FU127" s="17"/>
      <c r="FV127" s="17"/>
      <c r="FW127" s="17"/>
      <c r="FX127" s="17"/>
      <c r="FY127" s="17"/>
      <c r="FZ127" s="17"/>
      <c r="GA127" s="17"/>
      <c r="GB127" s="17"/>
      <c r="GC127" s="17"/>
      <c r="GD127" s="17"/>
      <c r="HC127" s="125"/>
      <c r="HO127" s="147"/>
      <c r="JL127" s="143"/>
    </row>
    <row r="128" spans="1:272" ht="16" customHeight="1">
      <c r="A128" s="222"/>
      <c r="B128" s="23" t="s">
        <v>481</v>
      </c>
      <c r="X128" s="7">
        <v>0</v>
      </c>
      <c r="Y128" s="7">
        <v>0</v>
      </c>
      <c r="Z128" s="7">
        <v>0</v>
      </c>
      <c r="AA128" s="7">
        <v>0</v>
      </c>
      <c r="AB128" s="7">
        <v>50290</v>
      </c>
      <c r="AC128" s="7">
        <v>0</v>
      </c>
      <c r="AD128" s="7">
        <v>-50290</v>
      </c>
      <c r="AE128" s="7">
        <v>0</v>
      </c>
      <c r="AF128" s="7">
        <v>0</v>
      </c>
      <c r="AG128" s="7">
        <v>0</v>
      </c>
      <c r="AH128" s="7">
        <v>0</v>
      </c>
      <c r="AI128" s="7">
        <v>0</v>
      </c>
      <c r="AJ128" s="7">
        <v>0</v>
      </c>
      <c r="AK128" s="7">
        <v>0</v>
      </c>
      <c r="AL128" s="7">
        <v>0</v>
      </c>
      <c r="AM128" s="7">
        <v>0</v>
      </c>
      <c r="AN128" s="7">
        <v>0</v>
      </c>
      <c r="AO128" s="7">
        <v>0</v>
      </c>
      <c r="AP128" s="7">
        <v>0</v>
      </c>
      <c r="BD128" s="7">
        <f t="shared" si="37"/>
        <v>0</v>
      </c>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222"/>
      <c r="CM128" s="23" t="s">
        <v>481</v>
      </c>
      <c r="CN128" s="7">
        <f ca="1"/>
        <v>0</v>
      </c>
      <c r="CO128" s="7">
        <f ca="1"/>
        <v>0</v>
      </c>
      <c r="CP128" s="7">
        <f ca="1"/>
        <v>0</v>
      </c>
      <c r="CQ128" s="7">
        <f ca="1"/>
        <v>0</v>
      </c>
      <c r="CR128" s="7">
        <f ca="1"/>
        <v>0</v>
      </c>
      <c r="CS128" s="7">
        <f ca="1"/>
        <v>0</v>
      </c>
      <c r="CT128" s="7">
        <f ca="1"/>
        <v>1.1190476190476191</v>
      </c>
      <c r="CU128" s="7">
        <f ca="1"/>
        <v>0</v>
      </c>
      <c r="CV128" s="7">
        <f ca="1"/>
        <v>0</v>
      </c>
      <c r="CW128" s="7">
        <f ca="1"/>
        <v>0</v>
      </c>
      <c r="CX128" s="7">
        <f ca="1"/>
        <v>1.1190476190476191</v>
      </c>
      <c r="CY128" s="7">
        <f ca="1"/>
        <v>0</v>
      </c>
      <c r="CZ128" s="7">
        <f ca="1"/>
        <v>0</v>
      </c>
      <c r="DA128" s="7">
        <f ca="1"/>
        <v>0</v>
      </c>
      <c r="DB128" s="7">
        <f ca="1"/>
        <v>0</v>
      </c>
      <c r="DC128" s="7">
        <f ca="1"/>
        <v>0</v>
      </c>
      <c r="DD128" s="7">
        <f ca="1"/>
        <v>0</v>
      </c>
      <c r="DE128" s="7">
        <f ca="1"/>
        <v>0</v>
      </c>
      <c r="DF128" s="7">
        <f ca="1"/>
        <v>0</v>
      </c>
      <c r="DG128" s="7">
        <f ca="1"/>
        <v>0</v>
      </c>
      <c r="DJ128" s="222"/>
      <c r="DK128" s="23" t="s">
        <v>481</v>
      </c>
      <c r="DL128" s="7">
        <f ca="1"/>
        <v>0</v>
      </c>
      <c r="DM128" s="7">
        <f ca="1"/>
        <v>0</v>
      </c>
      <c r="DN128" s="7">
        <f ca="1"/>
        <v>1</v>
      </c>
      <c r="DO128" s="7">
        <f ca="1"/>
        <v>0</v>
      </c>
      <c r="DP128" s="7">
        <f ca="1"/>
        <v>0</v>
      </c>
      <c r="DQ128" s="7">
        <f ca="1"/>
        <v>0</v>
      </c>
      <c r="DR128" s="7">
        <f ca="1"/>
        <v>-1.1190476190476191</v>
      </c>
      <c r="DS128" s="7">
        <f ca="1"/>
        <v>0</v>
      </c>
      <c r="DT128" s="7">
        <f ca="1"/>
        <v>0</v>
      </c>
      <c r="DU128" s="7">
        <f ca="1"/>
        <v>0</v>
      </c>
      <c r="DV128" s="7">
        <f ca="1"/>
        <v>-1.1190476190476191</v>
      </c>
      <c r="DW128" s="7">
        <f ca="1"/>
        <v>0</v>
      </c>
      <c r="DX128" s="7">
        <f ca="1"/>
        <v>0</v>
      </c>
      <c r="DY128" s="7">
        <f ca="1"/>
        <v>0</v>
      </c>
      <c r="DZ128" s="7">
        <f ca="1"/>
        <v>0</v>
      </c>
      <c r="EA128" s="7">
        <f ca="1"/>
        <v>0</v>
      </c>
      <c r="EB128" s="7">
        <f ca="1"/>
        <v>0</v>
      </c>
      <c r="EC128" s="7">
        <f ca="1"/>
        <v>0</v>
      </c>
      <c r="ED128" s="7">
        <f ca="1"/>
        <v>0</v>
      </c>
      <c r="EE128" s="7">
        <f ca="1"/>
        <v>0</v>
      </c>
      <c r="EG128" s="222"/>
      <c r="EH128" s="23" t="s">
        <v>481</v>
      </c>
      <c r="EI128" s="7">
        <f ca="1"/>
        <v>0</v>
      </c>
      <c r="EJ128" s="7">
        <f ca="1"/>
        <v>1.2322701123498191E-3</v>
      </c>
      <c r="EK128" s="7">
        <f ca="1"/>
        <v>1.0053905604331173</v>
      </c>
      <c r="EL128" s="7">
        <f ca="1"/>
        <v>0</v>
      </c>
      <c r="EM128" s="7">
        <f ca="1"/>
        <v>1.4688116430623729E-3</v>
      </c>
      <c r="EN128" s="7">
        <f ca="1"/>
        <v>6.3576755202031706E-3</v>
      </c>
      <c r="EO128" s="7">
        <f ca="1"/>
        <v>1.1251085047589131</v>
      </c>
      <c r="EP128" s="7">
        <f ca="1"/>
        <v>1.1626508766134298</v>
      </c>
      <c r="EQ128" s="7">
        <f ca="1"/>
        <v>1.6797647953379246E-2</v>
      </c>
      <c r="ER128" s="7">
        <f ca="1"/>
        <v>1.7132262454442777E-2</v>
      </c>
      <c r="ES128" s="7">
        <f ca="1"/>
        <v>1.1251085047589131</v>
      </c>
      <c r="ET128" s="7">
        <f ca="1"/>
        <v>1.1568401465964104</v>
      </c>
      <c r="EU128" s="7">
        <f ca="1"/>
        <v>1.0707664034026585</v>
      </c>
      <c r="EV128" s="7">
        <f ca="1"/>
        <v>0.49284064865062172</v>
      </c>
      <c r="EW128" s="7">
        <f ca="1"/>
        <v>10.726334114888729</v>
      </c>
      <c r="EX128" s="7">
        <f ca="1"/>
        <v>10.401642457996415</v>
      </c>
      <c r="EY128" s="7">
        <f ca="1"/>
        <v>1.2481832261029942E-7</v>
      </c>
      <c r="EZ128" s="7">
        <f ca="1"/>
        <v>2.0558714945330988E-13</v>
      </c>
      <c r="FA128" s="7">
        <f ca="1"/>
        <v>6.4366585756624277E-8</v>
      </c>
      <c r="FB128" s="7">
        <f ca="1"/>
        <v>2.2039941803370595E-9</v>
      </c>
      <c r="FE128" s="124"/>
      <c r="FJ128" s="204"/>
      <c r="FK128" s="23"/>
      <c r="FL128" s="17"/>
      <c r="FM128" s="17"/>
      <c r="FN128" s="17"/>
      <c r="FO128" s="17"/>
      <c r="FP128" s="17"/>
      <c r="FQ128" s="17"/>
      <c r="FR128" s="17"/>
      <c r="FS128" s="17"/>
      <c r="FT128" s="17"/>
      <c r="FU128" s="17"/>
      <c r="FV128" s="17"/>
      <c r="FW128" s="17"/>
      <c r="FX128" s="17"/>
      <c r="FY128" s="17"/>
      <c r="FZ128" s="17"/>
      <c r="GA128" s="17"/>
      <c r="GB128" s="17"/>
      <c r="GC128" s="17"/>
      <c r="GD128" s="17"/>
      <c r="HC128" s="125"/>
      <c r="HO128" s="147"/>
      <c r="JL128" s="143"/>
    </row>
    <row r="129" spans="1:272" ht="16" customHeight="1">
      <c r="A129" s="222"/>
      <c r="B129" s="23" t="s">
        <v>27</v>
      </c>
      <c r="X129" s="7">
        <v>0</v>
      </c>
      <c r="Y129" s="7">
        <v>44720</v>
      </c>
      <c r="Z129" s="7">
        <v>-44720</v>
      </c>
      <c r="AA129" s="7">
        <v>0</v>
      </c>
      <c r="AB129" s="7">
        <v>0</v>
      </c>
      <c r="AC129" s="7">
        <v>0</v>
      </c>
      <c r="AD129" s="7">
        <v>0</v>
      </c>
      <c r="AE129" s="7">
        <v>0</v>
      </c>
      <c r="AF129" s="7">
        <v>0</v>
      </c>
      <c r="AG129" s="7">
        <v>0</v>
      </c>
      <c r="AH129" s="7">
        <v>0</v>
      </c>
      <c r="AI129" s="7">
        <v>0</v>
      </c>
      <c r="AJ129" s="7">
        <v>0</v>
      </c>
      <c r="AK129" s="7">
        <v>0</v>
      </c>
      <c r="AL129" s="7">
        <v>0</v>
      </c>
      <c r="AM129" s="7">
        <v>0</v>
      </c>
      <c r="AN129" s="7">
        <v>0</v>
      </c>
      <c r="AO129" s="7">
        <v>0</v>
      </c>
      <c r="AP129" s="7">
        <v>0</v>
      </c>
      <c r="BC129" s="6"/>
      <c r="BD129" s="7">
        <f t="shared" si="37"/>
        <v>0</v>
      </c>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222"/>
      <c r="CM129" s="23" t="s">
        <v>27</v>
      </c>
      <c r="CN129" s="7">
        <f ca="1"/>
        <v>0</v>
      </c>
      <c r="CO129" s="7">
        <f ca="1"/>
        <v>0</v>
      </c>
      <c r="CP129" s="7">
        <f ca="1"/>
        <v>0</v>
      </c>
      <c r="CQ129" s="7">
        <f ca="1"/>
        <v>0</v>
      </c>
      <c r="CR129" s="7">
        <f ca="1"/>
        <v>1.0487804878048781</v>
      </c>
      <c r="CS129" s="7">
        <f ca="1"/>
        <v>0</v>
      </c>
      <c r="CT129" s="7">
        <f ca="1"/>
        <v>0</v>
      </c>
      <c r="CU129" s="7">
        <f ca="1"/>
        <v>0</v>
      </c>
      <c r="CV129" s="7">
        <f ca="1"/>
        <v>0</v>
      </c>
      <c r="CW129" s="7">
        <f ca="1"/>
        <v>0</v>
      </c>
      <c r="CX129" s="7">
        <f ca="1"/>
        <v>0</v>
      </c>
      <c r="CY129" s="7">
        <f ca="1"/>
        <v>0</v>
      </c>
      <c r="CZ129" s="7">
        <f ca="1"/>
        <v>0</v>
      </c>
      <c r="DA129" s="7">
        <f ca="1"/>
        <v>0</v>
      </c>
      <c r="DB129" s="7">
        <f ca="1"/>
        <v>0</v>
      </c>
      <c r="DC129" s="7">
        <f ca="1"/>
        <v>0</v>
      </c>
      <c r="DD129" s="7">
        <f ca="1"/>
        <v>0</v>
      </c>
      <c r="DE129" s="7">
        <f ca="1"/>
        <v>0</v>
      </c>
      <c r="DF129" s="7">
        <f ca="1"/>
        <v>0</v>
      </c>
      <c r="DG129" s="7">
        <f ca="1"/>
        <v>0</v>
      </c>
      <c r="DJ129" s="222"/>
      <c r="DK129" s="23" t="s">
        <v>27</v>
      </c>
      <c r="DL129" s="7">
        <f ca="1"/>
        <v>0</v>
      </c>
      <c r="DM129" s="7">
        <f ca="1"/>
        <v>0</v>
      </c>
      <c r="DN129" s="7">
        <f ca="1"/>
        <v>0</v>
      </c>
      <c r="DO129" s="7">
        <f ca="1"/>
        <v>1</v>
      </c>
      <c r="DP129" s="7">
        <f ca="1"/>
        <v>-1.0487804878048781</v>
      </c>
      <c r="DQ129" s="7">
        <f ca="1"/>
        <v>0</v>
      </c>
      <c r="DR129" s="7">
        <f ca="1"/>
        <v>0</v>
      </c>
      <c r="DS129" s="7">
        <f ca="1"/>
        <v>0</v>
      </c>
      <c r="DT129" s="7">
        <f ca="1"/>
        <v>0</v>
      </c>
      <c r="DU129" s="7">
        <f ca="1"/>
        <v>0</v>
      </c>
      <c r="DV129" s="7">
        <f ca="1"/>
        <v>0</v>
      </c>
      <c r="DW129" s="7">
        <f ca="1"/>
        <v>0</v>
      </c>
      <c r="DX129" s="7">
        <f ca="1"/>
        <v>0</v>
      </c>
      <c r="DY129" s="7">
        <f ca="1"/>
        <v>0</v>
      </c>
      <c r="DZ129" s="7">
        <f ca="1"/>
        <v>0</v>
      </c>
      <c r="EA129" s="7">
        <f ca="1"/>
        <v>0</v>
      </c>
      <c r="EB129" s="7">
        <f ca="1"/>
        <v>0</v>
      </c>
      <c r="EC129" s="7">
        <f ca="1"/>
        <v>0</v>
      </c>
      <c r="ED129" s="7">
        <f ca="1"/>
        <v>0</v>
      </c>
      <c r="EE129" s="7">
        <f ca="1"/>
        <v>0</v>
      </c>
      <c r="EG129" s="222"/>
      <c r="EH129" s="23" t="s">
        <v>27</v>
      </c>
      <c r="EI129" s="7">
        <f ca="1"/>
        <v>0</v>
      </c>
      <c r="EJ129" s="7">
        <f ca="1"/>
        <v>1.4032465687723612E-3</v>
      </c>
      <c r="EK129" s="7">
        <f ca="1"/>
        <v>2.8567843289614833E-3</v>
      </c>
      <c r="EL129" s="7">
        <f ca="1"/>
        <v>1</v>
      </c>
      <c r="EM129" s="7">
        <f ca="1"/>
        <v>1.0504530958456346</v>
      </c>
      <c r="EN129" s="7">
        <f ca="1"/>
        <v>1.0521498049695936</v>
      </c>
      <c r="EO129" s="7">
        <f ca="1"/>
        <v>7.9286314445564648E-3</v>
      </c>
      <c r="EP129" s="7">
        <f ca="1"/>
        <v>8.1931922657843791E-3</v>
      </c>
      <c r="EQ129" s="7">
        <f ca="1"/>
        <v>2.7798905373407155</v>
      </c>
      <c r="ER129" s="7">
        <f ca="1"/>
        <v>2.8352668428654311</v>
      </c>
      <c r="ES129" s="7">
        <f ca="1"/>
        <v>7.9286314445564648E-3</v>
      </c>
      <c r="ET129" s="7">
        <f ca="1"/>
        <v>8.152244093644687E-3</v>
      </c>
      <c r="EU129" s="7">
        <f ca="1"/>
        <v>177.20417767908947</v>
      </c>
      <c r="EV129" s="7">
        <f ca="1"/>
        <v>81.561600731437679</v>
      </c>
      <c r="EW129" s="7">
        <f ca="1"/>
        <v>7.5588398441932381E-2</v>
      </c>
      <c r="EX129" s="7">
        <f ca="1"/>
        <v>7.3300298698907987E-2</v>
      </c>
      <c r="EY129" s="7">
        <f ca="1"/>
        <v>8.7959381101263376E-10</v>
      </c>
      <c r="EZ129" s="7">
        <f ca="1"/>
        <v>3.4023202114385174E-11</v>
      </c>
      <c r="FA129" s="7">
        <f ca="1"/>
        <v>4.5359086137040696E-10</v>
      </c>
      <c r="FB129" s="7">
        <f ca="1"/>
        <v>3.6474526572279239E-7</v>
      </c>
      <c r="FE129" s="124"/>
      <c r="FJ129" s="204"/>
      <c r="FK129" s="23"/>
      <c r="FL129" s="17"/>
      <c r="FM129" s="17"/>
      <c r="FN129" s="17"/>
      <c r="FO129" s="17"/>
      <c r="FP129" s="17"/>
      <c r="FQ129" s="17"/>
      <c r="FR129" s="17"/>
      <c r="FS129" s="17"/>
      <c r="FT129" s="17"/>
      <c r="FU129" s="17"/>
      <c r="FV129" s="17"/>
      <c r="FW129" s="17"/>
      <c r="FX129" s="17"/>
      <c r="FY129" s="17"/>
      <c r="FZ129" s="17"/>
      <c r="GA129" s="17"/>
      <c r="GB129" s="17"/>
      <c r="GC129" s="17"/>
      <c r="GD129" s="17"/>
      <c r="HC129" s="125"/>
      <c r="HO129" s="147"/>
      <c r="JL129" s="143"/>
    </row>
    <row r="130" spans="1:272" ht="16" customHeight="1">
      <c r="A130" s="222"/>
      <c r="B130" s="23" t="s">
        <v>482</v>
      </c>
      <c r="X130" s="7">
        <v>0</v>
      </c>
      <c r="Y130" s="7">
        <v>0</v>
      </c>
      <c r="Z130" s="7">
        <v>42640</v>
      </c>
      <c r="AA130" s="7">
        <v>0</v>
      </c>
      <c r="AB130" s="7">
        <v>0</v>
      </c>
      <c r="AC130" s="7">
        <v>-42640</v>
      </c>
      <c r="AD130" s="7">
        <v>0</v>
      </c>
      <c r="AE130" s="7">
        <v>0</v>
      </c>
      <c r="AF130" s="7">
        <v>0</v>
      </c>
      <c r="AG130" s="7">
        <v>0</v>
      </c>
      <c r="AH130" s="7">
        <v>0</v>
      </c>
      <c r="AI130" s="7">
        <v>0</v>
      </c>
      <c r="AJ130" s="7">
        <v>0</v>
      </c>
      <c r="AK130" s="7">
        <v>0</v>
      </c>
      <c r="AL130" s="7">
        <v>0</v>
      </c>
      <c r="AM130" s="7">
        <v>0</v>
      </c>
      <c r="AN130" s="7">
        <v>0</v>
      </c>
      <c r="AO130" s="7">
        <v>0</v>
      </c>
      <c r="AP130" s="7">
        <v>0</v>
      </c>
      <c r="BC130" s="6"/>
      <c r="BD130" s="7">
        <f t="shared" si="37"/>
        <v>0</v>
      </c>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222"/>
      <c r="CM130" s="23" t="s">
        <v>482</v>
      </c>
      <c r="CN130" s="7">
        <f ca="1"/>
        <v>0</v>
      </c>
      <c r="CO130" s="7">
        <f ca="1"/>
        <v>0</v>
      </c>
      <c r="CP130" s="7">
        <f ca="1"/>
        <v>0</v>
      </c>
      <c r="CQ130" s="7">
        <f ca="1"/>
        <v>0</v>
      </c>
      <c r="CR130" s="7">
        <f ca="1"/>
        <v>0</v>
      </c>
      <c r="CS130" s="7">
        <f ca="1"/>
        <v>1</v>
      </c>
      <c r="CT130" s="7">
        <f ca="1"/>
        <v>0</v>
      </c>
      <c r="CU130" s="7">
        <f ca="1"/>
        <v>0</v>
      </c>
      <c r="CV130" s="7">
        <f ca="1"/>
        <v>0</v>
      </c>
      <c r="CW130" s="7">
        <f ca="1"/>
        <v>0</v>
      </c>
      <c r="CX130" s="7">
        <f ca="1"/>
        <v>0</v>
      </c>
      <c r="CY130" s="7">
        <f ca="1"/>
        <v>0</v>
      </c>
      <c r="CZ130" s="7">
        <f ca="1"/>
        <v>0</v>
      </c>
      <c r="DA130" s="7">
        <f ca="1"/>
        <v>0</v>
      </c>
      <c r="DB130" s="7">
        <f ca="1"/>
        <v>0</v>
      </c>
      <c r="DC130" s="7">
        <f ca="1"/>
        <v>0</v>
      </c>
      <c r="DD130" s="7">
        <f ca="1"/>
        <v>0</v>
      </c>
      <c r="DE130" s="7">
        <f ca="1"/>
        <v>0</v>
      </c>
      <c r="DF130" s="7">
        <f ca="1"/>
        <v>0</v>
      </c>
      <c r="DG130" s="7">
        <f ca="1"/>
        <v>0</v>
      </c>
      <c r="DJ130" s="222"/>
      <c r="DK130" s="23" t="s">
        <v>482</v>
      </c>
      <c r="DL130" s="7">
        <f ca="1"/>
        <v>0</v>
      </c>
      <c r="DM130" s="7">
        <f ca="1"/>
        <v>0</v>
      </c>
      <c r="DN130" s="7">
        <f ca="1"/>
        <v>0</v>
      </c>
      <c r="DO130" s="7">
        <f ca="1"/>
        <v>0</v>
      </c>
      <c r="DP130" s="7">
        <f ca="1"/>
        <v>1</v>
      </c>
      <c r="DQ130" s="7">
        <f ca="1"/>
        <v>-1</v>
      </c>
      <c r="DR130" s="7">
        <f ca="1"/>
        <v>0</v>
      </c>
      <c r="DS130" s="7">
        <f ca="1"/>
        <v>0</v>
      </c>
      <c r="DT130" s="7">
        <f ca="1"/>
        <v>0</v>
      </c>
      <c r="DU130" s="7">
        <f ca="1"/>
        <v>0</v>
      </c>
      <c r="DV130" s="7">
        <f ca="1"/>
        <v>0</v>
      </c>
      <c r="DW130" s="7">
        <f ca="1"/>
        <v>0</v>
      </c>
      <c r="DX130" s="7">
        <f ca="1"/>
        <v>0</v>
      </c>
      <c r="DY130" s="7">
        <f ca="1"/>
        <v>0</v>
      </c>
      <c r="DZ130" s="7">
        <f ca="1"/>
        <v>0</v>
      </c>
      <c r="EA130" s="7">
        <f ca="1"/>
        <v>0</v>
      </c>
      <c r="EB130" s="7">
        <f ca="1"/>
        <v>0</v>
      </c>
      <c r="EC130" s="7">
        <f ca="1"/>
        <v>0</v>
      </c>
      <c r="ED130" s="7">
        <f ca="1"/>
        <v>0</v>
      </c>
      <c r="EE130" s="7">
        <f ca="1"/>
        <v>0</v>
      </c>
      <c r="EG130" s="222"/>
      <c r="EH130" s="23" t="s">
        <v>482</v>
      </c>
      <c r="EI130" s="7">
        <f ca="1"/>
        <v>0</v>
      </c>
      <c r="EJ130" s="7">
        <f ca="1"/>
        <v>1.3379792865038792E-3</v>
      </c>
      <c r="EK130" s="7">
        <f ca="1"/>
        <v>2.7239106392423443E-3</v>
      </c>
      <c r="EL130" s="7">
        <f ca="1"/>
        <v>0</v>
      </c>
      <c r="EM130" s="7">
        <f ca="1"/>
        <v>1.0015948123179306</v>
      </c>
      <c r="EN130" s="7">
        <f ca="1"/>
        <v>1.0032126047384498</v>
      </c>
      <c r="EO130" s="7">
        <f ca="1"/>
        <v>7.5598578889956988E-3</v>
      </c>
      <c r="EP130" s="7">
        <f ca="1"/>
        <v>7.8121135557478964E-3</v>
      </c>
      <c r="EQ130" s="7">
        <f ca="1"/>
        <v>2.6505933030457984</v>
      </c>
      <c r="ER130" s="7">
        <f ca="1"/>
        <v>2.7033939664530853</v>
      </c>
      <c r="ES130" s="7">
        <f ca="1"/>
        <v>7.5598578889956988E-3</v>
      </c>
      <c r="ET130" s="7">
        <f ca="1"/>
        <v>7.7730699497542358E-3</v>
      </c>
      <c r="EU130" s="7">
        <f ca="1"/>
        <v>168.96212290331786</v>
      </c>
      <c r="EV130" s="7">
        <f ca="1"/>
        <v>77.768037906719641</v>
      </c>
      <c r="EW130" s="7">
        <f ca="1"/>
        <v>7.2072658979516924E-2</v>
      </c>
      <c r="EX130" s="7">
        <f ca="1"/>
        <v>6.9890982480354122E-2</v>
      </c>
      <c r="EY130" s="7">
        <f ca="1"/>
        <v>8.3868247096553452E-10</v>
      </c>
      <c r="EZ130" s="7">
        <f ca="1"/>
        <v>3.2440727597437026E-11</v>
      </c>
      <c r="FA130" s="7">
        <f ca="1"/>
        <v>4.3249361200434152E-10</v>
      </c>
      <c r="FB130" s="7">
        <f ca="1"/>
        <v>3.477803696426625E-7</v>
      </c>
      <c r="FE130" s="124"/>
      <c r="FJ130" s="204"/>
      <c r="FK130" s="23"/>
      <c r="FL130" s="17"/>
      <c r="FM130" s="17"/>
      <c r="FN130" s="17"/>
      <c r="FO130" s="17"/>
      <c r="FP130" s="17"/>
      <c r="FQ130" s="17"/>
      <c r="FR130" s="17"/>
      <c r="FS130" s="17"/>
      <c r="FT130" s="17"/>
      <c r="FU130" s="17"/>
      <c r="FV130" s="17"/>
      <c r="FW130" s="17"/>
      <c r="FX130" s="17"/>
      <c r="FY130" s="17"/>
      <c r="FZ130" s="17"/>
      <c r="GA130" s="17"/>
      <c r="GB130" s="17"/>
      <c r="GC130" s="17"/>
      <c r="GD130" s="17"/>
      <c r="HC130" s="125"/>
      <c r="HO130" s="147"/>
      <c r="JL130" s="143"/>
    </row>
    <row r="131" spans="1:272" ht="16" customHeight="1">
      <c r="A131" s="222"/>
      <c r="B131" s="23" t="s">
        <v>483</v>
      </c>
      <c r="X131" s="7">
        <v>0</v>
      </c>
      <c r="Y131" s="7">
        <v>0</v>
      </c>
      <c r="Z131" s="7">
        <v>0</v>
      </c>
      <c r="AA131" s="7">
        <v>0</v>
      </c>
      <c r="AB131" s="7">
        <v>0</v>
      </c>
      <c r="AC131" s="7">
        <v>42640</v>
      </c>
      <c r="AD131" s="7">
        <v>0</v>
      </c>
      <c r="AE131" s="7">
        <v>-16640</v>
      </c>
      <c r="AF131" s="7">
        <v>0</v>
      </c>
      <c r="AG131" s="7">
        <v>0</v>
      </c>
      <c r="AH131" s="7">
        <v>0</v>
      </c>
      <c r="AI131" s="7">
        <v>0</v>
      </c>
      <c r="AJ131" s="7">
        <v>-26000</v>
      </c>
      <c r="AK131" s="7">
        <v>0</v>
      </c>
      <c r="AL131" s="7">
        <v>0</v>
      </c>
      <c r="AM131" s="7">
        <v>0</v>
      </c>
      <c r="AN131" s="7">
        <v>0</v>
      </c>
      <c r="AO131" s="7">
        <v>0</v>
      </c>
      <c r="AP131" s="7">
        <v>0</v>
      </c>
      <c r="BC131" s="6"/>
      <c r="BD131" s="7">
        <f t="shared" si="37"/>
        <v>0</v>
      </c>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222"/>
      <c r="CM131" s="23" t="s">
        <v>483</v>
      </c>
      <c r="CN131" s="7">
        <f ca="1"/>
        <v>0</v>
      </c>
      <c r="CO131" s="7">
        <f ca="1"/>
        <v>0</v>
      </c>
      <c r="CP131" s="7">
        <f ca="1"/>
        <v>0</v>
      </c>
      <c r="CQ131" s="7">
        <f ca="1"/>
        <v>0</v>
      </c>
      <c r="CR131" s="7">
        <f ca="1"/>
        <v>0</v>
      </c>
      <c r="CS131" s="7">
        <f ca="1"/>
        <v>0</v>
      </c>
      <c r="CT131" s="7">
        <f ca="1"/>
        <v>0</v>
      </c>
      <c r="CU131" s="7">
        <f ca="1"/>
        <v>0</v>
      </c>
      <c r="CV131" s="7">
        <f ca="1"/>
        <v>2.6</v>
      </c>
      <c r="CW131" s="7">
        <f ca="1"/>
        <v>0</v>
      </c>
      <c r="CX131" s="7">
        <f ca="1"/>
        <v>0</v>
      </c>
      <c r="CY131" s="7">
        <f ca="1"/>
        <v>0</v>
      </c>
      <c r="CZ131" s="7">
        <f ca="1"/>
        <v>0</v>
      </c>
      <c r="DA131" s="7">
        <f ca="1"/>
        <v>77.518999999999764</v>
      </c>
      <c r="DB131" s="7">
        <f ca="1"/>
        <v>0</v>
      </c>
      <c r="DC131" s="7">
        <f ca="1"/>
        <v>0</v>
      </c>
      <c r="DD131" s="7">
        <f ca="1"/>
        <v>0</v>
      </c>
      <c r="DE131" s="7">
        <f ca="1"/>
        <v>0</v>
      </c>
      <c r="DF131" s="7">
        <f ca="1"/>
        <v>0</v>
      </c>
      <c r="DG131" s="7">
        <f ca="1"/>
        <v>0</v>
      </c>
      <c r="DJ131" s="222"/>
      <c r="DK131" s="23" t="s">
        <v>483</v>
      </c>
      <c r="DL131" s="7">
        <f ca="1"/>
        <v>0</v>
      </c>
      <c r="DM131" s="7">
        <f ca="1"/>
        <v>0</v>
      </c>
      <c r="DN131" s="7">
        <f ca="1"/>
        <v>0</v>
      </c>
      <c r="DO131" s="7">
        <f ca="1"/>
        <v>0</v>
      </c>
      <c r="DP131" s="7">
        <f ca="1"/>
        <v>0</v>
      </c>
      <c r="DQ131" s="7">
        <f ca="1"/>
        <v>1</v>
      </c>
      <c r="DR131" s="7">
        <f ca="1"/>
        <v>0</v>
      </c>
      <c r="DS131" s="7">
        <f ca="1"/>
        <v>0</v>
      </c>
      <c r="DT131" s="7">
        <f ca="1"/>
        <v>-2.6</v>
      </c>
      <c r="DU131" s="7">
        <f ca="1"/>
        <v>0</v>
      </c>
      <c r="DV131" s="7">
        <f ca="1"/>
        <v>0</v>
      </c>
      <c r="DW131" s="7">
        <f ca="1"/>
        <v>0</v>
      </c>
      <c r="DX131" s="7">
        <f ca="1"/>
        <v>0</v>
      </c>
      <c r="DY131" s="7">
        <f ca="1"/>
        <v>-77.518999999999764</v>
      </c>
      <c r="DZ131" s="7">
        <f ca="1"/>
        <v>0</v>
      </c>
      <c r="EA131" s="7">
        <f ca="1"/>
        <v>0</v>
      </c>
      <c r="EB131" s="7">
        <f ca="1"/>
        <v>0</v>
      </c>
      <c r="EC131" s="7">
        <f ca="1"/>
        <v>0</v>
      </c>
      <c r="ED131" s="7">
        <f ca="1"/>
        <v>0</v>
      </c>
      <c r="EE131" s="7">
        <f ca="1"/>
        <v>0</v>
      </c>
      <c r="EG131" s="222"/>
      <c r="EH131" s="23" t="s">
        <v>483</v>
      </c>
      <c r="EI131" s="7">
        <f ca="1"/>
        <v>0</v>
      </c>
      <c r="EJ131" s="7">
        <f ca="1"/>
        <v>1.3379792865038792E-3</v>
      </c>
      <c r="EK131" s="7">
        <f ca="1"/>
        <v>2.7239106392423443E-3</v>
      </c>
      <c r="EL131" s="7">
        <f ca="1"/>
        <v>0</v>
      </c>
      <c r="EM131" s="7">
        <f ca="1"/>
        <v>1.5948123179305724E-3</v>
      </c>
      <c r="EN131" s="7">
        <f ca="1"/>
        <v>1.0032126047384498</v>
      </c>
      <c r="EO131" s="7">
        <f ca="1"/>
        <v>7.5598578889956988E-3</v>
      </c>
      <c r="EP131" s="7">
        <f ca="1"/>
        <v>7.8121135557478964E-3</v>
      </c>
      <c r="EQ131" s="7">
        <f ca="1"/>
        <v>2.6505933030457984</v>
      </c>
      <c r="ER131" s="7">
        <f ca="1"/>
        <v>2.7033939664530853</v>
      </c>
      <c r="ES131" s="7">
        <f ca="1"/>
        <v>7.5598578889956988E-3</v>
      </c>
      <c r="ET131" s="7">
        <f ca="1"/>
        <v>7.7730699497542358E-3</v>
      </c>
      <c r="EU131" s="7">
        <f ca="1"/>
        <v>168.96212290331786</v>
      </c>
      <c r="EV131" s="7">
        <f ca="1"/>
        <v>77.768037906719641</v>
      </c>
      <c r="EW131" s="7">
        <f ca="1"/>
        <v>7.2072658979516924E-2</v>
      </c>
      <c r="EX131" s="7">
        <f ca="1"/>
        <v>6.9890982480354122E-2</v>
      </c>
      <c r="EY131" s="7">
        <f ca="1"/>
        <v>8.3868247096553452E-10</v>
      </c>
      <c r="EZ131" s="7">
        <f ca="1"/>
        <v>3.2440727597437026E-11</v>
      </c>
      <c r="FA131" s="7">
        <f ca="1"/>
        <v>4.3249361200434152E-10</v>
      </c>
      <c r="FB131" s="7">
        <f ca="1"/>
        <v>3.477803696426625E-7</v>
      </c>
      <c r="FE131" s="124"/>
      <c r="FJ131" s="204"/>
      <c r="FK131" s="23"/>
      <c r="FL131" s="17"/>
      <c r="FM131" s="17"/>
      <c r="FN131" s="17"/>
      <c r="FO131" s="17"/>
      <c r="FP131" s="17"/>
      <c r="FQ131" s="17"/>
      <c r="FR131" s="17"/>
      <c r="FS131" s="17"/>
      <c r="FT131" s="17"/>
      <c r="FU131" s="17"/>
      <c r="FV131" s="17"/>
      <c r="FW131" s="17"/>
      <c r="FX131" s="17"/>
      <c r="FY131" s="17"/>
      <c r="FZ131" s="17"/>
      <c r="GA131" s="17"/>
      <c r="GB131" s="17"/>
      <c r="GC131" s="17"/>
      <c r="GD131" s="17"/>
      <c r="HC131" s="125"/>
      <c r="HO131" s="147"/>
      <c r="JL131" s="143"/>
    </row>
    <row r="132" spans="1:272" ht="16" customHeight="1">
      <c r="A132" s="222"/>
      <c r="B132" s="23" t="s">
        <v>15</v>
      </c>
      <c r="X132" s="7">
        <v>0</v>
      </c>
      <c r="Y132" s="7">
        <v>0</v>
      </c>
      <c r="Z132" s="7">
        <v>0</v>
      </c>
      <c r="AA132" s="7">
        <v>0</v>
      </c>
      <c r="AB132" s="7">
        <v>0</v>
      </c>
      <c r="AC132" s="7">
        <v>0</v>
      </c>
      <c r="AD132" s="7">
        <v>16585</v>
      </c>
      <c r="AE132" s="7">
        <v>0</v>
      </c>
      <c r="AF132" s="7">
        <v>0</v>
      </c>
      <c r="AG132" s="7">
        <v>-16585</v>
      </c>
      <c r="AH132" s="7">
        <v>0</v>
      </c>
      <c r="AI132" s="7">
        <v>0</v>
      </c>
      <c r="AJ132" s="7">
        <v>0</v>
      </c>
      <c r="AK132" s="7">
        <v>0</v>
      </c>
      <c r="AL132" s="7">
        <v>0</v>
      </c>
      <c r="AM132" s="7">
        <v>0</v>
      </c>
      <c r="AN132" s="7">
        <v>0</v>
      </c>
      <c r="AO132" s="7">
        <v>0</v>
      </c>
      <c r="AP132" s="7">
        <v>0</v>
      </c>
      <c r="BB132" s="45"/>
      <c r="BC132" s="23"/>
      <c r="BD132" s="7">
        <f t="shared" si="37"/>
        <v>0</v>
      </c>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222"/>
      <c r="CM132" s="23" t="s">
        <v>15</v>
      </c>
      <c r="CN132" s="7">
        <f ca="1"/>
        <v>0</v>
      </c>
      <c r="CO132" s="7">
        <f ca="1"/>
        <v>0</v>
      </c>
      <c r="CP132" s="7">
        <f ca="1"/>
        <v>0</v>
      </c>
      <c r="CQ132" s="7">
        <f ca="1"/>
        <v>0</v>
      </c>
      <c r="CR132" s="7">
        <f ca="1"/>
        <v>0</v>
      </c>
      <c r="CS132" s="7">
        <f ca="1"/>
        <v>0</v>
      </c>
      <c r="CT132" s="7">
        <f ca="1"/>
        <v>0</v>
      </c>
      <c r="CU132" s="7">
        <f ca="1"/>
        <v>1.023102310231023</v>
      </c>
      <c r="CV132" s="7">
        <f ca="1"/>
        <v>0</v>
      </c>
      <c r="CW132" s="7">
        <f ca="1"/>
        <v>0</v>
      </c>
      <c r="CX132" s="7">
        <f ca="1"/>
        <v>0</v>
      </c>
      <c r="CY132" s="7">
        <f ca="1"/>
        <v>0</v>
      </c>
      <c r="CZ132" s="7">
        <f ca="1"/>
        <v>0</v>
      </c>
      <c r="DA132" s="7">
        <f ca="1"/>
        <v>0</v>
      </c>
      <c r="DB132" s="7">
        <f ca="1"/>
        <v>0</v>
      </c>
      <c r="DC132" s="7">
        <f ca="1"/>
        <v>0</v>
      </c>
      <c r="DD132" s="7">
        <f ca="1"/>
        <v>0</v>
      </c>
      <c r="DE132" s="7">
        <f ca="1"/>
        <v>0</v>
      </c>
      <c r="DF132" s="7">
        <f ca="1"/>
        <v>0</v>
      </c>
      <c r="DG132" s="7">
        <f ca="1"/>
        <v>0</v>
      </c>
      <c r="DJ132" s="222"/>
      <c r="DK132" s="23" t="s">
        <v>15</v>
      </c>
      <c r="DL132" s="7">
        <f ca="1"/>
        <v>0</v>
      </c>
      <c r="DM132" s="7">
        <f ca="1"/>
        <v>0</v>
      </c>
      <c r="DN132" s="7">
        <f ca="1"/>
        <v>0</v>
      </c>
      <c r="DO132" s="7">
        <f ca="1"/>
        <v>0</v>
      </c>
      <c r="DP132" s="7">
        <f ca="1"/>
        <v>0</v>
      </c>
      <c r="DQ132" s="7">
        <f ca="1"/>
        <v>0</v>
      </c>
      <c r="DR132" s="7">
        <f ca="1"/>
        <v>1</v>
      </c>
      <c r="DS132" s="7">
        <f ca="1"/>
        <v>-1.023102310231023</v>
      </c>
      <c r="DT132" s="7">
        <f ca="1"/>
        <v>0</v>
      </c>
      <c r="DU132" s="7">
        <f ca="1"/>
        <v>0</v>
      </c>
      <c r="DV132" s="7">
        <f ca="1"/>
        <v>0</v>
      </c>
      <c r="DW132" s="7">
        <f ca="1"/>
        <v>0</v>
      </c>
      <c r="DX132" s="7">
        <f ca="1"/>
        <v>0</v>
      </c>
      <c r="DY132" s="7">
        <f ca="1"/>
        <v>0</v>
      </c>
      <c r="DZ132" s="7">
        <f ca="1"/>
        <v>0</v>
      </c>
      <c r="EA132" s="7">
        <f ca="1"/>
        <v>0</v>
      </c>
      <c r="EB132" s="7">
        <f ca="1"/>
        <v>0</v>
      </c>
      <c r="EC132" s="7">
        <f ca="1"/>
        <v>0</v>
      </c>
      <c r="ED132" s="7">
        <f ca="1"/>
        <v>0</v>
      </c>
      <c r="EE132" s="7">
        <f ca="1"/>
        <v>0</v>
      </c>
      <c r="EG132" s="222"/>
      <c r="EH132" s="23" t="s">
        <v>15</v>
      </c>
      <c r="EI132" s="7">
        <f ca="1"/>
        <v>0</v>
      </c>
      <c r="EJ132" s="7">
        <f ca="1"/>
        <v>1.1011775472062216E-3</v>
      </c>
      <c r="EK132" s="7">
        <f ca="1"/>
        <v>4.8170965572537942E-3</v>
      </c>
      <c r="EL132" s="7">
        <f ca="1"/>
        <v>0</v>
      </c>
      <c r="EM132" s="7">
        <f ca="1"/>
        <v>1.3125550852897804E-3</v>
      </c>
      <c r="EN132" s="7">
        <f ca="1"/>
        <v>5.6813270606071416E-3</v>
      </c>
      <c r="EO132" s="7">
        <f ca="1"/>
        <v>1.0054161106356245</v>
      </c>
      <c r="EP132" s="7">
        <f ca="1"/>
        <v>1.0389646131439165</v>
      </c>
      <c r="EQ132" s="7">
        <f ca="1"/>
        <v>1.5010664128551707E-2</v>
      </c>
      <c r="ER132" s="7">
        <f ca="1"/>
        <v>1.5309681342267895E-2</v>
      </c>
      <c r="ES132" s="7">
        <f ca="1"/>
        <v>5.4161106356244194E-3</v>
      </c>
      <c r="ET132" s="7">
        <f ca="1"/>
        <v>1.4541276663895653E-2</v>
      </c>
      <c r="EU132" s="7">
        <f ca="1"/>
        <v>0.9568550838917369</v>
      </c>
      <c r="EV132" s="7">
        <f ca="1"/>
        <v>0.44041079241120556</v>
      </c>
      <c r="EW132" s="7">
        <f ca="1"/>
        <v>0.13482812851272508</v>
      </c>
      <c r="EX132" s="7">
        <f ca="1"/>
        <v>9.2950847496989226</v>
      </c>
      <c r="EY132" s="7">
        <f ca="1"/>
        <v>1.1153977765175475E-7</v>
      </c>
      <c r="EZ132" s="7">
        <f ca="1"/>
        <v>1.837161761072133E-13</v>
      </c>
      <c r="FA132" s="7">
        <f ca="1"/>
        <v>8.0907663357914479E-10</v>
      </c>
      <c r="FB132" s="7">
        <f ca="1"/>
        <v>1.9695267143438248E-9</v>
      </c>
      <c r="FE132" s="124"/>
      <c r="FJ132" s="204"/>
      <c r="FK132" s="23"/>
      <c r="FL132" s="17"/>
      <c r="FM132" s="17"/>
      <c r="FN132" s="17"/>
      <c r="FO132" s="17"/>
      <c r="FP132" s="17"/>
      <c r="FQ132" s="17"/>
      <c r="FR132" s="17"/>
      <c r="FS132" s="17"/>
      <c r="FT132" s="17"/>
      <c r="FU132" s="17"/>
      <c r="FV132" s="17"/>
      <c r="FW132" s="17"/>
      <c r="FX132" s="17"/>
      <c r="FY132" s="17"/>
      <c r="FZ132" s="17"/>
      <c r="GA132" s="17"/>
      <c r="GB132" s="17"/>
      <c r="GC132" s="17"/>
      <c r="GD132" s="17"/>
      <c r="HC132" s="125"/>
      <c r="HO132" s="147"/>
      <c r="JL132" s="143"/>
    </row>
    <row r="133" spans="1:272" ht="16" customHeight="1">
      <c r="A133" s="222"/>
      <c r="B133" s="23" t="s">
        <v>484</v>
      </c>
      <c r="X133" s="7">
        <v>0</v>
      </c>
      <c r="Y133" s="7">
        <v>0</v>
      </c>
      <c r="Z133" s="7">
        <v>-53.5</v>
      </c>
      <c r="AA133" s="7">
        <v>-53.5</v>
      </c>
      <c r="AB133" s="7">
        <v>0</v>
      </c>
      <c r="AC133" s="7">
        <v>0</v>
      </c>
      <c r="AD133" s="7">
        <v>0</v>
      </c>
      <c r="AE133" s="7">
        <v>0</v>
      </c>
      <c r="AF133" s="7">
        <v>0</v>
      </c>
      <c r="AG133" s="7">
        <v>16210.500000000002</v>
      </c>
      <c r="AH133" s="7">
        <v>0</v>
      </c>
      <c r="AI133" s="7">
        <v>0</v>
      </c>
      <c r="AJ133" s="7">
        <v>0</v>
      </c>
      <c r="AK133" s="7">
        <v>0</v>
      </c>
      <c r="AL133" s="7">
        <v>-16103.500000000002</v>
      </c>
      <c r="AM133" s="7">
        <v>0</v>
      </c>
      <c r="AN133" s="7">
        <v>0</v>
      </c>
      <c r="AO133" s="7">
        <v>0</v>
      </c>
      <c r="AP133" s="7">
        <v>0</v>
      </c>
      <c r="BB133" s="45"/>
      <c r="BC133" s="23"/>
      <c r="BD133" s="7">
        <f t="shared" si="37"/>
        <v>0</v>
      </c>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222"/>
      <c r="CM133" s="23" t="s">
        <v>484</v>
      </c>
      <c r="CN133" s="7">
        <f ca="1"/>
        <v>0</v>
      </c>
      <c r="CO133" s="7">
        <f ca="1"/>
        <v>1.0526315789473684E-3</v>
      </c>
      <c r="CP133" s="7">
        <f ca="1"/>
        <v>0</v>
      </c>
      <c r="CQ133" s="7">
        <f ca="1"/>
        <v>0</v>
      </c>
      <c r="CR133" s="7">
        <f ca="1"/>
        <v>1.2546904315196999E-3</v>
      </c>
      <c r="CS133" s="7">
        <f ca="1"/>
        <v>0</v>
      </c>
      <c r="CT133" s="7">
        <f ca="1"/>
        <v>0</v>
      </c>
      <c r="CU133" s="7">
        <f ca="1"/>
        <v>0</v>
      </c>
      <c r="CV133" s="7">
        <f ca="1"/>
        <v>0</v>
      </c>
      <c r="CW133" s="7">
        <f ca="1"/>
        <v>0</v>
      </c>
      <c r="CX133" s="7">
        <f ca="1"/>
        <v>0</v>
      </c>
      <c r="CY133" s="7">
        <f ca="1"/>
        <v>0</v>
      </c>
      <c r="CZ133" s="7">
        <f ca="1"/>
        <v>0</v>
      </c>
      <c r="DA133" s="7">
        <f ca="1"/>
        <v>0</v>
      </c>
      <c r="DB133" s="7">
        <f ca="1"/>
        <v>0</v>
      </c>
      <c r="DC133" s="7">
        <f ca="1"/>
        <v>8.9464882943143849</v>
      </c>
      <c r="DD133" s="7">
        <f ca="1"/>
        <v>0</v>
      </c>
      <c r="DE133" s="7">
        <f ca="1"/>
        <v>0</v>
      </c>
      <c r="DF133" s="7">
        <f ca="1"/>
        <v>0</v>
      </c>
      <c r="DG133" s="7">
        <f ca="1"/>
        <v>0</v>
      </c>
      <c r="DJ133" s="222"/>
      <c r="DK133" s="23" t="s">
        <v>484</v>
      </c>
      <c r="DL133" s="7">
        <f ca="1"/>
        <v>0</v>
      </c>
      <c r="DM133" s="7">
        <f ca="1"/>
        <v>-1.0526315789473684E-3</v>
      </c>
      <c r="DN133" s="7">
        <f ca="1"/>
        <v>0</v>
      </c>
      <c r="DO133" s="7">
        <f ca="1"/>
        <v>0</v>
      </c>
      <c r="DP133" s="7">
        <f ca="1"/>
        <v>-1.2546904315196999E-3</v>
      </c>
      <c r="DQ133" s="7">
        <f ca="1"/>
        <v>0</v>
      </c>
      <c r="DR133" s="7">
        <f ca="1"/>
        <v>0</v>
      </c>
      <c r="DS133" s="7">
        <f ca="1"/>
        <v>1</v>
      </c>
      <c r="DT133" s="7">
        <f ca="1"/>
        <v>0</v>
      </c>
      <c r="DU133" s="7">
        <f ca="1"/>
        <v>0</v>
      </c>
      <c r="DV133" s="7">
        <f ca="1"/>
        <v>0</v>
      </c>
      <c r="DW133" s="7">
        <f ca="1"/>
        <v>0</v>
      </c>
      <c r="DX133" s="7">
        <f ca="1"/>
        <v>0</v>
      </c>
      <c r="DY133" s="7">
        <f ca="1"/>
        <v>0</v>
      </c>
      <c r="DZ133" s="7">
        <f ca="1"/>
        <v>0</v>
      </c>
      <c r="EA133" s="7">
        <f ca="1"/>
        <v>-8.9464882943143849</v>
      </c>
      <c r="EB133" s="7">
        <f ca="1"/>
        <v>0</v>
      </c>
      <c r="EC133" s="7">
        <f ca="1"/>
        <v>0</v>
      </c>
      <c r="ED133" s="7">
        <f ca="1"/>
        <v>0</v>
      </c>
      <c r="EE133" s="7">
        <f ca="1"/>
        <v>0</v>
      </c>
      <c r="EG133" s="222"/>
      <c r="EH133" s="23" t="s">
        <v>484</v>
      </c>
      <c r="EI133" s="7">
        <f ca="1"/>
        <v>0</v>
      </c>
      <c r="EJ133" s="7">
        <f ca="1"/>
        <v>1.0763122477531778E-3</v>
      </c>
      <c r="EK133" s="7">
        <f ca="1"/>
        <v>4.7083234091867734E-3</v>
      </c>
      <c r="EL133" s="7">
        <f ca="1"/>
        <v>0</v>
      </c>
      <c r="EM133" s="7">
        <f ca="1"/>
        <v>1.2829167446542049E-3</v>
      </c>
      <c r="EN133" s="7">
        <f ca="1"/>
        <v>5.5530390302063358E-3</v>
      </c>
      <c r="EO133" s="7">
        <f ca="1"/>
        <v>5.2938113632070944E-3</v>
      </c>
      <c r="EP133" s="7">
        <f ca="1"/>
        <v>1.0155041218793766</v>
      </c>
      <c r="EQ133" s="7">
        <f ca="1"/>
        <v>1.4671713648229574E-2</v>
      </c>
      <c r="ER133" s="7">
        <f ca="1"/>
        <v>1.4963978860345718E-2</v>
      </c>
      <c r="ES133" s="7">
        <f ca="1"/>
        <v>5.2938113632070944E-3</v>
      </c>
      <c r="ET133" s="7">
        <f ca="1"/>
        <v>1.4212925255356074E-2</v>
      </c>
      <c r="EU133" s="7">
        <f ca="1"/>
        <v>0.93524867877160101</v>
      </c>
      <c r="EV133" s="7">
        <f ca="1"/>
        <v>0.43046603258256544</v>
      </c>
      <c r="EW133" s="7">
        <f ca="1"/>
        <v>0.1317836223850184</v>
      </c>
      <c r="EX133" s="7">
        <f ca="1"/>
        <v>9.0851957392218505</v>
      </c>
      <c r="EY133" s="7">
        <f ca="1"/>
        <v>1.0902113751123126E-7</v>
      </c>
      <c r="EZ133" s="7">
        <f ca="1"/>
        <v>1.7956774632414719E-13</v>
      </c>
      <c r="FA133" s="7">
        <f ca="1"/>
        <v>7.9080716120800283E-10</v>
      </c>
      <c r="FB133" s="7">
        <f ca="1"/>
        <v>1.925053530471545E-9</v>
      </c>
      <c r="FE133" s="124"/>
      <c r="FJ133" s="204"/>
      <c r="FK133" s="23"/>
      <c r="FL133" s="17"/>
      <c r="FM133" s="17"/>
      <c r="FN133" s="17"/>
      <c r="FO133" s="17"/>
      <c r="FP133" s="17"/>
      <c r="FQ133" s="17"/>
      <c r="FR133" s="17"/>
      <c r="FS133" s="17"/>
      <c r="FT133" s="17"/>
      <c r="FU133" s="17"/>
      <c r="FV133" s="17"/>
      <c r="FW133" s="17"/>
      <c r="FX133" s="17"/>
      <c r="FY133" s="17"/>
      <c r="FZ133" s="17"/>
      <c r="GA133" s="17"/>
      <c r="GB133" s="17"/>
      <c r="GC133" s="17"/>
      <c r="GD133" s="17"/>
      <c r="HC133" s="125"/>
      <c r="HO133" s="147"/>
      <c r="JL133" s="143"/>
    </row>
    <row r="134" spans="1:272" ht="16" customHeight="1">
      <c r="A134" s="222"/>
      <c r="B134" s="23" t="s">
        <v>21</v>
      </c>
      <c r="X134" s="7">
        <v>0</v>
      </c>
      <c r="Y134" s="7">
        <v>0</v>
      </c>
      <c r="Z134" s="7">
        <v>0</v>
      </c>
      <c r="AA134" s="7">
        <v>0</v>
      </c>
      <c r="AB134" s="7">
        <v>0</v>
      </c>
      <c r="AC134" s="7">
        <v>0</v>
      </c>
      <c r="AD134" s="7">
        <v>0</v>
      </c>
      <c r="AE134" s="7">
        <v>6400</v>
      </c>
      <c r="AF134" s="7">
        <v>-6400</v>
      </c>
      <c r="AG134" s="7">
        <v>0</v>
      </c>
      <c r="AH134" s="7">
        <v>0</v>
      </c>
      <c r="AI134" s="7">
        <v>0</v>
      </c>
      <c r="AJ134" s="7">
        <v>0</v>
      </c>
      <c r="AK134" s="7">
        <v>0</v>
      </c>
      <c r="AL134" s="7">
        <v>0</v>
      </c>
      <c r="AM134" s="7">
        <v>0</v>
      </c>
      <c r="AN134" s="7">
        <v>0</v>
      </c>
      <c r="AO134" s="7">
        <v>0</v>
      </c>
      <c r="AP134" s="7">
        <v>0</v>
      </c>
      <c r="BB134" s="45"/>
      <c r="BC134" s="23"/>
      <c r="BD134" s="7">
        <f t="shared" si="37"/>
        <v>0</v>
      </c>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222"/>
      <c r="CM134" s="23" t="s">
        <v>21</v>
      </c>
      <c r="CN134" s="7">
        <f ca="1"/>
        <v>0</v>
      </c>
      <c r="CO134" s="7">
        <f ca="1"/>
        <v>0</v>
      </c>
      <c r="CP134" s="7">
        <f ca="1"/>
        <v>0</v>
      </c>
      <c r="CQ134" s="7">
        <f ca="1"/>
        <v>0</v>
      </c>
      <c r="CR134" s="7">
        <f ca="1"/>
        <v>0</v>
      </c>
      <c r="CS134" s="7">
        <f ca="1"/>
        <v>0</v>
      </c>
      <c r="CT134" s="7">
        <f ca="1"/>
        <v>0</v>
      </c>
      <c r="CU134" s="7">
        <f ca="1"/>
        <v>0</v>
      </c>
      <c r="CV134" s="7">
        <f ca="1"/>
        <v>0</v>
      </c>
      <c r="CW134" s="7">
        <f ca="1"/>
        <v>1.0199203187250996</v>
      </c>
      <c r="CX134" s="7">
        <f ca="1"/>
        <v>0</v>
      </c>
      <c r="CY134" s="7">
        <f ca="1"/>
        <v>0</v>
      </c>
      <c r="CZ134" s="7">
        <f ca="1"/>
        <v>0</v>
      </c>
      <c r="DA134" s="7">
        <f ca="1"/>
        <v>0</v>
      </c>
      <c r="DB134" s="7">
        <f ca="1"/>
        <v>0</v>
      </c>
      <c r="DC134" s="7">
        <f ca="1"/>
        <v>0</v>
      </c>
      <c r="DD134" s="7">
        <f ca="1"/>
        <v>0</v>
      </c>
      <c r="DE134" s="7">
        <f ca="1"/>
        <v>0</v>
      </c>
      <c r="DF134" s="7">
        <f ca="1"/>
        <v>0</v>
      </c>
      <c r="DG134" s="7">
        <f ca="1"/>
        <v>0</v>
      </c>
      <c r="DJ134" s="222"/>
      <c r="DK134" s="23" t="s">
        <v>21</v>
      </c>
      <c r="DL134" s="7">
        <f ca="1"/>
        <v>0</v>
      </c>
      <c r="DM134" s="7">
        <f ca="1"/>
        <v>0</v>
      </c>
      <c r="DN134" s="7">
        <f ca="1"/>
        <v>0</v>
      </c>
      <c r="DO134" s="7">
        <f ca="1"/>
        <v>0</v>
      </c>
      <c r="DP134" s="7">
        <f ca="1"/>
        <v>0</v>
      </c>
      <c r="DQ134" s="7">
        <f ca="1"/>
        <v>0</v>
      </c>
      <c r="DR134" s="7">
        <f ca="1"/>
        <v>0</v>
      </c>
      <c r="DS134" s="7">
        <f ca="1"/>
        <v>0</v>
      </c>
      <c r="DT134" s="7">
        <f ca="1"/>
        <v>1</v>
      </c>
      <c r="DU134" s="7">
        <f ca="1"/>
        <v>-1.0199203187250996</v>
      </c>
      <c r="DV134" s="7">
        <f ca="1"/>
        <v>0</v>
      </c>
      <c r="DW134" s="7">
        <f ca="1"/>
        <v>0</v>
      </c>
      <c r="DX134" s="7">
        <f ca="1"/>
        <v>0</v>
      </c>
      <c r="DY134" s="7">
        <f ca="1"/>
        <v>0</v>
      </c>
      <c r="DZ134" s="7">
        <f ca="1"/>
        <v>0</v>
      </c>
      <c r="EA134" s="7">
        <f ca="1"/>
        <v>0</v>
      </c>
      <c r="EB134" s="7">
        <f ca="1"/>
        <v>0</v>
      </c>
      <c r="EC134" s="7">
        <f ca="1"/>
        <v>0</v>
      </c>
      <c r="ED134" s="7">
        <f ca="1"/>
        <v>0</v>
      </c>
      <c r="EE134" s="7">
        <f ca="1"/>
        <v>0</v>
      </c>
      <c r="EG134" s="222"/>
      <c r="EH134" s="23" t="s">
        <v>21</v>
      </c>
      <c r="EI134" s="7">
        <f ca="1"/>
        <v>0</v>
      </c>
      <c r="EJ134" s="7">
        <f ca="1"/>
        <v>5.1460741788610716E-4</v>
      </c>
      <c r="EK134" s="7">
        <f ca="1"/>
        <v>1.0476579381701041E-3</v>
      </c>
      <c r="EL134" s="7">
        <f ca="1"/>
        <v>0</v>
      </c>
      <c r="EM134" s="7">
        <f ca="1"/>
        <v>6.1338935305022013E-4</v>
      </c>
      <c r="EN134" s="7">
        <f ca="1"/>
        <v>1.2356172070960255E-3</v>
      </c>
      <c r="EO134" s="7">
        <f ca="1"/>
        <v>2.907637649613732E-3</v>
      </c>
      <c r="EP134" s="7">
        <f ca="1"/>
        <v>3.0046590599029266E-3</v>
      </c>
      <c r="EQ134" s="7">
        <f ca="1"/>
        <v>1.0194589627099226</v>
      </c>
      <c r="ER134" s="7">
        <f ca="1"/>
        <v>1.0397669101742637</v>
      </c>
      <c r="ES134" s="7">
        <f ca="1"/>
        <v>2.907637649613732E-3</v>
      </c>
      <c r="ET134" s="7">
        <f ca="1"/>
        <v>2.9896422883670219E-3</v>
      </c>
      <c r="EU134" s="7">
        <f ca="1"/>
        <v>64.985431885891487</v>
      </c>
      <c r="EV134" s="7">
        <f ca="1"/>
        <v>9.5783810276876491E-2</v>
      </c>
      <c r="EW134" s="7">
        <f ca="1"/>
        <v>2.7720253453661699E-2</v>
      </c>
      <c r="EX134" s="7">
        <f ca="1"/>
        <v>2.6881147107829472E-2</v>
      </c>
      <c r="EY134" s="7">
        <f ca="1"/>
        <v>3.2257018114097962E-10</v>
      </c>
      <c r="EZ134" s="7">
        <f ca="1"/>
        <v>1.2477202922091165E-11</v>
      </c>
      <c r="FA134" s="7">
        <f ca="1"/>
        <v>1.6634369692474166E-10</v>
      </c>
      <c r="FB134" s="7">
        <f ca="1"/>
        <v>4.2834729845997234E-10</v>
      </c>
      <c r="FE134" s="124"/>
      <c r="FJ134" s="204"/>
      <c r="FK134" s="23"/>
      <c r="FL134" s="17"/>
      <c r="FM134" s="17"/>
      <c r="FN134" s="17"/>
      <c r="FO134" s="17"/>
      <c r="FP134" s="17"/>
      <c r="FQ134" s="17"/>
      <c r="FR134" s="17"/>
      <c r="FS134" s="17"/>
      <c r="FT134" s="17"/>
      <c r="FU134" s="17"/>
      <c r="FV134" s="17"/>
      <c r="FW134" s="17"/>
      <c r="FX134" s="17"/>
      <c r="FY134" s="17"/>
      <c r="FZ134" s="17"/>
      <c r="GA134" s="17"/>
      <c r="GB134" s="17"/>
      <c r="GC134" s="17"/>
      <c r="GD134" s="17"/>
      <c r="HC134" s="125"/>
      <c r="HO134" s="147"/>
      <c r="JL134" s="143"/>
    </row>
    <row r="135" spans="1:272" ht="16" customHeight="1">
      <c r="A135" s="222"/>
      <c r="B135" s="23" t="s">
        <v>485</v>
      </c>
      <c r="X135" s="7">
        <v>0</v>
      </c>
      <c r="Y135" s="7">
        <v>0</v>
      </c>
      <c r="Z135" s="7">
        <v>-25</v>
      </c>
      <c r="AA135" s="7">
        <v>-25</v>
      </c>
      <c r="AB135" s="7">
        <v>-25</v>
      </c>
      <c r="AC135" s="7">
        <v>-25</v>
      </c>
      <c r="AD135" s="7">
        <v>-75</v>
      </c>
      <c r="AE135" s="7">
        <v>-100</v>
      </c>
      <c r="AF135" s="7">
        <v>6275</v>
      </c>
      <c r="AG135" s="7">
        <v>0</v>
      </c>
      <c r="AH135" s="7">
        <v>0</v>
      </c>
      <c r="AI135" s="7">
        <v>0</v>
      </c>
      <c r="AJ135" s="7">
        <v>0</v>
      </c>
      <c r="AK135" s="7">
        <v>-6000</v>
      </c>
      <c r="AL135" s="7">
        <v>0</v>
      </c>
      <c r="AM135" s="7">
        <v>0</v>
      </c>
      <c r="AN135" s="7">
        <v>0</v>
      </c>
      <c r="AO135" s="7">
        <v>0</v>
      </c>
      <c r="AP135" s="7">
        <v>0</v>
      </c>
      <c r="BB135" s="45"/>
      <c r="BC135" s="23"/>
      <c r="BD135" s="7">
        <f t="shared" si="37"/>
        <v>0</v>
      </c>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222"/>
      <c r="CM135" s="23" t="s">
        <v>485</v>
      </c>
      <c r="CN135" s="7">
        <f ca="1"/>
        <v>0</v>
      </c>
      <c r="CO135" s="7">
        <f ca="1"/>
        <v>4.9188391539596653E-4</v>
      </c>
      <c r="CP135" s="7">
        <f ca="1"/>
        <v>4.9711672300656198E-4</v>
      </c>
      <c r="CQ135" s="7">
        <f ca="1"/>
        <v>0</v>
      </c>
      <c r="CR135" s="7">
        <f ca="1"/>
        <v>5.863039399624766E-4</v>
      </c>
      <c r="CS135" s="7">
        <f ca="1"/>
        <v>5.863039399624766E-4</v>
      </c>
      <c r="CT135" s="7">
        <f ca="1"/>
        <v>1.6688918558077437E-3</v>
      </c>
      <c r="CU135" s="7">
        <f ca="1"/>
        <v>0</v>
      </c>
      <c r="CV135" s="7">
        <f ca="1"/>
        <v>1.5625E-2</v>
      </c>
      <c r="CW135" s="7">
        <f ca="1"/>
        <v>0</v>
      </c>
      <c r="CX135" s="7">
        <f ca="1"/>
        <v>1.6688918558077437E-3</v>
      </c>
      <c r="CY135" s="7">
        <f ca="1"/>
        <v>0</v>
      </c>
      <c r="CZ135" s="7">
        <f ca="1"/>
        <v>62.5</v>
      </c>
      <c r="DA135" s="7">
        <f ca="1"/>
        <v>0</v>
      </c>
      <c r="DB135" s="7">
        <f ca="1"/>
        <v>0</v>
      </c>
      <c r="DC135" s="7">
        <f ca="1"/>
        <v>0</v>
      </c>
      <c r="DD135" s="7">
        <f ca="1"/>
        <v>0</v>
      </c>
      <c r="DE135" s="7">
        <f ca="1"/>
        <v>0</v>
      </c>
      <c r="DF135" s="7">
        <f ca="1"/>
        <v>0</v>
      </c>
      <c r="DG135" s="7">
        <f ca="1"/>
        <v>0</v>
      </c>
      <c r="DJ135" s="222"/>
      <c r="DK135" s="23" t="s">
        <v>485</v>
      </c>
      <c r="DL135" s="7">
        <f ca="1"/>
        <v>0</v>
      </c>
      <c r="DM135" s="7">
        <f ca="1"/>
        <v>-4.9188391539596653E-4</v>
      </c>
      <c r="DN135" s="7">
        <f ca="1"/>
        <v>-4.9711672300656198E-4</v>
      </c>
      <c r="DO135" s="7">
        <f ca="1"/>
        <v>0</v>
      </c>
      <c r="DP135" s="7">
        <f ca="1"/>
        <v>-5.863039399624766E-4</v>
      </c>
      <c r="DQ135" s="7">
        <f ca="1"/>
        <v>-5.863039399624766E-4</v>
      </c>
      <c r="DR135" s="7">
        <f ca="1"/>
        <v>-1.6688918558077437E-3</v>
      </c>
      <c r="DS135" s="7">
        <f ca="1"/>
        <v>0</v>
      </c>
      <c r="DT135" s="7">
        <f ca="1"/>
        <v>-1.5625E-2</v>
      </c>
      <c r="DU135" s="7">
        <f ca="1"/>
        <v>1</v>
      </c>
      <c r="DV135" s="7">
        <f ca="1"/>
        <v>-1.6688918558077437E-3</v>
      </c>
      <c r="DW135" s="7">
        <f ca="1"/>
        <v>0</v>
      </c>
      <c r="DX135" s="7">
        <f ca="1"/>
        <v>-62.5</v>
      </c>
      <c r="DY135" s="7">
        <f ca="1"/>
        <v>0</v>
      </c>
      <c r="DZ135" s="7">
        <f ca="1"/>
        <v>0</v>
      </c>
      <c r="EA135" s="7">
        <f ca="1"/>
        <v>0</v>
      </c>
      <c r="EB135" s="7">
        <f ca="1"/>
        <v>0</v>
      </c>
      <c r="EC135" s="7">
        <f ca="1"/>
        <v>0</v>
      </c>
      <c r="ED135" s="7">
        <f ca="1"/>
        <v>0</v>
      </c>
      <c r="EE135" s="7">
        <f ca="1"/>
        <v>0</v>
      </c>
      <c r="EG135" s="222"/>
      <c r="EH135" s="23" t="s">
        <v>485</v>
      </c>
      <c r="EI135" s="7">
        <f ca="1"/>
        <v>0</v>
      </c>
      <c r="EJ135" s="7">
        <f ca="1"/>
        <v>5.0455649175551909E-4</v>
      </c>
      <c r="EK135" s="7">
        <f ca="1"/>
        <v>1.0271958690652194E-3</v>
      </c>
      <c r="EL135" s="7">
        <f ca="1"/>
        <v>0</v>
      </c>
      <c r="EM135" s="7">
        <f ca="1"/>
        <v>6.0140909224845802E-4</v>
      </c>
      <c r="EN135" s="7">
        <f ca="1"/>
        <v>1.2114840585199312E-3</v>
      </c>
      <c r="EO135" s="7">
        <f ca="1"/>
        <v>2.8508478517697139E-3</v>
      </c>
      <c r="EP135" s="7">
        <f ca="1"/>
        <v>2.9459743126391976E-3</v>
      </c>
      <c r="EQ135" s="7">
        <f ca="1"/>
        <v>1.9078904844494361E-2</v>
      </c>
      <c r="ER135" s="7">
        <f ca="1"/>
        <v>1.0194589627099226</v>
      </c>
      <c r="ES135" s="7">
        <f ca="1"/>
        <v>2.8508478517697139E-3</v>
      </c>
      <c r="ET135" s="7">
        <f ca="1"/>
        <v>2.9312508374223535E-3</v>
      </c>
      <c r="EU135" s="7">
        <f ca="1"/>
        <v>63.716185169370171</v>
      </c>
      <c r="EV135" s="7">
        <f ca="1"/>
        <v>9.3913032732406254E-2</v>
      </c>
      <c r="EW135" s="7">
        <f ca="1"/>
        <v>2.7178842253394869E-2</v>
      </c>
      <c r="EX135" s="7">
        <f ca="1"/>
        <v>2.6356124703379679E-2</v>
      </c>
      <c r="EY135" s="7">
        <f ca="1"/>
        <v>3.1626998229056987E-10</v>
      </c>
      <c r="EZ135" s="7">
        <f ca="1"/>
        <v>1.2233507552519072E-11</v>
      </c>
      <c r="FA135" s="7">
        <f ca="1"/>
        <v>1.6309479659418031E-10</v>
      </c>
      <c r="FB135" s="7">
        <f ca="1"/>
        <v>4.1998114028692599E-10</v>
      </c>
      <c r="FE135" s="124"/>
      <c r="FJ135" s="204"/>
      <c r="FK135" s="23"/>
      <c r="FL135" s="17"/>
      <c r="FM135" s="17"/>
      <c r="FN135" s="17"/>
      <c r="FO135" s="17"/>
      <c r="FP135" s="17"/>
      <c r="FQ135" s="17"/>
      <c r="FR135" s="17"/>
      <c r="FS135" s="17"/>
      <c r="FT135" s="17"/>
      <c r="FU135" s="17"/>
      <c r="FV135" s="17"/>
      <c r="FW135" s="17"/>
      <c r="FX135" s="17"/>
      <c r="FY135" s="17"/>
      <c r="FZ135" s="17"/>
      <c r="GA135" s="17"/>
      <c r="GB135" s="17"/>
      <c r="GC135" s="17"/>
      <c r="GD135" s="17"/>
      <c r="HC135" s="125"/>
      <c r="HO135" s="147"/>
      <c r="JL135" s="143"/>
    </row>
    <row r="136" spans="1:272" ht="16" customHeight="1">
      <c r="A136" s="222"/>
      <c r="B136" s="23" t="s">
        <v>20</v>
      </c>
      <c r="X136" s="7">
        <v>0</v>
      </c>
      <c r="Y136" s="7">
        <v>0</v>
      </c>
      <c r="Z136" s="7">
        <v>0</v>
      </c>
      <c r="AA136" s="7">
        <v>0</v>
      </c>
      <c r="AB136" s="7">
        <v>0</v>
      </c>
      <c r="AC136" s="7">
        <v>0</v>
      </c>
      <c r="AD136" s="7">
        <v>28355</v>
      </c>
      <c r="AE136" s="7">
        <v>0</v>
      </c>
      <c r="AF136" s="7">
        <v>0</v>
      </c>
      <c r="AG136" s="7">
        <v>0</v>
      </c>
      <c r="AH136" s="7">
        <v>-28355</v>
      </c>
      <c r="AI136" s="7">
        <v>0</v>
      </c>
      <c r="AJ136" s="7">
        <v>0</v>
      </c>
      <c r="AK136" s="7">
        <v>0</v>
      </c>
      <c r="AL136" s="7">
        <v>0</v>
      </c>
      <c r="AM136" s="7">
        <v>0</v>
      </c>
      <c r="AN136" s="7">
        <v>0</v>
      </c>
      <c r="AO136" s="7">
        <v>0</v>
      </c>
      <c r="AP136" s="7">
        <v>0</v>
      </c>
      <c r="BB136" s="45"/>
      <c r="BC136" s="23"/>
      <c r="BD136" s="7">
        <f t="shared" si="37"/>
        <v>0</v>
      </c>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222"/>
      <c r="CM136" s="23" t="s">
        <v>20</v>
      </c>
      <c r="CN136" s="7">
        <f ca="1"/>
        <v>0</v>
      </c>
      <c r="CO136" s="7">
        <f ca="1"/>
        <v>0</v>
      </c>
      <c r="CP136" s="7">
        <f ca="1"/>
        <v>0</v>
      </c>
      <c r="CQ136" s="7">
        <f ca="1"/>
        <v>0</v>
      </c>
      <c r="CR136" s="7">
        <f ca="1"/>
        <v>0</v>
      </c>
      <c r="CS136" s="7">
        <f ca="1"/>
        <v>0</v>
      </c>
      <c r="CT136" s="7">
        <f ca="1"/>
        <v>0</v>
      </c>
      <c r="CU136" s="7">
        <f ca="1"/>
        <v>0</v>
      </c>
      <c r="CV136" s="7">
        <f ca="1"/>
        <v>0</v>
      </c>
      <c r="CW136" s="7">
        <f ca="1"/>
        <v>0</v>
      </c>
      <c r="CX136" s="7">
        <f ca="1"/>
        <v>0</v>
      </c>
      <c r="CY136" s="7">
        <f ca="1"/>
        <v>1.0192307692307692</v>
      </c>
      <c r="CZ136" s="7">
        <f ca="1"/>
        <v>0</v>
      </c>
      <c r="DA136" s="7">
        <f ca="1"/>
        <v>0</v>
      </c>
      <c r="DB136" s="7">
        <f ca="1"/>
        <v>0</v>
      </c>
      <c r="DC136" s="7">
        <f ca="1"/>
        <v>0</v>
      </c>
      <c r="DD136" s="7">
        <f ca="1"/>
        <v>0</v>
      </c>
      <c r="DE136" s="7">
        <f ca="1"/>
        <v>0</v>
      </c>
      <c r="DF136" s="7">
        <f ca="1"/>
        <v>0</v>
      </c>
      <c r="DG136" s="7">
        <f ca="1"/>
        <v>0</v>
      </c>
      <c r="DJ136" s="222"/>
      <c r="DK136" s="23" t="s">
        <v>20</v>
      </c>
      <c r="DL136" s="7">
        <f ca="1"/>
        <v>0</v>
      </c>
      <c r="DM136" s="7">
        <f ca="1"/>
        <v>0</v>
      </c>
      <c r="DN136" s="7">
        <f ca="1"/>
        <v>0</v>
      </c>
      <c r="DO136" s="7">
        <f ca="1"/>
        <v>0</v>
      </c>
      <c r="DP136" s="7">
        <f ca="1"/>
        <v>0</v>
      </c>
      <c r="DQ136" s="7">
        <f ca="1"/>
        <v>0</v>
      </c>
      <c r="DR136" s="7">
        <f ca="1"/>
        <v>0</v>
      </c>
      <c r="DS136" s="7">
        <f ca="1"/>
        <v>0</v>
      </c>
      <c r="DT136" s="7">
        <f ca="1"/>
        <v>0</v>
      </c>
      <c r="DU136" s="7">
        <f ca="1"/>
        <v>0</v>
      </c>
      <c r="DV136" s="7">
        <f ca="1"/>
        <v>1</v>
      </c>
      <c r="DW136" s="7">
        <f ca="1"/>
        <v>-1.0192307692307692</v>
      </c>
      <c r="DX136" s="7">
        <f ca="1"/>
        <v>0</v>
      </c>
      <c r="DY136" s="7">
        <f ca="1"/>
        <v>0</v>
      </c>
      <c r="DZ136" s="7">
        <f ca="1"/>
        <v>0</v>
      </c>
      <c r="EA136" s="7">
        <f ca="1"/>
        <v>0</v>
      </c>
      <c r="EB136" s="7">
        <f ca="1"/>
        <v>0</v>
      </c>
      <c r="EC136" s="7">
        <f ca="1"/>
        <v>0</v>
      </c>
      <c r="ED136" s="7">
        <f ca="1"/>
        <v>0</v>
      </c>
      <c r="EE136" s="7">
        <f ca="1"/>
        <v>0</v>
      </c>
      <c r="EG136" s="222"/>
      <c r="EH136" s="23" t="s">
        <v>20</v>
      </c>
      <c r="EI136" s="7">
        <f ca="1"/>
        <v>0</v>
      </c>
      <c r="EJ136" s="7">
        <f ca="1"/>
        <v>0</v>
      </c>
      <c r="EK136" s="7">
        <f ca="1"/>
        <v>0</v>
      </c>
      <c r="EL136" s="7">
        <f ca="1"/>
        <v>0</v>
      </c>
      <c r="EM136" s="7">
        <f ca="1"/>
        <v>0</v>
      </c>
      <c r="EN136" s="7">
        <f ca="1"/>
        <v>0</v>
      </c>
      <c r="EO136" s="7">
        <f ca="1"/>
        <v>0</v>
      </c>
      <c r="EP136" s="7">
        <f ca="1"/>
        <v>0</v>
      </c>
      <c r="EQ136" s="7">
        <f ca="1"/>
        <v>0</v>
      </c>
      <c r="ER136" s="7">
        <f ca="1"/>
        <v>0</v>
      </c>
      <c r="ES136" s="7">
        <f ca="1"/>
        <v>1</v>
      </c>
      <c r="ET136" s="7">
        <f ca="1"/>
        <v>1.0192307692307692</v>
      </c>
      <c r="EU136" s="7">
        <f ca="1"/>
        <v>0</v>
      </c>
      <c r="EV136" s="7">
        <f ca="1"/>
        <v>0</v>
      </c>
      <c r="EW136" s="7">
        <f ca="1"/>
        <v>9.4504066124516672</v>
      </c>
      <c r="EX136" s="7">
        <f ca="1"/>
        <v>0</v>
      </c>
      <c r="EY136" s="7">
        <f ca="1"/>
        <v>0</v>
      </c>
      <c r="EZ136" s="7">
        <f ca="1"/>
        <v>0</v>
      </c>
      <c r="FA136" s="7">
        <f ca="1"/>
        <v>5.6709999999999996E-8</v>
      </c>
      <c r="FB136" s="7">
        <f ca="1"/>
        <v>0</v>
      </c>
      <c r="FE136" s="124"/>
      <c r="FJ136" s="204"/>
      <c r="FK136" s="23"/>
      <c r="FL136" s="17"/>
      <c r="FM136" s="17"/>
      <c r="FN136" s="17"/>
      <c r="FO136" s="17"/>
      <c r="FP136" s="17"/>
      <c r="FQ136" s="17"/>
      <c r="FR136" s="17"/>
      <c r="FS136" s="17"/>
      <c r="FT136" s="17"/>
      <c r="FU136" s="17"/>
      <c r="FV136" s="17"/>
      <c r="FW136" s="17"/>
      <c r="FX136" s="17"/>
      <c r="FY136" s="17"/>
      <c r="FZ136" s="17"/>
      <c r="GA136" s="17"/>
      <c r="GB136" s="17"/>
      <c r="GC136" s="17"/>
      <c r="GD136" s="17"/>
      <c r="HC136" s="125"/>
      <c r="HO136" s="147"/>
      <c r="JL136" s="143"/>
    </row>
    <row r="137" spans="1:272" ht="16" customHeight="1">
      <c r="A137" s="222"/>
      <c r="B137" s="23" t="s">
        <v>486</v>
      </c>
      <c r="X137" s="7">
        <v>0</v>
      </c>
      <c r="Y137" s="7">
        <v>0</v>
      </c>
      <c r="Z137" s="7">
        <v>0</v>
      </c>
      <c r="AA137" s="7">
        <v>0</v>
      </c>
      <c r="AB137" s="7">
        <v>0</v>
      </c>
      <c r="AC137" s="7">
        <v>0</v>
      </c>
      <c r="AD137" s="7">
        <v>0</v>
      </c>
      <c r="AE137" s="7">
        <v>0</v>
      </c>
      <c r="AF137" s="7">
        <v>0</v>
      </c>
      <c r="AG137" s="7">
        <v>0</v>
      </c>
      <c r="AH137" s="7">
        <v>27820</v>
      </c>
      <c r="AI137" s="7">
        <v>-27820</v>
      </c>
      <c r="AJ137" s="7">
        <v>0</v>
      </c>
      <c r="AK137" s="7">
        <v>0</v>
      </c>
      <c r="AL137" s="7">
        <v>0</v>
      </c>
      <c r="AM137" s="7">
        <v>0</v>
      </c>
      <c r="AN137" s="7">
        <v>0</v>
      </c>
      <c r="AO137" s="7">
        <v>0</v>
      </c>
      <c r="AP137" s="7">
        <v>0</v>
      </c>
      <c r="BB137" s="45"/>
      <c r="BC137" s="23"/>
      <c r="BD137" s="7">
        <f t="shared" si="37"/>
        <v>0</v>
      </c>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222"/>
      <c r="CM137" s="23" t="s">
        <v>486</v>
      </c>
      <c r="CN137" s="7">
        <f ca="1"/>
        <v>0</v>
      </c>
      <c r="CO137" s="7">
        <f ca="1"/>
        <v>0</v>
      </c>
      <c r="CP137" s="7">
        <f ca="1"/>
        <v>0</v>
      </c>
      <c r="CQ137" s="7">
        <f ca="1"/>
        <v>0</v>
      </c>
      <c r="CR137" s="7">
        <f ca="1"/>
        <v>0</v>
      </c>
      <c r="CS137" s="7">
        <f ca="1"/>
        <v>0</v>
      </c>
      <c r="CT137" s="7">
        <f ca="1"/>
        <v>0</v>
      </c>
      <c r="CU137" s="7">
        <f ca="1"/>
        <v>0</v>
      </c>
      <c r="CV137" s="7">
        <f ca="1"/>
        <v>0</v>
      </c>
      <c r="CW137" s="7">
        <f ca="1"/>
        <v>0</v>
      </c>
      <c r="CX137" s="7">
        <f ca="1"/>
        <v>0</v>
      </c>
      <c r="CY137" s="7">
        <f ca="1"/>
        <v>0</v>
      </c>
      <c r="CZ137" s="7">
        <f ca="1"/>
        <v>0</v>
      </c>
      <c r="DA137" s="7">
        <f ca="1"/>
        <v>0</v>
      </c>
      <c r="DB137" s="7">
        <f ca="1"/>
        <v>9.2720970537261653</v>
      </c>
      <c r="DC137" s="7">
        <f ca="1"/>
        <v>0</v>
      </c>
      <c r="DD137" s="7">
        <f ca="1"/>
        <v>0</v>
      </c>
      <c r="DE137" s="7">
        <f ca="1"/>
        <v>0</v>
      </c>
      <c r="DF137" s="7">
        <f ca="1"/>
        <v>0</v>
      </c>
      <c r="DG137" s="7">
        <f ca="1"/>
        <v>0</v>
      </c>
      <c r="DJ137" s="222"/>
      <c r="DK137" s="23" t="s">
        <v>486</v>
      </c>
      <c r="DL137" s="7">
        <f ca="1"/>
        <v>0</v>
      </c>
      <c r="DM137" s="7">
        <f ca="1"/>
        <v>0</v>
      </c>
      <c r="DN137" s="7">
        <f ca="1"/>
        <v>0</v>
      </c>
      <c r="DO137" s="7">
        <f ca="1"/>
        <v>0</v>
      </c>
      <c r="DP137" s="7">
        <f ca="1"/>
        <v>0</v>
      </c>
      <c r="DQ137" s="7">
        <f ca="1"/>
        <v>0</v>
      </c>
      <c r="DR137" s="7">
        <f ca="1"/>
        <v>0</v>
      </c>
      <c r="DS137" s="7">
        <f ca="1"/>
        <v>0</v>
      </c>
      <c r="DT137" s="7">
        <f ca="1"/>
        <v>0</v>
      </c>
      <c r="DU137" s="7">
        <f ca="1"/>
        <v>0</v>
      </c>
      <c r="DV137" s="7">
        <f ca="1"/>
        <v>0</v>
      </c>
      <c r="DW137" s="7">
        <f ca="1"/>
        <v>1</v>
      </c>
      <c r="DX137" s="7">
        <f ca="1"/>
        <v>0</v>
      </c>
      <c r="DY137" s="7">
        <f ca="1"/>
        <v>0</v>
      </c>
      <c r="DZ137" s="7">
        <f ca="1"/>
        <v>-9.2720970537261653</v>
      </c>
      <c r="EA137" s="7">
        <f ca="1"/>
        <v>0</v>
      </c>
      <c r="EB137" s="7">
        <f ca="1"/>
        <v>0</v>
      </c>
      <c r="EC137" s="7">
        <f ca="1"/>
        <v>0</v>
      </c>
      <c r="ED137" s="7">
        <f ca="1"/>
        <v>0</v>
      </c>
      <c r="EE137" s="7">
        <f ca="1"/>
        <v>0</v>
      </c>
      <c r="EG137" s="222"/>
      <c r="EH137" s="23" t="s">
        <v>486</v>
      </c>
      <c r="EI137" s="7">
        <f ca="1"/>
        <v>0</v>
      </c>
      <c r="EJ137" s="7">
        <f ca="1"/>
        <v>0</v>
      </c>
      <c r="EK137" s="7">
        <f ca="1"/>
        <v>0</v>
      </c>
      <c r="EL137" s="7">
        <f ca="1"/>
        <v>0</v>
      </c>
      <c r="EM137" s="7">
        <f ca="1"/>
        <v>0</v>
      </c>
      <c r="EN137" s="7">
        <f ca="1"/>
        <v>0</v>
      </c>
      <c r="EO137" s="7">
        <f ca="1"/>
        <v>0</v>
      </c>
      <c r="EP137" s="7">
        <f ca="1"/>
        <v>0</v>
      </c>
      <c r="EQ137" s="7">
        <f ca="1"/>
        <v>0</v>
      </c>
      <c r="ER137" s="7">
        <f ca="1"/>
        <v>0</v>
      </c>
      <c r="ES137" s="7">
        <f ca="1"/>
        <v>0</v>
      </c>
      <c r="ET137" s="7">
        <f ca="1"/>
        <v>1</v>
      </c>
      <c r="EU137" s="7">
        <f ca="1"/>
        <v>0</v>
      </c>
      <c r="EV137" s="7">
        <f ca="1"/>
        <v>0</v>
      </c>
      <c r="EW137" s="7">
        <f ca="1"/>
        <v>9.2720970537261653</v>
      </c>
      <c r="EX137" s="7">
        <f ca="1"/>
        <v>0</v>
      </c>
      <c r="EY137" s="7">
        <f ca="1"/>
        <v>0</v>
      </c>
      <c r="EZ137" s="7">
        <f ca="1"/>
        <v>0</v>
      </c>
      <c r="FA137" s="7">
        <f ca="1"/>
        <v>5.5640000000000001E-8</v>
      </c>
      <c r="FB137" s="7">
        <f ca="1"/>
        <v>0</v>
      </c>
      <c r="FE137" s="124"/>
      <c r="FJ137" s="204"/>
      <c r="FK137" s="23"/>
      <c r="FL137" s="17"/>
      <c r="FM137" s="17"/>
      <c r="FN137" s="17"/>
      <c r="FO137" s="17"/>
      <c r="FP137" s="17"/>
      <c r="FQ137" s="17"/>
      <c r="FR137" s="17"/>
      <c r="FS137" s="17"/>
      <c r="FT137" s="17"/>
      <c r="FU137" s="17"/>
      <c r="FV137" s="17"/>
      <c r="FW137" s="17"/>
      <c r="FX137" s="17"/>
      <c r="FY137" s="17"/>
      <c r="FZ137" s="17"/>
      <c r="GA137" s="17"/>
      <c r="GB137" s="17"/>
      <c r="GC137" s="17"/>
      <c r="GD137" s="17"/>
      <c r="HC137" s="125"/>
      <c r="HO137" s="147"/>
      <c r="JL137" s="143"/>
    </row>
    <row r="138" spans="1:272" ht="16" customHeight="1">
      <c r="A138" s="222"/>
      <c r="B138" s="23" t="s">
        <v>30</v>
      </c>
      <c r="X138" s="7">
        <v>0</v>
      </c>
      <c r="Y138" s="7">
        <v>0</v>
      </c>
      <c r="Z138" s="7">
        <v>0</v>
      </c>
      <c r="AA138" s="7">
        <v>0</v>
      </c>
      <c r="AB138" s="7">
        <v>0</v>
      </c>
      <c r="AC138" s="7">
        <v>0</v>
      </c>
      <c r="AD138" s="7">
        <v>0</v>
      </c>
      <c r="AE138" s="7">
        <v>0</v>
      </c>
      <c r="AF138" s="7">
        <v>0</v>
      </c>
      <c r="AG138" s="7">
        <v>0</v>
      </c>
      <c r="AH138" s="7">
        <v>0</v>
      </c>
      <c r="AI138" s="7">
        <v>0</v>
      </c>
      <c r="AJ138" s="7">
        <v>0</v>
      </c>
      <c r="AK138" s="7">
        <v>96</v>
      </c>
      <c r="AL138" s="7">
        <v>0</v>
      </c>
      <c r="AM138" s="7">
        <v>0</v>
      </c>
      <c r="AN138" s="7">
        <v>0</v>
      </c>
      <c r="AO138" s="7">
        <v>-96</v>
      </c>
      <c r="AP138" s="7">
        <v>0</v>
      </c>
      <c r="BA138" s="45"/>
      <c r="BB138" s="45"/>
      <c r="BC138" s="23"/>
      <c r="BD138" s="7">
        <f t="shared" si="37"/>
        <v>0</v>
      </c>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222"/>
      <c r="CM138" s="23" t="s">
        <v>30</v>
      </c>
      <c r="CN138" s="7">
        <f ca="1"/>
        <v>0</v>
      </c>
      <c r="CO138" s="7">
        <f ca="1"/>
        <v>0</v>
      </c>
      <c r="CP138" s="7">
        <f ca="1"/>
        <v>0</v>
      </c>
      <c r="CQ138" s="7">
        <f ca="1"/>
        <v>0</v>
      </c>
      <c r="CR138" s="7">
        <f ca="1"/>
        <v>0</v>
      </c>
      <c r="CS138" s="7">
        <f ca="1"/>
        <v>0</v>
      </c>
      <c r="CT138" s="7">
        <f ca="1"/>
        <v>0</v>
      </c>
      <c r="CU138" s="7">
        <f ca="1"/>
        <v>0</v>
      </c>
      <c r="CV138" s="7">
        <f ca="1"/>
        <v>0</v>
      </c>
      <c r="CW138" s="7">
        <f ca="1"/>
        <v>0</v>
      </c>
      <c r="CX138" s="7">
        <f ca="1"/>
        <v>0</v>
      </c>
      <c r="CY138" s="7">
        <f ca="1"/>
        <v>0</v>
      </c>
      <c r="CZ138" s="7">
        <f ca="1"/>
        <v>0</v>
      </c>
      <c r="DA138" s="7">
        <f ca="1"/>
        <v>0</v>
      </c>
      <c r="DB138" s="7">
        <f ca="1"/>
        <v>0</v>
      </c>
      <c r="DC138" s="7">
        <f ca="1"/>
        <v>0</v>
      </c>
      <c r="DD138" s="7">
        <f ca="1"/>
        <v>0</v>
      </c>
      <c r="DE138" s="7">
        <f ca="1"/>
        <v>1.9200000000000001E-13</v>
      </c>
      <c r="DF138" s="7">
        <f ca="1"/>
        <v>0</v>
      </c>
      <c r="DG138" s="7">
        <f ca="1"/>
        <v>0</v>
      </c>
      <c r="DJ138" s="222"/>
      <c r="DK138" s="23" t="s">
        <v>30</v>
      </c>
      <c r="DL138" s="7">
        <f ca="1"/>
        <v>0</v>
      </c>
      <c r="DM138" s="7">
        <f ca="1"/>
        <v>0</v>
      </c>
      <c r="DN138" s="7">
        <f ca="1"/>
        <v>0</v>
      </c>
      <c r="DO138" s="7">
        <f ca="1"/>
        <v>0</v>
      </c>
      <c r="DP138" s="7">
        <f ca="1"/>
        <v>0</v>
      </c>
      <c r="DQ138" s="7">
        <f ca="1"/>
        <v>0</v>
      </c>
      <c r="DR138" s="7">
        <f ca="1"/>
        <v>0</v>
      </c>
      <c r="DS138" s="7">
        <f ca="1"/>
        <v>0</v>
      </c>
      <c r="DT138" s="7">
        <f ca="1"/>
        <v>0</v>
      </c>
      <c r="DU138" s="7">
        <f ca="1"/>
        <v>0</v>
      </c>
      <c r="DV138" s="7">
        <f ca="1"/>
        <v>0</v>
      </c>
      <c r="DW138" s="7">
        <f ca="1"/>
        <v>0</v>
      </c>
      <c r="DX138" s="7">
        <f ca="1"/>
        <v>1</v>
      </c>
      <c r="DY138" s="7">
        <f ca="1"/>
        <v>0</v>
      </c>
      <c r="DZ138" s="7">
        <f ca="1"/>
        <v>0</v>
      </c>
      <c r="EA138" s="7">
        <f ca="1"/>
        <v>0</v>
      </c>
      <c r="EB138" s="7">
        <f ca="1"/>
        <v>0</v>
      </c>
      <c r="EC138" s="7">
        <f ca="1"/>
        <v>-1.9200000000000001E-13</v>
      </c>
      <c r="ED138" s="7">
        <f ca="1"/>
        <v>0</v>
      </c>
      <c r="EE138" s="7">
        <f ca="1"/>
        <v>0</v>
      </c>
      <c r="EG138" s="222"/>
      <c r="EH138" s="23" t="s">
        <v>30</v>
      </c>
      <c r="EI138" s="7">
        <f ca="1"/>
        <v>0</v>
      </c>
      <c r="EJ138" s="7">
        <f ca="1"/>
        <v>0</v>
      </c>
      <c r="EK138" s="7">
        <f ca="1"/>
        <v>0</v>
      </c>
      <c r="EL138" s="7">
        <f ca="1"/>
        <v>0</v>
      </c>
      <c r="EM138" s="7">
        <f ca="1"/>
        <v>-4.2813067319655161E-21</v>
      </c>
      <c r="EN138" s="7">
        <f ca="1"/>
        <v>0</v>
      </c>
      <c r="EO138" s="7">
        <f ca="1"/>
        <v>-1.0960145233831721E-18</v>
      </c>
      <c r="EP138" s="7">
        <f ca="1"/>
        <v>0</v>
      </c>
      <c r="EQ138" s="7">
        <f ca="1"/>
        <v>0</v>
      </c>
      <c r="ER138" s="7">
        <f ca="1"/>
        <v>0</v>
      </c>
      <c r="ES138" s="7">
        <f ca="1"/>
        <v>-1.0960145233831721E-18</v>
      </c>
      <c r="ET138" s="7">
        <f ca="1"/>
        <v>2.1920290467663442E-18</v>
      </c>
      <c r="EU138" s="7">
        <f ca="1"/>
        <v>1.0000000000000002</v>
      </c>
      <c r="EV138" s="7">
        <f ca="1"/>
        <v>0</v>
      </c>
      <c r="EW138" s="7">
        <f ca="1"/>
        <v>0</v>
      </c>
      <c r="EX138" s="7">
        <f ca="1"/>
        <v>3.5072464748261508E-17</v>
      </c>
      <c r="EY138" s="7">
        <f ca="1"/>
        <v>0</v>
      </c>
      <c r="EZ138" s="7">
        <f ca="1"/>
        <v>1.9200000000000001E-13</v>
      </c>
      <c r="FA138" s="7">
        <f ca="1"/>
        <v>1.3065511266984607E-25</v>
      </c>
      <c r="FB138" s="7">
        <f ca="1"/>
        <v>2.6131022533969215E-25</v>
      </c>
      <c r="FE138" s="124"/>
      <c r="FJ138" s="204"/>
      <c r="FK138" s="23"/>
      <c r="FL138" s="17"/>
      <c r="FM138" s="17"/>
      <c r="FN138" s="17"/>
      <c r="FO138" s="17"/>
      <c r="FP138" s="17"/>
      <c r="FQ138" s="17"/>
      <c r="FR138" s="17"/>
      <c r="FS138" s="17"/>
      <c r="FT138" s="17"/>
      <c r="FU138" s="17"/>
      <c r="FV138" s="17"/>
      <c r="FW138" s="17"/>
      <c r="FX138" s="17"/>
      <c r="FY138" s="17"/>
      <c r="FZ138" s="17"/>
      <c r="GA138" s="17"/>
      <c r="GB138" s="17"/>
      <c r="GC138" s="17"/>
      <c r="GD138" s="17"/>
      <c r="HC138" s="125"/>
      <c r="HO138" s="147"/>
      <c r="JL138" s="143"/>
    </row>
    <row r="139" spans="1:272" ht="16" customHeight="1">
      <c r="A139" s="222"/>
      <c r="B139" s="23" t="s">
        <v>31</v>
      </c>
      <c r="X139" s="7">
        <v>0</v>
      </c>
      <c r="Y139" s="7">
        <v>0</v>
      </c>
      <c r="Z139" s="7">
        <v>0</v>
      </c>
      <c r="AA139" s="7">
        <v>0</v>
      </c>
      <c r="AB139" s="7">
        <v>0</v>
      </c>
      <c r="AC139" s="7">
        <v>0</v>
      </c>
      <c r="AD139" s="7">
        <v>0</v>
      </c>
      <c r="AE139" s="7">
        <v>0</v>
      </c>
      <c r="AF139" s="7">
        <v>0</v>
      </c>
      <c r="AG139" s="7">
        <v>0</v>
      </c>
      <c r="AH139" s="7">
        <v>0</v>
      </c>
      <c r="AI139" s="7">
        <v>0</v>
      </c>
      <c r="AJ139" s="7">
        <v>335.40164346805403</v>
      </c>
      <c r="AK139" s="7">
        <v>0</v>
      </c>
      <c r="AL139" s="7">
        <v>0</v>
      </c>
      <c r="AM139" s="7">
        <v>0</v>
      </c>
      <c r="AN139" s="7">
        <v>-335.40164346805403</v>
      </c>
      <c r="AO139" s="7">
        <v>0</v>
      </c>
      <c r="AP139" s="7">
        <v>0</v>
      </c>
      <c r="BB139" s="45"/>
      <c r="BC139" s="23"/>
      <c r="BD139" s="7">
        <f t="shared" si="37"/>
        <v>0</v>
      </c>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222"/>
      <c r="CM139" s="23" t="s">
        <v>31</v>
      </c>
      <c r="CN139" s="7">
        <f ca="1"/>
        <v>0</v>
      </c>
      <c r="CO139" s="7">
        <f ca="1"/>
        <v>0</v>
      </c>
      <c r="CP139" s="7">
        <f ca="1"/>
        <v>0</v>
      </c>
      <c r="CQ139" s="7">
        <f ca="1"/>
        <v>0</v>
      </c>
      <c r="CR139" s="7">
        <f ca="1"/>
        <v>0</v>
      </c>
      <c r="CS139" s="7">
        <f ca="1"/>
        <v>0</v>
      </c>
      <c r="CT139" s="7">
        <f ca="1"/>
        <v>0</v>
      </c>
      <c r="CU139" s="7">
        <f ca="1"/>
        <v>0</v>
      </c>
      <c r="CV139" s="7">
        <f ca="1"/>
        <v>0</v>
      </c>
      <c r="CW139" s="7">
        <f ca="1"/>
        <v>0</v>
      </c>
      <c r="CX139" s="7">
        <f ca="1"/>
        <v>0</v>
      </c>
      <c r="CY139" s="7">
        <f ca="1"/>
        <v>0</v>
      </c>
      <c r="CZ139" s="7">
        <f ca="1"/>
        <v>0</v>
      </c>
      <c r="DA139" s="7">
        <f ca="1"/>
        <v>0</v>
      </c>
      <c r="DB139" s="7">
        <f ca="1"/>
        <v>0</v>
      </c>
      <c r="DC139" s="7">
        <f ca="1"/>
        <v>0</v>
      </c>
      <c r="DD139" s="7">
        <f ca="1"/>
        <v>0</v>
      </c>
      <c r="DE139" s="7">
        <f ca="1"/>
        <v>0</v>
      </c>
      <c r="DF139" s="7">
        <f ca="1"/>
        <v>0</v>
      </c>
      <c r="DG139" s="7">
        <f ca="1"/>
        <v>4.4720219129073856E-9</v>
      </c>
      <c r="DJ139" s="222"/>
      <c r="DK139" s="23" t="s">
        <v>31</v>
      </c>
      <c r="DL139" s="7">
        <f ca="1"/>
        <v>0</v>
      </c>
      <c r="DM139" s="7">
        <f ca="1"/>
        <v>0</v>
      </c>
      <c r="DN139" s="7">
        <f ca="1"/>
        <v>0</v>
      </c>
      <c r="DO139" s="7">
        <f ca="1"/>
        <v>0</v>
      </c>
      <c r="DP139" s="7">
        <f ca="1"/>
        <v>0</v>
      </c>
      <c r="DQ139" s="7">
        <f ca="1"/>
        <v>0</v>
      </c>
      <c r="DR139" s="7">
        <f ca="1"/>
        <v>0</v>
      </c>
      <c r="DS139" s="7">
        <f ca="1"/>
        <v>0</v>
      </c>
      <c r="DT139" s="7">
        <f ca="1"/>
        <v>0</v>
      </c>
      <c r="DU139" s="7">
        <f ca="1"/>
        <v>0</v>
      </c>
      <c r="DV139" s="7">
        <f ca="1"/>
        <v>0</v>
      </c>
      <c r="DW139" s="7">
        <f ca="1"/>
        <v>0</v>
      </c>
      <c r="DX139" s="7">
        <f ca="1"/>
        <v>0</v>
      </c>
      <c r="DY139" s="7">
        <f ca="1"/>
        <v>1</v>
      </c>
      <c r="DZ139" s="7">
        <f ca="1"/>
        <v>0</v>
      </c>
      <c r="EA139" s="7">
        <f ca="1"/>
        <v>0</v>
      </c>
      <c r="EB139" s="7">
        <f ca="1"/>
        <v>0</v>
      </c>
      <c r="EC139" s="7">
        <f ca="1"/>
        <v>0</v>
      </c>
      <c r="ED139" s="7">
        <f ca="1"/>
        <v>0</v>
      </c>
      <c r="EE139" s="7">
        <f ca="1"/>
        <v>-4.4720219129073856E-9</v>
      </c>
      <c r="EG139" s="222"/>
      <c r="EH139" s="23" t="s">
        <v>31</v>
      </c>
      <c r="EI139" s="7">
        <f ca="1"/>
        <v>0</v>
      </c>
      <c r="EJ139" s="7">
        <f ca="1"/>
        <v>0</v>
      </c>
      <c r="EK139" s="7">
        <f ca="1"/>
        <v>0</v>
      </c>
      <c r="EL139" s="7">
        <f ca="1"/>
        <v>0</v>
      </c>
      <c r="EM139" s="7">
        <f ca="1"/>
        <v>0</v>
      </c>
      <c r="EN139" s="7">
        <f ca="1"/>
        <v>0</v>
      </c>
      <c r="EO139" s="7">
        <f ca="1"/>
        <v>0</v>
      </c>
      <c r="EP139" s="7">
        <f ca="1"/>
        <v>0</v>
      </c>
      <c r="EQ139" s="7">
        <f ca="1"/>
        <v>0</v>
      </c>
      <c r="ER139" s="7">
        <f ca="1"/>
        <v>0</v>
      </c>
      <c r="ES139" s="7">
        <f ca="1"/>
        <v>0</v>
      </c>
      <c r="ET139" s="7">
        <f ca="1"/>
        <v>0</v>
      </c>
      <c r="EU139" s="7">
        <f ca="1"/>
        <v>0</v>
      </c>
      <c r="EV139" s="7">
        <f ca="1"/>
        <v>1</v>
      </c>
      <c r="EW139" s="7">
        <f ca="1"/>
        <v>0</v>
      </c>
      <c r="EX139" s="7">
        <f ca="1"/>
        <v>0</v>
      </c>
      <c r="EY139" s="7">
        <f ca="1"/>
        <v>0</v>
      </c>
      <c r="EZ139" s="7">
        <f ca="1"/>
        <v>0</v>
      </c>
      <c r="FA139" s="7">
        <f ca="1"/>
        <v>0</v>
      </c>
      <c r="FB139" s="7">
        <f ca="1"/>
        <v>4.4720219129073856E-9</v>
      </c>
      <c r="FE139" s="124"/>
      <c r="FJ139" s="204"/>
      <c r="FK139" s="23"/>
      <c r="FL139" s="17"/>
      <c r="FM139" s="17"/>
      <c r="FN139" s="17"/>
      <c r="FO139" s="17"/>
      <c r="FP139" s="17"/>
      <c r="FQ139" s="17"/>
      <c r="FR139" s="17"/>
      <c r="FS139" s="17"/>
      <c r="FT139" s="17"/>
      <c r="FU139" s="17"/>
      <c r="FV139" s="17"/>
      <c r="FW139" s="17"/>
      <c r="FX139" s="17"/>
      <c r="FY139" s="17"/>
      <c r="FZ139" s="17"/>
      <c r="GA139" s="17"/>
      <c r="GB139" s="17"/>
      <c r="GC139" s="17"/>
      <c r="GD139" s="17"/>
      <c r="HC139" s="125"/>
      <c r="HO139" s="147"/>
      <c r="JL139" s="143"/>
    </row>
    <row r="140" spans="1:272">
      <c r="A140" s="222"/>
      <c r="B140" s="23" t="s">
        <v>489</v>
      </c>
      <c r="X140" s="7">
        <v>0</v>
      </c>
      <c r="Y140" s="7">
        <v>0</v>
      </c>
      <c r="Z140" s="7">
        <v>0</v>
      </c>
      <c r="AA140" s="7">
        <v>0</v>
      </c>
      <c r="AB140" s="7">
        <v>0</v>
      </c>
      <c r="AC140" s="7">
        <v>0</v>
      </c>
      <c r="AD140" s="7">
        <v>0</v>
      </c>
      <c r="AE140" s="7">
        <v>0</v>
      </c>
      <c r="AF140" s="7">
        <v>0</v>
      </c>
      <c r="AG140" s="7">
        <v>0</v>
      </c>
      <c r="AH140" s="7">
        <v>0</v>
      </c>
      <c r="AI140" s="7">
        <v>3000.4000000000015</v>
      </c>
      <c r="AJ140" s="7">
        <v>0</v>
      </c>
      <c r="AK140" s="7">
        <v>0</v>
      </c>
      <c r="AL140" s="7">
        <v>0</v>
      </c>
      <c r="AM140" s="7">
        <v>-3000.4000000000015</v>
      </c>
      <c r="AN140" s="7">
        <v>0</v>
      </c>
      <c r="AO140" s="7">
        <v>0</v>
      </c>
      <c r="AP140" s="7">
        <v>0</v>
      </c>
      <c r="BB140" s="45"/>
      <c r="BC140" s="23"/>
      <c r="BD140" s="7">
        <f t="shared" si="37"/>
        <v>0</v>
      </c>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222"/>
      <c r="CM140" s="23" t="s">
        <v>489</v>
      </c>
      <c r="CN140" s="7">
        <f ca="1"/>
        <v>0</v>
      </c>
      <c r="CO140" s="7">
        <f ca="1"/>
        <v>0</v>
      </c>
      <c r="CP140" s="7">
        <f ca="1"/>
        <v>0</v>
      </c>
      <c r="CQ140" s="7">
        <f ca="1"/>
        <v>0</v>
      </c>
      <c r="CR140" s="7">
        <f ca="1"/>
        <v>0</v>
      </c>
      <c r="CS140" s="7">
        <f ca="1"/>
        <v>0</v>
      </c>
      <c r="CT140" s="7">
        <f ca="1"/>
        <v>0</v>
      </c>
      <c r="CU140" s="7">
        <f ca="1"/>
        <v>0</v>
      </c>
      <c r="CV140" s="7">
        <f ca="1"/>
        <v>0</v>
      </c>
      <c r="CW140" s="7">
        <f ca="1"/>
        <v>0</v>
      </c>
      <c r="CX140" s="7">
        <f ca="1"/>
        <v>0</v>
      </c>
      <c r="CY140" s="7">
        <f ca="1"/>
        <v>0</v>
      </c>
      <c r="CZ140" s="7">
        <f ca="1"/>
        <v>0</v>
      </c>
      <c r="DA140" s="7">
        <f ca="1"/>
        <v>0</v>
      </c>
      <c r="DB140" s="7">
        <f ca="1"/>
        <v>0</v>
      </c>
      <c r="DC140" s="7">
        <f ca="1"/>
        <v>0</v>
      </c>
      <c r="DD140" s="7">
        <f ca="1"/>
        <v>0</v>
      </c>
      <c r="DE140" s="7">
        <f ca="1"/>
        <v>0</v>
      </c>
      <c r="DF140" s="7">
        <f ca="1"/>
        <v>6.0008000000000027E-9</v>
      </c>
      <c r="DG140" s="7">
        <f ca="1"/>
        <v>0</v>
      </c>
      <c r="DJ140" s="222"/>
      <c r="DK140" s="23" t="s">
        <v>489</v>
      </c>
      <c r="DL140" s="7">
        <f ca="1"/>
        <v>0</v>
      </c>
      <c r="DM140" s="7">
        <f ca="1"/>
        <v>0</v>
      </c>
      <c r="DN140" s="7">
        <f ca="1"/>
        <v>0</v>
      </c>
      <c r="DO140" s="7">
        <f ca="1"/>
        <v>0</v>
      </c>
      <c r="DP140" s="7">
        <f ca="1"/>
        <v>0</v>
      </c>
      <c r="DQ140" s="7">
        <f ca="1"/>
        <v>0</v>
      </c>
      <c r="DR140" s="7">
        <f ca="1"/>
        <v>0</v>
      </c>
      <c r="DS140" s="7">
        <f ca="1"/>
        <v>0</v>
      </c>
      <c r="DT140" s="7">
        <f ca="1"/>
        <v>0</v>
      </c>
      <c r="DU140" s="7">
        <f ca="1"/>
        <v>0</v>
      </c>
      <c r="DV140" s="7">
        <f ca="1"/>
        <v>0</v>
      </c>
      <c r="DW140" s="7">
        <f ca="1"/>
        <v>0</v>
      </c>
      <c r="DX140" s="7">
        <f ca="1"/>
        <v>0</v>
      </c>
      <c r="DY140" s="7">
        <f ca="1"/>
        <v>0</v>
      </c>
      <c r="DZ140" s="7">
        <f ca="1"/>
        <v>1</v>
      </c>
      <c r="EA140" s="7">
        <f ca="1"/>
        <v>0</v>
      </c>
      <c r="EB140" s="7">
        <f ca="1"/>
        <v>0</v>
      </c>
      <c r="EC140" s="7">
        <f ca="1"/>
        <v>0</v>
      </c>
      <c r="ED140" s="7">
        <f ca="1"/>
        <v>-6.0008000000000027E-9</v>
      </c>
      <c r="EE140" s="7">
        <f ca="1"/>
        <v>0</v>
      </c>
      <c r="EG140" s="222"/>
      <c r="EH140" s="23" t="s">
        <v>489</v>
      </c>
      <c r="EI140" s="7">
        <f ca="1"/>
        <v>0</v>
      </c>
      <c r="EJ140" s="7">
        <f ca="1"/>
        <v>0</v>
      </c>
      <c r="EK140" s="7">
        <f ca="1"/>
        <v>0</v>
      </c>
      <c r="EL140" s="7">
        <f ca="1"/>
        <v>0</v>
      </c>
      <c r="EM140" s="7">
        <f ca="1"/>
        <v>0</v>
      </c>
      <c r="EN140" s="7">
        <f ca="1"/>
        <v>0</v>
      </c>
      <c r="EO140" s="7">
        <f ca="1"/>
        <v>0</v>
      </c>
      <c r="EP140" s="7">
        <f ca="1"/>
        <v>0</v>
      </c>
      <c r="EQ140" s="7">
        <f ca="1"/>
        <v>0</v>
      </c>
      <c r="ER140" s="7">
        <f ca="1"/>
        <v>0</v>
      </c>
      <c r="ES140" s="7">
        <f ca="1"/>
        <v>0</v>
      </c>
      <c r="ET140" s="7">
        <f ca="1"/>
        <v>0</v>
      </c>
      <c r="EU140" s="7">
        <f ca="1"/>
        <v>0</v>
      </c>
      <c r="EV140" s="7">
        <f ca="1"/>
        <v>0</v>
      </c>
      <c r="EW140" s="7">
        <f ca="1"/>
        <v>1</v>
      </c>
      <c r="EX140" s="7">
        <f ca="1"/>
        <v>0</v>
      </c>
      <c r="EY140" s="7">
        <f ca="1"/>
        <v>0</v>
      </c>
      <c r="EZ140" s="7">
        <f ca="1"/>
        <v>0</v>
      </c>
      <c r="FA140" s="7">
        <f ca="1"/>
        <v>6.0008000000000027E-9</v>
      </c>
      <c r="FB140" s="7">
        <f ca="1"/>
        <v>0</v>
      </c>
      <c r="FE140" s="124"/>
      <c r="FJ140" s="204"/>
      <c r="FK140" s="23"/>
      <c r="FL140" s="17"/>
      <c r="FM140" s="17"/>
      <c r="FN140" s="17"/>
      <c r="FO140" s="17"/>
      <c r="FP140" s="17"/>
      <c r="FQ140" s="17"/>
      <c r="FR140" s="17"/>
      <c r="FS140" s="17"/>
      <c r="FT140" s="17"/>
      <c r="FU140" s="17"/>
      <c r="FV140" s="17"/>
      <c r="FW140" s="17"/>
      <c r="FX140" s="17"/>
      <c r="FY140" s="17"/>
      <c r="FZ140" s="17"/>
      <c r="GA140" s="17"/>
      <c r="GB140" s="17"/>
      <c r="GC140" s="17"/>
      <c r="GD140" s="17"/>
      <c r="HC140" s="125"/>
      <c r="HO140" s="147"/>
      <c r="JL140" s="143"/>
    </row>
    <row r="141" spans="1:272">
      <c r="A141" s="222"/>
      <c r="B141" s="23" t="s">
        <v>490</v>
      </c>
      <c r="X141" s="7">
        <v>0</v>
      </c>
      <c r="Y141" s="7">
        <v>0</v>
      </c>
      <c r="Z141" s="7">
        <v>0</v>
      </c>
      <c r="AA141" s="7">
        <v>0</v>
      </c>
      <c r="AB141" s="7">
        <v>0</v>
      </c>
      <c r="AC141" s="7">
        <v>0</v>
      </c>
      <c r="AD141" s="7">
        <v>0</v>
      </c>
      <c r="AE141" s="7">
        <v>0</v>
      </c>
      <c r="AF141" s="7">
        <v>0</v>
      </c>
      <c r="AG141" s="7">
        <v>0</v>
      </c>
      <c r="AH141" s="7">
        <v>0</v>
      </c>
      <c r="AI141" s="7">
        <v>0</v>
      </c>
      <c r="AJ141" s="7">
        <v>0</v>
      </c>
      <c r="AK141" s="7">
        <v>0</v>
      </c>
      <c r="AL141" s="7">
        <v>1799.9799999999996</v>
      </c>
      <c r="AM141" s="7">
        <v>0</v>
      </c>
      <c r="AN141" s="7">
        <v>0</v>
      </c>
      <c r="AO141" s="7">
        <v>0</v>
      </c>
      <c r="AP141" s="7">
        <v>-1799.9799999999996</v>
      </c>
      <c r="BB141" s="45"/>
      <c r="BC141" s="23"/>
      <c r="BD141" s="7">
        <f t="shared" si="37"/>
        <v>0</v>
      </c>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222"/>
      <c r="CM141" s="23" t="s">
        <v>490</v>
      </c>
      <c r="CN141" s="7">
        <f ca="1"/>
        <v>0</v>
      </c>
      <c r="CO141" s="7">
        <f ca="1"/>
        <v>0</v>
      </c>
      <c r="CP141" s="7">
        <f ca="1"/>
        <v>0</v>
      </c>
      <c r="CQ141" s="7">
        <f ca="1"/>
        <v>0</v>
      </c>
      <c r="CR141" s="7">
        <f ca="1"/>
        <v>0</v>
      </c>
      <c r="CS141" s="7">
        <f ca="1"/>
        <v>0</v>
      </c>
      <c r="CT141" s="7">
        <f ca="1"/>
        <v>0</v>
      </c>
      <c r="CU141" s="7">
        <f ca="1"/>
        <v>0</v>
      </c>
      <c r="CV141" s="7">
        <f ca="1"/>
        <v>0</v>
      </c>
      <c r="CW141" s="7">
        <f ca="1"/>
        <v>0</v>
      </c>
      <c r="CX141" s="7">
        <f ca="1"/>
        <v>0</v>
      </c>
      <c r="CY141" s="7">
        <f ca="1"/>
        <v>0</v>
      </c>
      <c r="CZ141" s="7">
        <f ca="1"/>
        <v>0</v>
      </c>
      <c r="DA141" s="7">
        <f ca="1"/>
        <v>0</v>
      </c>
      <c r="DB141" s="7">
        <f ca="1"/>
        <v>0</v>
      </c>
      <c r="DC141" s="7">
        <f ca="1"/>
        <v>0</v>
      </c>
      <c r="DD141" s="7">
        <f ca="1"/>
        <v>1.1999866666666667E-8</v>
      </c>
      <c r="DE141" s="7">
        <f ca="1"/>
        <v>0</v>
      </c>
      <c r="DF141" s="7">
        <f ca="1"/>
        <v>0</v>
      </c>
      <c r="DG141" s="7">
        <f ca="1"/>
        <v>0</v>
      </c>
      <c r="DJ141" s="222"/>
      <c r="DK141" s="23" t="s">
        <v>490</v>
      </c>
      <c r="DL141" s="7">
        <f ca="1"/>
        <v>0</v>
      </c>
      <c r="DM141" s="7">
        <f ca="1"/>
        <v>0</v>
      </c>
      <c r="DN141" s="7">
        <f ca="1"/>
        <v>0</v>
      </c>
      <c r="DO141" s="7">
        <f ca="1"/>
        <v>0</v>
      </c>
      <c r="DP141" s="7">
        <f ca="1"/>
        <v>0</v>
      </c>
      <c r="DQ141" s="7">
        <f ca="1"/>
        <v>0</v>
      </c>
      <c r="DR141" s="7">
        <f ca="1"/>
        <v>0</v>
      </c>
      <c r="DS141" s="7">
        <f ca="1"/>
        <v>0</v>
      </c>
      <c r="DT141" s="7">
        <f ca="1"/>
        <v>0</v>
      </c>
      <c r="DU141" s="7">
        <f ca="1"/>
        <v>0</v>
      </c>
      <c r="DV141" s="7">
        <f ca="1"/>
        <v>0</v>
      </c>
      <c r="DW141" s="7">
        <f ca="1"/>
        <v>0</v>
      </c>
      <c r="DX141" s="7">
        <f ca="1"/>
        <v>0</v>
      </c>
      <c r="DY141" s="7">
        <f ca="1"/>
        <v>0</v>
      </c>
      <c r="DZ141" s="7">
        <f ca="1"/>
        <v>0</v>
      </c>
      <c r="EA141" s="7">
        <f ca="1"/>
        <v>1</v>
      </c>
      <c r="EB141" s="7">
        <f ca="1"/>
        <v>-1.1999866666666667E-8</v>
      </c>
      <c r="EC141" s="7">
        <f ca="1"/>
        <v>0</v>
      </c>
      <c r="ED141" s="7">
        <f ca="1"/>
        <v>0</v>
      </c>
      <c r="EE141" s="7">
        <f ca="1"/>
        <v>0</v>
      </c>
      <c r="EG141" s="222"/>
      <c r="EH141" s="23" t="s">
        <v>490</v>
      </c>
      <c r="EI141" s="7">
        <f ca="1"/>
        <v>0</v>
      </c>
      <c r="EJ141" s="7">
        <f ca="1"/>
        <v>2.3127502842847777E-6</v>
      </c>
      <c r="EK141" s="7">
        <f ca="1"/>
        <v>4.0634282402057077E-4</v>
      </c>
      <c r="EL141" s="7">
        <f ca="1"/>
        <v>0</v>
      </c>
      <c r="EM141" s="7">
        <f ca="1"/>
        <v>2.7566963695772479E-6</v>
      </c>
      <c r="EN141" s="7">
        <f ca="1"/>
        <v>4.7924438602238504E-4</v>
      </c>
      <c r="EO141" s="7">
        <f ca="1"/>
        <v>4.5687223926899192E-4</v>
      </c>
      <c r="EP141" s="7">
        <f ca="1"/>
        <v>1.5936373011982785E-3</v>
      </c>
      <c r="EQ141" s="7">
        <f ca="1"/>
        <v>1.2662141146486175E-3</v>
      </c>
      <c r="ER141" s="7">
        <f ca="1"/>
        <v>1.2914375033866378E-3</v>
      </c>
      <c r="ES141" s="7">
        <f ca="1"/>
        <v>4.5687223926899192E-4</v>
      </c>
      <c r="ET141" s="7">
        <f ca="1"/>
        <v>1.4500093248982736E-3</v>
      </c>
      <c r="EU141" s="7">
        <f ca="1"/>
        <v>8.0714843961664867E-2</v>
      </c>
      <c r="EV141" s="7">
        <f ca="1"/>
        <v>3.7150545560069151E-2</v>
      </c>
      <c r="EW141" s="7">
        <f ca="1"/>
        <v>1.3444627189264747E-2</v>
      </c>
      <c r="EX141" s="7">
        <f ca="1"/>
        <v>1.0142574574605532</v>
      </c>
      <c r="EY141" s="7">
        <f ca="1"/>
        <v>1.2170954255198977E-8</v>
      </c>
      <c r="EZ141" s="7">
        <f ca="1"/>
        <v>1.5497250040639653E-14</v>
      </c>
      <c r="FA141" s="7">
        <f ca="1"/>
        <v>8.0678518837339926E-11</v>
      </c>
      <c r="FB141" s="7">
        <f ca="1"/>
        <v>1.6613805382109346E-10</v>
      </c>
      <c r="FE141" s="124"/>
      <c r="FJ141" s="204"/>
      <c r="FK141" s="23"/>
      <c r="FL141" s="17"/>
      <c r="FM141" s="17"/>
      <c r="FN141" s="17"/>
      <c r="FO141" s="17"/>
      <c r="FP141" s="17"/>
      <c r="FQ141" s="17"/>
      <c r="FR141" s="17"/>
      <c r="FS141" s="17"/>
      <c r="FT141" s="17"/>
      <c r="FU141" s="17"/>
      <c r="FV141" s="17"/>
      <c r="FW141" s="17"/>
      <c r="FX141" s="17"/>
      <c r="FY141" s="17"/>
      <c r="FZ141" s="17"/>
      <c r="GA141" s="17"/>
      <c r="GB141" s="17"/>
      <c r="GC141" s="17"/>
      <c r="GD141" s="17"/>
      <c r="HC141" s="125"/>
      <c r="HO141" s="147"/>
      <c r="JL141" s="143"/>
    </row>
    <row r="142" spans="1:272">
      <c r="A142" s="222"/>
      <c r="B142" s="23" t="s">
        <v>139</v>
      </c>
      <c r="X142" s="7">
        <v>0</v>
      </c>
      <c r="Y142" s="7">
        <v>0</v>
      </c>
      <c r="Z142" s="7">
        <v>0</v>
      </c>
      <c r="AA142" s="7">
        <v>0</v>
      </c>
      <c r="AB142" s="7">
        <v>-1666685185.3909488</v>
      </c>
      <c r="AC142" s="7">
        <v>-1666685185.3909488</v>
      </c>
      <c r="AD142" s="7">
        <v>0</v>
      </c>
      <c r="AE142" s="7">
        <v>0</v>
      </c>
      <c r="AF142" s="7">
        <v>0</v>
      </c>
      <c r="AG142" s="7">
        <v>-1500000000</v>
      </c>
      <c r="AH142" s="7">
        <v>-2250000000</v>
      </c>
      <c r="AI142" s="7">
        <v>0</v>
      </c>
      <c r="AJ142" s="7">
        <v>0</v>
      </c>
      <c r="AK142" s="7">
        <v>0</v>
      </c>
      <c r="AL142" s="7">
        <v>0</v>
      </c>
      <c r="AM142" s="7">
        <v>0</v>
      </c>
      <c r="AN142" s="7">
        <v>0</v>
      </c>
      <c r="AO142" s="7">
        <v>0</v>
      </c>
      <c r="AP142" s="7">
        <v>150000000000</v>
      </c>
      <c r="BB142" s="45"/>
      <c r="BC142" s="23"/>
      <c r="BD142" s="7">
        <f t="shared" si="37"/>
        <v>142916629629.21811</v>
      </c>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222"/>
      <c r="CM142" s="23" t="s">
        <v>139</v>
      </c>
      <c r="CN142" s="7">
        <f ca="1"/>
        <v>0</v>
      </c>
      <c r="CO142" s="7">
        <f ca="1"/>
        <v>0</v>
      </c>
      <c r="CP142" s="7">
        <f ca="1"/>
        <v>33141.483105805302</v>
      </c>
      <c r="CQ142" s="7">
        <f ca="1"/>
        <v>0</v>
      </c>
      <c r="CR142" s="7">
        <f ca="1"/>
        <v>0</v>
      </c>
      <c r="CS142" s="7">
        <f ca="1"/>
        <v>39087.363634872156</v>
      </c>
      <c r="CT142" s="7">
        <f ca="1"/>
        <v>0</v>
      </c>
      <c r="CU142" s="7">
        <f ca="1"/>
        <v>92532.617747756085</v>
      </c>
      <c r="CV142" s="7">
        <f ca="1"/>
        <v>0</v>
      </c>
      <c r="CW142" s="7">
        <f ca="1"/>
        <v>0</v>
      </c>
      <c r="CX142" s="7">
        <f ca="1"/>
        <v>0</v>
      </c>
      <c r="CY142" s="7">
        <f ca="1"/>
        <v>80877.06685837527</v>
      </c>
      <c r="CZ142" s="7">
        <f ca="1"/>
        <v>0</v>
      </c>
      <c r="DA142" s="7">
        <f ca="1"/>
        <v>0</v>
      </c>
      <c r="DB142" s="7">
        <f ca="1"/>
        <v>0</v>
      </c>
      <c r="DC142" s="7">
        <f ca="1"/>
        <v>0</v>
      </c>
      <c r="DD142" s="7">
        <f ca="1"/>
        <v>0</v>
      </c>
      <c r="DE142" s="7">
        <f ca="1"/>
        <v>0</v>
      </c>
      <c r="DF142" s="7">
        <f ca="1"/>
        <v>0</v>
      </c>
      <c r="DG142" s="7">
        <f ca="1"/>
        <v>0</v>
      </c>
      <c r="DJ142" s="222"/>
      <c r="DK142" s="23" t="s">
        <v>139</v>
      </c>
      <c r="DL142" s="7">
        <f ca="1"/>
        <v>0</v>
      </c>
      <c r="DM142" s="7">
        <f ca="1"/>
        <v>0</v>
      </c>
      <c r="DN142" s="7">
        <f ca="1"/>
        <v>-33141.483105805302</v>
      </c>
      <c r="DO142" s="7">
        <f ca="1"/>
        <v>0</v>
      </c>
      <c r="DP142" s="7">
        <f ca="1"/>
        <v>0</v>
      </c>
      <c r="DQ142" s="7">
        <f ca="1"/>
        <v>-39087.363634872156</v>
      </c>
      <c r="DR142" s="7">
        <f ca="1"/>
        <v>0</v>
      </c>
      <c r="DS142" s="7">
        <f ca="1"/>
        <v>-92532.617747756085</v>
      </c>
      <c r="DT142" s="7">
        <f ca="1"/>
        <v>0</v>
      </c>
      <c r="DU142" s="7">
        <f ca="1"/>
        <v>0</v>
      </c>
      <c r="DV142" s="7">
        <f ca="1"/>
        <v>0</v>
      </c>
      <c r="DW142" s="7">
        <f ca="1"/>
        <v>-80877.06685837527</v>
      </c>
      <c r="DX142" s="7">
        <f ca="1"/>
        <v>0</v>
      </c>
      <c r="DY142" s="7">
        <f ca="1"/>
        <v>0</v>
      </c>
      <c r="DZ142" s="7">
        <f ca="1"/>
        <v>0</v>
      </c>
      <c r="EA142" s="7">
        <f ca="1"/>
        <v>0</v>
      </c>
      <c r="EB142" s="7">
        <f ca="1"/>
        <v>1</v>
      </c>
      <c r="EC142" s="7">
        <f ca="1"/>
        <v>0</v>
      </c>
      <c r="ED142" s="7">
        <f ca="1"/>
        <v>0</v>
      </c>
      <c r="EE142" s="7">
        <f ca="1"/>
        <v>0</v>
      </c>
      <c r="EG142" s="222"/>
      <c r="EH142" s="23" t="s">
        <v>139</v>
      </c>
      <c r="EI142" s="7">
        <f ca="1"/>
        <v>0</v>
      </c>
      <c r="EJ142" s="7">
        <f ca="1"/>
        <v>192.7313318163072</v>
      </c>
      <c r="EK142" s="7">
        <f ca="1"/>
        <v>33862.278249250332</v>
      </c>
      <c r="EL142" s="7">
        <f ca="1"/>
        <v>0</v>
      </c>
      <c r="EM142" s="7">
        <f ca="1"/>
        <v>229.72724998977054</v>
      </c>
      <c r="EN142" s="7">
        <f ca="1"/>
        <v>39937.475918264514</v>
      </c>
      <c r="EO142" s="7">
        <f ca="1"/>
        <v>38073.109640300885</v>
      </c>
      <c r="EP142" s="7">
        <f ca="1"/>
        <v>132804.5840396792</v>
      </c>
      <c r="EQ142" s="7">
        <f ca="1"/>
        <v>105519.01532088836</v>
      </c>
      <c r="ER142" s="7">
        <f ca="1"/>
        <v>107620.98773763912</v>
      </c>
      <c r="ES142" s="7">
        <f ca="1"/>
        <v>38073.109640300885</v>
      </c>
      <c r="ET142" s="7">
        <f ca="1"/>
        <v>120835.45302433417</v>
      </c>
      <c r="EU142" s="7">
        <f ca="1"/>
        <v>6726311.7336024456</v>
      </c>
      <c r="EV142" s="7">
        <f ca="1"/>
        <v>3095913.1957079372</v>
      </c>
      <c r="EW142" s="7">
        <f ca="1"/>
        <v>1120398.0479725953</v>
      </c>
      <c r="EX142" s="7">
        <f ca="1"/>
        <v>1188134.6565422812</v>
      </c>
      <c r="EY142" s="7">
        <f ca="1"/>
        <v>1.0142574574605532</v>
      </c>
      <c r="EZ142" s="7">
        <f ca="1"/>
        <v>1.2914518528516695E-6</v>
      </c>
      <c r="FA142" s="7">
        <f ca="1"/>
        <v>6.7232846062739524E-3</v>
      </c>
      <c r="FB142" s="7">
        <f ca="1"/>
        <v>1.3844991651665028E-2</v>
      </c>
      <c r="FE142" s="124"/>
      <c r="FJ142" s="204"/>
      <c r="FK142" s="23"/>
      <c r="FL142" s="17"/>
      <c r="FM142" s="17"/>
      <c r="FN142" s="17"/>
      <c r="FO142" s="17"/>
      <c r="FP142" s="17"/>
      <c r="FQ142" s="17"/>
      <c r="FR142" s="17"/>
      <c r="FS142" s="17"/>
      <c r="FT142" s="17"/>
      <c r="FU142" s="17"/>
      <c r="FV142" s="17"/>
      <c r="FW142" s="17"/>
      <c r="FX142" s="17"/>
      <c r="FY142" s="17"/>
      <c r="FZ142" s="17"/>
      <c r="GA142" s="17"/>
      <c r="GB142" s="17"/>
      <c r="GC142" s="17"/>
      <c r="GD142" s="17"/>
      <c r="HC142" s="125"/>
      <c r="HO142" s="147"/>
      <c r="JL142" s="143"/>
    </row>
    <row r="143" spans="1:272">
      <c r="A143" s="222"/>
      <c r="B143" s="23" t="s">
        <v>140</v>
      </c>
      <c r="X143" s="7">
        <v>0</v>
      </c>
      <c r="Y143" s="7">
        <v>0</v>
      </c>
      <c r="Z143" s="7">
        <v>0</v>
      </c>
      <c r="AA143" s="7">
        <v>0</v>
      </c>
      <c r="AB143" s="7">
        <v>0</v>
      </c>
      <c r="AC143" s="7">
        <v>0</v>
      </c>
      <c r="AD143" s="7">
        <v>0</v>
      </c>
      <c r="AE143" s="7">
        <v>0</v>
      </c>
      <c r="AF143" s="7">
        <v>0</v>
      </c>
      <c r="AG143" s="7">
        <v>0</v>
      </c>
      <c r="AH143" s="7">
        <v>0</v>
      </c>
      <c r="AI143" s="7">
        <v>0</v>
      </c>
      <c r="AJ143" s="7">
        <v>0</v>
      </c>
      <c r="AK143" s="7">
        <v>0</v>
      </c>
      <c r="AL143" s="7">
        <v>0</v>
      </c>
      <c r="AM143" s="7">
        <v>0</v>
      </c>
      <c r="AN143" s="7">
        <v>0</v>
      </c>
      <c r="AO143" s="7">
        <v>500000000000000</v>
      </c>
      <c r="AP143" s="7">
        <v>0</v>
      </c>
      <c r="BB143" s="45"/>
      <c r="BC143" s="23"/>
      <c r="BD143" s="7">
        <f t="shared" si="37"/>
        <v>500000000000000</v>
      </c>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222"/>
      <c r="CM143" s="23" t="s">
        <v>140</v>
      </c>
      <c r="CN143" s="7">
        <f ca="1"/>
        <v>0</v>
      </c>
      <c r="CO143" s="7">
        <f ca="1"/>
        <v>0</v>
      </c>
      <c r="CP143" s="7">
        <f ca="1"/>
        <v>0</v>
      </c>
      <c r="CQ143" s="7">
        <f ca="1"/>
        <v>0</v>
      </c>
      <c r="CR143" s="7">
        <f ca="1"/>
        <v>0</v>
      </c>
      <c r="CS143" s="7">
        <f ca="1"/>
        <v>0</v>
      </c>
      <c r="CT143" s="7">
        <f ca="1"/>
        <v>0</v>
      </c>
      <c r="CU143" s="7">
        <f ca="1"/>
        <v>0</v>
      </c>
      <c r="CV143" s="7">
        <f ca="1"/>
        <v>0</v>
      </c>
      <c r="CW143" s="7">
        <f ca="1"/>
        <v>0</v>
      </c>
      <c r="CX143" s="7">
        <f ca="1"/>
        <v>0</v>
      </c>
      <c r="CY143" s="7">
        <f ca="1"/>
        <v>0</v>
      </c>
      <c r="CZ143" s="7">
        <f ca="1"/>
        <v>0</v>
      </c>
      <c r="DA143" s="7">
        <f ca="1"/>
        <v>0</v>
      </c>
      <c r="DB143" s="7">
        <f ca="1"/>
        <v>0</v>
      </c>
      <c r="DC143" s="7">
        <f ca="1"/>
        <v>0</v>
      </c>
      <c r="DD143" s="7">
        <f ca="1"/>
        <v>0</v>
      </c>
      <c r="DE143" s="7">
        <f ca="1"/>
        <v>0</v>
      </c>
      <c r="DF143" s="7">
        <f ca="1"/>
        <v>0</v>
      </c>
      <c r="DG143" s="7">
        <f ca="1"/>
        <v>0</v>
      </c>
      <c r="DJ143" s="222"/>
      <c r="DK143" s="23" t="s">
        <v>140</v>
      </c>
      <c r="DL143" s="7">
        <f ca="1"/>
        <v>0</v>
      </c>
      <c r="DM143" s="7">
        <f ca="1"/>
        <v>0</v>
      </c>
      <c r="DN143" s="7">
        <f ca="1"/>
        <v>0</v>
      </c>
      <c r="DO143" s="7">
        <f ca="1"/>
        <v>0</v>
      </c>
      <c r="DP143" s="7">
        <f ca="1"/>
        <v>0</v>
      </c>
      <c r="DQ143" s="7">
        <f ca="1"/>
        <v>0</v>
      </c>
      <c r="DR143" s="7">
        <f ca="1"/>
        <v>0</v>
      </c>
      <c r="DS143" s="7">
        <f ca="1"/>
        <v>0</v>
      </c>
      <c r="DT143" s="7">
        <f ca="1"/>
        <v>0</v>
      </c>
      <c r="DU143" s="7">
        <f ca="1"/>
        <v>0</v>
      </c>
      <c r="DV143" s="7">
        <f ca="1"/>
        <v>0</v>
      </c>
      <c r="DW143" s="7">
        <f ca="1"/>
        <v>0</v>
      </c>
      <c r="DX143" s="7">
        <f ca="1"/>
        <v>0</v>
      </c>
      <c r="DY143" s="7">
        <f ca="1"/>
        <v>0</v>
      </c>
      <c r="DZ143" s="7">
        <f ca="1"/>
        <v>0</v>
      </c>
      <c r="EA143" s="7">
        <f ca="1"/>
        <v>0</v>
      </c>
      <c r="EB143" s="7">
        <f ca="1"/>
        <v>0</v>
      </c>
      <c r="EC143" s="7">
        <f ca="1"/>
        <v>1</v>
      </c>
      <c r="ED143" s="7">
        <f ca="1"/>
        <v>0</v>
      </c>
      <c r="EE143" s="7">
        <f ca="1"/>
        <v>0</v>
      </c>
      <c r="EG143" s="222"/>
      <c r="EH143" s="23" t="s">
        <v>140</v>
      </c>
      <c r="EI143" s="7">
        <f ca="1"/>
        <v>0</v>
      </c>
      <c r="EJ143" s="7">
        <f ca="1"/>
        <v>0</v>
      </c>
      <c r="EK143" s="7">
        <f ca="1"/>
        <v>0</v>
      </c>
      <c r="EL143" s="7">
        <f ca="1"/>
        <v>0</v>
      </c>
      <c r="EM143" s="7">
        <f ca="1"/>
        <v>0</v>
      </c>
      <c r="EN143" s="7">
        <f ca="1"/>
        <v>0</v>
      </c>
      <c r="EO143" s="7">
        <f ca="1"/>
        <v>0</v>
      </c>
      <c r="EP143" s="7">
        <f ca="1"/>
        <v>0</v>
      </c>
      <c r="EQ143" s="7">
        <f ca="1"/>
        <v>0</v>
      </c>
      <c r="ER143" s="7">
        <f ca="1"/>
        <v>0</v>
      </c>
      <c r="ES143" s="7">
        <f ca="1"/>
        <v>0</v>
      </c>
      <c r="ET143" s="7">
        <f ca="1"/>
        <v>0</v>
      </c>
      <c r="EU143" s="7">
        <f ca="1"/>
        <v>0</v>
      </c>
      <c r="EV143" s="7">
        <f ca="1"/>
        <v>0</v>
      </c>
      <c r="EW143" s="7">
        <f ca="1"/>
        <v>0</v>
      </c>
      <c r="EX143" s="7">
        <f ca="1"/>
        <v>0</v>
      </c>
      <c r="EY143" s="7">
        <f ca="1"/>
        <v>0</v>
      </c>
      <c r="EZ143" s="7">
        <f ca="1"/>
        <v>1</v>
      </c>
      <c r="FA143" s="7">
        <f ca="1"/>
        <v>0</v>
      </c>
      <c r="FB143" s="7">
        <f ca="1"/>
        <v>0</v>
      </c>
      <c r="FE143" s="124"/>
      <c r="FJ143" s="204"/>
      <c r="FK143" s="23"/>
      <c r="FL143" s="17"/>
      <c r="FM143" s="17"/>
      <c r="FN143" s="17"/>
      <c r="FO143" s="17"/>
      <c r="FP143" s="17"/>
      <c r="FQ143" s="17"/>
      <c r="FR143" s="17"/>
      <c r="FS143" s="17"/>
      <c r="FT143" s="17"/>
      <c r="FU143" s="17"/>
      <c r="FV143" s="17"/>
      <c r="FW143" s="17"/>
      <c r="FX143" s="17"/>
      <c r="FY143" s="17"/>
      <c r="FZ143" s="17"/>
      <c r="GA143" s="17"/>
      <c r="GB143" s="17"/>
      <c r="GC143" s="17"/>
      <c r="GD143" s="17"/>
      <c r="HC143" s="125"/>
      <c r="HO143" s="147"/>
      <c r="JL143" s="143"/>
    </row>
    <row r="144" spans="1:272" ht="18" customHeight="1">
      <c r="A144" s="222"/>
      <c r="B144" s="23" t="s">
        <v>141</v>
      </c>
      <c r="X144" s="7">
        <v>0</v>
      </c>
      <c r="Y144" s="7">
        <v>0</v>
      </c>
      <c r="Z144" s="7">
        <v>0</v>
      </c>
      <c r="AA144" s="7">
        <v>0</v>
      </c>
      <c r="AB144" s="7">
        <v>0</v>
      </c>
      <c r="AC144" s="7">
        <v>0</v>
      </c>
      <c r="AD144" s="7">
        <v>0</v>
      </c>
      <c r="AE144" s="7">
        <v>0</v>
      </c>
      <c r="AF144" s="7">
        <v>0</v>
      </c>
      <c r="AG144" s="7">
        <v>0</v>
      </c>
      <c r="AH144" s="7">
        <v>0</v>
      </c>
      <c r="AI144" s="7">
        <v>0</v>
      </c>
      <c r="AJ144" s="7">
        <v>0</v>
      </c>
      <c r="AK144" s="7">
        <v>0</v>
      </c>
      <c r="AL144" s="7">
        <v>0</v>
      </c>
      <c r="AM144" s="7">
        <v>500000000000</v>
      </c>
      <c r="AN144" s="7">
        <v>0</v>
      </c>
      <c r="AO144" s="7">
        <v>0</v>
      </c>
      <c r="AP144" s="7">
        <v>0</v>
      </c>
      <c r="BB144" s="45"/>
      <c r="BC144" s="23"/>
      <c r="BD144" s="7">
        <f t="shared" si="37"/>
        <v>500000000000</v>
      </c>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222"/>
      <c r="CM144" s="23" t="s">
        <v>141</v>
      </c>
      <c r="CN144" s="7">
        <f ca="1"/>
        <v>0</v>
      </c>
      <c r="CO144" s="7">
        <f ca="1"/>
        <v>0</v>
      </c>
      <c r="CP144" s="7">
        <f ca="1"/>
        <v>0</v>
      </c>
      <c r="CQ144" s="7">
        <f ca="1"/>
        <v>0</v>
      </c>
      <c r="CR144" s="7">
        <f ca="1"/>
        <v>0</v>
      </c>
      <c r="CS144" s="7">
        <f ca="1"/>
        <v>0</v>
      </c>
      <c r="CT144" s="7">
        <f ca="1"/>
        <v>0</v>
      </c>
      <c r="CU144" s="7">
        <f ca="1"/>
        <v>0</v>
      </c>
      <c r="CV144" s="7">
        <f ca="1"/>
        <v>0</v>
      </c>
      <c r="CW144" s="7">
        <f ca="1"/>
        <v>0</v>
      </c>
      <c r="CX144" s="7">
        <f ca="1"/>
        <v>0</v>
      </c>
      <c r="CY144" s="7">
        <f ca="1"/>
        <v>0</v>
      </c>
      <c r="CZ144" s="7">
        <f ca="1"/>
        <v>0</v>
      </c>
      <c r="DA144" s="7">
        <f ca="1"/>
        <v>0</v>
      </c>
      <c r="DB144" s="7">
        <f ca="1"/>
        <v>0</v>
      </c>
      <c r="DC144" s="7">
        <f ca="1"/>
        <v>0</v>
      </c>
      <c r="DD144" s="7">
        <f ca="1"/>
        <v>0</v>
      </c>
      <c r="DE144" s="7">
        <f ca="1"/>
        <v>0</v>
      </c>
      <c r="DF144" s="7">
        <f ca="1"/>
        <v>0</v>
      </c>
      <c r="DG144" s="7">
        <f ca="1"/>
        <v>0</v>
      </c>
      <c r="DJ144" s="222"/>
      <c r="DK144" s="23" t="s">
        <v>141</v>
      </c>
      <c r="DL144" s="7">
        <f ca="1"/>
        <v>0</v>
      </c>
      <c r="DM144" s="7">
        <f ca="1"/>
        <v>0</v>
      </c>
      <c r="DN144" s="7">
        <f ca="1"/>
        <v>0</v>
      </c>
      <c r="DO144" s="7">
        <f ca="1"/>
        <v>0</v>
      </c>
      <c r="DP144" s="7">
        <f ca="1"/>
        <v>0</v>
      </c>
      <c r="DQ144" s="7">
        <f ca="1"/>
        <v>0</v>
      </c>
      <c r="DR144" s="7">
        <f ca="1"/>
        <v>0</v>
      </c>
      <c r="DS144" s="7">
        <f ca="1"/>
        <v>0</v>
      </c>
      <c r="DT144" s="7">
        <f ca="1"/>
        <v>0</v>
      </c>
      <c r="DU144" s="7">
        <f ca="1"/>
        <v>0</v>
      </c>
      <c r="DV144" s="7">
        <f ca="1"/>
        <v>0</v>
      </c>
      <c r="DW144" s="7">
        <f ca="1"/>
        <v>0</v>
      </c>
      <c r="DX144" s="7">
        <f ca="1"/>
        <v>0</v>
      </c>
      <c r="DY144" s="7">
        <f ca="1"/>
        <v>0</v>
      </c>
      <c r="DZ144" s="7">
        <f ca="1"/>
        <v>0</v>
      </c>
      <c r="EA144" s="7">
        <f ca="1"/>
        <v>0</v>
      </c>
      <c r="EB144" s="7">
        <f ca="1"/>
        <v>0</v>
      </c>
      <c r="EC144" s="7">
        <f ca="1"/>
        <v>0</v>
      </c>
      <c r="ED144" s="7">
        <f ca="1"/>
        <v>1</v>
      </c>
      <c r="EE144" s="7">
        <f ca="1"/>
        <v>0</v>
      </c>
      <c r="EG144" s="222"/>
      <c r="EH144" s="23" t="s">
        <v>141</v>
      </c>
      <c r="EI144" s="7">
        <f ca="1"/>
        <v>0</v>
      </c>
      <c r="EJ144" s="7">
        <f ca="1"/>
        <v>0</v>
      </c>
      <c r="EK144" s="7">
        <f ca="1"/>
        <v>0</v>
      </c>
      <c r="EL144" s="7">
        <f ca="1"/>
        <v>0</v>
      </c>
      <c r="EM144" s="7">
        <f ca="1"/>
        <v>0</v>
      </c>
      <c r="EN144" s="7">
        <f ca="1"/>
        <v>0</v>
      </c>
      <c r="EO144" s="7">
        <f ca="1"/>
        <v>0</v>
      </c>
      <c r="EP144" s="7">
        <f ca="1"/>
        <v>0</v>
      </c>
      <c r="EQ144" s="7">
        <f ca="1"/>
        <v>0</v>
      </c>
      <c r="ER144" s="7">
        <f ca="1"/>
        <v>0</v>
      </c>
      <c r="ES144" s="7">
        <f ca="1"/>
        <v>0</v>
      </c>
      <c r="ET144" s="7">
        <f ca="1"/>
        <v>0</v>
      </c>
      <c r="EU144" s="7">
        <f ca="1"/>
        <v>0</v>
      </c>
      <c r="EV144" s="7">
        <f ca="1"/>
        <v>0</v>
      </c>
      <c r="EW144" s="7">
        <f ca="1"/>
        <v>0</v>
      </c>
      <c r="EX144" s="7">
        <f ca="1"/>
        <v>0</v>
      </c>
      <c r="EY144" s="7">
        <f ca="1"/>
        <v>0</v>
      </c>
      <c r="EZ144" s="7">
        <f ca="1"/>
        <v>0</v>
      </c>
      <c r="FA144" s="7">
        <f ca="1"/>
        <v>1</v>
      </c>
      <c r="FB144" s="7">
        <f ca="1"/>
        <v>0</v>
      </c>
      <c r="FE144" s="124"/>
      <c r="FJ144" s="204"/>
      <c r="FK144" s="23"/>
      <c r="FL144" s="17"/>
      <c r="FM144" s="17"/>
      <c r="FN144" s="17"/>
      <c r="FO144" s="17"/>
      <c r="FP144" s="17"/>
      <c r="FQ144" s="17"/>
      <c r="FR144" s="17"/>
      <c r="FS144" s="17"/>
      <c r="FT144" s="17"/>
      <c r="FU144" s="17"/>
      <c r="FV144" s="17"/>
      <c r="FW144" s="17"/>
      <c r="FX144" s="17"/>
      <c r="FY144" s="17"/>
      <c r="FZ144" s="17"/>
      <c r="GA144" s="17"/>
      <c r="GB144" s="17"/>
      <c r="GC144" s="17"/>
      <c r="GD144" s="17"/>
      <c r="HC144" s="125"/>
      <c r="HO144" s="147"/>
      <c r="JL144" s="143"/>
    </row>
    <row r="145" spans="1:295" ht="19">
      <c r="A145" s="222"/>
      <c r="B145" s="23" t="s">
        <v>142</v>
      </c>
      <c r="X145" s="7">
        <v>0</v>
      </c>
      <c r="Y145" s="7">
        <v>0</v>
      </c>
      <c r="Z145" s="7">
        <v>0</v>
      </c>
      <c r="AA145" s="7">
        <v>0</v>
      </c>
      <c r="AB145" s="7">
        <v>0</v>
      </c>
      <c r="AC145" s="7">
        <v>0</v>
      </c>
      <c r="AD145" s="7">
        <v>0</v>
      </c>
      <c r="AE145" s="7">
        <v>0</v>
      </c>
      <c r="AF145" s="7">
        <v>0</v>
      </c>
      <c r="AG145" s="7">
        <v>0</v>
      </c>
      <c r="AH145" s="7">
        <v>0</v>
      </c>
      <c r="AI145" s="7">
        <v>0</v>
      </c>
      <c r="AJ145" s="7">
        <v>0</v>
      </c>
      <c r="AK145" s="7">
        <v>0</v>
      </c>
      <c r="AL145" s="7">
        <v>0</v>
      </c>
      <c r="AM145" s="7">
        <v>0</v>
      </c>
      <c r="AN145" s="7">
        <v>75000000000</v>
      </c>
      <c r="AO145" s="7">
        <v>0</v>
      </c>
      <c r="AP145" s="7">
        <v>0</v>
      </c>
      <c r="BB145" s="45"/>
      <c r="BC145" s="23"/>
      <c r="BD145" s="7">
        <f t="shared" si="37"/>
        <v>75000000000</v>
      </c>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222"/>
      <c r="CM145" s="23" t="s">
        <v>142</v>
      </c>
      <c r="CN145" s="7">
        <f ca="1"/>
        <v>0</v>
      </c>
      <c r="CO145" s="7">
        <f ca="1"/>
        <v>0</v>
      </c>
      <c r="CP145" s="7">
        <f ca="1"/>
        <v>0</v>
      </c>
      <c r="CQ145" s="7">
        <f ca="1"/>
        <v>0</v>
      </c>
      <c r="CR145" s="7">
        <f ca="1"/>
        <v>0</v>
      </c>
      <c r="CS145" s="7">
        <f ca="1"/>
        <v>0</v>
      </c>
      <c r="CT145" s="7">
        <f ca="1"/>
        <v>0</v>
      </c>
      <c r="CU145" s="7">
        <f ca="1"/>
        <v>0</v>
      </c>
      <c r="CV145" s="7">
        <f ca="1"/>
        <v>0</v>
      </c>
      <c r="CW145" s="7">
        <f ca="1"/>
        <v>0</v>
      </c>
      <c r="CX145" s="7">
        <f ca="1"/>
        <v>0</v>
      </c>
      <c r="CY145" s="7">
        <f ca="1"/>
        <v>0</v>
      </c>
      <c r="CZ145" s="7">
        <f ca="1"/>
        <v>0</v>
      </c>
      <c r="DA145" s="7">
        <f ca="1"/>
        <v>0</v>
      </c>
      <c r="DB145" s="7">
        <f ca="1"/>
        <v>0</v>
      </c>
      <c r="DC145" s="7">
        <f ca="1"/>
        <v>0</v>
      </c>
      <c r="DD145" s="7">
        <f ca="1"/>
        <v>0</v>
      </c>
      <c r="DE145" s="7">
        <f ca="1"/>
        <v>0</v>
      </c>
      <c r="DF145" s="7">
        <f ca="1"/>
        <v>0</v>
      </c>
      <c r="DG145" s="7">
        <f ca="1"/>
        <v>0</v>
      </c>
      <c r="DJ145" s="222"/>
      <c r="DK145" s="23" t="s">
        <v>142</v>
      </c>
      <c r="DL145" s="7">
        <f ca="1"/>
        <v>0</v>
      </c>
      <c r="DM145" s="7">
        <f ca="1"/>
        <v>0</v>
      </c>
      <c r="DN145" s="7">
        <f ca="1"/>
        <v>0</v>
      </c>
      <c r="DO145" s="7">
        <f ca="1"/>
        <v>0</v>
      </c>
      <c r="DP145" s="7">
        <f ca="1"/>
        <v>0</v>
      </c>
      <c r="DQ145" s="7">
        <f ca="1"/>
        <v>0</v>
      </c>
      <c r="DR145" s="7">
        <f ca="1"/>
        <v>0</v>
      </c>
      <c r="DS145" s="7">
        <f ca="1"/>
        <v>0</v>
      </c>
      <c r="DT145" s="7">
        <f ca="1"/>
        <v>0</v>
      </c>
      <c r="DU145" s="7">
        <f ca="1"/>
        <v>0</v>
      </c>
      <c r="DV145" s="7">
        <f ca="1"/>
        <v>0</v>
      </c>
      <c r="DW145" s="7">
        <f ca="1"/>
        <v>0</v>
      </c>
      <c r="DX145" s="7">
        <f ca="1"/>
        <v>0</v>
      </c>
      <c r="DY145" s="7">
        <f ca="1"/>
        <v>0</v>
      </c>
      <c r="DZ145" s="7">
        <f ca="1"/>
        <v>0</v>
      </c>
      <c r="EA145" s="7">
        <f ca="1"/>
        <v>0</v>
      </c>
      <c r="EB145" s="7">
        <f ca="1"/>
        <v>0</v>
      </c>
      <c r="EC145" s="7">
        <f ca="1"/>
        <v>0</v>
      </c>
      <c r="ED145" s="7">
        <f ca="1"/>
        <v>0</v>
      </c>
      <c r="EE145" s="7">
        <f ca="1"/>
        <v>1</v>
      </c>
      <c r="EG145" s="222"/>
      <c r="EH145" s="23" t="s">
        <v>142</v>
      </c>
      <c r="EI145" s="7">
        <f ca="1"/>
        <v>0</v>
      </c>
      <c r="EJ145" s="7">
        <f ca="1"/>
        <v>0</v>
      </c>
      <c r="EK145" s="7">
        <f ca="1"/>
        <v>0</v>
      </c>
      <c r="EL145" s="7">
        <f ca="1"/>
        <v>0</v>
      </c>
      <c r="EM145" s="7">
        <f ca="1"/>
        <v>0</v>
      </c>
      <c r="EN145" s="7">
        <f ca="1"/>
        <v>0</v>
      </c>
      <c r="EO145" s="7">
        <f ca="1"/>
        <v>0</v>
      </c>
      <c r="EP145" s="7">
        <f ca="1"/>
        <v>0</v>
      </c>
      <c r="EQ145" s="7">
        <f ca="1"/>
        <v>0</v>
      </c>
      <c r="ER145" s="7">
        <f ca="1"/>
        <v>0</v>
      </c>
      <c r="ES145" s="7">
        <f ca="1"/>
        <v>0</v>
      </c>
      <c r="ET145" s="7">
        <f ca="1"/>
        <v>0</v>
      </c>
      <c r="EU145" s="7">
        <f ca="1"/>
        <v>0</v>
      </c>
      <c r="EV145" s="7">
        <f ca="1"/>
        <v>0</v>
      </c>
      <c r="EW145" s="7">
        <f ca="1"/>
        <v>0</v>
      </c>
      <c r="EX145" s="7">
        <f ca="1"/>
        <v>0</v>
      </c>
      <c r="EY145" s="7">
        <f ca="1"/>
        <v>0</v>
      </c>
      <c r="EZ145" s="7">
        <f ca="1"/>
        <v>0</v>
      </c>
      <c r="FA145" s="7">
        <f ca="1"/>
        <v>0</v>
      </c>
      <c r="FB145" s="7">
        <f ca="1"/>
        <v>1</v>
      </c>
      <c r="FE145" s="124"/>
      <c r="FJ145" s="204"/>
      <c r="FK145" s="23"/>
      <c r="FL145" s="17"/>
      <c r="FM145" s="17"/>
      <c r="FN145" s="17"/>
      <c r="FO145" s="17"/>
      <c r="FP145" s="17"/>
      <c r="FQ145" s="17"/>
      <c r="FR145" s="17"/>
      <c r="FS145" s="17"/>
      <c r="FT145" s="17"/>
      <c r="FU145" s="17"/>
      <c r="FV145" s="17"/>
      <c r="FW145" s="17"/>
      <c r="FX145" s="17"/>
      <c r="FY145" s="17"/>
      <c r="FZ145" s="17"/>
      <c r="GA145" s="17"/>
      <c r="GB145" s="17"/>
      <c r="GC145" s="17"/>
      <c r="GD145" s="17"/>
      <c r="HC145" s="125"/>
      <c r="HO145" s="147"/>
      <c r="JL145" s="143"/>
    </row>
    <row r="146" spans="1:295" ht="19">
      <c r="X146" s="211" t="s">
        <v>106</v>
      </c>
      <c r="Y146" s="211"/>
      <c r="Z146" s="211"/>
      <c r="AA146" s="211"/>
      <c r="AB146" s="211"/>
      <c r="AC146" s="211"/>
      <c r="AD146" s="211"/>
      <c r="AE146" s="211"/>
      <c r="AF146" s="211"/>
      <c r="AG146" s="211"/>
      <c r="AH146" s="211"/>
      <c r="AI146" s="211"/>
      <c r="AJ146" s="211"/>
      <c r="AK146" s="211"/>
      <c r="AL146" s="211"/>
      <c r="AM146" s="211"/>
      <c r="AN146" s="211"/>
      <c r="AO146" s="211"/>
      <c r="AP146" s="211"/>
      <c r="BB146" s="45"/>
      <c r="BC146" s="23"/>
      <c r="BD146" s="38" t="s">
        <v>109</v>
      </c>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211" t="s">
        <v>113</v>
      </c>
      <c r="CO146" s="211"/>
      <c r="CP146" s="211"/>
      <c r="CQ146" s="211"/>
      <c r="CR146" s="211"/>
      <c r="CS146" s="211"/>
      <c r="CT146" s="211"/>
      <c r="CU146" s="211"/>
      <c r="CV146" s="211"/>
      <c r="CW146" s="211"/>
      <c r="CX146" s="211"/>
      <c r="CY146" s="211"/>
      <c r="CZ146" s="211"/>
      <c r="DA146" s="211"/>
      <c r="DB146" s="211"/>
      <c r="DC146" s="211"/>
      <c r="DD146" s="211"/>
      <c r="DE146" s="211"/>
      <c r="DF146" s="211"/>
      <c r="DG146" s="211"/>
      <c r="DL146" s="211" t="s">
        <v>138</v>
      </c>
      <c r="DM146" s="211"/>
      <c r="DN146" s="211"/>
      <c r="DO146" s="211"/>
      <c r="DP146" s="211"/>
      <c r="DQ146" s="211"/>
      <c r="DR146" s="211"/>
      <c r="DS146" s="211"/>
      <c r="DT146" s="211"/>
      <c r="DU146" s="211"/>
      <c r="DV146" s="211"/>
      <c r="DW146" s="211"/>
      <c r="DX146" s="211"/>
      <c r="DY146" s="211"/>
      <c r="DZ146" s="211"/>
      <c r="EA146" s="211"/>
      <c r="EB146" s="211"/>
      <c r="EC146" s="211"/>
      <c r="ED146" s="211"/>
      <c r="EE146" s="211"/>
      <c r="EI146" s="211" t="s">
        <v>133</v>
      </c>
      <c r="EJ146" s="211"/>
      <c r="EK146" s="211"/>
      <c r="EL146" s="211"/>
      <c r="EM146" s="211"/>
      <c r="EN146" s="211"/>
      <c r="EO146" s="211"/>
      <c r="EP146" s="211"/>
      <c r="EQ146" s="211"/>
      <c r="ER146" s="211"/>
      <c r="ES146" s="211"/>
      <c r="ET146" s="211"/>
      <c r="EU146" s="211"/>
      <c r="EV146" s="211"/>
      <c r="EW146" s="211"/>
      <c r="EX146" s="211"/>
      <c r="EY146" s="211"/>
      <c r="EZ146" s="211"/>
      <c r="FA146" s="211"/>
      <c r="FB146" s="211"/>
      <c r="FE146" s="124"/>
      <c r="FL146" s="211"/>
      <c r="FM146" s="211"/>
      <c r="FN146" s="211"/>
      <c r="FO146" s="211"/>
      <c r="FP146" s="211"/>
      <c r="FQ146" s="211"/>
      <c r="FR146" s="211"/>
      <c r="FS146" s="211"/>
      <c r="FT146" s="211"/>
      <c r="FU146" s="211"/>
      <c r="FV146" s="211"/>
      <c r="FW146" s="211"/>
      <c r="FX146" s="211"/>
      <c r="FY146" s="38"/>
      <c r="FZ146" s="38"/>
      <c r="GA146" s="38"/>
      <c r="GB146" s="38"/>
      <c r="GC146" s="38"/>
      <c r="GD146" s="38"/>
      <c r="HC146" s="125"/>
      <c r="HO146" s="147"/>
      <c r="JL146" s="143"/>
    </row>
    <row r="147" spans="1:295" ht="16" customHeight="1" thickBot="1">
      <c r="V147" s="204" t="s">
        <v>143</v>
      </c>
      <c r="W147" s="98" t="s">
        <v>145</v>
      </c>
      <c r="X147" s="7">
        <f t="array" ref="X147:AP151">MMULT(TRANSPOSE(C47:G66), X126:AP145)</f>
        <v>53500</v>
      </c>
      <c r="Y147" s="7">
        <v>44720</v>
      </c>
      <c r="Z147" s="7">
        <v>-2158.5</v>
      </c>
      <c r="AA147" s="7">
        <v>-2753.5</v>
      </c>
      <c r="AB147" s="7">
        <v>-560</v>
      </c>
      <c r="AC147" s="7">
        <v>-25</v>
      </c>
      <c r="AD147" s="7">
        <v>-5425</v>
      </c>
      <c r="AE147" s="7">
        <v>-10340</v>
      </c>
      <c r="AF147" s="7">
        <v>-125</v>
      </c>
      <c r="AG147" s="7">
        <v>-374.49999999999818</v>
      </c>
      <c r="AH147" s="7">
        <v>-535</v>
      </c>
      <c r="AI147" s="7">
        <v>-24819.599999999999</v>
      </c>
      <c r="AJ147" s="7">
        <v>-25664.598356531948</v>
      </c>
      <c r="AK147" s="7">
        <v>-5904</v>
      </c>
      <c r="AL147" s="7">
        <v>-14303.520000000002</v>
      </c>
      <c r="AM147" s="7">
        <v>-3000.4000000000015</v>
      </c>
      <c r="AN147" s="7">
        <v>-335.40164346805403</v>
      </c>
      <c r="AO147" s="7">
        <v>-96</v>
      </c>
      <c r="AP147" s="7">
        <v>-1799.9799999999996</v>
      </c>
      <c r="BB147" s="45"/>
      <c r="BC147" s="23"/>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FE147" s="129"/>
      <c r="FF147" s="130"/>
      <c r="FG147" s="130"/>
      <c r="FH147" s="130"/>
      <c r="FI147" s="130"/>
      <c r="FJ147" s="130"/>
      <c r="FK147" s="130"/>
      <c r="FL147" s="130"/>
      <c r="FM147" s="130"/>
      <c r="FN147" s="130"/>
      <c r="FO147" s="130"/>
      <c r="FP147" s="130"/>
      <c r="FQ147" s="130"/>
      <c r="FR147" s="130"/>
      <c r="FS147" s="130"/>
      <c r="FT147" s="130"/>
      <c r="FU147" s="130"/>
      <c r="FV147" s="130"/>
      <c r="FW147" s="130"/>
      <c r="FX147" s="130"/>
      <c r="FY147" s="130"/>
      <c r="FZ147" s="130"/>
      <c r="GA147" s="130"/>
      <c r="GB147" s="130"/>
      <c r="GC147" s="130"/>
      <c r="GD147" s="130"/>
      <c r="GE147" s="130"/>
      <c r="GF147" s="130"/>
      <c r="GG147" s="130"/>
      <c r="GH147" s="130"/>
      <c r="GI147" s="130"/>
      <c r="GJ147" s="130"/>
      <c r="GK147" s="130"/>
      <c r="GL147" s="130"/>
      <c r="GM147" s="130"/>
      <c r="GN147" s="130"/>
      <c r="GO147" s="130"/>
      <c r="GP147" s="130"/>
      <c r="GQ147" s="130"/>
      <c r="GR147" s="130"/>
      <c r="GS147" s="130"/>
      <c r="GT147" s="130"/>
      <c r="GU147" s="130"/>
      <c r="GV147" s="130"/>
      <c r="GW147" s="130"/>
      <c r="GX147" s="130"/>
      <c r="GY147" s="130"/>
      <c r="GZ147" s="130"/>
      <c r="HA147" s="130"/>
      <c r="HB147" s="130"/>
      <c r="HC147" s="131"/>
      <c r="HO147" s="147"/>
      <c r="JL147" s="143"/>
    </row>
    <row r="148" spans="1:295" ht="17" thickTop="1">
      <c r="V148" s="204"/>
      <c r="W148" s="98" t="s">
        <v>146</v>
      </c>
      <c r="X148" s="7">
        <v>0</v>
      </c>
      <c r="Y148" s="7">
        <v>0</v>
      </c>
      <c r="Z148" s="7">
        <v>0</v>
      </c>
      <c r="AA148" s="7">
        <v>0</v>
      </c>
      <c r="AB148" s="7">
        <v>-1666685185.3909488</v>
      </c>
      <c r="AC148" s="7">
        <v>-1666685185.3909488</v>
      </c>
      <c r="AD148" s="7">
        <v>0</v>
      </c>
      <c r="AE148" s="7">
        <v>0</v>
      </c>
      <c r="AF148" s="7">
        <v>0</v>
      </c>
      <c r="AG148" s="7">
        <v>-1500000000</v>
      </c>
      <c r="AH148" s="7">
        <v>-2250000000</v>
      </c>
      <c r="AI148" s="7">
        <v>0</v>
      </c>
      <c r="AJ148" s="7">
        <v>0</v>
      </c>
      <c r="AK148" s="7">
        <v>0</v>
      </c>
      <c r="AL148" s="7">
        <v>0</v>
      </c>
      <c r="AM148" s="7">
        <v>0</v>
      </c>
      <c r="AN148" s="7">
        <v>0</v>
      </c>
      <c r="AO148" s="7">
        <v>0</v>
      </c>
      <c r="AP148" s="7">
        <v>150000000000</v>
      </c>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HO148" s="147"/>
      <c r="JL148" s="143"/>
    </row>
    <row r="149" spans="1:295">
      <c r="V149" s="204"/>
      <c r="W149" s="3" t="s">
        <v>148</v>
      </c>
      <c r="X149" s="7">
        <v>0</v>
      </c>
      <c r="Y149" s="7">
        <v>0</v>
      </c>
      <c r="Z149" s="7">
        <v>0</v>
      </c>
      <c r="AA149" s="7">
        <v>0</v>
      </c>
      <c r="AB149" s="7">
        <v>0</v>
      </c>
      <c r="AC149" s="7">
        <v>0</v>
      </c>
      <c r="AD149" s="7">
        <v>0</v>
      </c>
      <c r="AE149" s="7">
        <v>0</v>
      </c>
      <c r="AF149" s="7">
        <v>0</v>
      </c>
      <c r="AG149" s="7">
        <v>0</v>
      </c>
      <c r="AH149" s="7">
        <v>0</v>
      </c>
      <c r="AI149" s="7">
        <v>0</v>
      </c>
      <c r="AJ149" s="7">
        <v>0</v>
      </c>
      <c r="AK149" s="7">
        <v>0</v>
      </c>
      <c r="AL149" s="7">
        <v>0</v>
      </c>
      <c r="AM149" s="7">
        <v>0</v>
      </c>
      <c r="AN149" s="7">
        <v>0</v>
      </c>
      <c r="AO149" s="7">
        <v>500000000000000</v>
      </c>
      <c r="AP149" s="7">
        <v>0</v>
      </c>
      <c r="AR149" s="38"/>
      <c r="HO149" s="147"/>
      <c r="JL149" s="143"/>
    </row>
    <row r="150" spans="1:295" ht="16" customHeight="1">
      <c r="V150" s="204"/>
      <c r="W150" s="3" t="s">
        <v>149</v>
      </c>
      <c r="X150" s="7">
        <v>0</v>
      </c>
      <c r="Y150" s="7">
        <v>0</v>
      </c>
      <c r="Z150" s="7">
        <v>0</v>
      </c>
      <c r="AA150" s="7">
        <v>0</v>
      </c>
      <c r="AB150" s="7">
        <v>0</v>
      </c>
      <c r="AC150" s="7">
        <v>0</v>
      </c>
      <c r="AD150" s="7">
        <v>0</v>
      </c>
      <c r="AE150" s="7">
        <v>0</v>
      </c>
      <c r="AF150" s="7">
        <v>0</v>
      </c>
      <c r="AG150" s="7">
        <v>0</v>
      </c>
      <c r="AH150" s="7">
        <v>0</v>
      </c>
      <c r="AI150" s="7">
        <v>0</v>
      </c>
      <c r="AJ150" s="7">
        <v>0</v>
      </c>
      <c r="AK150" s="7">
        <v>0</v>
      </c>
      <c r="AL150" s="7">
        <v>0</v>
      </c>
      <c r="AM150" s="7">
        <v>500000000000</v>
      </c>
      <c r="AN150" s="7">
        <v>0</v>
      </c>
      <c r="AO150" s="7">
        <v>0</v>
      </c>
      <c r="AP150" s="7">
        <v>0</v>
      </c>
      <c r="HO150" s="147"/>
      <c r="JL150" s="143"/>
    </row>
    <row r="151" spans="1:295" ht="16" customHeight="1">
      <c r="V151" s="204"/>
      <c r="W151" s="3" t="s">
        <v>150</v>
      </c>
      <c r="X151" s="7">
        <v>0</v>
      </c>
      <c r="Y151" s="7">
        <v>0</v>
      </c>
      <c r="Z151" s="7">
        <v>0</v>
      </c>
      <c r="AA151" s="7">
        <v>0</v>
      </c>
      <c r="AB151" s="7">
        <v>0</v>
      </c>
      <c r="AC151" s="7">
        <v>0</v>
      </c>
      <c r="AD151" s="7">
        <v>0</v>
      </c>
      <c r="AE151" s="7">
        <v>0</v>
      </c>
      <c r="AF151" s="7">
        <v>0</v>
      </c>
      <c r="AG151" s="7">
        <v>0</v>
      </c>
      <c r="AH151" s="7">
        <v>0</v>
      </c>
      <c r="AI151" s="7">
        <v>0</v>
      </c>
      <c r="AJ151" s="7">
        <v>0</v>
      </c>
      <c r="AK151" s="7">
        <v>0</v>
      </c>
      <c r="AL151" s="7">
        <v>0</v>
      </c>
      <c r="AM151" s="7">
        <v>0</v>
      </c>
      <c r="AN151" s="7">
        <v>75000000000</v>
      </c>
      <c r="AO151" s="7">
        <v>0</v>
      </c>
      <c r="AP151" s="7">
        <v>0</v>
      </c>
      <c r="HO151" s="147"/>
      <c r="JL151" s="143"/>
    </row>
    <row r="152" spans="1:295" ht="16" customHeight="1">
      <c r="X152" s="221" t="s">
        <v>151</v>
      </c>
      <c r="Y152" s="221"/>
      <c r="Z152" s="221"/>
      <c r="AA152" s="221"/>
      <c r="AB152" s="221"/>
      <c r="AC152" s="221"/>
      <c r="AD152" s="221"/>
      <c r="AE152" s="221"/>
      <c r="AF152" s="221"/>
      <c r="AG152" s="221"/>
      <c r="AH152" s="221"/>
      <c r="AI152" s="221"/>
      <c r="AJ152" s="221"/>
      <c r="AK152" s="221"/>
      <c r="AL152" s="221"/>
      <c r="AM152" s="221"/>
      <c r="AN152" s="221"/>
      <c r="AO152" s="221"/>
      <c r="AP152" s="221"/>
      <c r="HO152" s="147"/>
      <c r="JL152" s="143"/>
    </row>
    <row r="153" spans="1:295" ht="16" customHeight="1">
      <c r="W153" s="3" t="s">
        <v>107</v>
      </c>
      <c r="X153" s="7">
        <f>X147</f>
        <v>53500</v>
      </c>
      <c r="Y153" s="7">
        <f>Y147</f>
        <v>44720</v>
      </c>
      <c r="Z153" s="7">
        <v>0</v>
      </c>
      <c r="AA153" s="7">
        <v>0</v>
      </c>
      <c r="AB153" s="7">
        <v>0</v>
      </c>
      <c r="AC153" s="7">
        <v>0</v>
      </c>
      <c r="AD153" s="7">
        <v>0</v>
      </c>
      <c r="AE153" s="7">
        <v>0</v>
      </c>
      <c r="AF153" s="7">
        <v>0</v>
      </c>
      <c r="AG153" s="7">
        <v>0</v>
      </c>
      <c r="AH153" s="7">
        <v>0</v>
      </c>
      <c r="AI153" s="7">
        <v>0</v>
      </c>
      <c r="AJ153" s="7">
        <v>0</v>
      </c>
      <c r="AK153" s="7">
        <v>0</v>
      </c>
      <c r="AL153" s="7">
        <v>0</v>
      </c>
      <c r="AM153" s="7">
        <v>0</v>
      </c>
      <c r="AN153" s="7">
        <v>0</v>
      </c>
      <c r="AO153" s="7">
        <v>0</v>
      </c>
      <c r="AP153" s="7">
        <v>0</v>
      </c>
      <c r="HO153" s="147"/>
      <c r="JL153" s="143"/>
    </row>
    <row r="154" spans="1:295" ht="16" customHeight="1">
      <c r="W154" s="3" t="s">
        <v>108</v>
      </c>
      <c r="X154" s="7">
        <v>0</v>
      </c>
      <c r="Y154" s="7">
        <v>0</v>
      </c>
      <c r="Z154" s="7">
        <f t="shared" ref="Z154:AP154" si="38">Z147</f>
        <v>-2158.5</v>
      </c>
      <c r="AA154" s="7">
        <f t="shared" si="38"/>
        <v>-2753.5</v>
      </c>
      <c r="AB154" s="7">
        <f t="shared" si="38"/>
        <v>-560</v>
      </c>
      <c r="AC154" s="7">
        <f t="shared" si="38"/>
        <v>-25</v>
      </c>
      <c r="AD154" s="7">
        <f t="shared" si="38"/>
        <v>-5425</v>
      </c>
      <c r="AE154" s="7">
        <f t="shared" si="38"/>
        <v>-10340</v>
      </c>
      <c r="AF154" s="7">
        <f t="shared" si="38"/>
        <v>-125</v>
      </c>
      <c r="AG154" s="7">
        <f t="shared" si="38"/>
        <v>-374.49999999999818</v>
      </c>
      <c r="AH154" s="7">
        <f t="shared" si="38"/>
        <v>-535</v>
      </c>
      <c r="AI154" s="7">
        <f t="shared" si="38"/>
        <v>-24819.599999999999</v>
      </c>
      <c r="AJ154" s="7">
        <f t="shared" si="38"/>
        <v>-25664.598356531948</v>
      </c>
      <c r="AK154" s="7">
        <f t="shared" si="38"/>
        <v>-5904</v>
      </c>
      <c r="AL154" s="7">
        <f t="shared" si="38"/>
        <v>-14303.520000000002</v>
      </c>
      <c r="AM154" s="7">
        <f t="shared" si="38"/>
        <v>-3000.4000000000015</v>
      </c>
      <c r="AN154" s="7">
        <f t="shared" si="38"/>
        <v>-335.40164346805403</v>
      </c>
      <c r="AO154" s="7">
        <f t="shared" si="38"/>
        <v>-96</v>
      </c>
      <c r="AP154" s="7">
        <f t="shared" si="38"/>
        <v>-1799.9799999999996</v>
      </c>
      <c r="HO154" s="147"/>
      <c r="JL154" s="143"/>
    </row>
    <row r="155" spans="1:295" ht="16" customHeight="1">
      <c r="HO155" s="147"/>
      <c r="JL155" s="143"/>
    </row>
    <row r="156" spans="1:295" ht="16" customHeight="1">
      <c r="HO156" s="147"/>
      <c r="JL156" s="143"/>
    </row>
    <row r="157" spans="1:295" s="138" customFormat="1" ht="16" customHeight="1">
      <c r="A157" s="217" t="s">
        <v>121</v>
      </c>
      <c r="B157" s="217"/>
      <c r="C157" s="217"/>
      <c r="D157" s="217"/>
      <c r="E157" s="217"/>
      <c r="F157" s="217"/>
      <c r="G157" s="217"/>
      <c r="H157" s="217"/>
      <c r="I157" s="217"/>
      <c r="J157" s="217"/>
      <c r="K157" s="217"/>
      <c r="L157" s="217"/>
      <c r="M157" s="217"/>
      <c r="N157" s="217"/>
      <c r="O157" s="217"/>
      <c r="P157" s="217"/>
      <c r="Q157" s="217"/>
      <c r="R157" s="217"/>
      <c r="S157" s="217"/>
      <c r="T157" s="217"/>
      <c r="U157" s="217"/>
      <c r="V157" s="217"/>
      <c r="W157" s="217"/>
      <c r="X157" s="217"/>
      <c r="Y157" s="217"/>
      <c r="HO157" s="149"/>
      <c r="JL157" s="150"/>
      <c r="JP157"/>
      <c r="JQ157"/>
      <c r="JR157"/>
      <c r="JS157"/>
      <c r="JT157"/>
      <c r="JU157"/>
      <c r="JV157"/>
      <c r="JW157"/>
      <c r="JX157"/>
      <c r="JY157"/>
      <c r="JZ157"/>
      <c r="KA157"/>
      <c r="KB157"/>
      <c r="KC157"/>
      <c r="KD157"/>
      <c r="KE157"/>
      <c r="KF157"/>
      <c r="KG157"/>
      <c r="KH157"/>
      <c r="KI157"/>
    </row>
    <row r="158" spans="1:295">
      <c r="HO158" s="147"/>
      <c r="JL158" s="143"/>
    </row>
    <row r="159" spans="1:295">
      <c r="A159" s="211" t="s">
        <v>122</v>
      </c>
      <c r="B159" s="211"/>
      <c r="C159" s="211"/>
      <c r="D159" s="211"/>
      <c r="E159" s="211"/>
      <c r="F159" s="211"/>
      <c r="G159" s="211"/>
      <c r="H159" s="211"/>
      <c r="I159" s="211"/>
      <c r="HO159" s="147"/>
      <c r="JL159" s="143"/>
    </row>
    <row r="160" spans="1:295">
      <c r="A160" s="38"/>
      <c r="B160" s="38"/>
      <c r="C160" s="38"/>
      <c r="D160" s="38"/>
      <c r="E160" s="38"/>
      <c r="F160" s="38"/>
      <c r="G160" s="38"/>
      <c r="H160" s="6"/>
      <c r="I160" s="6"/>
      <c r="HO160" s="147"/>
      <c r="JL160" s="143"/>
    </row>
    <row r="161" spans="1:295" ht="16" customHeight="1">
      <c r="A161" s="222" t="s">
        <v>171</v>
      </c>
      <c r="B161" s="23" t="s">
        <v>14</v>
      </c>
      <c r="C161" s="7">
        <f>BD126</f>
        <v>0</v>
      </c>
      <c r="D161" s="17"/>
      <c r="E161" s="46">
        <f>BB73</f>
        <v>0</v>
      </c>
      <c r="H161" s="17"/>
      <c r="I161" s="22">
        <f>C161-E161</f>
        <v>0</v>
      </c>
      <c r="HO161" s="147"/>
      <c r="JL161" s="143"/>
      <c r="JP161" s="138"/>
      <c r="JQ161" s="138"/>
      <c r="JR161" s="138"/>
      <c r="JS161" s="138"/>
      <c r="JT161" s="138"/>
      <c r="JU161" s="138"/>
      <c r="JV161" s="138"/>
      <c r="JW161" s="138"/>
      <c r="JX161" s="138"/>
      <c r="JY161" s="138"/>
      <c r="JZ161" s="138"/>
      <c r="KA161" s="138"/>
      <c r="KB161" s="138"/>
      <c r="KC161" s="138"/>
      <c r="KD161" s="138"/>
      <c r="KE161" s="138"/>
      <c r="KF161" s="138"/>
      <c r="KG161" s="138"/>
      <c r="KH161" s="138"/>
      <c r="KI161" s="138"/>
    </row>
    <row r="162" spans="1:295" ht="16" customHeight="1">
      <c r="A162" s="222"/>
      <c r="B162" s="23" t="s">
        <v>480</v>
      </c>
      <c r="C162" s="7">
        <f t="shared" ref="C162:C180" si="39">BD127</f>
        <v>0</v>
      </c>
      <c r="D162" s="17"/>
      <c r="E162" s="46">
        <f t="shared" ref="E162:E180" si="40">BB74</f>
        <v>0</v>
      </c>
      <c r="H162" s="17"/>
      <c r="I162" s="22">
        <f t="shared" ref="I162:I180" si="41">C162-E162</f>
        <v>0</v>
      </c>
      <c r="HO162" s="147"/>
      <c r="JL162" s="143"/>
    </row>
    <row r="163" spans="1:295" ht="16" customHeight="1">
      <c r="A163" s="222"/>
      <c r="B163" s="23" t="s">
        <v>481</v>
      </c>
      <c r="C163" s="7">
        <f t="shared" si="39"/>
        <v>0</v>
      </c>
      <c r="D163" s="17"/>
      <c r="E163" s="46">
        <f t="shared" si="40"/>
        <v>0</v>
      </c>
      <c r="H163" s="17"/>
      <c r="I163" s="22">
        <f t="shared" si="41"/>
        <v>0</v>
      </c>
      <c r="HO163" s="147"/>
      <c r="JL163" s="143"/>
    </row>
    <row r="164" spans="1:295">
      <c r="A164" s="222"/>
      <c r="B164" s="23" t="s">
        <v>27</v>
      </c>
      <c r="C164" s="7">
        <f t="shared" si="39"/>
        <v>0</v>
      </c>
      <c r="D164" s="17"/>
      <c r="E164" s="46">
        <f t="shared" si="40"/>
        <v>0</v>
      </c>
      <c r="H164" s="17"/>
      <c r="I164" s="22">
        <f t="shared" si="41"/>
        <v>0</v>
      </c>
      <c r="HO164" s="147"/>
      <c r="JL164" s="143"/>
    </row>
    <row r="165" spans="1:295">
      <c r="A165" s="222"/>
      <c r="B165" s="23" t="s">
        <v>482</v>
      </c>
      <c r="C165" s="7">
        <f t="shared" si="39"/>
        <v>0</v>
      </c>
      <c r="D165" s="17"/>
      <c r="E165" s="46">
        <f t="shared" si="40"/>
        <v>0</v>
      </c>
      <c r="H165" s="17"/>
      <c r="I165" s="22">
        <f t="shared" si="41"/>
        <v>0</v>
      </c>
      <c r="HO165" s="147"/>
      <c r="JL165" s="143"/>
    </row>
    <row r="166" spans="1:295">
      <c r="A166" s="222"/>
      <c r="B166" s="23" t="s">
        <v>483</v>
      </c>
      <c r="C166" s="7">
        <f t="shared" si="39"/>
        <v>0</v>
      </c>
      <c r="D166" s="17"/>
      <c r="E166" s="46">
        <f t="shared" si="40"/>
        <v>0</v>
      </c>
      <c r="H166" s="17"/>
      <c r="I166" s="22">
        <f t="shared" si="41"/>
        <v>0</v>
      </c>
      <c r="HO166" s="147"/>
      <c r="JL166" s="143"/>
    </row>
    <row r="167" spans="1:295">
      <c r="A167" s="222"/>
      <c r="B167" s="23" t="s">
        <v>15</v>
      </c>
      <c r="C167" s="7">
        <f t="shared" si="39"/>
        <v>0</v>
      </c>
      <c r="E167" s="46">
        <f t="shared" si="40"/>
        <v>0</v>
      </c>
      <c r="I167" s="22">
        <f t="shared" si="41"/>
        <v>0</v>
      </c>
      <c r="HO167" s="147"/>
      <c r="JL167" s="143"/>
    </row>
    <row r="168" spans="1:295">
      <c r="A168" s="222"/>
      <c r="B168" s="23" t="s">
        <v>484</v>
      </c>
      <c r="C168" s="7">
        <f t="shared" si="39"/>
        <v>0</v>
      </c>
      <c r="E168" s="46">
        <f t="shared" si="40"/>
        <v>0</v>
      </c>
      <c r="I168" s="22">
        <f t="shared" si="41"/>
        <v>0</v>
      </c>
      <c r="HO168" s="147"/>
      <c r="JL168" s="143"/>
    </row>
    <row r="169" spans="1:295">
      <c r="A169" s="222"/>
      <c r="B169" s="23" t="s">
        <v>21</v>
      </c>
      <c r="C169" s="7">
        <f t="shared" si="39"/>
        <v>0</v>
      </c>
      <c r="E169" s="46">
        <f t="shared" si="40"/>
        <v>0</v>
      </c>
      <c r="I169" s="22">
        <f t="shared" si="41"/>
        <v>0</v>
      </c>
      <c r="HO169" s="147"/>
      <c r="JL169" s="143"/>
    </row>
    <row r="170" spans="1:295">
      <c r="A170" s="222"/>
      <c r="B170" s="23" t="s">
        <v>485</v>
      </c>
      <c r="C170" s="7">
        <f t="shared" si="39"/>
        <v>0</v>
      </c>
      <c r="E170" s="46">
        <f t="shared" si="40"/>
        <v>0</v>
      </c>
      <c r="I170" s="22">
        <f t="shared" si="41"/>
        <v>0</v>
      </c>
      <c r="HO170" s="147"/>
      <c r="JL170" s="143"/>
    </row>
    <row r="171" spans="1:295">
      <c r="A171" s="222"/>
      <c r="B171" s="23" t="s">
        <v>20</v>
      </c>
      <c r="C171" s="7">
        <f t="shared" si="39"/>
        <v>0</v>
      </c>
      <c r="D171" s="17"/>
      <c r="E171" s="46">
        <f t="shared" si="40"/>
        <v>0</v>
      </c>
      <c r="H171" s="17"/>
      <c r="I171" s="22">
        <f t="shared" si="41"/>
        <v>0</v>
      </c>
      <c r="HO171" s="147"/>
      <c r="JL171" s="143"/>
    </row>
    <row r="172" spans="1:295">
      <c r="A172" s="222"/>
      <c r="B172" s="23" t="s">
        <v>486</v>
      </c>
      <c r="C172" s="7">
        <f t="shared" si="39"/>
        <v>0</v>
      </c>
      <c r="D172" s="17"/>
      <c r="E172" s="46">
        <f t="shared" si="40"/>
        <v>0</v>
      </c>
      <c r="H172" s="17"/>
      <c r="I172" s="22">
        <f t="shared" si="41"/>
        <v>0</v>
      </c>
      <c r="HO172" s="147"/>
      <c r="JL172" s="143"/>
    </row>
    <row r="173" spans="1:295">
      <c r="A173" s="222"/>
      <c r="B173" s="23" t="s">
        <v>30</v>
      </c>
      <c r="C173" s="7">
        <f t="shared" si="39"/>
        <v>0</v>
      </c>
      <c r="E173" s="46">
        <f t="shared" si="40"/>
        <v>0</v>
      </c>
      <c r="I173" s="22">
        <f t="shared" si="41"/>
        <v>0</v>
      </c>
      <c r="HO173" s="147"/>
      <c r="JL173" s="143"/>
    </row>
    <row r="174" spans="1:295">
      <c r="A174" s="222"/>
      <c r="B174" s="23" t="s">
        <v>31</v>
      </c>
      <c r="C174" s="7">
        <f t="shared" si="39"/>
        <v>0</v>
      </c>
      <c r="D174" s="38" t="s">
        <v>26</v>
      </c>
      <c r="E174" s="46">
        <f t="shared" si="40"/>
        <v>0</v>
      </c>
      <c r="H174" s="92" t="s">
        <v>25</v>
      </c>
      <c r="I174" s="22">
        <f t="shared" si="41"/>
        <v>0</v>
      </c>
      <c r="HO174" s="147"/>
      <c r="JL174" s="143"/>
    </row>
    <row r="175" spans="1:295">
      <c r="A175" s="222"/>
      <c r="B175" s="23" t="s">
        <v>489</v>
      </c>
      <c r="C175" s="7">
        <f t="shared" si="39"/>
        <v>0</v>
      </c>
      <c r="D175" s="17"/>
      <c r="E175" s="46">
        <f t="shared" si="40"/>
        <v>0</v>
      </c>
      <c r="H175" s="17"/>
      <c r="I175" s="22">
        <f t="shared" si="41"/>
        <v>0</v>
      </c>
      <c r="HO175" s="147"/>
      <c r="JL175" s="143"/>
    </row>
    <row r="176" spans="1:295">
      <c r="A176" s="222"/>
      <c r="B176" s="23" t="s">
        <v>490</v>
      </c>
      <c r="C176" s="7">
        <f t="shared" si="39"/>
        <v>0</v>
      </c>
      <c r="D176" s="17"/>
      <c r="E176" s="46">
        <f t="shared" si="40"/>
        <v>0</v>
      </c>
      <c r="H176" s="17"/>
      <c r="I176" s="22">
        <f t="shared" si="41"/>
        <v>0</v>
      </c>
      <c r="HO176" s="147"/>
      <c r="JL176" s="143"/>
    </row>
    <row r="177" spans="1:272">
      <c r="A177" s="222"/>
      <c r="B177" s="23" t="s">
        <v>139</v>
      </c>
      <c r="C177" s="7">
        <f t="shared" si="39"/>
        <v>142916629629.21811</v>
      </c>
      <c r="D177" s="17"/>
      <c r="E177" s="46">
        <f t="shared" si="40"/>
        <v>142916629629.21808</v>
      </c>
      <c r="H177" s="17"/>
      <c r="I177" s="22">
        <f t="shared" si="41"/>
        <v>0</v>
      </c>
      <c r="HO177" s="147"/>
      <c r="JL177" s="143"/>
    </row>
    <row r="178" spans="1:272">
      <c r="A178" s="222"/>
      <c r="B178" s="23" t="s">
        <v>140</v>
      </c>
      <c r="C178" s="7">
        <f t="shared" si="39"/>
        <v>500000000000000</v>
      </c>
      <c r="D178" s="17"/>
      <c r="E178" s="46">
        <f t="shared" si="40"/>
        <v>500000000000000</v>
      </c>
      <c r="H178" s="17"/>
      <c r="I178" s="22">
        <f t="shared" si="41"/>
        <v>0</v>
      </c>
      <c r="HO178" s="147"/>
      <c r="JL178" s="143"/>
    </row>
    <row r="179" spans="1:272">
      <c r="A179" s="222"/>
      <c r="B179" s="23" t="s">
        <v>141</v>
      </c>
      <c r="C179" s="7">
        <f t="shared" si="39"/>
        <v>500000000000</v>
      </c>
      <c r="D179" s="17"/>
      <c r="E179" s="46">
        <f t="shared" si="40"/>
        <v>500000000000</v>
      </c>
      <c r="H179" s="17"/>
      <c r="I179" s="22">
        <f t="shared" si="41"/>
        <v>0</v>
      </c>
      <c r="HO179" s="147"/>
      <c r="JL179" s="143"/>
    </row>
    <row r="180" spans="1:272" ht="19">
      <c r="A180" s="222"/>
      <c r="B180" s="23" t="s">
        <v>142</v>
      </c>
      <c r="C180" s="7">
        <f t="shared" si="39"/>
        <v>75000000000</v>
      </c>
      <c r="D180" s="17"/>
      <c r="E180" s="46">
        <f t="shared" si="40"/>
        <v>75000000000</v>
      </c>
      <c r="H180" s="17"/>
      <c r="I180" s="22">
        <f t="shared" si="41"/>
        <v>0</v>
      </c>
      <c r="HO180" s="147"/>
      <c r="JL180" s="143"/>
    </row>
    <row r="181" spans="1:272">
      <c r="C181" s="38" t="s">
        <v>109</v>
      </c>
      <c r="D181" s="4"/>
      <c r="E181" s="38" t="s">
        <v>104</v>
      </c>
      <c r="H181" s="4"/>
      <c r="I181" s="17" t="s">
        <v>119</v>
      </c>
      <c r="HO181" s="147"/>
      <c r="JL181" s="143"/>
    </row>
    <row r="182" spans="1:272">
      <c r="C182" s="38"/>
      <c r="D182" s="4"/>
      <c r="E182" s="38"/>
      <c r="H182" s="4"/>
      <c r="I182" s="17"/>
      <c r="HO182" s="147"/>
      <c r="JL182" s="143"/>
    </row>
    <row r="183" spans="1:272">
      <c r="C183" s="38"/>
      <c r="D183" s="4"/>
      <c r="E183" s="38"/>
      <c r="H183" s="4"/>
      <c r="I183" s="17"/>
      <c r="HO183" s="147"/>
      <c r="JL183" s="143"/>
    </row>
    <row r="184" spans="1:272">
      <c r="C184" s="38"/>
      <c r="D184" s="4"/>
      <c r="E184" s="38"/>
      <c r="H184" s="4"/>
      <c r="I184" s="17"/>
      <c r="HO184" s="147"/>
      <c r="JL184" s="143"/>
    </row>
    <row r="185" spans="1:272">
      <c r="A185" s="211" t="s">
        <v>159</v>
      </c>
      <c r="B185" s="211"/>
      <c r="C185" s="211"/>
      <c r="D185" s="211"/>
      <c r="E185" s="211"/>
      <c r="F185" s="211"/>
      <c r="G185" s="211"/>
      <c r="H185" s="211"/>
      <c r="I185" s="211"/>
      <c r="J185" s="211"/>
      <c r="K185" s="211"/>
      <c r="L185" s="211"/>
      <c r="M185" s="211"/>
      <c r="N185" s="211"/>
      <c r="O185" s="211"/>
      <c r="P185" s="211"/>
      <c r="Q185" s="211"/>
      <c r="R185" s="211"/>
      <c r="S185" s="211"/>
      <c r="T185" s="211"/>
      <c r="U185" s="211"/>
      <c r="V185" s="211"/>
      <c r="W185" s="211"/>
      <c r="X185" s="211"/>
      <c r="Y185" s="211"/>
      <c r="HO185" s="147"/>
      <c r="JL185" s="143"/>
    </row>
    <row r="186" spans="1:272" ht="16" customHeight="1">
      <c r="A186" s="38"/>
      <c r="B186" s="38"/>
      <c r="C186" s="38"/>
      <c r="D186" s="38"/>
      <c r="E186" s="38"/>
      <c r="F186" s="38"/>
      <c r="G186" s="38"/>
      <c r="H186" s="38"/>
      <c r="I186" s="38"/>
      <c r="HO186" s="147"/>
      <c r="JL186" s="143"/>
    </row>
    <row r="187" spans="1:272">
      <c r="C187" s="224" t="s">
        <v>143</v>
      </c>
      <c r="D187" s="224"/>
      <c r="E187" s="224"/>
      <c r="F187" s="224"/>
      <c r="G187" s="224"/>
      <c r="I187" s="224" t="s">
        <v>143</v>
      </c>
      <c r="J187" s="224"/>
      <c r="K187" s="224"/>
      <c r="L187" s="224"/>
      <c r="M187" s="224"/>
      <c r="O187" s="224" t="s">
        <v>143</v>
      </c>
      <c r="P187" s="224"/>
      <c r="Q187" s="224"/>
      <c r="R187" s="224"/>
      <c r="S187" s="224"/>
      <c r="U187" s="224" t="s">
        <v>143</v>
      </c>
      <c r="V187" s="224"/>
      <c r="W187" s="224"/>
      <c r="X187" s="224"/>
      <c r="Y187" s="224"/>
      <c r="HO187" s="147"/>
      <c r="HV187" s="211" t="s">
        <v>1</v>
      </c>
      <c r="HW187" s="211"/>
      <c r="HX187" s="211"/>
      <c r="HY187" s="211"/>
      <c r="HZ187" s="211"/>
      <c r="IA187" s="211"/>
      <c r="IB187" s="211"/>
      <c r="IC187" s="211"/>
      <c r="ID187" s="211"/>
      <c r="IE187" s="211"/>
      <c r="IF187" s="211"/>
      <c r="IG187" s="211"/>
      <c r="IH187" s="211"/>
      <c r="II187" s="211"/>
      <c r="IJ187" s="211"/>
      <c r="IK187" s="211"/>
      <c r="IL187" s="211"/>
      <c r="IM187" s="211"/>
      <c r="IN187" s="211"/>
      <c r="IO187" s="38"/>
      <c r="IR187" s="211" t="s">
        <v>110</v>
      </c>
      <c r="IS187" s="211"/>
      <c r="IT187" s="211"/>
      <c r="IU187" s="211"/>
      <c r="IV187" s="211"/>
      <c r="IW187" s="211"/>
      <c r="IX187" s="211"/>
      <c r="IY187" s="211"/>
      <c r="IZ187" s="211"/>
      <c r="JA187" s="211"/>
      <c r="JB187" s="211"/>
      <c r="JC187" s="211"/>
      <c r="JD187" s="211"/>
      <c r="JE187" s="211"/>
      <c r="JF187" s="211"/>
      <c r="JG187" s="211"/>
      <c r="JH187" s="211"/>
      <c r="JI187" s="211"/>
      <c r="JJ187" s="211"/>
      <c r="JK187" s="211"/>
      <c r="JL187" s="143"/>
    </row>
    <row r="188" spans="1:272" ht="101" customHeight="1">
      <c r="C188" s="97" t="s">
        <v>145</v>
      </c>
      <c r="D188" s="97" t="s">
        <v>146</v>
      </c>
      <c r="E188" s="6" t="s">
        <v>148</v>
      </c>
      <c r="F188" s="6" t="s">
        <v>149</v>
      </c>
      <c r="G188" s="6" t="s">
        <v>150</v>
      </c>
      <c r="I188" s="97" t="s">
        <v>145</v>
      </c>
      <c r="J188" s="97" t="s">
        <v>146</v>
      </c>
      <c r="K188" s="6" t="s">
        <v>148</v>
      </c>
      <c r="L188" s="6" t="s">
        <v>149</v>
      </c>
      <c r="M188" s="6" t="s">
        <v>150</v>
      </c>
      <c r="O188" s="97" t="s">
        <v>145</v>
      </c>
      <c r="P188" s="97" t="s">
        <v>146</v>
      </c>
      <c r="Q188" s="6" t="s">
        <v>148</v>
      </c>
      <c r="R188" s="6" t="s">
        <v>149</v>
      </c>
      <c r="S188" s="6" t="s">
        <v>150</v>
      </c>
      <c r="U188" s="97" t="s">
        <v>145</v>
      </c>
      <c r="V188" s="97" t="s">
        <v>146</v>
      </c>
      <c r="W188" s="6" t="s">
        <v>148</v>
      </c>
      <c r="X188" s="6" t="s">
        <v>149</v>
      </c>
      <c r="Y188" s="6" t="s">
        <v>150</v>
      </c>
      <c r="HO188" s="147"/>
      <c r="HP188" s="97"/>
      <c r="HS188" t="s">
        <v>190</v>
      </c>
      <c r="HV188" s="6" t="s">
        <v>175</v>
      </c>
      <c r="HW188" s="6" t="s">
        <v>176</v>
      </c>
      <c r="HX188" s="6" t="s">
        <v>28</v>
      </c>
      <c r="HY188" s="6" t="s">
        <v>0</v>
      </c>
      <c r="HZ188" s="6" t="s">
        <v>37</v>
      </c>
      <c r="IA188" s="6" t="s">
        <v>38</v>
      </c>
      <c r="IB188" s="6" t="s">
        <v>13</v>
      </c>
      <c r="IC188" s="6" t="s">
        <v>23</v>
      </c>
      <c r="ID188" s="6" t="s">
        <v>22</v>
      </c>
      <c r="IE188" s="6" t="s">
        <v>131</v>
      </c>
      <c r="IF188" s="6" t="s">
        <v>132</v>
      </c>
      <c r="IG188" s="6" t="s">
        <v>32</v>
      </c>
      <c r="IH188" s="6" t="s">
        <v>33</v>
      </c>
      <c r="II188" s="6" t="s">
        <v>42</v>
      </c>
      <c r="IJ188" s="6" t="s">
        <v>34</v>
      </c>
      <c r="IK188" s="6" t="s">
        <v>35</v>
      </c>
      <c r="IL188" s="6" t="s">
        <v>36</v>
      </c>
      <c r="IM188" s="6" t="s">
        <v>41</v>
      </c>
      <c r="IN188" s="6" t="s">
        <v>134</v>
      </c>
      <c r="IO188" s="6"/>
      <c r="IR188" s="6" t="s">
        <v>14</v>
      </c>
      <c r="IS188" s="6" t="s">
        <v>201</v>
      </c>
      <c r="IT188" s="6" t="s">
        <v>202</v>
      </c>
      <c r="IU188" s="6" t="s">
        <v>27</v>
      </c>
      <c r="IV188" s="6" t="s">
        <v>203</v>
      </c>
      <c r="IW188" s="6" t="s">
        <v>204</v>
      </c>
      <c r="IX188" s="6" t="s">
        <v>15</v>
      </c>
      <c r="IY188" s="6" t="s">
        <v>206</v>
      </c>
      <c r="IZ188" s="6" t="s">
        <v>21</v>
      </c>
      <c r="JA188" s="6" t="s">
        <v>205</v>
      </c>
      <c r="JB188" s="6" t="s">
        <v>20</v>
      </c>
      <c r="JC188" s="6" t="s">
        <v>207</v>
      </c>
      <c r="JD188" s="6" t="s">
        <v>182</v>
      </c>
      <c r="JE188" s="6" t="s">
        <v>183</v>
      </c>
      <c r="JF188" s="6" t="s">
        <v>184</v>
      </c>
      <c r="JG188" s="6" t="s">
        <v>180</v>
      </c>
      <c r="JH188" s="6" t="s">
        <v>139</v>
      </c>
      <c r="JI188" s="6" t="s">
        <v>140</v>
      </c>
      <c r="JJ188" s="6" t="s">
        <v>181</v>
      </c>
      <c r="JK188" s="6" t="s">
        <v>142</v>
      </c>
      <c r="JL188" s="143"/>
    </row>
    <row r="189" spans="1:272" ht="16" customHeight="1">
      <c r="A189" s="204" t="s">
        <v>1</v>
      </c>
      <c r="B189" s="3" t="s">
        <v>487</v>
      </c>
      <c r="C189" s="7">
        <f t="shared" ref="C189:G207" si="42">BD103</f>
        <v>53500</v>
      </c>
      <c r="D189" s="7">
        <f t="shared" si="42"/>
        <v>0</v>
      </c>
      <c r="E189" s="7">
        <f t="shared" si="42"/>
        <v>0</v>
      </c>
      <c r="F189" s="7">
        <f t="shared" si="42"/>
        <v>0</v>
      </c>
      <c r="G189" s="7">
        <f t="shared" si="42"/>
        <v>0</v>
      </c>
      <c r="I189" s="7">
        <f t="array" ref="I189:M207">TRANSPOSE(X147:AP151)</f>
        <v>53500</v>
      </c>
      <c r="J189" s="7">
        <v>0</v>
      </c>
      <c r="K189" s="7">
        <v>0</v>
      </c>
      <c r="L189" s="7">
        <v>0</v>
      </c>
      <c r="M189" s="7">
        <v>0</v>
      </c>
      <c r="O189" s="7">
        <f t="array" ref="O189:S207">TRANSPOSE(X94:AP98)</f>
        <v>0</v>
      </c>
      <c r="P189" s="7">
        <v>0</v>
      </c>
      <c r="Q189" s="7">
        <v>0</v>
      </c>
      <c r="R189" s="7">
        <v>0</v>
      </c>
      <c r="S189" s="7">
        <v>0</v>
      </c>
      <c r="U189" s="22">
        <f>C189-I189-O189</f>
        <v>0</v>
      </c>
      <c r="V189" s="22">
        <f t="shared" ref="V189:Y204" si="43">D189-J189-P189</f>
        <v>0</v>
      </c>
      <c r="W189" s="22">
        <f t="shared" si="43"/>
        <v>0</v>
      </c>
      <c r="X189" s="22">
        <f t="shared" si="43"/>
        <v>0</v>
      </c>
      <c r="Y189" s="22">
        <f t="shared" si="43"/>
        <v>0</v>
      </c>
      <c r="HN189" s="204"/>
      <c r="HO189" s="148"/>
      <c r="HP189" s="204" t="s">
        <v>169</v>
      </c>
      <c r="HQ189" s="3" t="s">
        <v>175</v>
      </c>
      <c r="HR189" s="7">
        <f t="array" aca="1" ref="HR189:HR207" ca="1">TRANSPOSE(HV73:IN73)</f>
        <v>1</v>
      </c>
      <c r="HS189" t="s">
        <v>185</v>
      </c>
      <c r="HV189" s="162">
        <f t="shared" ref="HV189:IE198" ca="1" si="44">IF((ROW()-ROW($HV$189))=(COLUMN()-COLUMN($HV$189)),INDIRECT("HR"&amp;ROW()),0)</f>
        <v>1</v>
      </c>
      <c r="HW189" s="7">
        <f t="shared" ca="1" si="44"/>
        <v>0</v>
      </c>
      <c r="HX189" s="7">
        <f t="shared" ca="1" si="44"/>
        <v>0</v>
      </c>
      <c r="HY189" s="7">
        <f t="shared" ca="1" si="44"/>
        <v>0</v>
      </c>
      <c r="HZ189" s="7">
        <f t="shared" ca="1" si="44"/>
        <v>0</v>
      </c>
      <c r="IA189" s="7">
        <f t="shared" ca="1" si="44"/>
        <v>0</v>
      </c>
      <c r="IB189" s="7">
        <f t="shared" ca="1" si="44"/>
        <v>0</v>
      </c>
      <c r="IC189" s="7">
        <f t="shared" ca="1" si="44"/>
        <v>0</v>
      </c>
      <c r="ID189" s="7">
        <f t="shared" ca="1" si="44"/>
        <v>0</v>
      </c>
      <c r="IE189" s="7">
        <f t="shared" ca="1" si="44"/>
        <v>0</v>
      </c>
      <c r="IF189" s="7">
        <f t="shared" ref="IF189:IN198" ca="1" si="45">IF((ROW()-ROW($HV$189))=(COLUMN()-COLUMN($HV$189)),INDIRECT("HR"&amp;ROW()),0)</f>
        <v>0</v>
      </c>
      <c r="IG189" s="7">
        <f t="shared" ca="1" si="45"/>
        <v>0</v>
      </c>
      <c r="IH189" s="7">
        <f t="shared" ca="1" si="45"/>
        <v>0</v>
      </c>
      <c r="II189" s="7">
        <f t="shared" ca="1" si="45"/>
        <v>0</v>
      </c>
      <c r="IJ189" s="7">
        <f t="shared" ca="1" si="45"/>
        <v>0</v>
      </c>
      <c r="IK189" s="7">
        <f t="shared" ca="1" si="45"/>
        <v>0</v>
      </c>
      <c r="IL189" s="7">
        <f t="shared" ca="1" si="45"/>
        <v>0</v>
      </c>
      <c r="IM189" s="7">
        <f t="shared" ca="1" si="45"/>
        <v>0</v>
      </c>
      <c r="IN189" s="7">
        <f t="shared" ca="1" si="45"/>
        <v>0</v>
      </c>
      <c r="IO189" s="17"/>
      <c r="IP189" s="204" t="s">
        <v>169</v>
      </c>
      <c r="IQ189" s="3" t="s">
        <v>175</v>
      </c>
      <c r="IR189" s="7">
        <f t="array" aca="1" ref="IR189:JK207" ca="1">MMULT(HV189:IN207, $FL$103:$GE$121)</f>
        <v>0</v>
      </c>
      <c r="IS189" s="7">
        <f ca="1"/>
        <v>0</v>
      </c>
      <c r="IT189" s="7">
        <f ca="1"/>
        <v>0</v>
      </c>
      <c r="IU189" s="7">
        <f ca="1"/>
        <v>0</v>
      </c>
      <c r="IV189" s="7">
        <f ca="1"/>
        <v>0</v>
      </c>
      <c r="IW189" s="7">
        <f ca="1"/>
        <v>0</v>
      </c>
      <c r="IX189" s="7">
        <f ca="1"/>
        <v>0</v>
      </c>
      <c r="IY189" s="7">
        <f ca="1"/>
        <v>0</v>
      </c>
      <c r="IZ189" s="7">
        <f ca="1"/>
        <v>0</v>
      </c>
      <c r="JA189" s="7">
        <f ca="1"/>
        <v>0</v>
      </c>
      <c r="JB189" s="7">
        <f ca="1"/>
        <v>0</v>
      </c>
      <c r="JC189" s="7">
        <f ca="1"/>
        <v>0</v>
      </c>
      <c r="JD189" s="7">
        <f ca="1"/>
        <v>0</v>
      </c>
      <c r="JE189" s="7">
        <f ca="1"/>
        <v>0</v>
      </c>
      <c r="JF189" s="7">
        <f ca="1"/>
        <v>0</v>
      </c>
      <c r="JG189" s="7">
        <f ca="1"/>
        <v>0</v>
      </c>
      <c r="JH189" s="7">
        <f ca="1"/>
        <v>18977.24891854938</v>
      </c>
      <c r="JI189" s="7">
        <f ca="1"/>
        <v>109.35486673048399</v>
      </c>
      <c r="JJ189" s="7">
        <f ca="1"/>
        <v>34237.545615225674</v>
      </c>
      <c r="JK189" s="7">
        <f ca="1"/>
        <v>175.85059949497813</v>
      </c>
      <c r="JL189" s="143"/>
    </row>
    <row r="190" spans="1:272" ht="16" customHeight="1">
      <c r="A190" s="204"/>
      <c r="B190" s="3" t="s">
        <v>488</v>
      </c>
      <c r="C190" s="7">
        <f t="shared" si="42"/>
        <v>44720</v>
      </c>
      <c r="D190" s="7">
        <f t="shared" si="42"/>
        <v>0</v>
      </c>
      <c r="E190" s="7">
        <f t="shared" si="42"/>
        <v>0</v>
      </c>
      <c r="F190" s="7">
        <f t="shared" si="42"/>
        <v>0</v>
      </c>
      <c r="G190" s="7">
        <f t="shared" si="42"/>
        <v>0</v>
      </c>
      <c r="I190" s="7">
        <v>44720</v>
      </c>
      <c r="J190" s="7">
        <v>0</v>
      </c>
      <c r="K190" s="7">
        <v>0</v>
      </c>
      <c r="L190" s="7">
        <v>0</v>
      </c>
      <c r="M190" s="7">
        <v>0</v>
      </c>
      <c r="O190" s="7">
        <v>0</v>
      </c>
      <c r="P190" s="7">
        <v>0</v>
      </c>
      <c r="Q190" s="7">
        <v>0</v>
      </c>
      <c r="R190" s="7">
        <v>0</v>
      </c>
      <c r="S190" s="7">
        <v>0</v>
      </c>
      <c r="U190" s="22">
        <f t="shared" ref="U190:Y207" si="46">C190-I190-O190</f>
        <v>0</v>
      </c>
      <c r="V190" s="22">
        <f t="shared" si="43"/>
        <v>0</v>
      </c>
      <c r="W190" s="22">
        <f t="shared" si="43"/>
        <v>0</v>
      </c>
      <c r="X190" s="22">
        <f t="shared" si="43"/>
        <v>0</v>
      </c>
      <c r="Y190" s="22">
        <f t="shared" si="43"/>
        <v>0</v>
      </c>
      <c r="HN190" s="204"/>
      <c r="HO190" s="148"/>
      <c r="HP190" s="204"/>
      <c r="HQ190" s="3" t="s">
        <v>176</v>
      </c>
      <c r="HR190" s="7">
        <f ca="1"/>
        <v>0</v>
      </c>
      <c r="HS190" t="s">
        <v>185</v>
      </c>
      <c r="HV190" s="7">
        <f t="shared" ca="1" si="44"/>
        <v>0</v>
      </c>
      <c r="HW190" s="7">
        <f t="shared" ca="1" si="44"/>
        <v>0</v>
      </c>
      <c r="HX190" s="7">
        <f t="shared" ca="1" si="44"/>
        <v>0</v>
      </c>
      <c r="HY190" s="7">
        <f t="shared" ca="1" si="44"/>
        <v>0</v>
      </c>
      <c r="HZ190" s="7">
        <f t="shared" ca="1" si="44"/>
        <v>0</v>
      </c>
      <c r="IA190" s="7">
        <f t="shared" ca="1" si="44"/>
        <v>0</v>
      </c>
      <c r="IB190" s="7">
        <f t="shared" ca="1" si="44"/>
        <v>0</v>
      </c>
      <c r="IC190" s="7">
        <f t="shared" ca="1" si="44"/>
        <v>0</v>
      </c>
      <c r="ID190" s="7">
        <f t="shared" ca="1" si="44"/>
        <v>0</v>
      </c>
      <c r="IE190" s="7">
        <f t="shared" ca="1" si="44"/>
        <v>0</v>
      </c>
      <c r="IF190" s="7">
        <f t="shared" ca="1" si="45"/>
        <v>0</v>
      </c>
      <c r="IG190" s="7">
        <f t="shared" ca="1" si="45"/>
        <v>0</v>
      </c>
      <c r="IH190" s="7">
        <f t="shared" ca="1" si="45"/>
        <v>0</v>
      </c>
      <c r="II190" s="7">
        <f t="shared" ca="1" si="45"/>
        <v>0</v>
      </c>
      <c r="IJ190" s="7">
        <f t="shared" ca="1" si="45"/>
        <v>0</v>
      </c>
      <c r="IK190" s="7">
        <f t="shared" ca="1" si="45"/>
        <v>0</v>
      </c>
      <c r="IL190" s="7">
        <f t="shared" ca="1" si="45"/>
        <v>0</v>
      </c>
      <c r="IM190" s="7">
        <f t="shared" ca="1" si="45"/>
        <v>0</v>
      </c>
      <c r="IN190" s="7">
        <f t="shared" ca="1" si="45"/>
        <v>0</v>
      </c>
      <c r="IO190" s="17"/>
      <c r="IP190" s="204"/>
      <c r="IQ190" s="3" t="s">
        <v>176</v>
      </c>
      <c r="IR190" s="7">
        <f ca="1"/>
        <v>0</v>
      </c>
      <c r="IS190" s="7">
        <f ca="1"/>
        <v>0</v>
      </c>
      <c r="IT190" s="7">
        <f ca="1"/>
        <v>0</v>
      </c>
      <c r="IU190" s="7">
        <f ca="1"/>
        <v>0</v>
      </c>
      <c r="IV190" s="7">
        <f ca="1"/>
        <v>0</v>
      </c>
      <c r="IW190" s="7">
        <f ca="1"/>
        <v>0</v>
      </c>
      <c r="IX190" s="7">
        <f ca="1"/>
        <v>0</v>
      </c>
      <c r="IY190" s="7">
        <f ca="1"/>
        <v>0</v>
      </c>
      <c r="IZ190" s="7">
        <f ca="1"/>
        <v>0</v>
      </c>
      <c r="JA190" s="7">
        <f ca="1"/>
        <v>0</v>
      </c>
      <c r="JB190" s="7">
        <f ca="1"/>
        <v>0</v>
      </c>
      <c r="JC190" s="7">
        <f ca="1"/>
        <v>0</v>
      </c>
      <c r="JD190" s="7">
        <f ca="1"/>
        <v>0</v>
      </c>
      <c r="JE190" s="7">
        <f ca="1"/>
        <v>0</v>
      </c>
      <c r="JF190" s="7">
        <f ca="1"/>
        <v>0</v>
      </c>
      <c r="JG190" s="7">
        <f ca="1"/>
        <v>0</v>
      </c>
      <c r="JH190" s="7">
        <f ca="1"/>
        <v>0</v>
      </c>
      <c r="JI190" s="7">
        <f ca="1"/>
        <v>0</v>
      </c>
      <c r="JJ190" s="7">
        <f ca="1"/>
        <v>0</v>
      </c>
      <c r="JK190" s="7">
        <f ca="1"/>
        <v>0</v>
      </c>
      <c r="JL190" s="143"/>
    </row>
    <row r="191" spans="1:272">
      <c r="A191" s="204"/>
      <c r="B191" s="3" t="s">
        <v>28</v>
      </c>
      <c r="C191" s="7">
        <f t="shared" si="42"/>
        <v>42640</v>
      </c>
      <c r="D191" s="7">
        <f t="shared" si="42"/>
        <v>0</v>
      </c>
      <c r="E191" s="7">
        <f t="shared" si="42"/>
        <v>0</v>
      </c>
      <c r="F191" s="7">
        <f t="shared" si="42"/>
        <v>0</v>
      </c>
      <c r="G191" s="7">
        <f t="shared" si="42"/>
        <v>0</v>
      </c>
      <c r="I191" s="7">
        <v>-2158.5</v>
      </c>
      <c r="J191" s="7">
        <v>0</v>
      </c>
      <c r="K191" s="7">
        <v>0</v>
      </c>
      <c r="L191" s="7">
        <v>0</v>
      </c>
      <c r="M191" s="7">
        <v>0</v>
      </c>
      <c r="O191" s="7">
        <v>44798.5</v>
      </c>
      <c r="P191" s="7">
        <v>0</v>
      </c>
      <c r="Q191" s="7">
        <v>0</v>
      </c>
      <c r="R191" s="7">
        <v>0</v>
      </c>
      <c r="S191" s="7">
        <v>0</v>
      </c>
      <c r="U191" s="22">
        <f t="shared" si="46"/>
        <v>0</v>
      </c>
      <c r="V191" s="22">
        <f t="shared" si="43"/>
        <v>0</v>
      </c>
      <c r="W191" s="22">
        <f t="shared" si="43"/>
        <v>0</v>
      </c>
      <c r="X191" s="22">
        <f t="shared" si="43"/>
        <v>0</v>
      </c>
      <c r="Y191" s="22">
        <f t="shared" si="43"/>
        <v>0</v>
      </c>
      <c r="HN191" s="204"/>
      <c r="HO191" s="148"/>
      <c r="HP191" s="204"/>
      <c r="HQ191" s="3" t="s">
        <v>28</v>
      </c>
      <c r="HR191" s="7">
        <f ca="1"/>
        <v>0</v>
      </c>
      <c r="HS191" t="s">
        <v>185</v>
      </c>
      <c r="HV191" s="7">
        <f t="shared" ca="1" si="44"/>
        <v>0</v>
      </c>
      <c r="HW191" s="7">
        <f t="shared" ca="1" si="44"/>
        <v>0</v>
      </c>
      <c r="HX191" s="7">
        <f t="shared" ca="1" si="44"/>
        <v>0</v>
      </c>
      <c r="HY191" s="7">
        <f t="shared" ca="1" si="44"/>
        <v>0</v>
      </c>
      <c r="HZ191" s="7">
        <f t="shared" ca="1" si="44"/>
        <v>0</v>
      </c>
      <c r="IA191" s="7">
        <f t="shared" ca="1" si="44"/>
        <v>0</v>
      </c>
      <c r="IB191" s="7">
        <f t="shared" ca="1" si="44"/>
        <v>0</v>
      </c>
      <c r="IC191" s="7">
        <f t="shared" ca="1" si="44"/>
        <v>0</v>
      </c>
      <c r="ID191" s="7">
        <f t="shared" ca="1" si="44"/>
        <v>0</v>
      </c>
      <c r="IE191" s="7">
        <f t="shared" ca="1" si="44"/>
        <v>0</v>
      </c>
      <c r="IF191" s="7">
        <f t="shared" ca="1" si="45"/>
        <v>0</v>
      </c>
      <c r="IG191" s="7">
        <f t="shared" ca="1" si="45"/>
        <v>0</v>
      </c>
      <c r="IH191" s="7">
        <f t="shared" ca="1" si="45"/>
        <v>0</v>
      </c>
      <c r="II191" s="7">
        <f t="shared" ca="1" si="45"/>
        <v>0</v>
      </c>
      <c r="IJ191" s="7">
        <f t="shared" ca="1" si="45"/>
        <v>0</v>
      </c>
      <c r="IK191" s="7">
        <f t="shared" ca="1" si="45"/>
        <v>0</v>
      </c>
      <c r="IL191" s="7">
        <f t="shared" ca="1" si="45"/>
        <v>0</v>
      </c>
      <c r="IM191" s="7">
        <f t="shared" ca="1" si="45"/>
        <v>0</v>
      </c>
      <c r="IN191" s="7">
        <f t="shared" ca="1" si="45"/>
        <v>0</v>
      </c>
      <c r="IO191" s="17"/>
      <c r="IP191" s="204"/>
      <c r="IQ191" s="3" t="s">
        <v>28</v>
      </c>
      <c r="IR191" s="7">
        <f ca="1"/>
        <v>0</v>
      </c>
      <c r="IS191" s="7">
        <f ca="1"/>
        <v>0</v>
      </c>
      <c r="IT191" s="7">
        <f ca="1"/>
        <v>0</v>
      </c>
      <c r="IU191" s="7">
        <f ca="1"/>
        <v>0</v>
      </c>
      <c r="IV191" s="7">
        <f ca="1"/>
        <v>0</v>
      </c>
      <c r="IW191" s="7">
        <f ca="1"/>
        <v>0</v>
      </c>
      <c r="IX191" s="7">
        <f ca="1"/>
        <v>0</v>
      </c>
      <c r="IY191" s="7">
        <f ca="1"/>
        <v>0</v>
      </c>
      <c r="IZ191" s="7">
        <f ca="1"/>
        <v>0</v>
      </c>
      <c r="JA191" s="7">
        <f ca="1"/>
        <v>0</v>
      </c>
      <c r="JB191" s="7">
        <f ca="1"/>
        <v>0</v>
      </c>
      <c r="JC191" s="7">
        <f ca="1"/>
        <v>0</v>
      </c>
      <c r="JD191" s="7">
        <f ca="1"/>
        <v>0</v>
      </c>
      <c r="JE191" s="7">
        <f ca="1"/>
        <v>0</v>
      </c>
      <c r="JF191" s="7">
        <f ca="1"/>
        <v>0</v>
      </c>
      <c r="JG191" s="7">
        <f ca="1"/>
        <v>0</v>
      </c>
      <c r="JH191" s="7">
        <f ca="1"/>
        <v>0</v>
      </c>
      <c r="JI191" s="7">
        <f ca="1"/>
        <v>0</v>
      </c>
      <c r="JJ191" s="7">
        <f ca="1"/>
        <v>0</v>
      </c>
      <c r="JK191" s="7">
        <f ca="1"/>
        <v>0</v>
      </c>
      <c r="JL191" s="143"/>
    </row>
    <row r="192" spans="1:272">
      <c r="A192" s="204"/>
      <c r="B192" s="3" t="s">
        <v>0</v>
      </c>
      <c r="C192" s="7">
        <f t="shared" si="42"/>
        <v>50825</v>
      </c>
      <c r="D192" s="7">
        <f t="shared" si="42"/>
        <v>0</v>
      </c>
      <c r="E192" s="7">
        <f t="shared" si="42"/>
        <v>0</v>
      </c>
      <c r="F192" s="7">
        <f t="shared" si="42"/>
        <v>0</v>
      </c>
      <c r="G192" s="7">
        <f t="shared" si="42"/>
        <v>0</v>
      </c>
      <c r="I192" s="7">
        <v>-2753.5</v>
      </c>
      <c r="J192" s="7">
        <v>0</v>
      </c>
      <c r="K192" s="7">
        <v>0</v>
      </c>
      <c r="L192" s="7">
        <v>0</v>
      </c>
      <c r="M192" s="7">
        <v>0</v>
      </c>
      <c r="O192" s="7">
        <v>53578.5</v>
      </c>
      <c r="P192" s="7">
        <v>0</v>
      </c>
      <c r="Q192" s="7">
        <v>0</v>
      </c>
      <c r="R192" s="7">
        <v>0</v>
      </c>
      <c r="S192" s="7">
        <v>0</v>
      </c>
      <c r="U192" s="22">
        <f t="shared" si="46"/>
        <v>0</v>
      </c>
      <c r="V192" s="22">
        <f t="shared" si="43"/>
        <v>0</v>
      </c>
      <c r="W192" s="22">
        <f t="shared" si="43"/>
        <v>0</v>
      </c>
      <c r="X192" s="22">
        <f t="shared" si="43"/>
        <v>0</v>
      </c>
      <c r="Y192" s="22">
        <f t="shared" si="43"/>
        <v>0</v>
      </c>
      <c r="HN192" s="204"/>
      <c r="HO192" s="148"/>
      <c r="HP192" s="204"/>
      <c r="HQ192" s="3" t="s">
        <v>0</v>
      </c>
      <c r="HR192" s="7">
        <f ca="1"/>
        <v>-1.0526315789473684</v>
      </c>
      <c r="HS192" t="s">
        <v>185</v>
      </c>
      <c r="HV192" s="7">
        <f t="shared" ca="1" si="44"/>
        <v>0</v>
      </c>
      <c r="HW192" s="7">
        <f t="shared" ca="1" si="44"/>
        <v>0</v>
      </c>
      <c r="HX192" s="7">
        <f t="shared" ca="1" si="44"/>
        <v>0</v>
      </c>
      <c r="HY192" s="7">
        <f t="shared" ca="1" si="44"/>
        <v>-1.0526315789473684</v>
      </c>
      <c r="HZ192" s="7">
        <f t="shared" ca="1" si="44"/>
        <v>0</v>
      </c>
      <c r="IA192" s="7">
        <f t="shared" ca="1" si="44"/>
        <v>0</v>
      </c>
      <c r="IB192" s="7">
        <f t="shared" ca="1" si="44"/>
        <v>0</v>
      </c>
      <c r="IC192" s="7">
        <f t="shared" ca="1" si="44"/>
        <v>0</v>
      </c>
      <c r="ID192" s="7">
        <f t="shared" ca="1" si="44"/>
        <v>0</v>
      </c>
      <c r="IE192" s="7">
        <f t="shared" ca="1" si="44"/>
        <v>0</v>
      </c>
      <c r="IF192" s="7">
        <f t="shared" ca="1" si="45"/>
        <v>0</v>
      </c>
      <c r="IG192" s="7">
        <f t="shared" ca="1" si="45"/>
        <v>0</v>
      </c>
      <c r="IH192" s="7">
        <f t="shared" ca="1" si="45"/>
        <v>0</v>
      </c>
      <c r="II192" s="7">
        <f t="shared" ca="1" si="45"/>
        <v>0</v>
      </c>
      <c r="IJ192" s="7">
        <f t="shared" ca="1" si="45"/>
        <v>0</v>
      </c>
      <c r="IK192" s="7">
        <f t="shared" ca="1" si="45"/>
        <v>0</v>
      </c>
      <c r="IL192" s="7">
        <f t="shared" ca="1" si="45"/>
        <v>0</v>
      </c>
      <c r="IM192" s="7">
        <f t="shared" ca="1" si="45"/>
        <v>0</v>
      </c>
      <c r="IN192" s="7">
        <f t="shared" ca="1" si="45"/>
        <v>0</v>
      </c>
      <c r="IO192" s="17"/>
      <c r="IP192" s="204"/>
      <c r="IQ192" s="3" t="s">
        <v>0</v>
      </c>
      <c r="IR192" s="7">
        <f ca="1"/>
        <v>0</v>
      </c>
      <c r="IS192" s="7">
        <f ca="1"/>
        <v>0</v>
      </c>
      <c r="IT192" s="7">
        <f ca="1"/>
        <v>0</v>
      </c>
      <c r="IU192" s="7">
        <f ca="1"/>
        <v>0</v>
      </c>
      <c r="IV192" s="7">
        <f ca="1"/>
        <v>0</v>
      </c>
      <c r="IW192" s="7">
        <f ca="1"/>
        <v>0</v>
      </c>
      <c r="IX192" s="7">
        <f ca="1"/>
        <v>0</v>
      </c>
      <c r="IY192" s="7">
        <f ca="1"/>
        <v>0</v>
      </c>
      <c r="IZ192" s="7">
        <f ca="1"/>
        <v>0</v>
      </c>
      <c r="JA192" s="7">
        <f ca="1"/>
        <v>0</v>
      </c>
      <c r="JB192" s="7">
        <f ca="1"/>
        <v>0</v>
      </c>
      <c r="JC192" s="7">
        <f ca="1"/>
        <v>0</v>
      </c>
      <c r="JD192" s="7">
        <f ca="1"/>
        <v>0</v>
      </c>
      <c r="JE192" s="7">
        <f ca="1"/>
        <v>0</v>
      </c>
      <c r="JF192" s="7">
        <f ca="1"/>
        <v>0</v>
      </c>
      <c r="JG192" s="7">
        <f ca="1"/>
        <v>0</v>
      </c>
      <c r="JH192" s="7">
        <f ca="1"/>
        <v>-18977.24891854938</v>
      </c>
      <c r="JI192" s="7">
        <f ca="1"/>
        <v>-109.35486673048399</v>
      </c>
      <c r="JJ192" s="7">
        <f ca="1"/>
        <v>-34237.545615225681</v>
      </c>
      <c r="JK192" s="7">
        <f ca="1"/>
        <v>-175.85059949497816</v>
      </c>
      <c r="JL192" s="143"/>
    </row>
    <row r="193" spans="1:272">
      <c r="A193" s="204"/>
      <c r="B193" s="3" t="s">
        <v>37</v>
      </c>
      <c r="C193" s="7">
        <f t="shared" si="42"/>
        <v>50290</v>
      </c>
      <c r="D193" s="7">
        <f t="shared" si="42"/>
        <v>0</v>
      </c>
      <c r="E193" s="7">
        <f t="shared" si="42"/>
        <v>0</v>
      </c>
      <c r="F193" s="7">
        <f t="shared" si="42"/>
        <v>0</v>
      </c>
      <c r="G193" s="7">
        <f t="shared" si="42"/>
        <v>0</v>
      </c>
      <c r="I193" s="7">
        <v>-560</v>
      </c>
      <c r="J193" s="7">
        <v>-1666685185.3909488</v>
      </c>
      <c r="K193" s="7">
        <v>0</v>
      </c>
      <c r="L193" s="7">
        <v>0</v>
      </c>
      <c r="M193" s="7">
        <v>0</v>
      </c>
      <c r="O193" s="7">
        <v>50850</v>
      </c>
      <c r="P193" s="7">
        <v>1666685185.3909488</v>
      </c>
      <c r="Q193" s="7">
        <v>0</v>
      </c>
      <c r="R193" s="7">
        <v>0</v>
      </c>
      <c r="S193" s="7">
        <v>0</v>
      </c>
      <c r="U193" s="22">
        <f t="shared" si="46"/>
        <v>0</v>
      </c>
      <c r="V193" s="22">
        <f t="shared" si="43"/>
        <v>0</v>
      </c>
      <c r="W193" s="22">
        <f t="shared" si="43"/>
        <v>0</v>
      </c>
      <c r="X193" s="22">
        <f t="shared" si="43"/>
        <v>0</v>
      </c>
      <c r="Y193" s="22">
        <f t="shared" si="43"/>
        <v>0</v>
      </c>
      <c r="HN193" s="204"/>
      <c r="HO193" s="148"/>
      <c r="HP193" s="204"/>
      <c r="HQ193" s="3" t="s">
        <v>37</v>
      </c>
      <c r="HR193" s="7">
        <f ca="1"/>
        <v>0</v>
      </c>
      <c r="HS193" t="s">
        <v>185</v>
      </c>
      <c r="HV193" s="7">
        <f t="shared" ca="1" si="44"/>
        <v>0</v>
      </c>
      <c r="HW193" s="7">
        <f t="shared" ca="1" si="44"/>
        <v>0</v>
      </c>
      <c r="HX193" s="7">
        <f t="shared" ca="1" si="44"/>
        <v>0</v>
      </c>
      <c r="HY193" s="7">
        <f t="shared" ca="1" si="44"/>
        <v>0</v>
      </c>
      <c r="HZ193" s="7">
        <f t="shared" ca="1" si="44"/>
        <v>0</v>
      </c>
      <c r="IA193" s="7">
        <f t="shared" ca="1" si="44"/>
        <v>0</v>
      </c>
      <c r="IB193" s="7">
        <f t="shared" ca="1" si="44"/>
        <v>0</v>
      </c>
      <c r="IC193" s="7">
        <f t="shared" ca="1" si="44"/>
        <v>0</v>
      </c>
      <c r="ID193" s="7">
        <f t="shared" ca="1" si="44"/>
        <v>0</v>
      </c>
      <c r="IE193" s="7">
        <f t="shared" ca="1" si="44"/>
        <v>0</v>
      </c>
      <c r="IF193" s="7">
        <f t="shared" ca="1" si="45"/>
        <v>0</v>
      </c>
      <c r="IG193" s="7">
        <f t="shared" ca="1" si="45"/>
        <v>0</v>
      </c>
      <c r="IH193" s="7">
        <f t="shared" ca="1" si="45"/>
        <v>0</v>
      </c>
      <c r="II193" s="7">
        <f t="shared" ca="1" si="45"/>
        <v>0</v>
      </c>
      <c r="IJ193" s="7">
        <f t="shared" ca="1" si="45"/>
        <v>0</v>
      </c>
      <c r="IK193" s="7">
        <f t="shared" ca="1" si="45"/>
        <v>0</v>
      </c>
      <c r="IL193" s="7">
        <f t="shared" ca="1" si="45"/>
        <v>0</v>
      </c>
      <c r="IM193" s="7">
        <f t="shared" ca="1" si="45"/>
        <v>0</v>
      </c>
      <c r="IN193" s="7">
        <f t="shared" ca="1" si="45"/>
        <v>0</v>
      </c>
      <c r="IO193" s="17"/>
      <c r="IP193" s="204"/>
      <c r="IQ193" s="3" t="s">
        <v>37</v>
      </c>
      <c r="IR193" s="7">
        <f ca="1"/>
        <v>0</v>
      </c>
      <c r="IS193" s="7">
        <f ca="1"/>
        <v>0</v>
      </c>
      <c r="IT193" s="7">
        <f ca="1"/>
        <v>0</v>
      </c>
      <c r="IU193" s="7">
        <f ca="1"/>
        <v>0</v>
      </c>
      <c r="IV193" s="7">
        <f ca="1"/>
        <v>0</v>
      </c>
      <c r="IW193" s="7">
        <f ca="1"/>
        <v>0</v>
      </c>
      <c r="IX193" s="7">
        <f ca="1"/>
        <v>0</v>
      </c>
      <c r="IY193" s="7">
        <f ca="1"/>
        <v>0</v>
      </c>
      <c r="IZ193" s="7">
        <f ca="1"/>
        <v>0</v>
      </c>
      <c r="JA193" s="7">
        <f ca="1"/>
        <v>0</v>
      </c>
      <c r="JB193" s="7">
        <f ca="1"/>
        <v>0</v>
      </c>
      <c r="JC193" s="7">
        <f ca="1"/>
        <v>0</v>
      </c>
      <c r="JD193" s="7">
        <f ca="1"/>
        <v>0</v>
      </c>
      <c r="JE193" s="7">
        <f ca="1"/>
        <v>0</v>
      </c>
      <c r="JF193" s="7">
        <f ca="1"/>
        <v>0</v>
      </c>
      <c r="JG193" s="7">
        <f ca="1"/>
        <v>0</v>
      </c>
      <c r="JH193" s="7">
        <f ca="1"/>
        <v>0</v>
      </c>
      <c r="JI193" s="7">
        <f ca="1"/>
        <v>0</v>
      </c>
      <c r="JJ193" s="7">
        <f ca="1"/>
        <v>0</v>
      </c>
      <c r="JK193" s="7">
        <f ca="1"/>
        <v>0</v>
      </c>
      <c r="JL193" s="143"/>
    </row>
    <row r="194" spans="1:272">
      <c r="A194" s="204"/>
      <c r="B194" s="3" t="s">
        <v>38</v>
      </c>
      <c r="C194" s="7">
        <f t="shared" si="42"/>
        <v>42640</v>
      </c>
      <c r="D194" s="7">
        <f t="shared" si="42"/>
        <v>0</v>
      </c>
      <c r="E194" s="7">
        <f t="shared" si="42"/>
        <v>0</v>
      </c>
      <c r="F194" s="7">
        <f t="shared" si="42"/>
        <v>0</v>
      </c>
      <c r="G194" s="7">
        <f t="shared" si="42"/>
        <v>0</v>
      </c>
      <c r="I194" s="7">
        <v>-25</v>
      </c>
      <c r="J194" s="7">
        <v>-1666685185.3909488</v>
      </c>
      <c r="K194" s="7">
        <v>0</v>
      </c>
      <c r="L194" s="7">
        <v>0</v>
      </c>
      <c r="M194" s="7">
        <v>0</v>
      </c>
      <c r="O194" s="7">
        <v>42665</v>
      </c>
      <c r="P194" s="7">
        <v>1666685185.3909488</v>
      </c>
      <c r="Q194" s="7">
        <v>0</v>
      </c>
      <c r="R194" s="7">
        <v>0</v>
      </c>
      <c r="S194" s="7">
        <v>0</v>
      </c>
      <c r="U194" s="22">
        <f t="shared" si="46"/>
        <v>0</v>
      </c>
      <c r="V194" s="22">
        <f t="shared" si="43"/>
        <v>0</v>
      </c>
      <c r="W194" s="22">
        <f t="shared" si="43"/>
        <v>0</v>
      </c>
      <c r="X194" s="22">
        <f t="shared" si="43"/>
        <v>0</v>
      </c>
      <c r="Y194" s="22">
        <f t="shared" si="43"/>
        <v>0</v>
      </c>
      <c r="HN194" s="204"/>
      <c r="HO194" s="148"/>
      <c r="HP194" s="204"/>
      <c r="HQ194" s="3" t="s">
        <v>38</v>
      </c>
      <c r="HR194" s="7">
        <f ca="1"/>
        <v>0</v>
      </c>
      <c r="HS194" t="s">
        <v>185</v>
      </c>
      <c r="HV194" s="7">
        <f t="shared" ca="1" si="44"/>
        <v>0</v>
      </c>
      <c r="HW194" s="7">
        <f t="shared" ca="1" si="44"/>
        <v>0</v>
      </c>
      <c r="HX194" s="7">
        <f t="shared" ca="1" si="44"/>
        <v>0</v>
      </c>
      <c r="HY194" s="7">
        <f t="shared" ca="1" si="44"/>
        <v>0</v>
      </c>
      <c r="HZ194" s="7">
        <f t="shared" ca="1" si="44"/>
        <v>0</v>
      </c>
      <c r="IA194" s="7">
        <f t="shared" ca="1" si="44"/>
        <v>0</v>
      </c>
      <c r="IB194" s="7">
        <f t="shared" ca="1" si="44"/>
        <v>0</v>
      </c>
      <c r="IC194" s="7">
        <f t="shared" ca="1" si="44"/>
        <v>0</v>
      </c>
      <c r="ID194" s="7">
        <f t="shared" ca="1" si="44"/>
        <v>0</v>
      </c>
      <c r="IE194" s="7">
        <f t="shared" ca="1" si="44"/>
        <v>0</v>
      </c>
      <c r="IF194" s="7">
        <f t="shared" ca="1" si="45"/>
        <v>0</v>
      </c>
      <c r="IG194" s="7">
        <f t="shared" ca="1" si="45"/>
        <v>0</v>
      </c>
      <c r="IH194" s="7">
        <f t="shared" ca="1" si="45"/>
        <v>0</v>
      </c>
      <c r="II194" s="7">
        <f t="shared" ca="1" si="45"/>
        <v>0</v>
      </c>
      <c r="IJ194" s="7">
        <f t="shared" ca="1" si="45"/>
        <v>0</v>
      </c>
      <c r="IK194" s="7">
        <f t="shared" ca="1" si="45"/>
        <v>0</v>
      </c>
      <c r="IL194" s="7">
        <f t="shared" ca="1" si="45"/>
        <v>0</v>
      </c>
      <c r="IM194" s="7">
        <f t="shared" ca="1" si="45"/>
        <v>0</v>
      </c>
      <c r="IN194" s="7">
        <f t="shared" ca="1" si="45"/>
        <v>0</v>
      </c>
      <c r="IO194" s="17"/>
      <c r="IP194" s="204"/>
      <c r="IQ194" s="3" t="s">
        <v>38</v>
      </c>
      <c r="IR194" s="7">
        <f ca="1"/>
        <v>0</v>
      </c>
      <c r="IS194" s="7">
        <f ca="1"/>
        <v>0</v>
      </c>
      <c r="IT194" s="7">
        <f ca="1"/>
        <v>0</v>
      </c>
      <c r="IU194" s="7">
        <f ca="1"/>
        <v>0</v>
      </c>
      <c r="IV194" s="7">
        <f ca="1"/>
        <v>0</v>
      </c>
      <c r="IW194" s="7">
        <f ca="1"/>
        <v>0</v>
      </c>
      <c r="IX194" s="7">
        <f ca="1"/>
        <v>0</v>
      </c>
      <c r="IY194" s="7">
        <f ca="1"/>
        <v>0</v>
      </c>
      <c r="IZ194" s="7">
        <f ca="1"/>
        <v>0</v>
      </c>
      <c r="JA194" s="7">
        <f ca="1"/>
        <v>0</v>
      </c>
      <c r="JB194" s="7">
        <f ca="1"/>
        <v>0</v>
      </c>
      <c r="JC194" s="7">
        <f ca="1"/>
        <v>0</v>
      </c>
      <c r="JD194" s="7">
        <f ca="1"/>
        <v>0</v>
      </c>
      <c r="JE194" s="7">
        <f ca="1"/>
        <v>0</v>
      </c>
      <c r="JF194" s="7">
        <f ca="1"/>
        <v>0</v>
      </c>
      <c r="JG194" s="7">
        <f ca="1"/>
        <v>0</v>
      </c>
      <c r="JH194" s="7">
        <f ca="1"/>
        <v>0</v>
      </c>
      <c r="JI194" s="7">
        <f ca="1"/>
        <v>0</v>
      </c>
      <c r="JJ194" s="7">
        <f ca="1"/>
        <v>0</v>
      </c>
      <c r="JK194" s="7">
        <f ca="1"/>
        <v>0</v>
      </c>
      <c r="JL194" s="143"/>
    </row>
    <row r="195" spans="1:272">
      <c r="A195" s="204"/>
      <c r="B195" s="3" t="s">
        <v>13</v>
      </c>
      <c r="C195" s="7">
        <f t="shared" si="42"/>
        <v>44940</v>
      </c>
      <c r="D195" s="7">
        <f t="shared" si="42"/>
        <v>0</v>
      </c>
      <c r="E195" s="7">
        <f t="shared" si="42"/>
        <v>0</v>
      </c>
      <c r="F195" s="7">
        <f t="shared" si="42"/>
        <v>0</v>
      </c>
      <c r="G195" s="7">
        <f t="shared" si="42"/>
        <v>0</v>
      </c>
      <c r="I195" s="7">
        <v>-5425</v>
      </c>
      <c r="J195" s="7">
        <v>0</v>
      </c>
      <c r="K195" s="7">
        <v>0</v>
      </c>
      <c r="L195" s="7">
        <v>0</v>
      </c>
      <c r="M195" s="7">
        <v>0</v>
      </c>
      <c r="O195" s="7">
        <v>50365</v>
      </c>
      <c r="P195" s="7">
        <v>0</v>
      </c>
      <c r="Q195" s="7">
        <v>0</v>
      </c>
      <c r="R195" s="7">
        <v>0</v>
      </c>
      <c r="S195" s="7">
        <v>0</v>
      </c>
      <c r="U195" s="22">
        <f t="shared" si="46"/>
        <v>0</v>
      </c>
      <c r="V195" s="22">
        <f t="shared" si="43"/>
        <v>0</v>
      </c>
      <c r="W195" s="22">
        <f t="shared" si="43"/>
        <v>0</v>
      </c>
      <c r="X195" s="22">
        <f t="shared" si="43"/>
        <v>0</v>
      </c>
      <c r="Y195" s="22">
        <f t="shared" si="43"/>
        <v>0</v>
      </c>
      <c r="HN195" s="204"/>
      <c r="HO195" s="148"/>
      <c r="HP195" s="204"/>
      <c r="HQ195" s="3" t="s">
        <v>13</v>
      </c>
      <c r="HR195" s="7">
        <f ca="1"/>
        <v>0</v>
      </c>
      <c r="HS195" t="s">
        <v>185</v>
      </c>
      <c r="HV195" s="7">
        <f t="shared" ca="1" si="44"/>
        <v>0</v>
      </c>
      <c r="HW195" s="7">
        <f t="shared" ca="1" si="44"/>
        <v>0</v>
      </c>
      <c r="HX195" s="7">
        <f t="shared" ca="1" si="44"/>
        <v>0</v>
      </c>
      <c r="HY195" s="7">
        <f t="shared" ca="1" si="44"/>
        <v>0</v>
      </c>
      <c r="HZ195" s="7">
        <f t="shared" ca="1" si="44"/>
        <v>0</v>
      </c>
      <c r="IA195" s="7">
        <f t="shared" ca="1" si="44"/>
        <v>0</v>
      </c>
      <c r="IB195" s="7">
        <f t="shared" ca="1" si="44"/>
        <v>0</v>
      </c>
      <c r="IC195" s="7">
        <f t="shared" ca="1" si="44"/>
        <v>0</v>
      </c>
      <c r="ID195" s="7">
        <f t="shared" ca="1" si="44"/>
        <v>0</v>
      </c>
      <c r="IE195" s="7">
        <f t="shared" ca="1" si="44"/>
        <v>0</v>
      </c>
      <c r="IF195" s="7">
        <f t="shared" ca="1" si="45"/>
        <v>0</v>
      </c>
      <c r="IG195" s="7">
        <f t="shared" ca="1" si="45"/>
        <v>0</v>
      </c>
      <c r="IH195" s="7">
        <f t="shared" ca="1" si="45"/>
        <v>0</v>
      </c>
      <c r="II195" s="7">
        <f t="shared" ca="1" si="45"/>
        <v>0</v>
      </c>
      <c r="IJ195" s="7">
        <f t="shared" ca="1" si="45"/>
        <v>0</v>
      </c>
      <c r="IK195" s="7">
        <f t="shared" ca="1" si="45"/>
        <v>0</v>
      </c>
      <c r="IL195" s="7">
        <f t="shared" ca="1" si="45"/>
        <v>0</v>
      </c>
      <c r="IM195" s="7">
        <f t="shared" ca="1" si="45"/>
        <v>0</v>
      </c>
      <c r="IN195" s="7">
        <f t="shared" ca="1" si="45"/>
        <v>0</v>
      </c>
      <c r="IO195" s="17"/>
      <c r="IP195" s="204"/>
      <c r="IQ195" s="3" t="s">
        <v>13</v>
      </c>
      <c r="IR195" s="7">
        <f ca="1"/>
        <v>0</v>
      </c>
      <c r="IS195" s="7">
        <f ca="1"/>
        <v>0</v>
      </c>
      <c r="IT195" s="7">
        <f ca="1"/>
        <v>0</v>
      </c>
      <c r="IU195" s="7">
        <f ca="1"/>
        <v>0</v>
      </c>
      <c r="IV195" s="7">
        <f ca="1"/>
        <v>0</v>
      </c>
      <c r="IW195" s="7">
        <f ca="1"/>
        <v>0</v>
      </c>
      <c r="IX195" s="7">
        <f ca="1"/>
        <v>0</v>
      </c>
      <c r="IY195" s="7">
        <f ca="1"/>
        <v>0</v>
      </c>
      <c r="IZ195" s="7">
        <f ca="1"/>
        <v>0</v>
      </c>
      <c r="JA195" s="7">
        <f ca="1"/>
        <v>0</v>
      </c>
      <c r="JB195" s="7">
        <f ca="1"/>
        <v>0</v>
      </c>
      <c r="JC195" s="7">
        <f ca="1"/>
        <v>0</v>
      </c>
      <c r="JD195" s="7">
        <f ca="1"/>
        <v>0</v>
      </c>
      <c r="JE195" s="7">
        <f ca="1"/>
        <v>0</v>
      </c>
      <c r="JF195" s="7">
        <f ca="1"/>
        <v>0</v>
      </c>
      <c r="JG195" s="7">
        <f ca="1"/>
        <v>0</v>
      </c>
      <c r="JH195" s="7">
        <f ca="1"/>
        <v>0</v>
      </c>
      <c r="JI195" s="7">
        <f ca="1"/>
        <v>0</v>
      </c>
      <c r="JJ195" s="7">
        <f ca="1"/>
        <v>0</v>
      </c>
      <c r="JK195" s="7">
        <f ca="1"/>
        <v>0</v>
      </c>
      <c r="JL195" s="143"/>
    </row>
    <row r="196" spans="1:272">
      <c r="A196" s="204"/>
      <c r="B196" s="3" t="s">
        <v>23</v>
      </c>
      <c r="C196" s="7">
        <f t="shared" si="42"/>
        <v>6400</v>
      </c>
      <c r="D196" s="7">
        <f t="shared" si="42"/>
        <v>0</v>
      </c>
      <c r="E196" s="7">
        <f t="shared" si="42"/>
        <v>0</v>
      </c>
      <c r="F196" s="7">
        <f t="shared" si="42"/>
        <v>0</v>
      </c>
      <c r="G196" s="7">
        <f t="shared" si="42"/>
        <v>0</v>
      </c>
      <c r="I196" s="7">
        <v>-10340</v>
      </c>
      <c r="J196" s="7">
        <v>0</v>
      </c>
      <c r="K196" s="7">
        <v>0</v>
      </c>
      <c r="L196" s="7">
        <v>0</v>
      </c>
      <c r="M196" s="7">
        <v>0</v>
      </c>
      <c r="O196" s="7">
        <v>16740</v>
      </c>
      <c r="P196" s="7">
        <v>0</v>
      </c>
      <c r="Q196" s="7">
        <v>0</v>
      </c>
      <c r="R196" s="7">
        <v>0</v>
      </c>
      <c r="S196" s="7">
        <v>0</v>
      </c>
      <c r="U196" s="22">
        <f t="shared" si="46"/>
        <v>0</v>
      </c>
      <c r="V196" s="22">
        <f t="shared" si="43"/>
        <v>0</v>
      </c>
      <c r="W196" s="22">
        <f t="shared" si="43"/>
        <v>0</v>
      </c>
      <c r="X196" s="22">
        <f t="shared" si="43"/>
        <v>0</v>
      </c>
      <c r="Y196" s="22">
        <f t="shared" si="43"/>
        <v>0</v>
      </c>
      <c r="HN196" s="204"/>
      <c r="HO196" s="148"/>
      <c r="HP196" s="204"/>
      <c r="HQ196" s="3" t="s">
        <v>23</v>
      </c>
      <c r="HR196" s="7">
        <f ca="1"/>
        <v>0</v>
      </c>
      <c r="HS196" t="s">
        <v>185</v>
      </c>
      <c r="HV196" s="7">
        <f t="shared" ca="1" si="44"/>
        <v>0</v>
      </c>
      <c r="HW196" s="7">
        <f t="shared" ca="1" si="44"/>
        <v>0</v>
      </c>
      <c r="HX196" s="7">
        <f t="shared" ca="1" si="44"/>
        <v>0</v>
      </c>
      <c r="HY196" s="7">
        <f t="shared" ca="1" si="44"/>
        <v>0</v>
      </c>
      <c r="HZ196" s="7">
        <f t="shared" ca="1" si="44"/>
        <v>0</v>
      </c>
      <c r="IA196" s="7">
        <f t="shared" ca="1" si="44"/>
        <v>0</v>
      </c>
      <c r="IB196" s="7">
        <f t="shared" ca="1" si="44"/>
        <v>0</v>
      </c>
      <c r="IC196" s="7">
        <f t="shared" ca="1" si="44"/>
        <v>0</v>
      </c>
      <c r="ID196" s="7">
        <f t="shared" ca="1" si="44"/>
        <v>0</v>
      </c>
      <c r="IE196" s="7">
        <f t="shared" ca="1" si="44"/>
        <v>0</v>
      </c>
      <c r="IF196" s="7">
        <f t="shared" ca="1" si="45"/>
        <v>0</v>
      </c>
      <c r="IG196" s="7">
        <f t="shared" ca="1" si="45"/>
        <v>0</v>
      </c>
      <c r="IH196" s="7">
        <f t="shared" ca="1" si="45"/>
        <v>0</v>
      </c>
      <c r="II196" s="7">
        <f t="shared" ca="1" si="45"/>
        <v>0</v>
      </c>
      <c r="IJ196" s="7">
        <f t="shared" ca="1" si="45"/>
        <v>0</v>
      </c>
      <c r="IK196" s="7">
        <f t="shared" ca="1" si="45"/>
        <v>0</v>
      </c>
      <c r="IL196" s="7">
        <f t="shared" ca="1" si="45"/>
        <v>0</v>
      </c>
      <c r="IM196" s="7">
        <f t="shared" ca="1" si="45"/>
        <v>0</v>
      </c>
      <c r="IN196" s="7">
        <f t="shared" ca="1" si="45"/>
        <v>0</v>
      </c>
      <c r="IO196" s="17"/>
      <c r="IP196" s="204"/>
      <c r="IQ196" s="3" t="s">
        <v>23</v>
      </c>
      <c r="IR196" s="7">
        <f ca="1"/>
        <v>0</v>
      </c>
      <c r="IS196" s="7">
        <f ca="1"/>
        <v>0</v>
      </c>
      <c r="IT196" s="7">
        <f ca="1"/>
        <v>0</v>
      </c>
      <c r="IU196" s="7">
        <f ca="1"/>
        <v>0</v>
      </c>
      <c r="IV196" s="7">
        <f ca="1"/>
        <v>0</v>
      </c>
      <c r="IW196" s="7">
        <f ca="1"/>
        <v>0</v>
      </c>
      <c r="IX196" s="7">
        <f ca="1"/>
        <v>0</v>
      </c>
      <c r="IY196" s="7">
        <f ca="1"/>
        <v>0</v>
      </c>
      <c r="IZ196" s="7">
        <f ca="1"/>
        <v>0</v>
      </c>
      <c r="JA196" s="7">
        <f ca="1"/>
        <v>0</v>
      </c>
      <c r="JB196" s="7">
        <f ca="1"/>
        <v>0</v>
      </c>
      <c r="JC196" s="7">
        <f ca="1"/>
        <v>0</v>
      </c>
      <c r="JD196" s="7">
        <f ca="1"/>
        <v>0</v>
      </c>
      <c r="JE196" s="7">
        <f ca="1"/>
        <v>0</v>
      </c>
      <c r="JF196" s="7">
        <f ca="1"/>
        <v>0</v>
      </c>
      <c r="JG196" s="7">
        <f ca="1"/>
        <v>0</v>
      </c>
      <c r="JH196" s="7">
        <f ca="1"/>
        <v>0</v>
      </c>
      <c r="JI196" s="7">
        <f ca="1"/>
        <v>0</v>
      </c>
      <c r="JJ196" s="7">
        <f ca="1"/>
        <v>0</v>
      </c>
      <c r="JK196" s="7">
        <f ca="1"/>
        <v>0</v>
      </c>
      <c r="JL196" s="143"/>
    </row>
    <row r="197" spans="1:272">
      <c r="A197" s="204"/>
      <c r="B197" s="3" t="s">
        <v>22</v>
      </c>
      <c r="C197" s="7">
        <f t="shared" si="42"/>
        <v>6275</v>
      </c>
      <c r="D197" s="7">
        <f t="shared" si="42"/>
        <v>0</v>
      </c>
      <c r="E197" s="7">
        <f t="shared" si="42"/>
        <v>0</v>
      </c>
      <c r="F197" s="7">
        <f t="shared" si="42"/>
        <v>0</v>
      </c>
      <c r="G197" s="7">
        <f t="shared" si="42"/>
        <v>0</v>
      </c>
      <c r="I197" s="7">
        <v>-125</v>
      </c>
      <c r="J197" s="7">
        <v>0</v>
      </c>
      <c r="K197" s="7">
        <v>0</v>
      </c>
      <c r="L197" s="7">
        <v>0</v>
      </c>
      <c r="M197" s="7">
        <v>0</v>
      </c>
      <c r="O197" s="7">
        <v>6400</v>
      </c>
      <c r="P197" s="7">
        <v>0</v>
      </c>
      <c r="Q197" s="7">
        <v>0</v>
      </c>
      <c r="R197" s="7">
        <v>0</v>
      </c>
      <c r="S197" s="7">
        <v>0</v>
      </c>
      <c r="U197" s="22">
        <f t="shared" si="46"/>
        <v>0</v>
      </c>
      <c r="V197" s="22">
        <f t="shared" si="43"/>
        <v>0</v>
      </c>
      <c r="W197" s="22">
        <f t="shared" si="43"/>
        <v>0</v>
      </c>
      <c r="X197" s="22">
        <f t="shared" si="43"/>
        <v>0</v>
      </c>
      <c r="Y197" s="22">
        <f t="shared" si="43"/>
        <v>0</v>
      </c>
      <c r="HN197" s="204"/>
      <c r="HO197" s="148"/>
      <c r="HP197" s="204"/>
      <c r="HQ197" s="3" t="s">
        <v>22</v>
      </c>
      <c r="HR197" s="7">
        <f ca="1"/>
        <v>0</v>
      </c>
      <c r="HS197" t="s">
        <v>185</v>
      </c>
      <c r="HV197" s="7">
        <f t="shared" ca="1" si="44"/>
        <v>0</v>
      </c>
      <c r="HW197" s="7">
        <f t="shared" ca="1" si="44"/>
        <v>0</v>
      </c>
      <c r="HX197" s="7">
        <f t="shared" ca="1" si="44"/>
        <v>0</v>
      </c>
      <c r="HY197" s="7">
        <f t="shared" ca="1" si="44"/>
        <v>0</v>
      </c>
      <c r="HZ197" s="7">
        <f t="shared" ca="1" si="44"/>
        <v>0</v>
      </c>
      <c r="IA197" s="7">
        <f t="shared" ca="1" si="44"/>
        <v>0</v>
      </c>
      <c r="IB197" s="7">
        <f t="shared" ca="1" si="44"/>
        <v>0</v>
      </c>
      <c r="IC197" s="7">
        <f t="shared" ca="1" si="44"/>
        <v>0</v>
      </c>
      <c r="ID197" s="7">
        <f t="shared" ca="1" si="44"/>
        <v>0</v>
      </c>
      <c r="IE197" s="7">
        <f t="shared" ca="1" si="44"/>
        <v>0</v>
      </c>
      <c r="IF197" s="7">
        <f t="shared" ca="1" si="45"/>
        <v>0</v>
      </c>
      <c r="IG197" s="7">
        <f t="shared" ca="1" si="45"/>
        <v>0</v>
      </c>
      <c r="IH197" s="7">
        <f t="shared" ca="1" si="45"/>
        <v>0</v>
      </c>
      <c r="II197" s="7">
        <f t="shared" ca="1" si="45"/>
        <v>0</v>
      </c>
      <c r="IJ197" s="7">
        <f t="shared" ca="1" si="45"/>
        <v>0</v>
      </c>
      <c r="IK197" s="7">
        <f t="shared" ca="1" si="45"/>
        <v>0</v>
      </c>
      <c r="IL197" s="7">
        <f t="shared" ca="1" si="45"/>
        <v>0</v>
      </c>
      <c r="IM197" s="7">
        <f t="shared" ca="1" si="45"/>
        <v>0</v>
      </c>
      <c r="IN197" s="7">
        <f t="shared" ca="1" si="45"/>
        <v>0</v>
      </c>
      <c r="IO197" s="17"/>
      <c r="IP197" s="204"/>
      <c r="IQ197" s="3" t="s">
        <v>22</v>
      </c>
      <c r="IR197" s="7">
        <f ca="1"/>
        <v>0</v>
      </c>
      <c r="IS197" s="7">
        <f ca="1"/>
        <v>0</v>
      </c>
      <c r="IT197" s="7">
        <f ca="1"/>
        <v>0</v>
      </c>
      <c r="IU197" s="7">
        <f ca="1"/>
        <v>0</v>
      </c>
      <c r="IV197" s="7">
        <f ca="1"/>
        <v>0</v>
      </c>
      <c r="IW197" s="7">
        <f ca="1"/>
        <v>0</v>
      </c>
      <c r="IX197" s="7">
        <f ca="1"/>
        <v>0</v>
      </c>
      <c r="IY197" s="7">
        <f ca="1"/>
        <v>0</v>
      </c>
      <c r="IZ197" s="7">
        <f ca="1"/>
        <v>0</v>
      </c>
      <c r="JA197" s="7">
        <f ca="1"/>
        <v>0</v>
      </c>
      <c r="JB197" s="7">
        <f ca="1"/>
        <v>0</v>
      </c>
      <c r="JC197" s="7">
        <f ca="1"/>
        <v>0</v>
      </c>
      <c r="JD197" s="7">
        <f ca="1"/>
        <v>0</v>
      </c>
      <c r="JE197" s="7">
        <f ca="1"/>
        <v>0</v>
      </c>
      <c r="JF197" s="7">
        <f ca="1"/>
        <v>0</v>
      </c>
      <c r="JG197" s="7">
        <f ca="1"/>
        <v>0</v>
      </c>
      <c r="JH197" s="7">
        <f ca="1"/>
        <v>0</v>
      </c>
      <c r="JI197" s="7">
        <f ca="1"/>
        <v>0</v>
      </c>
      <c r="JJ197" s="7">
        <f ca="1"/>
        <v>0</v>
      </c>
      <c r="JK197" s="7">
        <f ca="1"/>
        <v>0</v>
      </c>
      <c r="JL197" s="143"/>
    </row>
    <row r="198" spans="1:272">
      <c r="A198" s="204"/>
      <c r="B198" s="3" t="s">
        <v>131</v>
      </c>
      <c r="C198" s="7">
        <f t="shared" si="42"/>
        <v>16210.500000000002</v>
      </c>
      <c r="D198" s="7">
        <f t="shared" si="42"/>
        <v>0</v>
      </c>
      <c r="E198" s="7">
        <f t="shared" si="42"/>
        <v>0</v>
      </c>
      <c r="F198" s="7">
        <f t="shared" si="42"/>
        <v>0</v>
      </c>
      <c r="G198" s="7">
        <f t="shared" si="42"/>
        <v>0</v>
      </c>
      <c r="H198" s="91" t="s">
        <v>116</v>
      </c>
      <c r="I198" s="7">
        <v>-374.49999999999818</v>
      </c>
      <c r="J198" s="7">
        <v>-1500000000</v>
      </c>
      <c r="K198" s="7">
        <v>0</v>
      </c>
      <c r="L198" s="7">
        <v>0</v>
      </c>
      <c r="M198" s="7">
        <v>0</v>
      </c>
      <c r="N198" s="91" t="s">
        <v>116</v>
      </c>
      <c r="O198" s="7">
        <v>16585</v>
      </c>
      <c r="P198" s="7">
        <v>1500000000</v>
      </c>
      <c r="Q198" s="7">
        <v>0</v>
      </c>
      <c r="R198" s="7">
        <v>0</v>
      </c>
      <c r="S198" s="7">
        <v>0</v>
      </c>
      <c r="T198" s="92" t="s">
        <v>25</v>
      </c>
      <c r="U198" s="22">
        <f t="shared" si="46"/>
        <v>0</v>
      </c>
      <c r="V198" s="22">
        <f t="shared" si="43"/>
        <v>0</v>
      </c>
      <c r="W198" s="22">
        <f t="shared" si="43"/>
        <v>0</v>
      </c>
      <c r="X198" s="22">
        <f t="shared" si="43"/>
        <v>0</v>
      </c>
      <c r="Y198" s="22">
        <f t="shared" si="43"/>
        <v>0</v>
      </c>
      <c r="HN198" s="204"/>
      <c r="HO198" s="148"/>
      <c r="HP198" s="204"/>
      <c r="HQ198" s="3" t="s">
        <v>131</v>
      </c>
      <c r="HR198" s="7">
        <f ca="1"/>
        <v>0</v>
      </c>
      <c r="HS198" t="s">
        <v>185</v>
      </c>
      <c r="HV198" s="7">
        <f t="shared" ca="1" si="44"/>
        <v>0</v>
      </c>
      <c r="HW198" s="7">
        <f t="shared" ca="1" si="44"/>
        <v>0</v>
      </c>
      <c r="HX198" s="7">
        <f t="shared" ca="1" si="44"/>
        <v>0</v>
      </c>
      <c r="HY198" s="7">
        <f t="shared" ca="1" si="44"/>
        <v>0</v>
      </c>
      <c r="HZ198" s="7">
        <f t="shared" ca="1" si="44"/>
        <v>0</v>
      </c>
      <c r="IA198" s="7">
        <f t="shared" ca="1" si="44"/>
        <v>0</v>
      </c>
      <c r="IB198" s="7">
        <f t="shared" ca="1" si="44"/>
        <v>0</v>
      </c>
      <c r="IC198" s="7">
        <f t="shared" ca="1" si="44"/>
        <v>0</v>
      </c>
      <c r="ID198" s="7">
        <f t="shared" ca="1" si="44"/>
        <v>0</v>
      </c>
      <c r="IE198" s="7">
        <f t="shared" ca="1" si="44"/>
        <v>0</v>
      </c>
      <c r="IF198" s="7">
        <f t="shared" ca="1" si="45"/>
        <v>0</v>
      </c>
      <c r="IG198" s="7">
        <f t="shared" ca="1" si="45"/>
        <v>0</v>
      </c>
      <c r="IH198" s="7">
        <f t="shared" ca="1" si="45"/>
        <v>0</v>
      </c>
      <c r="II198" s="7">
        <f t="shared" ca="1" si="45"/>
        <v>0</v>
      </c>
      <c r="IJ198" s="7">
        <f t="shared" ca="1" si="45"/>
        <v>0</v>
      </c>
      <c r="IK198" s="7">
        <f t="shared" ca="1" si="45"/>
        <v>0</v>
      </c>
      <c r="IL198" s="7">
        <f t="shared" ca="1" si="45"/>
        <v>0</v>
      </c>
      <c r="IM198" s="7">
        <f t="shared" ca="1" si="45"/>
        <v>0</v>
      </c>
      <c r="IN198" s="7">
        <f t="shared" ca="1" si="45"/>
        <v>0</v>
      </c>
      <c r="IO198" s="17"/>
      <c r="IP198" s="204"/>
      <c r="IQ198" s="3" t="s">
        <v>131</v>
      </c>
      <c r="IR198" s="7">
        <f ca="1"/>
        <v>0</v>
      </c>
      <c r="IS198" s="7">
        <f ca="1"/>
        <v>0</v>
      </c>
      <c r="IT198" s="7">
        <f ca="1"/>
        <v>0</v>
      </c>
      <c r="IU198" s="7">
        <f ca="1"/>
        <v>0</v>
      </c>
      <c r="IV198" s="7">
        <f ca="1"/>
        <v>0</v>
      </c>
      <c r="IW198" s="7">
        <f ca="1"/>
        <v>0</v>
      </c>
      <c r="IX198" s="7">
        <f ca="1"/>
        <v>0</v>
      </c>
      <c r="IY198" s="7">
        <f ca="1"/>
        <v>0</v>
      </c>
      <c r="IZ198" s="7">
        <f ca="1"/>
        <v>0</v>
      </c>
      <c r="JA198" s="7">
        <f ca="1"/>
        <v>0</v>
      </c>
      <c r="JB198" s="7">
        <f ca="1"/>
        <v>0</v>
      </c>
      <c r="JC198" s="7">
        <f ca="1"/>
        <v>0</v>
      </c>
      <c r="JD198" s="7">
        <f ca="1"/>
        <v>0</v>
      </c>
      <c r="JE198" s="7">
        <f ca="1"/>
        <v>0</v>
      </c>
      <c r="JF198" s="7">
        <f ca="1"/>
        <v>0</v>
      </c>
      <c r="JG198" s="7">
        <f ca="1"/>
        <v>0</v>
      </c>
      <c r="JH198" s="7">
        <f ca="1"/>
        <v>0</v>
      </c>
      <c r="JI198" s="7">
        <f ca="1"/>
        <v>0</v>
      </c>
      <c r="JJ198" s="7">
        <f ca="1"/>
        <v>0</v>
      </c>
      <c r="JK198" s="7">
        <f ca="1"/>
        <v>0</v>
      </c>
      <c r="JL198" s="143"/>
    </row>
    <row r="199" spans="1:272">
      <c r="A199" s="204"/>
      <c r="B199" s="3" t="s">
        <v>132</v>
      </c>
      <c r="C199" s="7">
        <f t="shared" si="42"/>
        <v>27820</v>
      </c>
      <c r="D199" s="7">
        <f t="shared" si="42"/>
        <v>0</v>
      </c>
      <c r="E199" s="7">
        <f t="shared" si="42"/>
        <v>0</v>
      </c>
      <c r="F199" s="7">
        <f t="shared" si="42"/>
        <v>0</v>
      </c>
      <c r="G199" s="7">
        <f t="shared" si="42"/>
        <v>0</v>
      </c>
      <c r="H199" s="91"/>
      <c r="I199" s="7">
        <v>-535</v>
      </c>
      <c r="J199" s="7">
        <v>-2250000000</v>
      </c>
      <c r="K199" s="7">
        <v>0</v>
      </c>
      <c r="L199" s="7">
        <v>0</v>
      </c>
      <c r="M199" s="7">
        <v>0</v>
      </c>
      <c r="O199" s="7">
        <v>28355</v>
      </c>
      <c r="P199" s="7">
        <v>2250000000</v>
      </c>
      <c r="Q199" s="7">
        <v>0</v>
      </c>
      <c r="R199" s="7">
        <v>0</v>
      </c>
      <c r="S199" s="7">
        <v>0</v>
      </c>
      <c r="U199" s="22">
        <f t="shared" si="46"/>
        <v>0</v>
      </c>
      <c r="V199" s="22">
        <f t="shared" si="43"/>
        <v>0</v>
      </c>
      <c r="W199" s="22">
        <f t="shared" si="43"/>
        <v>0</v>
      </c>
      <c r="X199" s="22">
        <f t="shared" si="43"/>
        <v>0</v>
      </c>
      <c r="Y199" s="22">
        <f t="shared" si="43"/>
        <v>0</v>
      </c>
      <c r="HN199" s="204"/>
      <c r="HO199" s="148"/>
      <c r="HP199" s="204"/>
      <c r="HQ199" s="3" t="s">
        <v>132</v>
      </c>
      <c r="HR199" s="7">
        <f ca="1"/>
        <v>0</v>
      </c>
      <c r="HS199" t="s">
        <v>185</v>
      </c>
      <c r="HV199" s="7">
        <f t="shared" ref="HV199:IE207" ca="1" si="47">IF((ROW()-ROW($HV$189))=(COLUMN()-COLUMN($HV$189)),INDIRECT("HR"&amp;ROW()),0)</f>
        <v>0</v>
      </c>
      <c r="HW199" s="7">
        <f t="shared" ca="1" si="47"/>
        <v>0</v>
      </c>
      <c r="HX199" s="7">
        <f t="shared" ca="1" si="47"/>
        <v>0</v>
      </c>
      <c r="HY199" s="7">
        <f t="shared" ca="1" si="47"/>
        <v>0</v>
      </c>
      <c r="HZ199" s="7">
        <f t="shared" ca="1" si="47"/>
        <v>0</v>
      </c>
      <c r="IA199" s="7">
        <f t="shared" ca="1" si="47"/>
        <v>0</v>
      </c>
      <c r="IB199" s="7">
        <f t="shared" ca="1" si="47"/>
        <v>0</v>
      </c>
      <c r="IC199" s="7">
        <f t="shared" ca="1" si="47"/>
        <v>0</v>
      </c>
      <c r="ID199" s="7">
        <f t="shared" ca="1" si="47"/>
        <v>0</v>
      </c>
      <c r="IE199" s="7">
        <f t="shared" ca="1" si="47"/>
        <v>0</v>
      </c>
      <c r="IF199" s="7">
        <f t="shared" ref="IF199:IN207" ca="1" si="48">IF((ROW()-ROW($HV$189))=(COLUMN()-COLUMN($HV$189)),INDIRECT("HR"&amp;ROW()),0)</f>
        <v>0</v>
      </c>
      <c r="IG199" s="7">
        <f t="shared" ca="1" si="48"/>
        <v>0</v>
      </c>
      <c r="IH199" s="7">
        <f t="shared" ca="1" si="48"/>
        <v>0</v>
      </c>
      <c r="II199" s="7">
        <f t="shared" ca="1" si="48"/>
        <v>0</v>
      </c>
      <c r="IJ199" s="7">
        <f t="shared" ca="1" si="48"/>
        <v>0</v>
      </c>
      <c r="IK199" s="7">
        <f t="shared" ca="1" si="48"/>
        <v>0</v>
      </c>
      <c r="IL199" s="7">
        <f t="shared" ca="1" si="48"/>
        <v>0</v>
      </c>
      <c r="IM199" s="7">
        <f t="shared" ca="1" si="48"/>
        <v>0</v>
      </c>
      <c r="IN199" s="7">
        <f t="shared" ca="1" si="48"/>
        <v>0</v>
      </c>
      <c r="IO199" s="17"/>
      <c r="IP199" s="204"/>
      <c r="IQ199" s="3" t="s">
        <v>132</v>
      </c>
      <c r="IR199" s="7">
        <f ca="1"/>
        <v>0</v>
      </c>
      <c r="IS199" s="7">
        <f ca="1"/>
        <v>0</v>
      </c>
      <c r="IT199" s="7">
        <f ca="1"/>
        <v>0</v>
      </c>
      <c r="IU199" s="7">
        <f ca="1"/>
        <v>0</v>
      </c>
      <c r="IV199" s="7">
        <f ca="1"/>
        <v>0</v>
      </c>
      <c r="IW199" s="7">
        <f ca="1"/>
        <v>0</v>
      </c>
      <c r="IX199" s="7">
        <f ca="1"/>
        <v>0</v>
      </c>
      <c r="IY199" s="7">
        <f ca="1"/>
        <v>0</v>
      </c>
      <c r="IZ199" s="7">
        <f ca="1"/>
        <v>0</v>
      </c>
      <c r="JA199" s="7">
        <f ca="1"/>
        <v>0</v>
      </c>
      <c r="JB199" s="7">
        <f ca="1"/>
        <v>0</v>
      </c>
      <c r="JC199" s="7">
        <f ca="1"/>
        <v>0</v>
      </c>
      <c r="JD199" s="7">
        <f ca="1"/>
        <v>0</v>
      </c>
      <c r="JE199" s="7">
        <f ca="1"/>
        <v>0</v>
      </c>
      <c r="JF199" s="7">
        <f ca="1"/>
        <v>0</v>
      </c>
      <c r="JG199" s="7">
        <f ca="1"/>
        <v>0</v>
      </c>
      <c r="JH199" s="7">
        <f ca="1"/>
        <v>0</v>
      </c>
      <c r="JI199" s="7">
        <f ca="1"/>
        <v>0</v>
      </c>
      <c r="JJ199" s="7">
        <f ca="1"/>
        <v>0</v>
      </c>
      <c r="JK199" s="7">
        <f ca="1"/>
        <v>0</v>
      </c>
      <c r="JL199" s="143"/>
    </row>
    <row r="200" spans="1:272">
      <c r="A200" s="204"/>
      <c r="B200" s="3" t="s">
        <v>32</v>
      </c>
      <c r="C200" s="7">
        <f t="shared" si="42"/>
        <v>3000.4000000000015</v>
      </c>
      <c r="D200" s="7">
        <f t="shared" si="42"/>
        <v>0</v>
      </c>
      <c r="E200" s="7">
        <f t="shared" si="42"/>
        <v>0</v>
      </c>
      <c r="F200" s="7">
        <f t="shared" si="42"/>
        <v>0</v>
      </c>
      <c r="G200" s="7">
        <f t="shared" si="42"/>
        <v>0</v>
      </c>
      <c r="I200" s="7">
        <v>-24819.599999999999</v>
      </c>
      <c r="J200" s="7">
        <v>0</v>
      </c>
      <c r="K200" s="7">
        <v>0</v>
      </c>
      <c r="L200" s="7">
        <v>0</v>
      </c>
      <c r="M200" s="7">
        <v>0</v>
      </c>
      <c r="O200" s="7">
        <v>27820</v>
      </c>
      <c r="P200" s="7">
        <v>0</v>
      </c>
      <c r="Q200" s="7">
        <v>0</v>
      </c>
      <c r="R200" s="7">
        <v>0</v>
      </c>
      <c r="S200" s="7">
        <v>0</v>
      </c>
      <c r="U200" s="22">
        <f t="shared" si="46"/>
        <v>0</v>
      </c>
      <c r="V200" s="22">
        <f t="shared" si="43"/>
        <v>0</v>
      </c>
      <c r="W200" s="22">
        <f t="shared" si="43"/>
        <v>0</v>
      </c>
      <c r="X200" s="22">
        <f t="shared" si="43"/>
        <v>0</v>
      </c>
      <c r="Y200" s="22">
        <f t="shared" si="43"/>
        <v>0</v>
      </c>
      <c r="HN200" s="204"/>
      <c r="HO200" s="148"/>
      <c r="HP200" s="204"/>
      <c r="HQ200" s="3" t="s">
        <v>32</v>
      </c>
      <c r="HR200" s="7">
        <f ca="1"/>
        <v>0</v>
      </c>
      <c r="HS200" t="s">
        <v>185</v>
      </c>
      <c r="HV200" s="7">
        <f t="shared" ca="1" si="47"/>
        <v>0</v>
      </c>
      <c r="HW200" s="7">
        <f t="shared" ca="1" si="47"/>
        <v>0</v>
      </c>
      <c r="HX200" s="7">
        <f t="shared" ca="1" si="47"/>
        <v>0</v>
      </c>
      <c r="HY200" s="7">
        <f t="shared" ca="1" si="47"/>
        <v>0</v>
      </c>
      <c r="HZ200" s="7">
        <f t="shared" ca="1" si="47"/>
        <v>0</v>
      </c>
      <c r="IA200" s="7">
        <f t="shared" ca="1" si="47"/>
        <v>0</v>
      </c>
      <c r="IB200" s="7">
        <f t="shared" ca="1" si="47"/>
        <v>0</v>
      </c>
      <c r="IC200" s="7">
        <f t="shared" ca="1" si="47"/>
        <v>0</v>
      </c>
      <c r="ID200" s="7">
        <f t="shared" ca="1" si="47"/>
        <v>0</v>
      </c>
      <c r="IE200" s="7">
        <f t="shared" ca="1" si="47"/>
        <v>0</v>
      </c>
      <c r="IF200" s="7">
        <f t="shared" ca="1" si="48"/>
        <v>0</v>
      </c>
      <c r="IG200" s="7">
        <f t="shared" ca="1" si="48"/>
        <v>0</v>
      </c>
      <c r="IH200" s="7">
        <f t="shared" ca="1" si="48"/>
        <v>0</v>
      </c>
      <c r="II200" s="7">
        <f t="shared" ca="1" si="48"/>
        <v>0</v>
      </c>
      <c r="IJ200" s="7">
        <f t="shared" ca="1" si="48"/>
        <v>0</v>
      </c>
      <c r="IK200" s="7">
        <f t="shared" ca="1" si="48"/>
        <v>0</v>
      </c>
      <c r="IL200" s="7">
        <f t="shared" ca="1" si="48"/>
        <v>0</v>
      </c>
      <c r="IM200" s="7">
        <f t="shared" ca="1" si="48"/>
        <v>0</v>
      </c>
      <c r="IN200" s="7">
        <f t="shared" ca="1" si="48"/>
        <v>0</v>
      </c>
      <c r="IO200" s="17"/>
      <c r="IP200" s="204"/>
      <c r="IQ200" s="3" t="s">
        <v>32</v>
      </c>
      <c r="IR200" s="7">
        <f ca="1"/>
        <v>0</v>
      </c>
      <c r="IS200" s="7">
        <f ca="1"/>
        <v>0</v>
      </c>
      <c r="IT200" s="7">
        <f ca="1"/>
        <v>0</v>
      </c>
      <c r="IU200" s="7">
        <f ca="1"/>
        <v>0</v>
      </c>
      <c r="IV200" s="7">
        <f ca="1"/>
        <v>0</v>
      </c>
      <c r="IW200" s="7">
        <f ca="1"/>
        <v>0</v>
      </c>
      <c r="IX200" s="7">
        <f ca="1"/>
        <v>0</v>
      </c>
      <c r="IY200" s="7">
        <f ca="1"/>
        <v>0</v>
      </c>
      <c r="IZ200" s="7">
        <f ca="1"/>
        <v>0</v>
      </c>
      <c r="JA200" s="7">
        <f ca="1"/>
        <v>0</v>
      </c>
      <c r="JB200" s="7">
        <f ca="1"/>
        <v>0</v>
      </c>
      <c r="JC200" s="7">
        <f ca="1"/>
        <v>0</v>
      </c>
      <c r="JD200" s="7">
        <f ca="1"/>
        <v>0</v>
      </c>
      <c r="JE200" s="7">
        <f ca="1"/>
        <v>0</v>
      </c>
      <c r="JF200" s="7">
        <f ca="1"/>
        <v>0</v>
      </c>
      <c r="JG200" s="7">
        <f ca="1"/>
        <v>0</v>
      </c>
      <c r="JH200" s="7">
        <f ca="1"/>
        <v>0</v>
      </c>
      <c r="JI200" s="7">
        <f ca="1"/>
        <v>0</v>
      </c>
      <c r="JJ200" s="7">
        <f ca="1"/>
        <v>0</v>
      </c>
      <c r="JK200" s="7">
        <f ca="1"/>
        <v>0</v>
      </c>
      <c r="JL200" s="143"/>
    </row>
    <row r="201" spans="1:272">
      <c r="A201" s="204"/>
      <c r="B201" s="3" t="s">
        <v>33</v>
      </c>
      <c r="C201" s="7">
        <f t="shared" si="42"/>
        <v>335.40164346805403</v>
      </c>
      <c r="D201" s="7">
        <f t="shared" si="42"/>
        <v>0</v>
      </c>
      <c r="E201" s="7">
        <f t="shared" si="42"/>
        <v>0</v>
      </c>
      <c r="F201" s="7">
        <f t="shared" si="42"/>
        <v>0</v>
      </c>
      <c r="G201" s="7">
        <f t="shared" si="42"/>
        <v>0</v>
      </c>
      <c r="I201" s="7">
        <v>-25664.598356531948</v>
      </c>
      <c r="J201" s="7">
        <v>0</v>
      </c>
      <c r="K201" s="7">
        <v>0</v>
      </c>
      <c r="L201" s="7">
        <v>0</v>
      </c>
      <c r="M201" s="7">
        <v>0</v>
      </c>
      <c r="O201" s="7">
        <v>26000</v>
      </c>
      <c r="P201" s="7">
        <v>0</v>
      </c>
      <c r="Q201" s="7">
        <v>0</v>
      </c>
      <c r="R201" s="7">
        <v>0</v>
      </c>
      <c r="S201" s="7">
        <v>0</v>
      </c>
      <c r="U201" s="22">
        <f t="shared" si="46"/>
        <v>0</v>
      </c>
      <c r="V201" s="22">
        <f t="shared" si="43"/>
        <v>0</v>
      </c>
      <c r="W201" s="22">
        <f t="shared" si="43"/>
        <v>0</v>
      </c>
      <c r="X201" s="22">
        <f t="shared" si="43"/>
        <v>0</v>
      </c>
      <c r="Y201" s="22">
        <f t="shared" si="43"/>
        <v>0</v>
      </c>
      <c r="HN201" s="204"/>
      <c r="HO201" s="148"/>
      <c r="HP201" s="204"/>
      <c r="HQ201" s="3" t="s">
        <v>33</v>
      </c>
      <c r="HR201" s="7">
        <f ca="1"/>
        <v>0</v>
      </c>
      <c r="HS201" t="s">
        <v>185</v>
      </c>
      <c r="HV201" s="7">
        <f t="shared" ca="1" si="47"/>
        <v>0</v>
      </c>
      <c r="HW201" s="7">
        <f t="shared" ca="1" si="47"/>
        <v>0</v>
      </c>
      <c r="HX201" s="7">
        <f t="shared" ca="1" si="47"/>
        <v>0</v>
      </c>
      <c r="HY201" s="7">
        <f t="shared" ca="1" si="47"/>
        <v>0</v>
      </c>
      <c r="HZ201" s="7">
        <f t="shared" ca="1" si="47"/>
        <v>0</v>
      </c>
      <c r="IA201" s="7">
        <f t="shared" ca="1" si="47"/>
        <v>0</v>
      </c>
      <c r="IB201" s="7">
        <f t="shared" ca="1" si="47"/>
        <v>0</v>
      </c>
      <c r="IC201" s="7">
        <f t="shared" ca="1" si="47"/>
        <v>0</v>
      </c>
      <c r="ID201" s="7">
        <f t="shared" ca="1" si="47"/>
        <v>0</v>
      </c>
      <c r="IE201" s="7">
        <f t="shared" ca="1" si="47"/>
        <v>0</v>
      </c>
      <c r="IF201" s="7">
        <f t="shared" ca="1" si="48"/>
        <v>0</v>
      </c>
      <c r="IG201" s="7">
        <f t="shared" ca="1" si="48"/>
        <v>0</v>
      </c>
      <c r="IH201" s="7">
        <f t="shared" ca="1" si="48"/>
        <v>0</v>
      </c>
      <c r="II201" s="7">
        <f t="shared" ca="1" si="48"/>
        <v>0</v>
      </c>
      <c r="IJ201" s="7">
        <f t="shared" ca="1" si="48"/>
        <v>0</v>
      </c>
      <c r="IK201" s="7">
        <f t="shared" ca="1" si="48"/>
        <v>0</v>
      </c>
      <c r="IL201" s="7">
        <f t="shared" ca="1" si="48"/>
        <v>0</v>
      </c>
      <c r="IM201" s="7">
        <f t="shared" ca="1" si="48"/>
        <v>0</v>
      </c>
      <c r="IN201" s="7">
        <f t="shared" ca="1" si="48"/>
        <v>0</v>
      </c>
      <c r="IO201" s="17"/>
      <c r="IP201" s="204"/>
      <c r="IQ201" s="3" t="s">
        <v>33</v>
      </c>
      <c r="IR201" s="7">
        <f ca="1"/>
        <v>0</v>
      </c>
      <c r="IS201" s="7">
        <f ca="1"/>
        <v>0</v>
      </c>
      <c r="IT201" s="7">
        <f ca="1"/>
        <v>0</v>
      </c>
      <c r="IU201" s="7">
        <f ca="1"/>
        <v>0</v>
      </c>
      <c r="IV201" s="7">
        <f ca="1"/>
        <v>0</v>
      </c>
      <c r="IW201" s="7">
        <f ca="1"/>
        <v>0</v>
      </c>
      <c r="IX201" s="7">
        <f ca="1"/>
        <v>0</v>
      </c>
      <c r="IY201" s="7">
        <f ca="1"/>
        <v>0</v>
      </c>
      <c r="IZ201" s="7">
        <f ca="1"/>
        <v>0</v>
      </c>
      <c r="JA201" s="7">
        <f ca="1"/>
        <v>0</v>
      </c>
      <c r="JB201" s="7">
        <f ca="1"/>
        <v>0</v>
      </c>
      <c r="JC201" s="7">
        <f ca="1"/>
        <v>0</v>
      </c>
      <c r="JD201" s="7">
        <f ca="1"/>
        <v>0</v>
      </c>
      <c r="JE201" s="7">
        <f ca="1"/>
        <v>0</v>
      </c>
      <c r="JF201" s="7">
        <f ca="1"/>
        <v>0</v>
      </c>
      <c r="JG201" s="7">
        <f ca="1"/>
        <v>0</v>
      </c>
      <c r="JH201" s="7">
        <f ca="1"/>
        <v>0</v>
      </c>
      <c r="JI201" s="7">
        <f ca="1"/>
        <v>0</v>
      </c>
      <c r="JJ201" s="7">
        <f ca="1"/>
        <v>0</v>
      </c>
      <c r="JK201" s="7">
        <f ca="1"/>
        <v>0</v>
      </c>
      <c r="JL201" s="143"/>
    </row>
    <row r="202" spans="1:272">
      <c r="A202" s="204"/>
      <c r="B202" s="3" t="s">
        <v>42</v>
      </c>
      <c r="C202" s="7">
        <f t="shared" si="42"/>
        <v>96</v>
      </c>
      <c r="D202" s="7">
        <f t="shared" si="42"/>
        <v>0</v>
      </c>
      <c r="E202" s="7">
        <f t="shared" si="42"/>
        <v>0</v>
      </c>
      <c r="F202" s="7">
        <f t="shared" si="42"/>
        <v>0</v>
      </c>
      <c r="G202" s="7">
        <f t="shared" si="42"/>
        <v>0</v>
      </c>
      <c r="I202" s="7">
        <v>-5904</v>
      </c>
      <c r="J202" s="7">
        <v>0</v>
      </c>
      <c r="K202" s="7">
        <v>0</v>
      </c>
      <c r="L202" s="7">
        <v>0</v>
      </c>
      <c r="M202" s="7">
        <v>0</v>
      </c>
      <c r="O202" s="7">
        <v>6000</v>
      </c>
      <c r="P202" s="7">
        <v>0</v>
      </c>
      <c r="Q202" s="7">
        <v>0</v>
      </c>
      <c r="R202" s="7">
        <v>0</v>
      </c>
      <c r="S202" s="7">
        <v>0</v>
      </c>
      <c r="U202" s="22">
        <f t="shared" si="46"/>
        <v>0</v>
      </c>
      <c r="V202" s="22">
        <f t="shared" si="43"/>
        <v>0</v>
      </c>
      <c r="W202" s="22">
        <f t="shared" si="43"/>
        <v>0</v>
      </c>
      <c r="X202" s="22">
        <f t="shared" si="43"/>
        <v>0</v>
      </c>
      <c r="Y202" s="22">
        <f t="shared" si="43"/>
        <v>0</v>
      </c>
      <c r="HN202" s="204"/>
      <c r="HO202" s="148"/>
      <c r="HP202" s="204"/>
      <c r="HQ202" s="3" t="s">
        <v>42</v>
      </c>
      <c r="HR202" s="7">
        <f ca="1"/>
        <v>0</v>
      </c>
      <c r="HS202" t="s">
        <v>185</v>
      </c>
      <c r="HV202" s="7">
        <f t="shared" ca="1" si="47"/>
        <v>0</v>
      </c>
      <c r="HW202" s="7">
        <f t="shared" ca="1" si="47"/>
        <v>0</v>
      </c>
      <c r="HX202" s="7">
        <f t="shared" ca="1" si="47"/>
        <v>0</v>
      </c>
      <c r="HY202" s="7">
        <f t="shared" ca="1" si="47"/>
        <v>0</v>
      </c>
      <c r="HZ202" s="7">
        <f t="shared" ca="1" si="47"/>
        <v>0</v>
      </c>
      <c r="IA202" s="7">
        <f t="shared" ca="1" si="47"/>
        <v>0</v>
      </c>
      <c r="IB202" s="7">
        <f t="shared" ca="1" si="47"/>
        <v>0</v>
      </c>
      <c r="IC202" s="7">
        <f t="shared" ca="1" si="47"/>
        <v>0</v>
      </c>
      <c r="ID202" s="7">
        <f t="shared" ca="1" si="47"/>
        <v>0</v>
      </c>
      <c r="IE202" s="7">
        <f t="shared" ca="1" si="47"/>
        <v>0</v>
      </c>
      <c r="IF202" s="7">
        <f t="shared" ca="1" si="48"/>
        <v>0</v>
      </c>
      <c r="IG202" s="7">
        <f t="shared" ca="1" si="48"/>
        <v>0</v>
      </c>
      <c r="IH202" s="7">
        <f t="shared" ca="1" si="48"/>
        <v>0</v>
      </c>
      <c r="II202" s="7">
        <f t="shared" ca="1" si="48"/>
        <v>0</v>
      </c>
      <c r="IJ202" s="7">
        <f t="shared" ca="1" si="48"/>
        <v>0</v>
      </c>
      <c r="IK202" s="7">
        <f t="shared" ca="1" si="48"/>
        <v>0</v>
      </c>
      <c r="IL202" s="7">
        <f t="shared" ca="1" si="48"/>
        <v>0</v>
      </c>
      <c r="IM202" s="7">
        <f t="shared" ca="1" si="48"/>
        <v>0</v>
      </c>
      <c r="IN202" s="7">
        <f t="shared" ca="1" si="48"/>
        <v>0</v>
      </c>
      <c r="IO202" s="17"/>
      <c r="IP202" s="204"/>
      <c r="IQ202" s="3" t="s">
        <v>42</v>
      </c>
      <c r="IR202" s="7">
        <f ca="1"/>
        <v>0</v>
      </c>
      <c r="IS202" s="7">
        <f ca="1"/>
        <v>0</v>
      </c>
      <c r="IT202" s="7">
        <f ca="1"/>
        <v>0</v>
      </c>
      <c r="IU202" s="7">
        <f ca="1"/>
        <v>0</v>
      </c>
      <c r="IV202" s="7">
        <f ca="1"/>
        <v>0</v>
      </c>
      <c r="IW202" s="7">
        <f ca="1"/>
        <v>0</v>
      </c>
      <c r="IX202" s="7">
        <f ca="1"/>
        <v>0</v>
      </c>
      <c r="IY202" s="7">
        <f ca="1"/>
        <v>0</v>
      </c>
      <c r="IZ202" s="7">
        <f ca="1"/>
        <v>0</v>
      </c>
      <c r="JA202" s="7">
        <f ca="1"/>
        <v>0</v>
      </c>
      <c r="JB202" s="7">
        <f ca="1"/>
        <v>0</v>
      </c>
      <c r="JC202" s="7">
        <f ca="1"/>
        <v>0</v>
      </c>
      <c r="JD202" s="7">
        <f ca="1"/>
        <v>0</v>
      </c>
      <c r="JE202" s="7">
        <f ca="1"/>
        <v>0</v>
      </c>
      <c r="JF202" s="7">
        <f ca="1"/>
        <v>0</v>
      </c>
      <c r="JG202" s="7">
        <f ca="1"/>
        <v>0</v>
      </c>
      <c r="JH202" s="7">
        <f ca="1"/>
        <v>0</v>
      </c>
      <c r="JI202" s="7">
        <f ca="1"/>
        <v>0</v>
      </c>
      <c r="JJ202" s="7">
        <f ca="1"/>
        <v>0</v>
      </c>
      <c r="JK202" s="7">
        <f ca="1"/>
        <v>0</v>
      </c>
      <c r="JL202" s="143"/>
    </row>
    <row r="203" spans="1:272">
      <c r="A203" s="204"/>
      <c r="B203" s="3" t="s">
        <v>34</v>
      </c>
      <c r="C203" s="7">
        <f t="shared" si="42"/>
        <v>1799.9799999999996</v>
      </c>
      <c r="D203" s="7">
        <f t="shared" si="42"/>
        <v>0</v>
      </c>
      <c r="E203" s="7">
        <f t="shared" si="42"/>
        <v>0</v>
      </c>
      <c r="F203" s="7">
        <f t="shared" si="42"/>
        <v>0</v>
      </c>
      <c r="G203" s="7">
        <f t="shared" si="42"/>
        <v>0</v>
      </c>
      <c r="I203" s="7">
        <v>-14303.520000000002</v>
      </c>
      <c r="J203" s="7">
        <v>0</v>
      </c>
      <c r="K203" s="7">
        <v>0</v>
      </c>
      <c r="L203" s="7">
        <v>0</v>
      </c>
      <c r="M203" s="7">
        <v>0</v>
      </c>
      <c r="O203" s="7">
        <v>16103.500000000002</v>
      </c>
      <c r="P203" s="7">
        <v>0</v>
      </c>
      <c r="Q203" s="7">
        <v>0</v>
      </c>
      <c r="R203" s="7">
        <v>0</v>
      </c>
      <c r="S203" s="7">
        <v>0</v>
      </c>
      <c r="U203" s="22">
        <f t="shared" si="46"/>
        <v>0</v>
      </c>
      <c r="V203" s="22">
        <f t="shared" si="43"/>
        <v>0</v>
      </c>
      <c r="W203" s="22">
        <f t="shared" si="43"/>
        <v>0</v>
      </c>
      <c r="X203" s="22">
        <f t="shared" si="43"/>
        <v>0</v>
      </c>
      <c r="Y203" s="22">
        <f t="shared" si="43"/>
        <v>0</v>
      </c>
      <c r="HN203" s="204"/>
      <c r="HO203" s="148"/>
      <c r="HP203" s="204"/>
      <c r="HQ203" s="3" t="s">
        <v>34</v>
      </c>
      <c r="HR203" s="7">
        <f ca="1"/>
        <v>0</v>
      </c>
      <c r="HS203" t="s">
        <v>185</v>
      </c>
      <c r="HV203" s="7">
        <f t="shared" ca="1" si="47"/>
        <v>0</v>
      </c>
      <c r="HW203" s="7">
        <f t="shared" ca="1" si="47"/>
        <v>0</v>
      </c>
      <c r="HX203" s="7">
        <f t="shared" ca="1" si="47"/>
        <v>0</v>
      </c>
      <c r="HY203" s="7">
        <f t="shared" ca="1" si="47"/>
        <v>0</v>
      </c>
      <c r="HZ203" s="7">
        <f t="shared" ca="1" si="47"/>
        <v>0</v>
      </c>
      <c r="IA203" s="7">
        <f t="shared" ca="1" si="47"/>
        <v>0</v>
      </c>
      <c r="IB203" s="7">
        <f t="shared" ca="1" si="47"/>
        <v>0</v>
      </c>
      <c r="IC203" s="7">
        <f t="shared" ca="1" si="47"/>
        <v>0</v>
      </c>
      <c r="ID203" s="7">
        <f t="shared" ca="1" si="47"/>
        <v>0</v>
      </c>
      <c r="IE203" s="7">
        <f t="shared" ca="1" si="47"/>
        <v>0</v>
      </c>
      <c r="IF203" s="7">
        <f t="shared" ca="1" si="48"/>
        <v>0</v>
      </c>
      <c r="IG203" s="7">
        <f t="shared" ca="1" si="48"/>
        <v>0</v>
      </c>
      <c r="IH203" s="7">
        <f t="shared" ca="1" si="48"/>
        <v>0</v>
      </c>
      <c r="II203" s="7">
        <f t="shared" ca="1" si="48"/>
        <v>0</v>
      </c>
      <c r="IJ203" s="7">
        <f t="shared" ca="1" si="48"/>
        <v>0</v>
      </c>
      <c r="IK203" s="7">
        <f t="shared" ca="1" si="48"/>
        <v>0</v>
      </c>
      <c r="IL203" s="7">
        <f t="shared" ca="1" si="48"/>
        <v>0</v>
      </c>
      <c r="IM203" s="7">
        <f t="shared" ca="1" si="48"/>
        <v>0</v>
      </c>
      <c r="IN203" s="7">
        <f t="shared" ca="1" si="48"/>
        <v>0</v>
      </c>
      <c r="IO203" s="17"/>
      <c r="IP203" s="204"/>
      <c r="IQ203" s="3" t="s">
        <v>34</v>
      </c>
      <c r="IR203" s="7">
        <f ca="1"/>
        <v>0</v>
      </c>
      <c r="IS203" s="7">
        <f ca="1"/>
        <v>0</v>
      </c>
      <c r="IT203" s="7">
        <f ca="1"/>
        <v>0</v>
      </c>
      <c r="IU203" s="7">
        <f ca="1"/>
        <v>0</v>
      </c>
      <c r="IV203" s="7">
        <f ca="1"/>
        <v>0</v>
      </c>
      <c r="IW203" s="7">
        <f ca="1"/>
        <v>0</v>
      </c>
      <c r="IX203" s="7">
        <f ca="1"/>
        <v>0</v>
      </c>
      <c r="IY203" s="7">
        <f ca="1"/>
        <v>0</v>
      </c>
      <c r="IZ203" s="7">
        <f ca="1"/>
        <v>0</v>
      </c>
      <c r="JA203" s="7">
        <f ca="1"/>
        <v>0</v>
      </c>
      <c r="JB203" s="7">
        <f ca="1"/>
        <v>0</v>
      </c>
      <c r="JC203" s="7">
        <f ca="1"/>
        <v>0</v>
      </c>
      <c r="JD203" s="7">
        <f ca="1"/>
        <v>0</v>
      </c>
      <c r="JE203" s="7">
        <f ca="1"/>
        <v>0</v>
      </c>
      <c r="JF203" s="7">
        <f ca="1"/>
        <v>0</v>
      </c>
      <c r="JG203" s="7">
        <f ca="1"/>
        <v>0</v>
      </c>
      <c r="JH203" s="7">
        <f ca="1"/>
        <v>0</v>
      </c>
      <c r="JI203" s="7">
        <f ca="1"/>
        <v>0</v>
      </c>
      <c r="JJ203" s="7">
        <f ca="1"/>
        <v>0</v>
      </c>
      <c r="JK203" s="7">
        <f ca="1"/>
        <v>0</v>
      </c>
      <c r="JL203" s="143"/>
    </row>
    <row r="204" spans="1:272">
      <c r="A204" s="204"/>
      <c r="B204" s="3" t="s">
        <v>35</v>
      </c>
      <c r="C204" s="7">
        <f t="shared" si="42"/>
        <v>0</v>
      </c>
      <c r="D204" s="7">
        <f t="shared" si="42"/>
        <v>0</v>
      </c>
      <c r="E204" s="7">
        <f t="shared" si="42"/>
        <v>0</v>
      </c>
      <c r="F204" s="7">
        <f t="shared" si="42"/>
        <v>500000000000</v>
      </c>
      <c r="G204" s="7">
        <f t="shared" si="42"/>
        <v>0</v>
      </c>
      <c r="I204" s="7">
        <v>-3000.4000000000015</v>
      </c>
      <c r="J204" s="7">
        <v>0</v>
      </c>
      <c r="K204" s="7">
        <v>0</v>
      </c>
      <c r="L204" s="7">
        <v>500000000000</v>
      </c>
      <c r="M204" s="7">
        <v>0</v>
      </c>
      <c r="O204" s="7">
        <v>3000.4000000000015</v>
      </c>
      <c r="P204" s="7">
        <v>0</v>
      </c>
      <c r="Q204" s="7">
        <v>0</v>
      </c>
      <c r="R204" s="7">
        <v>0</v>
      </c>
      <c r="S204" s="7">
        <v>0</v>
      </c>
      <c r="U204" s="22">
        <f t="shared" si="46"/>
        <v>0</v>
      </c>
      <c r="V204" s="22">
        <f t="shared" si="43"/>
        <v>0</v>
      </c>
      <c r="W204" s="22">
        <f t="shared" si="43"/>
        <v>0</v>
      </c>
      <c r="X204" s="22">
        <f t="shared" si="43"/>
        <v>0</v>
      </c>
      <c r="Y204" s="22">
        <f t="shared" si="43"/>
        <v>0</v>
      </c>
      <c r="HN204" s="204"/>
      <c r="HO204" s="148"/>
      <c r="HP204" s="204"/>
      <c r="HQ204" s="3" t="s">
        <v>35</v>
      </c>
      <c r="HR204" s="7">
        <f ca="1"/>
        <v>0</v>
      </c>
      <c r="HS204" t="s">
        <v>186</v>
      </c>
      <c r="HV204" s="7">
        <f t="shared" ca="1" si="47"/>
        <v>0</v>
      </c>
      <c r="HW204" s="7">
        <f t="shared" ca="1" si="47"/>
        <v>0</v>
      </c>
      <c r="HX204" s="7">
        <f t="shared" ca="1" si="47"/>
        <v>0</v>
      </c>
      <c r="HY204" s="7">
        <f t="shared" ca="1" si="47"/>
        <v>0</v>
      </c>
      <c r="HZ204" s="7">
        <f t="shared" ca="1" si="47"/>
        <v>0</v>
      </c>
      <c r="IA204" s="7">
        <f t="shared" ca="1" si="47"/>
        <v>0</v>
      </c>
      <c r="IB204" s="7">
        <f t="shared" ca="1" si="47"/>
        <v>0</v>
      </c>
      <c r="IC204" s="7">
        <f t="shared" ca="1" si="47"/>
        <v>0</v>
      </c>
      <c r="ID204" s="7">
        <f t="shared" ca="1" si="47"/>
        <v>0</v>
      </c>
      <c r="IE204" s="7">
        <f t="shared" ca="1" si="47"/>
        <v>0</v>
      </c>
      <c r="IF204" s="7">
        <f t="shared" ca="1" si="48"/>
        <v>0</v>
      </c>
      <c r="IG204" s="7">
        <f t="shared" ca="1" si="48"/>
        <v>0</v>
      </c>
      <c r="IH204" s="7">
        <f t="shared" ca="1" si="48"/>
        <v>0</v>
      </c>
      <c r="II204" s="7">
        <f t="shared" ca="1" si="48"/>
        <v>0</v>
      </c>
      <c r="IJ204" s="7">
        <f t="shared" ca="1" si="48"/>
        <v>0</v>
      </c>
      <c r="IK204" s="7">
        <f t="shared" ca="1" si="48"/>
        <v>0</v>
      </c>
      <c r="IL204" s="7">
        <f t="shared" ca="1" si="48"/>
        <v>0</v>
      </c>
      <c r="IM204" s="7">
        <f t="shared" ca="1" si="48"/>
        <v>0</v>
      </c>
      <c r="IN204" s="7">
        <f t="shared" ca="1" si="48"/>
        <v>0</v>
      </c>
      <c r="IO204" s="17"/>
      <c r="IP204" s="204"/>
      <c r="IQ204" s="3" t="s">
        <v>35</v>
      </c>
      <c r="IR204" s="7">
        <f ca="1"/>
        <v>0</v>
      </c>
      <c r="IS204" s="7">
        <f ca="1"/>
        <v>0</v>
      </c>
      <c r="IT204" s="7">
        <f ca="1"/>
        <v>0</v>
      </c>
      <c r="IU204" s="7">
        <f ca="1"/>
        <v>0</v>
      </c>
      <c r="IV204" s="7">
        <f ca="1"/>
        <v>0</v>
      </c>
      <c r="IW204" s="7">
        <f ca="1"/>
        <v>0</v>
      </c>
      <c r="IX204" s="7">
        <f ca="1"/>
        <v>0</v>
      </c>
      <c r="IY204" s="7">
        <f ca="1"/>
        <v>0</v>
      </c>
      <c r="IZ204" s="7">
        <f ca="1"/>
        <v>0</v>
      </c>
      <c r="JA204" s="7">
        <f ca="1"/>
        <v>0</v>
      </c>
      <c r="JB204" s="7">
        <f ca="1"/>
        <v>0</v>
      </c>
      <c r="JC204" s="7">
        <f ca="1"/>
        <v>0</v>
      </c>
      <c r="JD204" s="7">
        <f ca="1"/>
        <v>0</v>
      </c>
      <c r="JE204" s="7">
        <f ca="1"/>
        <v>0</v>
      </c>
      <c r="JF204" s="7">
        <f ca="1"/>
        <v>0</v>
      </c>
      <c r="JG204" s="7">
        <f ca="1"/>
        <v>0</v>
      </c>
      <c r="JH204" s="7">
        <f ca="1"/>
        <v>0</v>
      </c>
      <c r="JI204" s="7">
        <f ca="1"/>
        <v>0</v>
      </c>
      <c r="JJ204" s="7">
        <f ca="1"/>
        <v>0</v>
      </c>
      <c r="JK204" s="7">
        <f ca="1"/>
        <v>0</v>
      </c>
      <c r="JL204" s="143"/>
    </row>
    <row r="205" spans="1:272" ht="19">
      <c r="A205" s="204"/>
      <c r="B205" s="3" t="s">
        <v>36</v>
      </c>
      <c r="C205" s="7">
        <f t="shared" si="42"/>
        <v>0</v>
      </c>
      <c r="D205" s="7">
        <f t="shared" si="42"/>
        <v>0</v>
      </c>
      <c r="E205" s="7">
        <f t="shared" si="42"/>
        <v>0</v>
      </c>
      <c r="F205" s="7">
        <f t="shared" si="42"/>
        <v>0</v>
      </c>
      <c r="G205" s="7">
        <f t="shared" si="42"/>
        <v>75000000000</v>
      </c>
      <c r="I205" s="7">
        <v>-335.40164346805403</v>
      </c>
      <c r="J205" s="7">
        <v>0</v>
      </c>
      <c r="K205" s="7">
        <v>0</v>
      </c>
      <c r="L205" s="7">
        <v>0</v>
      </c>
      <c r="M205" s="7">
        <v>75000000000</v>
      </c>
      <c r="O205" s="7">
        <v>335.40164346805403</v>
      </c>
      <c r="P205" s="7">
        <v>0</v>
      </c>
      <c r="Q205" s="7">
        <v>0</v>
      </c>
      <c r="R205" s="7">
        <v>0</v>
      </c>
      <c r="S205" s="7">
        <v>0</v>
      </c>
      <c r="U205" s="22">
        <f t="shared" si="46"/>
        <v>0</v>
      </c>
      <c r="V205" s="22">
        <f t="shared" si="46"/>
        <v>0</v>
      </c>
      <c r="W205" s="22">
        <f t="shared" si="46"/>
        <v>0</v>
      </c>
      <c r="X205" s="22">
        <f t="shared" si="46"/>
        <v>0</v>
      </c>
      <c r="Y205" s="22">
        <f t="shared" si="46"/>
        <v>0</v>
      </c>
      <c r="HN205" s="204"/>
      <c r="HO205" s="148"/>
      <c r="HP205" s="204"/>
      <c r="HQ205" s="3" t="s">
        <v>36</v>
      </c>
      <c r="HR205" s="7">
        <f ca="1"/>
        <v>0</v>
      </c>
      <c r="HS205" t="s">
        <v>187</v>
      </c>
      <c r="HV205" s="7">
        <f t="shared" ca="1" si="47"/>
        <v>0</v>
      </c>
      <c r="HW205" s="7">
        <f t="shared" ca="1" si="47"/>
        <v>0</v>
      </c>
      <c r="HX205" s="7">
        <f t="shared" ca="1" si="47"/>
        <v>0</v>
      </c>
      <c r="HY205" s="7">
        <f t="shared" ca="1" si="47"/>
        <v>0</v>
      </c>
      <c r="HZ205" s="7">
        <f t="shared" ca="1" si="47"/>
        <v>0</v>
      </c>
      <c r="IA205" s="7">
        <f t="shared" ca="1" si="47"/>
        <v>0</v>
      </c>
      <c r="IB205" s="7">
        <f t="shared" ca="1" si="47"/>
        <v>0</v>
      </c>
      <c r="IC205" s="7">
        <f t="shared" ca="1" si="47"/>
        <v>0</v>
      </c>
      <c r="ID205" s="7">
        <f t="shared" ca="1" si="47"/>
        <v>0</v>
      </c>
      <c r="IE205" s="7">
        <f t="shared" ca="1" si="47"/>
        <v>0</v>
      </c>
      <c r="IF205" s="7">
        <f t="shared" ca="1" si="48"/>
        <v>0</v>
      </c>
      <c r="IG205" s="7">
        <f t="shared" ca="1" si="48"/>
        <v>0</v>
      </c>
      <c r="IH205" s="7">
        <f t="shared" ca="1" si="48"/>
        <v>0</v>
      </c>
      <c r="II205" s="7">
        <f t="shared" ca="1" si="48"/>
        <v>0</v>
      </c>
      <c r="IJ205" s="7">
        <f t="shared" ca="1" si="48"/>
        <v>0</v>
      </c>
      <c r="IK205" s="7">
        <f t="shared" ca="1" si="48"/>
        <v>0</v>
      </c>
      <c r="IL205" s="7">
        <f t="shared" ca="1" si="48"/>
        <v>0</v>
      </c>
      <c r="IM205" s="7">
        <f t="shared" ca="1" si="48"/>
        <v>0</v>
      </c>
      <c r="IN205" s="7">
        <f t="shared" ca="1" si="48"/>
        <v>0</v>
      </c>
      <c r="IO205" s="17"/>
      <c r="IP205" s="204"/>
      <c r="IQ205" s="3" t="s">
        <v>36</v>
      </c>
      <c r="IR205" s="7">
        <f ca="1"/>
        <v>0</v>
      </c>
      <c r="IS205" s="7">
        <f ca="1"/>
        <v>0</v>
      </c>
      <c r="IT205" s="7">
        <f ca="1"/>
        <v>0</v>
      </c>
      <c r="IU205" s="7">
        <f ca="1"/>
        <v>0</v>
      </c>
      <c r="IV205" s="7">
        <f ca="1"/>
        <v>0</v>
      </c>
      <c r="IW205" s="7">
        <f ca="1"/>
        <v>0</v>
      </c>
      <c r="IX205" s="7">
        <f ca="1"/>
        <v>0</v>
      </c>
      <c r="IY205" s="7">
        <f ca="1"/>
        <v>0</v>
      </c>
      <c r="IZ205" s="7">
        <f ca="1"/>
        <v>0</v>
      </c>
      <c r="JA205" s="7">
        <f ca="1"/>
        <v>0</v>
      </c>
      <c r="JB205" s="7">
        <f ca="1"/>
        <v>0</v>
      </c>
      <c r="JC205" s="7">
        <f ca="1"/>
        <v>0</v>
      </c>
      <c r="JD205" s="7">
        <f ca="1"/>
        <v>0</v>
      </c>
      <c r="JE205" s="7">
        <f ca="1"/>
        <v>0</v>
      </c>
      <c r="JF205" s="7">
        <f ca="1"/>
        <v>0</v>
      </c>
      <c r="JG205" s="7">
        <f ca="1"/>
        <v>0</v>
      </c>
      <c r="JH205" s="7">
        <f ca="1"/>
        <v>0</v>
      </c>
      <c r="JI205" s="7">
        <f ca="1"/>
        <v>0</v>
      </c>
      <c r="JJ205" s="7">
        <f ca="1"/>
        <v>0</v>
      </c>
      <c r="JK205" s="7">
        <f ca="1"/>
        <v>0</v>
      </c>
      <c r="JL205" s="143"/>
    </row>
    <row r="206" spans="1:272">
      <c r="A206" s="204"/>
      <c r="B206" s="3" t="s">
        <v>41</v>
      </c>
      <c r="C206" s="7">
        <f t="shared" si="42"/>
        <v>0</v>
      </c>
      <c r="D206" s="7">
        <f t="shared" si="42"/>
        <v>0</v>
      </c>
      <c r="E206" s="7">
        <f t="shared" si="42"/>
        <v>500000000000000</v>
      </c>
      <c r="F206" s="7">
        <f t="shared" si="42"/>
        <v>0</v>
      </c>
      <c r="G206" s="7">
        <f t="shared" si="42"/>
        <v>0</v>
      </c>
      <c r="I206" s="7">
        <v>-96</v>
      </c>
      <c r="J206" s="7">
        <v>0</v>
      </c>
      <c r="K206" s="7">
        <v>500000000000000</v>
      </c>
      <c r="L206" s="7">
        <v>0</v>
      </c>
      <c r="M206" s="7">
        <v>0</v>
      </c>
      <c r="O206" s="7">
        <v>96</v>
      </c>
      <c r="P206" s="7">
        <v>0</v>
      </c>
      <c r="Q206" s="7">
        <v>0</v>
      </c>
      <c r="R206" s="7">
        <v>0</v>
      </c>
      <c r="S206" s="7">
        <v>0</v>
      </c>
      <c r="U206" s="22">
        <f t="shared" si="46"/>
        <v>0</v>
      </c>
      <c r="V206" s="22">
        <f t="shared" si="46"/>
        <v>0</v>
      </c>
      <c r="W206" s="22">
        <f t="shared" si="46"/>
        <v>0</v>
      </c>
      <c r="X206" s="22">
        <f t="shared" si="46"/>
        <v>0</v>
      </c>
      <c r="Y206" s="22">
        <f t="shared" si="46"/>
        <v>0</v>
      </c>
      <c r="HN206" s="204"/>
      <c r="HO206" s="148"/>
      <c r="HP206" s="204"/>
      <c r="HQ206" s="3" t="s">
        <v>41</v>
      </c>
      <c r="HR206" s="7">
        <f ca="1"/>
        <v>0</v>
      </c>
      <c r="HS206" t="s">
        <v>188</v>
      </c>
      <c r="HV206" s="7">
        <f t="shared" ca="1" si="47"/>
        <v>0</v>
      </c>
      <c r="HW206" s="7">
        <f t="shared" ca="1" si="47"/>
        <v>0</v>
      </c>
      <c r="HX206" s="7">
        <f t="shared" ca="1" si="47"/>
        <v>0</v>
      </c>
      <c r="HY206" s="7">
        <f t="shared" ca="1" si="47"/>
        <v>0</v>
      </c>
      <c r="HZ206" s="7">
        <f t="shared" ca="1" si="47"/>
        <v>0</v>
      </c>
      <c r="IA206" s="7">
        <f t="shared" ca="1" si="47"/>
        <v>0</v>
      </c>
      <c r="IB206" s="7">
        <f t="shared" ca="1" si="47"/>
        <v>0</v>
      </c>
      <c r="IC206" s="7">
        <f t="shared" ca="1" si="47"/>
        <v>0</v>
      </c>
      <c r="ID206" s="7">
        <f t="shared" ca="1" si="47"/>
        <v>0</v>
      </c>
      <c r="IE206" s="7">
        <f t="shared" ca="1" si="47"/>
        <v>0</v>
      </c>
      <c r="IF206" s="7">
        <f t="shared" ca="1" si="48"/>
        <v>0</v>
      </c>
      <c r="IG206" s="7">
        <f t="shared" ca="1" si="48"/>
        <v>0</v>
      </c>
      <c r="IH206" s="7">
        <f t="shared" ca="1" si="48"/>
        <v>0</v>
      </c>
      <c r="II206" s="7">
        <f t="shared" ca="1" si="48"/>
        <v>0</v>
      </c>
      <c r="IJ206" s="7">
        <f t="shared" ca="1" si="48"/>
        <v>0</v>
      </c>
      <c r="IK206" s="7">
        <f t="shared" ca="1" si="48"/>
        <v>0</v>
      </c>
      <c r="IL206" s="7">
        <f t="shared" ca="1" si="48"/>
        <v>0</v>
      </c>
      <c r="IM206" s="7">
        <f t="shared" ca="1" si="48"/>
        <v>0</v>
      </c>
      <c r="IN206" s="7">
        <f t="shared" ca="1" si="48"/>
        <v>0</v>
      </c>
      <c r="IO206" s="17"/>
      <c r="IP206" s="204"/>
      <c r="IQ206" s="3" t="s">
        <v>41</v>
      </c>
      <c r="IR206" s="7">
        <f ca="1"/>
        <v>0</v>
      </c>
      <c r="IS206" s="7">
        <f ca="1"/>
        <v>0</v>
      </c>
      <c r="IT206" s="7">
        <f ca="1"/>
        <v>0</v>
      </c>
      <c r="IU206" s="7">
        <f ca="1"/>
        <v>0</v>
      </c>
      <c r="IV206" s="7">
        <f ca="1"/>
        <v>0</v>
      </c>
      <c r="IW206" s="7">
        <f ca="1"/>
        <v>0</v>
      </c>
      <c r="IX206" s="7">
        <f ca="1"/>
        <v>0</v>
      </c>
      <c r="IY206" s="7">
        <f ca="1"/>
        <v>0</v>
      </c>
      <c r="IZ206" s="7">
        <f ca="1"/>
        <v>0</v>
      </c>
      <c r="JA206" s="7">
        <f ca="1"/>
        <v>0</v>
      </c>
      <c r="JB206" s="7">
        <f ca="1"/>
        <v>0</v>
      </c>
      <c r="JC206" s="7">
        <f ca="1"/>
        <v>0</v>
      </c>
      <c r="JD206" s="7">
        <f ca="1"/>
        <v>0</v>
      </c>
      <c r="JE206" s="7">
        <f ca="1"/>
        <v>0</v>
      </c>
      <c r="JF206" s="7">
        <f ca="1"/>
        <v>0</v>
      </c>
      <c r="JG206" s="7">
        <f ca="1"/>
        <v>0</v>
      </c>
      <c r="JH206" s="7">
        <f ca="1"/>
        <v>0</v>
      </c>
      <c r="JI206" s="7">
        <f ca="1"/>
        <v>0</v>
      </c>
      <c r="JJ206" s="7">
        <f ca="1"/>
        <v>0</v>
      </c>
      <c r="JK206" s="7">
        <f ca="1"/>
        <v>0</v>
      </c>
      <c r="JL206" s="143"/>
    </row>
    <row r="207" spans="1:272">
      <c r="A207" s="204"/>
      <c r="B207" s="3" t="s">
        <v>134</v>
      </c>
      <c r="C207" s="7">
        <f t="shared" si="42"/>
        <v>0</v>
      </c>
      <c r="D207" s="7">
        <f t="shared" si="42"/>
        <v>150000000000</v>
      </c>
      <c r="E207" s="7">
        <f t="shared" si="42"/>
        <v>0</v>
      </c>
      <c r="F207" s="7">
        <f t="shared" si="42"/>
        <v>0</v>
      </c>
      <c r="G207" s="7">
        <f t="shared" si="42"/>
        <v>0</v>
      </c>
      <c r="I207" s="7">
        <v>-1799.9799999999996</v>
      </c>
      <c r="J207" s="7">
        <v>150000000000</v>
      </c>
      <c r="K207" s="7">
        <v>0</v>
      </c>
      <c r="L207" s="7">
        <v>0</v>
      </c>
      <c r="M207" s="7">
        <v>0</v>
      </c>
      <c r="O207" s="7">
        <v>1799.9799999999996</v>
      </c>
      <c r="P207" s="7">
        <v>0</v>
      </c>
      <c r="Q207" s="7">
        <v>0</v>
      </c>
      <c r="R207" s="7">
        <v>0</v>
      </c>
      <c r="S207" s="7">
        <v>0</v>
      </c>
      <c r="U207" s="22">
        <f t="shared" si="46"/>
        <v>0</v>
      </c>
      <c r="V207" s="22">
        <f t="shared" si="46"/>
        <v>0</v>
      </c>
      <c r="W207" s="22">
        <f t="shared" si="46"/>
        <v>0</v>
      </c>
      <c r="X207" s="22">
        <f t="shared" si="46"/>
        <v>0</v>
      </c>
      <c r="Y207" s="22">
        <f t="shared" si="46"/>
        <v>0</v>
      </c>
      <c r="HN207" s="204"/>
      <c r="HO207" s="148"/>
      <c r="HP207" s="204"/>
      <c r="HQ207" s="3" t="s">
        <v>134</v>
      </c>
      <c r="HR207" s="7">
        <f ca="1"/>
        <v>0</v>
      </c>
      <c r="HS207" t="s">
        <v>189</v>
      </c>
      <c r="HV207" s="7">
        <f t="shared" ca="1" si="47"/>
        <v>0</v>
      </c>
      <c r="HW207" s="7">
        <f t="shared" ca="1" si="47"/>
        <v>0</v>
      </c>
      <c r="HX207" s="7">
        <f t="shared" ca="1" si="47"/>
        <v>0</v>
      </c>
      <c r="HY207" s="7">
        <f t="shared" ca="1" si="47"/>
        <v>0</v>
      </c>
      <c r="HZ207" s="7">
        <f t="shared" ca="1" si="47"/>
        <v>0</v>
      </c>
      <c r="IA207" s="7">
        <f t="shared" ca="1" si="47"/>
        <v>0</v>
      </c>
      <c r="IB207" s="7">
        <f t="shared" ca="1" si="47"/>
        <v>0</v>
      </c>
      <c r="IC207" s="7">
        <f t="shared" ca="1" si="47"/>
        <v>0</v>
      </c>
      <c r="ID207" s="7">
        <f t="shared" ca="1" si="47"/>
        <v>0</v>
      </c>
      <c r="IE207" s="7">
        <f t="shared" ca="1" si="47"/>
        <v>0</v>
      </c>
      <c r="IF207" s="7">
        <f t="shared" ca="1" si="48"/>
        <v>0</v>
      </c>
      <c r="IG207" s="7">
        <f t="shared" ca="1" si="48"/>
        <v>0</v>
      </c>
      <c r="IH207" s="7">
        <f t="shared" ca="1" si="48"/>
        <v>0</v>
      </c>
      <c r="II207" s="7">
        <f t="shared" ca="1" si="48"/>
        <v>0</v>
      </c>
      <c r="IJ207" s="7">
        <f t="shared" ca="1" si="48"/>
        <v>0</v>
      </c>
      <c r="IK207" s="7">
        <f t="shared" ca="1" si="48"/>
        <v>0</v>
      </c>
      <c r="IL207" s="7">
        <f t="shared" ca="1" si="48"/>
        <v>0</v>
      </c>
      <c r="IM207" s="7">
        <f t="shared" ca="1" si="48"/>
        <v>0</v>
      </c>
      <c r="IN207" s="7">
        <f t="shared" ca="1" si="48"/>
        <v>0</v>
      </c>
      <c r="IO207" s="17"/>
      <c r="IP207" s="204"/>
      <c r="IQ207" s="3" t="s">
        <v>134</v>
      </c>
      <c r="IR207" s="7">
        <f ca="1"/>
        <v>0</v>
      </c>
      <c r="IS207" s="7">
        <f ca="1"/>
        <v>0</v>
      </c>
      <c r="IT207" s="7">
        <f ca="1"/>
        <v>0</v>
      </c>
      <c r="IU207" s="7">
        <f ca="1"/>
        <v>0</v>
      </c>
      <c r="IV207" s="7">
        <f ca="1"/>
        <v>0</v>
      </c>
      <c r="IW207" s="7">
        <f ca="1"/>
        <v>0</v>
      </c>
      <c r="IX207" s="7">
        <f ca="1"/>
        <v>0</v>
      </c>
      <c r="IY207" s="7">
        <f ca="1"/>
        <v>0</v>
      </c>
      <c r="IZ207" s="7">
        <f ca="1"/>
        <v>0</v>
      </c>
      <c r="JA207" s="7">
        <f ca="1"/>
        <v>0</v>
      </c>
      <c r="JB207" s="7">
        <f ca="1"/>
        <v>0</v>
      </c>
      <c r="JC207" s="7">
        <f ca="1"/>
        <v>0</v>
      </c>
      <c r="JD207" s="7">
        <f ca="1"/>
        <v>0</v>
      </c>
      <c r="JE207" s="7">
        <f ca="1"/>
        <v>0</v>
      </c>
      <c r="JF207" s="7">
        <f ca="1"/>
        <v>0</v>
      </c>
      <c r="JG207" s="7">
        <f ca="1"/>
        <v>0</v>
      </c>
      <c r="JH207" s="7">
        <f ca="1"/>
        <v>0</v>
      </c>
      <c r="JI207" s="7">
        <f ca="1"/>
        <v>0</v>
      </c>
      <c r="JJ207" s="7">
        <f ca="1"/>
        <v>0</v>
      </c>
      <c r="JK207" s="7">
        <f ca="1"/>
        <v>0</v>
      </c>
      <c r="JL207" s="143"/>
    </row>
    <row r="208" spans="1:272" ht="20">
      <c r="C208" s="211" t="s">
        <v>152</v>
      </c>
      <c r="D208" s="221"/>
      <c r="E208" s="221"/>
      <c r="F208" s="221"/>
      <c r="G208" s="221"/>
      <c r="I208" s="221" t="s">
        <v>153</v>
      </c>
      <c r="J208" s="221"/>
      <c r="K208" s="221"/>
      <c r="L208" s="221"/>
      <c r="M208" s="221"/>
      <c r="O208" s="221" t="s">
        <v>154</v>
      </c>
      <c r="P208" s="221"/>
      <c r="Q208" s="221"/>
      <c r="R208" s="221"/>
      <c r="S208" s="221"/>
      <c r="U208" s="221" t="s">
        <v>155</v>
      </c>
      <c r="V208" s="221"/>
      <c r="W208" s="221"/>
      <c r="X208" s="221"/>
      <c r="Y208" s="221"/>
      <c r="HO208" s="147"/>
      <c r="HP208" s="17"/>
      <c r="HR208" s="17" t="s">
        <v>211</v>
      </c>
      <c r="HV208" s="211" t="s">
        <v>192</v>
      </c>
      <c r="HW208" s="211"/>
      <c r="HX208" s="211"/>
      <c r="HY208" s="211"/>
      <c r="HZ208" s="211"/>
      <c r="IA208" s="211"/>
      <c r="IB208" s="211"/>
      <c r="IC208" s="211"/>
      <c r="ID208" s="211"/>
      <c r="IE208" s="211"/>
      <c r="IF208" s="211"/>
      <c r="IG208" s="211"/>
      <c r="IH208" s="211"/>
      <c r="II208" s="211"/>
      <c r="IJ208" s="211"/>
      <c r="IK208" s="211"/>
      <c r="IL208" s="211"/>
      <c r="IM208" s="211"/>
      <c r="IN208" s="211"/>
      <c r="IO208" s="38"/>
      <c r="IR208" s="221" t="s">
        <v>253</v>
      </c>
      <c r="IS208" s="221"/>
      <c r="IT208" s="221"/>
      <c r="IU208" s="221"/>
      <c r="IV208" s="221"/>
      <c r="IW208" s="221"/>
      <c r="IX208" s="221"/>
      <c r="IY208" s="221"/>
      <c r="IZ208" s="221"/>
      <c r="JA208" s="221"/>
      <c r="JB208" s="221"/>
      <c r="JC208" s="221"/>
      <c r="JD208" s="221"/>
      <c r="JE208" s="221"/>
      <c r="JF208" s="221"/>
      <c r="JG208" s="221"/>
      <c r="JH208" s="221"/>
      <c r="JI208" s="221"/>
      <c r="JJ208" s="221"/>
      <c r="JK208" s="221"/>
      <c r="JL208" s="143"/>
    </row>
    <row r="209" spans="1:272" ht="16" customHeight="1">
      <c r="HO209" s="147"/>
      <c r="IR209" s="7">
        <f ca="1">SUM(IR189)</f>
        <v>0</v>
      </c>
      <c r="IS209" s="7">
        <f t="shared" ref="IS209:JK209" ca="1" si="49">SUM(IS189)</f>
        <v>0</v>
      </c>
      <c r="IT209" s="7">
        <f t="shared" ca="1" si="49"/>
        <v>0</v>
      </c>
      <c r="IU209" s="7">
        <f t="shared" ca="1" si="49"/>
        <v>0</v>
      </c>
      <c r="IV209" s="7">
        <f t="shared" ca="1" si="49"/>
        <v>0</v>
      </c>
      <c r="IW209" s="7">
        <f t="shared" ca="1" si="49"/>
        <v>0</v>
      </c>
      <c r="IX209" s="7">
        <f t="shared" ca="1" si="49"/>
        <v>0</v>
      </c>
      <c r="IY209" s="7">
        <f t="shared" ca="1" si="49"/>
        <v>0</v>
      </c>
      <c r="IZ209" s="7">
        <f t="shared" ca="1" si="49"/>
        <v>0</v>
      </c>
      <c r="JA209" s="7">
        <f t="shared" ca="1" si="49"/>
        <v>0</v>
      </c>
      <c r="JB209" s="7">
        <f t="shared" ca="1" si="49"/>
        <v>0</v>
      </c>
      <c r="JC209" s="7">
        <f t="shared" ca="1" si="49"/>
        <v>0</v>
      </c>
      <c r="JD209" s="7">
        <f t="shared" ca="1" si="49"/>
        <v>0</v>
      </c>
      <c r="JE209" s="7">
        <f t="shared" ca="1" si="49"/>
        <v>0</v>
      </c>
      <c r="JF209" s="7">
        <f t="shared" ca="1" si="49"/>
        <v>0</v>
      </c>
      <c r="JG209" s="7">
        <f t="shared" ca="1" si="49"/>
        <v>0</v>
      </c>
      <c r="JH209" s="7">
        <f t="shared" ca="1" si="49"/>
        <v>18977.24891854938</v>
      </c>
      <c r="JI209" s="7">
        <f t="shared" ca="1" si="49"/>
        <v>109.35486673048399</v>
      </c>
      <c r="JJ209" s="7">
        <f t="shared" ca="1" si="49"/>
        <v>34237.545615225674</v>
      </c>
      <c r="JK209" s="7">
        <f t="shared" ca="1" si="49"/>
        <v>175.85059949497813</v>
      </c>
      <c r="JL209" s="143"/>
    </row>
    <row r="210" spans="1:272" ht="21" customHeight="1">
      <c r="HO210" s="147"/>
      <c r="IR210" s="221" t="s">
        <v>249</v>
      </c>
      <c r="IS210" s="221"/>
      <c r="IT210" s="221"/>
      <c r="IU210" s="221"/>
      <c r="IV210" s="221"/>
      <c r="IW210" s="221"/>
      <c r="IX210" s="221"/>
      <c r="IY210" s="221"/>
      <c r="IZ210" s="221"/>
      <c r="JA210" s="221"/>
      <c r="JB210" s="221"/>
      <c r="JC210" s="221"/>
      <c r="JD210" s="221"/>
      <c r="JE210" s="221"/>
      <c r="JF210" s="221"/>
      <c r="JG210" s="221"/>
      <c r="JH210" s="221"/>
      <c r="JI210" s="221"/>
      <c r="JJ210" s="221"/>
      <c r="JK210" s="221"/>
      <c r="JL210" s="143"/>
    </row>
    <row r="211" spans="1:272" ht="16" customHeight="1">
      <c r="HO211" s="147"/>
      <c r="JH211" s="17"/>
      <c r="JI211" s="17"/>
      <c r="JJ211" s="17"/>
      <c r="JK211" s="17"/>
      <c r="JL211" s="143"/>
    </row>
    <row r="212" spans="1:272">
      <c r="C212" s="224"/>
      <c r="D212" s="224"/>
      <c r="E212" s="224"/>
      <c r="F212" s="224"/>
      <c r="G212" s="224"/>
      <c r="I212" s="224"/>
      <c r="J212" s="224"/>
      <c r="K212" s="224"/>
      <c r="L212" s="224"/>
      <c r="M212" s="224"/>
      <c r="O212" s="224"/>
      <c r="P212" s="224"/>
      <c r="Q212" s="224"/>
      <c r="R212" s="224"/>
      <c r="S212" s="224"/>
      <c r="U212" s="224"/>
      <c r="V212" s="224"/>
      <c r="W212" s="224"/>
      <c r="X212" s="224"/>
      <c r="Y212" s="224"/>
      <c r="HO212" s="147"/>
      <c r="HV212" s="211" t="s">
        <v>1</v>
      </c>
      <c r="HW212" s="211"/>
      <c r="HX212" s="211"/>
      <c r="HY212" s="211"/>
      <c r="HZ212" s="211"/>
      <c r="IA212" s="211"/>
      <c r="IB212" s="211"/>
      <c r="IC212" s="211"/>
      <c r="ID212" s="211"/>
      <c r="IE212" s="211"/>
      <c r="IF212" s="211"/>
      <c r="IG212" s="211"/>
      <c r="IH212" s="211"/>
      <c r="II212" s="211"/>
      <c r="IJ212" s="211"/>
      <c r="IK212" s="211"/>
      <c r="IL212" s="211"/>
      <c r="IM212" s="211"/>
      <c r="IN212" s="211"/>
      <c r="IO212" s="38"/>
      <c r="IR212" s="211" t="s">
        <v>110</v>
      </c>
      <c r="IS212" s="211"/>
      <c r="IT212" s="211"/>
      <c r="IU212" s="211"/>
      <c r="IV212" s="211"/>
      <c r="IW212" s="211"/>
      <c r="IX212" s="211"/>
      <c r="IY212" s="211"/>
      <c r="IZ212" s="211"/>
      <c r="JA212" s="211"/>
      <c r="JB212" s="211"/>
      <c r="JC212" s="211"/>
      <c r="JD212" s="211"/>
      <c r="JE212" s="211"/>
      <c r="JF212" s="211"/>
      <c r="JG212" s="211"/>
      <c r="JH212" s="211"/>
      <c r="JI212" s="211"/>
      <c r="JJ212" s="211"/>
      <c r="JK212" s="211"/>
      <c r="JL212" s="143"/>
    </row>
    <row r="213" spans="1:272" ht="80" customHeight="1">
      <c r="C213" s="97"/>
      <c r="D213" s="97"/>
      <c r="E213" s="6"/>
      <c r="F213" s="6"/>
      <c r="G213" s="6"/>
      <c r="I213" s="97"/>
      <c r="J213" s="97"/>
      <c r="K213" s="6"/>
      <c r="L213" s="6"/>
      <c r="M213" s="6"/>
      <c r="O213" s="97"/>
      <c r="P213" s="97"/>
      <c r="Q213" s="6"/>
      <c r="R213" s="6"/>
      <c r="S213" s="6"/>
      <c r="U213" s="97"/>
      <c r="V213" s="97"/>
      <c r="W213" s="6"/>
      <c r="X213" s="6"/>
      <c r="Y213" s="6"/>
      <c r="HO213" s="147"/>
      <c r="HP213" s="97"/>
      <c r="HS213" t="s">
        <v>190</v>
      </c>
      <c r="HV213" s="6" t="s">
        <v>175</v>
      </c>
      <c r="HW213" s="6" t="s">
        <v>176</v>
      </c>
      <c r="HX213" s="6" t="s">
        <v>28</v>
      </c>
      <c r="HY213" s="6" t="s">
        <v>0</v>
      </c>
      <c r="HZ213" s="6" t="s">
        <v>37</v>
      </c>
      <c r="IA213" s="6" t="s">
        <v>38</v>
      </c>
      <c r="IB213" s="6" t="s">
        <v>13</v>
      </c>
      <c r="IC213" s="6" t="s">
        <v>23</v>
      </c>
      <c r="ID213" s="6" t="s">
        <v>22</v>
      </c>
      <c r="IE213" s="6" t="s">
        <v>131</v>
      </c>
      <c r="IF213" s="6" t="s">
        <v>132</v>
      </c>
      <c r="IG213" s="6" t="s">
        <v>32</v>
      </c>
      <c r="IH213" s="6" t="s">
        <v>33</v>
      </c>
      <c r="II213" s="6" t="s">
        <v>42</v>
      </c>
      <c r="IJ213" s="6" t="s">
        <v>34</v>
      </c>
      <c r="IK213" s="6" t="s">
        <v>35</v>
      </c>
      <c r="IL213" s="6" t="s">
        <v>36</v>
      </c>
      <c r="IM213" s="6" t="s">
        <v>41</v>
      </c>
      <c r="IN213" s="6" t="s">
        <v>134</v>
      </c>
      <c r="IO213" s="6"/>
      <c r="IR213" s="6" t="s">
        <v>14</v>
      </c>
      <c r="IS213" s="6" t="s">
        <v>201</v>
      </c>
      <c r="IT213" s="6" t="s">
        <v>202</v>
      </c>
      <c r="IU213" s="6" t="s">
        <v>27</v>
      </c>
      <c r="IV213" s="6" t="s">
        <v>203</v>
      </c>
      <c r="IW213" s="6" t="s">
        <v>204</v>
      </c>
      <c r="IX213" s="6" t="s">
        <v>15</v>
      </c>
      <c r="IY213" s="6" t="s">
        <v>206</v>
      </c>
      <c r="IZ213" s="6" t="s">
        <v>21</v>
      </c>
      <c r="JA213" s="6" t="s">
        <v>205</v>
      </c>
      <c r="JB213" s="6" t="s">
        <v>20</v>
      </c>
      <c r="JC213" s="6" t="s">
        <v>207</v>
      </c>
      <c r="JD213" s="6" t="s">
        <v>182</v>
      </c>
      <c r="JE213" s="6" t="s">
        <v>183</v>
      </c>
      <c r="JF213" s="6" t="s">
        <v>184</v>
      </c>
      <c r="JG213" s="6" t="s">
        <v>180</v>
      </c>
      <c r="JH213" s="6" t="s">
        <v>139</v>
      </c>
      <c r="JI213" s="6" t="s">
        <v>140</v>
      </c>
      <c r="JJ213" s="6" t="s">
        <v>181</v>
      </c>
      <c r="JK213" s="6" t="s">
        <v>142</v>
      </c>
      <c r="JL213" s="143"/>
    </row>
    <row r="214" spans="1:272" ht="16" customHeight="1">
      <c r="A214" s="204"/>
      <c r="B214" s="3"/>
      <c r="C214" s="17"/>
      <c r="D214" s="17"/>
      <c r="E214" s="17"/>
      <c r="F214" s="17"/>
      <c r="G214" s="17"/>
      <c r="I214" s="17"/>
      <c r="J214" s="17"/>
      <c r="K214" s="17"/>
      <c r="L214" s="17"/>
      <c r="M214" s="17"/>
      <c r="O214" s="17"/>
      <c r="P214" s="17"/>
      <c r="Q214" s="17"/>
      <c r="R214" s="17"/>
      <c r="S214" s="17"/>
      <c r="U214" s="17"/>
      <c r="V214" s="17"/>
      <c r="W214" s="17"/>
      <c r="X214" s="17"/>
      <c r="Y214" s="17"/>
      <c r="HN214" s="204"/>
      <c r="HO214" s="148"/>
      <c r="HP214" s="204" t="s">
        <v>169</v>
      </c>
      <c r="HQ214" s="3" t="s">
        <v>175</v>
      </c>
      <c r="HR214" s="7">
        <f t="array" aca="1" ref="HR214:HR232" ca="1">TRANSPOSE(HV74:IN74)</f>
        <v>0</v>
      </c>
      <c r="HS214" t="s">
        <v>185</v>
      </c>
      <c r="HV214" s="7">
        <f ca="1">IF((ROW()-ROW($HV$214))=(COLUMN()-COLUMN($HV$214)),INDIRECT("HR"&amp;ROW()),0)</f>
        <v>0</v>
      </c>
      <c r="HW214" s="7">
        <f t="shared" ref="HW214:IN228" ca="1" si="50">IF((ROW()-ROW($HV$214))=(COLUMN()-COLUMN($HV$214)),INDIRECT("HR"&amp;ROW()),0)</f>
        <v>0</v>
      </c>
      <c r="HX214" s="7">
        <f t="shared" ca="1" si="50"/>
        <v>0</v>
      </c>
      <c r="HY214" s="7">
        <f t="shared" ca="1" si="50"/>
        <v>0</v>
      </c>
      <c r="HZ214" s="7">
        <f t="shared" ca="1" si="50"/>
        <v>0</v>
      </c>
      <c r="IA214" s="7">
        <f t="shared" ca="1" si="50"/>
        <v>0</v>
      </c>
      <c r="IB214" s="7">
        <f t="shared" ca="1" si="50"/>
        <v>0</v>
      </c>
      <c r="IC214" s="7">
        <f t="shared" ca="1" si="50"/>
        <v>0</v>
      </c>
      <c r="ID214" s="7">
        <f t="shared" ca="1" si="50"/>
        <v>0</v>
      </c>
      <c r="IE214" s="7">
        <f t="shared" ca="1" si="50"/>
        <v>0</v>
      </c>
      <c r="IF214" s="7">
        <f t="shared" ca="1" si="50"/>
        <v>0</v>
      </c>
      <c r="IG214" s="7">
        <f t="shared" ca="1" si="50"/>
        <v>0</v>
      </c>
      <c r="IH214" s="7">
        <f t="shared" ca="1" si="50"/>
        <v>0</v>
      </c>
      <c r="II214" s="7">
        <f t="shared" ca="1" si="50"/>
        <v>0</v>
      </c>
      <c r="IJ214" s="7">
        <f t="shared" ca="1" si="50"/>
        <v>0</v>
      </c>
      <c r="IK214" s="7">
        <f t="shared" ca="1" si="50"/>
        <v>0</v>
      </c>
      <c r="IL214" s="7">
        <f t="shared" ca="1" si="50"/>
        <v>0</v>
      </c>
      <c r="IM214" s="7">
        <f t="shared" ca="1" si="50"/>
        <v>0</v>
      </c>
      <c r="IN214" s="7">
        <f t="shared" ca="1" si="50"/>
        <v>0</v>
      </c>
      <c r="IO214" s="17"/>
      <c r="IP214" s="204" t="s">
        <v>169</v>
      </c>
      <c r="IQ214" s="3" t="s">
        <v>175</v>
      </c>
      <c r="IR214" s="7">
        <f t="array" aca="1" ref="IR214:JK232" ca="1">MMULT(HV214:IN232, $FL$103:$GE$121)</f>
        <v>0</v>
      </c>
      <c r="IS214" s="7">
        <f ca="1"/>
        <v>0</v>
      </c>
      <c r="IT214" s="7">
        <f ca="1"/>
        <v>0</v>
      </c>
      <c r="IU214" s="7">
        <f ca="1"/>
        <v>0</v>
      </c>
      <c r="IV214" s="7">
        <f ca="1"/>
        <v>0</v>
      </c>
      <c r="IW214" s="7">
        <f ca="1"/>
        <v>0</v>
      </c>
      <c r="IX214" s="7">
        <f ca="1"/>
        <v>0</v>
      </c>
      <c r="IY214" s="7">
        <f ca="1"/>
        <v>0</v>
      </c>
      <c r="IZ214" s="7">
        <f ca="1"/>
        <v>0</v>
      </c>
      <c r="JA214" s="7">
        <f ca="1"/>
        <v>0</v>
      </c>
      <c r="JB214" s="7">
        <f ca="1"/>
        <v>0</v>
      </c>
      <c r="JC214" s="7">
        <f ca="1"/>
        <v>0</v>
      </c>
      <c r="JD214" s="7">
        <f ca="1"/>
        <v>0</v>
      </c>
      <c r="JE214" s="7">
        <f ca="1"/>
        <v>0</v>
      </c>
      <c r="JF214" s="7">
        <f ca="1"/>
        <v>0</v>
      </c>
      <c r="JG214" s="7">
        <f ca="1"/>
        <v>0</v>
      </c>
      <c r="JH214" s="7">
        <f ca="1"/>
        <v>0</v>
      </c>
      <c r="JI214" s="7">
        <f ca="1"/>
        <v>0</v>
      </c>
      <c r="JJ214" s="7">
        <f ca="1"/>
        <v>0</v>
      </c>
      <c r="JK214" s="7">
        <f ca="1"/>
        <v>0</v>
      </c>
      <c r="JL214" s="143"/>
    </row>
    <row r="215" spans="1:272" ht="16" customHeight="1">
      <c r="A215" s="204"/>
      <c r="B215" s="3"/>
      <c r="C215" s="17"/>
      <c r="D215" s="17"/>
      <c r="E215" s="17"/>
      <c r="F215" s="17"/>
      <c r="G215" s="17"/>
      <c r="I215" s="17"/>
      <c r="J215" s="17"/>
      <c r="K215" s="17"/>
      <c r="L215" s="17"/>
      <c r="M215" s="17"/>
      <c r="O215" s="17"/>
      <c r="P215" s="17"/>
      <c r="Q215" s="17"/>
      <c r="R215" s="17"/>
      <c r="S215" s="17"/>
      <c r="U215" s="17"/>
      <c r="V215" s="17"/>
      <c r="W215" s="17"/>
      <c r="X215" s="17"/>
      <c r="Y215" s="17"/>
      <c r="HN215" s="204"/>
      <c r="HO215" s="148"/>
      <c r="HP215" s="204"/>
      <c r="HQ215" s="3" t="s">
        <v>176</v>
      </c>
      <c r="HR215" s="7">
        <f ca="1"/>
        <v>0</v>
      </c>
      <c r="HS215" t="s">
        <v>185</v>
      </c>
      <c r="HV215" s="7">
        <f t="shared" ref="HV215:IK232" ca="1" si="51">IF((ROW()-ROW($HV$214))=(COLUMN()-COLUMN($HV$214)),INDIRECT("HR"&amp;ROW()),0)</f>
        <v>0</v>
      </c>
      <c r="HW215" s="7">
        <f t="shared" ca="1" si="50"/>
        <v>0</v>
      </c>
      <c r="HX215" s="7">
        <f t="shared" ca="1" si="50"/>
        <v>0</v>
      </c>
      <c r="HY215" s="7">
        <f t="shared" ca="1" si="50"/>
        <v>0</v>
      </c>
      <c r="HZ215" s="7">
        <f t="shared" ca="1" si="50"/>
        <v>0</v>
      </c>
      <c r="IA215" s="7">
        <f t="shared" ca="1" si="50"/>
        <v>0</v>
      </c>
      <c r="IB215" s="7">
        <f t="shared" ca="1" si="50"/>
        <v>0</v>
      </c>
      <c r="IC215" s="7">
        <f t="shared" ca="1" si="50"/>
        <v>0</v>
      </c>
      <c r="ID215" s="7">
        <f t="shared" ca="1" si="50"/>
        <v>0</v>
      </c>
      <c r="IE215" s="7">
        <f t="shared" ca="1" si="50"/>
        <v>0</v>
      </c>
      <c r="IF215" s="7">
        <f t="shared" ca="1" si="50"/>
        <v>0</v>
      </c>
      <c r="IG215" s="7">
        <f t="shared" ca="1" si="50"/>
        <v>0</v>
      </c>
      <c r="IH215" s="7">
        <f t="shared" ca="1" si="50"/>
        <v>0</v>
      </c>
      <c r="II215" s="7">
        <f t="shared" ca="1" si="50"/>
        <v>0</v>
      </c>
      <c r="IJ215" s="7">
        <f t="shared" ca="1" si="50"/>
        <v>0</v>
      </c>
      <c r="IK215" s="7">
        <f t="shared" ca="1" si="50"/>
        <v>0</v>
      </c>
      <c r="IL215" s="7">
        <f t="shared" ca="1" si="50"/>
        <v>0</v>
      </c>
      <c r="IM215" s="7">
        <f t="shared" ca="1" si="50"/>
        <v>0</v>
      </c>
      <c r="IN215" s="7">
        <f t="shared" ca="1" si="50"/>
        <v>0</v>
      </c>
      <c r="IO215" s="17"/>
      <c r="IP215" s="204"/>
      <c r="IQ215" s="3" t="s">
        <v>176</v>
      </c>
      <c r="IR215" s="7">
        <f ca="1"/>
        <v>0</v>
      </c>
      <c r="IS215" s="7">
        <f ca="1"/>
        <v>0</v>
      </c>
      <c r="IT215" s="7">
        <f ca="1"/>
        <v>0</v>
      </c>
      <c r="IU215" s="7">
        <f ca="1"/>
        <v>0</v>
      </c>
      <c r="IV215" s="7">
        <f ca="1"/>
        <v>0</v>
      </c>
      <c r="IW215" s="7">
        <f ca="1"/>
        <v>0</v>
      </c>
      <c r="IX215" s="7">
        <f ca="1"/>
        <v>0</v>
      </c>
      <c r="IY215" s="7">
        <f ca="1"/>
        <v>0</v>
      </c>
      <c r="IZ215" s="7">
        <f ca="1"/>
        <v>0</v>
      </c>
      <c r="JA215" s="7">
        <f ca="1"/>
        <v>0</v>
      </c>
      <c r="JB215" s="7">
        <f ca="1"/>
        <v>0</v>
      </c>
      <c r="JC215" s="7">
        <f ca="1"/>
        <v>0</v>
      </c>
      <c r="JD215" s="7">
        <f ca="1"/>
        <v>0</v>
      </c>
      <c r="JE215" s="7">
        <f ca="1"/>
        <v>0</v>
      </c>
      <c r="JF215" s="7">
        <f ca="1"/>
        <v>0</v>
      </c>
      <c r="JG215" s="7">
        <f ca="1"/>
        <v>0</v>
      </c>
      <c r="JH215" s="7">
        <f ca="1"/>
        <v>0</v>
      </c>
      <c r="JI215" s="7">
        <f ca="1"/>
        <v>0</v>
      </c>
      <c r="JJ215" s="7">
        <f ca="1"/>
        <v>0</v>
      </c>
      <c r="JK215" s="7">
        <f ca="1"/>
        <v>0</v>
      </c>
      <c r="JL215" s="143"/>
    </row>
    <row r="216" spans="1:272">
      <c r="A216" s="204"/>
      <c r="B216" s="3"/>
      <c r="C216" s="17"/>
      <c r="D216" s="17"/>
      <c r="E216" s="17"/>
      <c r="F216" s="17"/>
      <c r="G216" s="17"/>
      <c r="I216" s="17"/>
      <c r="J216" s="17"/>
      <c r="K216" s="17"/>
      <c r="L216" s="17"/>
      <c r="M216" s="17"/>
      <c r="O216" s="17"/>
      <c r="P216" s="17"/>
      <c r="Q216" s="17"/>
      <c r="R216" s="17"/>
      <c r="S216" s="17"/>
      <c r="U216" s="17"/>
      <c r="V216" s="17"/>
      <c r="W216" s="17"/>
      <c r="X216" s="17"/>
      <c r="Y216" s="17"/>
      <c r="HN216" s="204"/>
      <c r="HO216" s="148"/>
      <c r="HP216" s="204"/>
      <c r="HQ216" s="3" t="s">
        <v>28</v>
      </c>
      <c r="HR216" s="7">
        <f ca="1"/>
        <v>0</v>
      </c>
      <c r="HS216" t="s">
        <v>185</v>
      </c>
      <c r="HV216" s="7">
        <f t="shared" ca="1" si="51"/>
        <v>0</v>
      </c>
      <c r="HW216" s="7">
        <f t="shared" ca="1" si="50"/>
        <v>0</v>
      </c>
      <c r="HX216" s="7">
        <f t="shared" ca="1" si="50"/>
        <v>0</v>
      </c>
      <c r="HY216" s="7">
        <f t="shared" ca="1" si="50"/>
        <v>0</v>
      </c>
      <c r="HZ216" s="7">
        <f t="shared" ca="1" si="50"/>
        <v>0</v>
      </c>
      <c r="IA216" s="7">
        <f t="shared" ca="1" si="50"/>
        <v>0</v>
      </c>
      <c r="IB216" s="7">
        <f t="shared" ca="1" si="50"/>
        <v>0</v>
      </c>
      <c r="IC216" s="7">
        <f t="shared" ca="1" si="50"/>
        <v>0</v>
      </c>
      <c r="ID216" s="7">
        <f t="shared" ca="1" si="50"/>
        <v>0</v>
      </c>
      <c r="IE216" s="7">
        <f t="shared" ca="1" si="50"/>
        <v>0</v>
      </c>
      <c r="IF216" s="7">
        <f t="shared" ca="1" si="50"/>
        <v>0</v>
      </c>
      <c r="IG216" s="7">
        <f t="shared" ca="1" si="50"/>
        <v>0</v>
      </c>
      <c r="IH216" s="7">
        <f t="shared" ca="1" si="50"/>
        <v>0</v>
      </c>
      <c r="II216" s="7">
        <f t="shared" ca="1" si="50"/>
        <v>0</v>
      </c>
      <c r="IJ216" s="7">
        <f t="shared" ca="1" si="50"/>
        <v>0</v>
      </c>
      <c r="IK216" s="7">
        <f t="shared" ca="1" si="50"/>
        <v>0</v>
      </c>
      <c r="IL216" s="7">
        <f t="shared" ca="1" si="50"/>
        <v>0</v>
      </c>
      <c r="IM216" s="7">
        <f t="shared" ca="1" si="50"/>
        <v>0</v>
      </c>
      <c r="IN216" s="7">
        <f t="shared" ca="1" si="50"/>
        <v>0</v>
      </c>
      <c r="IO216" s="17"/>
      <c r="IP216" s="204"/>
      <c r="IQ216" s="3" t="s">
        <v>28</v>
      </c>
      <c r="IR216" s="7">
        <f ca="1"/>
        <v>0</v>
      </c>
      <c r="IS216" s="7">
        <f ca="1"/>
        <v>0</v>
      </c>
      <c r="IT216" s="7">
        <f ca="1"/>
        <v>0</v>
      </c>
      <c r="IU216" s="7">
        <f ca="1"/>
        <v>0</v>
      </c>
      <c r="IV216" s="7">
        <f ca="1"/>
        <v>0</v>
      </c>
      <c r="IW216" s="7">
        <f ca="1"/>
        <v>0</v>
      </c>
      <c r="IX216" s="7">
        <f ca="1"/>
        <v>0</v>
      </c>
      <c r="IY216" s="7">
        <f ca="1"/>
        <v>0</v>
      </c>
      <c r="IZ216" s="7">
        <f ca="1"/>
        <v>0</v>
      </c>
      <c r="JA216" s="7">
        <f ca="1"/>
        <v>0</v>
      </c>
      <c r="JB216" s="7">
        <f ca="1"/>
        <v>0</v>
      </c>
      <c r="JC216" s="7">
        <f ca="1"/>
        <v>0</v>
      </c>
      <c r="JD216" s="7">
        <f ca="1"/>
        <v>0</v>
      </c>
      <c r="JE216" s="7">
        <f ca="1"/>
        <v>0</v>
      </c>
      <c r="JF216" s="7">
        <f ca="1"/>
        <v>0</v>
      </c>
      <c r="JG216" s="7">
        <f ca="1"/>
        <v>0</v>
      </c>
      <c r="JH216" s="7">
        <f ca="1"/>
        <v>0</v>
      </c>
      <c r="JI216" s="7">
        <f ca="1"/>
        <v>0</v>
      </c>
      <c r="JJ216" s="7">
        <f ca="1"/>
        <v>0</v>
      </c>
      <c r="JK216" s="7">
        <f ca="1"/>
        <v>0</v>
      </c>
      <c r="JL216" s="143"/>
    </row>
    <row r="217" spans="1:272">
      <c r="A217" s="204"/>
      <c r="B217" s="3"/>
      <c r="C217" s="17"/>
      <c r="D217" s="17"/>
      <c r="E217" s="17"/>
      <c r="F217" s="17"/>
      <c r="G217" s="17"/>
      <c r="I217" s="17"/>
      <c r="J217" s="17"/>
      <c r="K217" s="17"/>
      <c r="L217" s="17"/>
      <c r="M217" s="17"/>
      <c r="O217" s="17"/>
      <c r="P217" s="17"/>
      <c r="Q217" s="17"/>
      <c r="R217" s="17"/>
      <c r="S217" s="17"/>
      <c r="U217" s="17"/>
      <c r="V217" s="17"/>
      <c r="W217" s="17"/>
      <c r="X217" s="17"/>
      <c r="Y217" s="17"/>
      <c r="HN217" s="204"/>
      <c r="HO217" s="148"/>
      <c r="HP217" s="204"/>
      <c r="HQ217" s="3" t="s">
        <v>0</v>
      </c>
      <c r="HR217" s="7">
        <f ca="1"/>
        <v>1</v>
      </c>
      <c r="HS217" t="s">
        <v>185</v>
      </c>
      <c r="HV217" s="7">
        <f t="shared" ca="1" si="51"/>
        <v>0</v>
      </c>
      <c r="HW217" s="7">
        <f t="shared" ca="1" si="50"/>
        <v>0</v>
      </c>
      <c r="HX217" s="7">
        <f t="shared" ca="1" si="50"/>
        <v>0</v>
      </c>
      <c r="HY217" s="7">
        <f t="shared" ca="1" si="50"/>
        <v>1</v>
      </c>
      <c r="HZ217" s="7">
        <f t="shared" ca="1" si="50"/>
        <v>0</v>
      </c>
      <c r="IA217" s="7">
        <f t="shared" ca="1" si="50"/>
        <v>0</v>
      </c>
      <c r="IB217" s="7">
        <f t="shared" ca="1" si="50"/>
        <v>0</v>
      </c>
      <c r="IC217" s="7">
        <f t="shared" ca="1" si="50"/>
        <v>0</v>
      </c>
      <c r="ID217" s="7">
        <f t="shared" ca="1" si="50"/>
        <v>0</v>
      </c>
      <c r="IE217" s="7">
        <f t="shared" ca="1" si="50"/>
        <v>0</v>
      </c>
      <c r="IF217" s="7">
        <f t="shared" ca="1" si="50"/>
        <v>0</v>
      </c>
      <c r="IG217" s="7">
        <f t="shared" ca="1" si="50"/>
        <v>0</v>
      </c>
      <c r="IH217" s="7">
        <f t="shared" ca="1" si="50"/>
        <v>0</v>
      </c>
      <c r="II217" s="7">
        <f t="shared" ca="1" si="50"/>
        <v>0</v>
      </c>
      <c r="IJ217" s="7">
        <f t="shared" ca="1" si="50"/>
        <v>0</v>
      </c>
      <c r="IK217" s="7">
        <f t="shared" ca="1" si="50"/>
        <v>0</v>
      </c>
      <c r="IL217" s="7">
        <f t="shared" ca="1" si="50"/>
        <v>0</v>
      </c>
      <c r="IM217" s="7">
        <f t="shared" ca="1" si="50"/>
        <v>0</v>
      </c>
      <c r="IN217" s="7">
        <f t="shared" ca="1" si="50"/>
        <v>0</v>
      </c>
      <c r="IO217" s="17"/>
      <c r="IP217" s="204"/>
      <c r="IQ217" s="3" t="s">
        <v>0</v>
      </c>
      <c r="IR217" s="7">
        <f ca="1"/>
        <v>0</v>
      </c>
      <c r="IS217" s="7">
        <f ca="1"/>
        <v>0</v>
      </c>
      <c r="IT217" s="7">
        <f ca="1"/>
        <v>0</v>
      </c>
      <c r="IU217" s="7">
        <f ca="1"/>
        <v>0</v>
      </c>
      <c r="IV217" s="7">
        <f ca="1"/>
        <v>0</v>
      </c>
      <c r="IW217" s="7">
        <f ca="1"/>
        <v>0</v>
      </c>
      <c r="IX217" s="7">
        <f ca="1"/>
        <v>0</v>
      </c>
      <c r="IY217" s="7">
        <f ca="1"/>
        <v>0</v>
      </c>
      <c r="IZ217" s="7">
        <f ca="1"/>
        <v>0</v>
      </c>
      <c r="JA217" s="7">
        <f ca="1"/>
        <v>0</v>
      </c>
      <c r="JB217" s="7">
        <f ca="1"/>
        <v>0</v>
      </c>
      <c r="JC217" s="7">
        <f ca="1"/>
        <v>0</v>
      </c>
      <c r="JD217" s="7">
        <f ca="1"/>
        <v>0</v>
      </c>
      <c r="JE217" s="7">
        <f ca="1"/>
        <v>0</v>
      </c>
      <c r="JF217" s="7">
        <f ca="1"/>
        <v>0</v>
      </c>
      <c r="JG217" s="7">
        <f ca="1"/>
        <v>0</v>
      </c>
      <c r="JH217" s="7">
        <f ca="1"/>
        <v>18028.386472621911</v>
      </c>
      <c r="JI217" s="7">
        <f ca="1"/>
        <v>103.8871233939598</v>
      </c>
      <c r="JJ217" s="7">
        <f ca="1"/>
        <v>32525.668334464397</v>
      </c>
      <c r="JK217" s="7">
        <f ca="1"/>
        <v>167.05806952022925</v>
      </c>
      <c r="JL217" s="143"/>
    </row>
    <row r="218" spans="1:272">
      <c r="A218" s="204"/>
      <c r="B218" s="3"/>
      <c r="C218" s="17"/>
      <c r="D218" s="17"/>
      <c r="E218" s="17"/>
      <c r="F218" s="17"/>
      <c r="G218" s="17"/>
      <c r="I218" s="17"/>
      <c r="J218" s="17"/>
      <c r="K218" s="17"/>
      <c r="L218" s="17"/>
      <c r="M218" s="17"/>
      <c r="O218" s="17"/>
      <c r="P218" s="17"/>
      <c r="Q218" s="17"/>
      <c r="R218" s="17"/>
      <c r="S218" s="17"/>
      <c r="U218" s="17"/>
      <c r="V218" s="17"/>
      <c r="W218" s="17"/>
      <c r="X218" s="17"/>
      <c r="Y218" s="17"/>
      <c r="HN218" s="204"/>
      <c r="HO218" s="148"/>
      <c r="HP218" s="204"/>
      <c r="HQ218" s="3" t="s">
        <v>37</v>
      </c>
      <c r="HR218" s="7">
        <f ca="1"/>
        <v>-1.0106382978723405</v>
      </c>
      <c r="HS218" t="s">
        <v>185</v>
      </c>
      <c r="HV218" s="7">
        <f t="shared" ca="1" si="51"/>
        <v>0</v>
      </c>
      <c r="HW218" s="7">
        <f t="shared" ca="1" si="50"/>
        <v>0</v>
      </c>
      <c r="HX218" s="7">
        <f t="shared" ca="1" si="50"/>
        <v>0</v>
      </c>
      <c r="HY218" s="7">
        <f t="shared" ca="1" si="50"/>
        <v>0</v>
      </c>
      <c r="HZ218" s="7">
        <f t="shared" ca="1" si="50"/>
        <v>-1.0106382978723405</v>
      </c>
      <c r="IA218" s="7">
        <f t="shared" ca="1" si="50"/>
        <v>0</v>
      </c>
      <c r="IB218" s="7">
        <f t="shared" ca="1" si="50"/>
        <v>0</v>
      </c>
      <c r="IC218" s="7">
        <f t="shared" ca="1" si="50"/>
        <v>0</v>
      </c>
      <c r="ID218" s="7">
        <f t="shared" ca="1" si="50"/>
        <v>0</v>
      </c>
      <c r="IE218" s="7">
        <f t="shared" ca="1" si="50"/>
        <v>0</v>
      </c>
      <c r="IF218" s="7">
        <f t="shared" ca="1" si="50"/>
        <v>0</v>
      </c>
      <c r="IG218" s="7">
        <f t="shared" ca="1" si="50"/>
        <v>0</v>
      </c>
      <c r="IH218" s="7">
        <f t="shared" ca="1" si="50"/>
        <v>0</v>
      </c>
      <c r="II218" s="7">
        <f t="shared" ca="1" si="50"/>
        <v>0</v>
      </c>
      <c r="IJ218" s="7">
        <f t="shared" ca="1" si="50"/>
        <v>0</v>
      </c>
      <c r="IK218" s="7">
        <f t="shared" ca="1" si="50"/>
        <v>0</v>
      </c>
      <c r="IL218" s="7">
        <f t="shared" ca="1" si="50"/>
        <v>0</v>
      </c>
      <c r="IM218" s="7">
        <f t="shared" ca="1" si="50"/>
        <v>0</v>
      </c>
      <c r="IN218" s="7">
        <f t="shared" ca="1" si="50"/>
        <v>0</v>
      </c>
      <c r="IO218" s="17"/>
      <c r="IP218" s="204"/>
      <c r="IQ218" s="3" t="s">
        <v>37</v>
      </c>
      <c r="IR218" s="7">
        <f ca="1"/>
        <v>0</v>
      </c>
      <c r="IS218" s="7">
        <f ca="1"/>
        <v>0</v>
      </c>
      <c r="IT218" s="7">
        <f ca="1"/>
        <v>0</v>
      </c>
      <c r="IU218" s="7">
        <f ca="1"/>
        <v>0</v>
      </c>
      <c r="IV218" s="7">
        <f ca="1"/>
        <v>0</v>
      </c>
      <c r="IW218" s="7">
        <f ca="1"/>
        <v>0</v>
      </c>
      <c r="IX218" s="7">
        <f ca="1"/>
        <v>0</v>
      </c>
      <c r="IY218" s="7">
        <f ca="1"/>
        <v>0</v>
      </c>
      <c r="IZ218" s="7">
        <f ca="1"/>
        <v>0</v>
      </c>
      <c r="JA218" s="7">
        <f ca="1"/>
        <v>0</v>
      </c>
      <c r="JB218" s="7">
        <f ca="1"/>
        <v>0</v>
      </c>
      <c r="JC218" s="7">
        <f ca="1"/>
        <v>0</v>
      </c>
      <c r="JD218" s="7">
        <f ca="1"/>
        <v>0</v>
      </c>
      <c r="JE218" s="7">
        <f ca="1"/>
        <v>0</v>
      </c>
      <c r="JF218" s="7">
        <f ca="1"/>
        <v>0</v>
      </c>
      <c r="JG218" s="7">
        <f ca="1"/>
        <v>0</v>
      </c>
      <c r="JH218" s="7">
        <f ca="1"/>
        <v>-18028.386472621914</v>
      </c>
      <c r="JI218" s="7">
        <f ca="1"/>
        <v>-103.88712339395978</v>
      </c>
      <c r="JJ218" s="7">
        <f ca="1"/>
        <v>-32525.668334464397</v>
      </c>
      <c r="JK218" s="7">
        <f ca="1"/>
        <v>-167.05806952022925</v>
      </c>
      <c r="JL218" s="143"/>
    </row>
    <row r="219" spans="1:272">
      <c r="A219" s="204"/>
      <c r="B219" s="3"/>
      <c r="C219" s="17"/>
      <c r="D219" s="17"/>
      <c r="E219" s="17"/>
      <c r="F219" s="17"/>
      <c r="G219" s="17"/>
      <c r="I219" s="17"/>
      <c r="J219" s="17"/>
      <c r="K219" s="17"/>
      <c r="L219" s="17"/>
      <c r="M219" s="17"/>
      <c r="O219" s="17"/>
      <c r="P219" s="17"/>
      <c r="Q219" s="17"/>
      <c r="R219" s="17"/>
      <c r="S219" s="17"/>
      <c r="U219" s="17"/>
      <c r="V219" s="17"/>
      <c r="W219" s="17"/>
      <c r="X219" s="17"/>
      <c r="Y219" s="17"/>
      <c r="HN219" s="204"/>
      <c r="HO219" s="148"/>
      <c r="HP219" s="204"/>
      <c r="HQ219" s="3" t="s">
        <v>38</v>
      </c>
      <c r="HR219" s="7">
        <f ca="1"/>
        <v>0</v>
      </c>
      <c r="HS219" t="s">
        <v>185</v>
      </c>
      <c r="HV219" s="7">
        <f t="shared" ca="1" si="51"/>
        <v>0</v>
      </c>
      <c r="HW219" s="7">
        <f t="shared" ca="1" si="50"/>
        <v>0</v>
      </c>
      <c r="HX219" s="7">
        <f t="shared" ca="1" si="50"/>
        <v>0</v>
      </c>
      <c r="HY219" s="7">
        <f t="shared" ca="1" si="50"/>
        <v>0</v>
      </c>
      <c r="HZ219" s="7">
        <f t="shared" ca="1" si="50"/>
        <v>0</v>
      </c>
      <c r="IA219" s="7">
        <f t="shared" ca="1" si="50"/>
        <v>0</v>
      </c>
      <c r="IB219" s="7">
        <f t="shared" ca="1" si="50"/>
        <v>0</v>
      </c>
      <c r="IC219" s="7">
        <f t="shared" ca="1" si="50"/>
        <v>0</v>
      </c>
      <c r="ID219" s="7">
        <f t="shared" ca="1" si="50"/>
        <v>0</v>
      </c>
      <c r="IE219" s="7">
        <f t="shared" ca="1" si="50"/>
        <v>0</v>
      </c>
      <c r="IF219" s="7">
        <f t="shared" ca="1" si="50"/>
        <v>0</v>
      </c>
      <c r="IG219" s="7">
        <f t="shared" ca="1" si="50"/>
        <v>0</v>
      </c>
      <c r="IH219" s="7">
        <f t="shared" ca="1" si="50"/>
        <v>0</v>
      </c>
      <c r="II219" s="7">
        <f t="shared" ca="1" si="50"/>
        <v>0</v>
      </c>
      <c r="IJ219" s="7">
        <f t="shared" ca="1" si="50"/>
        <v>0</v>
      </c>
      <c r="IK219" s="7">
        <f t="shared" ca="1" si="50"/>
        <v>0</v>
      </c>
      <c r="IL219" s="7">
        <f t="shared" ca="1" si="50"/>
        <v>0</v>
      </c>
      <c r="IM219" s="7">
        <f t="shared" ca="1" si="50"/>
        <v>0</v>
      </c>
      <c r="IN219" s="7">
        <f t="shared" ca="1" si="50"/>
        <v>0</v>
      </c>
      <c r="IO219" s="17"/>
      <c r="IP219" s="204"/>
      <c r="IQ219" s="3" t="s">
        <v>38</v>
      </c>
      <c r="IR219" s="7">
        <f ca="1"/>
        <v>0</v>
      </c>
      <c r="IS219" s="7">
        <f ca="1"/>
        <v>0</v>
      </c>
      <c r="IT219" s="7">
        <f ca="1"/>
        <v>0</v>
      </c>
      <c r="IU219" s="7">
        <f ca="1"/>
        <v>0</v>
      </c>
      <c r="IV219" s="7">
        <f ca="1"/>
        <v>0</v>
      </c>
      <c r="IW219" s="7">
        <f ca="1"/>
        <v>0</v>
      </c>
      <c r="IX219" s="7">
        <f ca="1"/>
        <v>0</v>
      </c>
      <c r="IY219" s="7">
        <f ca="1"/>
        <v>0</v>
      </c>
      <c r="IZ219" s="7">
        <f ca="1"/>
        <v>0</v>
      </c>
      <c r="JA219" s="7">
        <f ca="1"/>
        <v>0</v>
      </c>
      <c r="JB219" s="7">
        <f ca="1"/>
        <v>0</v>
      </c>
      <c r="JC219" s="7">
        <f ca="1"/>
        <v>0</v>
      </c>
      <c r="JD219" s="7">
        <f ca="1"/>
        <v>0</v>
      </c>
      <c r="JE219" s="7">
        <f ca="1"/>
        <v>0</v>
      </c>
      <c r="JF219" s="7">
        <f ca="1"/>
        <v>0</v>
      </c>
      <c r="JG219" s="7">
        <f ca="1"/>
        <v>0</v>
      </c>
      <c r="JH219" s="7">
        <f ca="1"/>
        <v>0</v>
      </c>
      <c r="JI219" s="7">
        <f ca="1"/>
        <v>0</v>
      </c>
      <c r="JJ219" s="7">
        <f ca="1"/>
        <v>0</v>
      </c>
      <c r="JK219" s="7">
        <f ca="1"/>
        <v>0</v>
      </c>
      <c r="JL219" s="143"/>
    </row>
    <row r="220" spans="1:272">
      <c r="A220" s="204"/>
      <c r="B220" s="3"/>
      <c r="C220" s="17"/>
      <c r="D220" s="17"/>
      <c r="E220" s="17"/>
      <c r="F220" s="17"/>
      <c r="G220" s="17"/>
      <c r="I220" s="17"/>
      <c r="J220" s="17"/>
      <c r="K220" s="17"/>
      <c r="L220" s="17"/>
      <c r="M220" s="17"/>
      <c r="O220" s="17"/>
      <c r="P220" s="17"/>
      <c r="Q220" s="17"/>
      <c r="R220" s="17"/>
      <c r="S220" s="17"/>
      <c r="U220" s="17"/>
      <c r="V220" s="17"/>
      <c r="W220" s="17"/>
      <c r="X220" s="17"/>
      <c r="Y220" s="17"/>
      <c r="HN220" s="204"/>
      <c r="HO220" s="148"/>
      <c r="HP220" s="204"/>
      <c r="HQ220" s="3" t="s">
        <v>13</v>
      </c>
      <c r="HR220" s="7">
        <f ca="1"/>
        <v>0</v>
      </c>
      <c r="HS220" t="s">
        <v>185</v>
      </c>
      <c r="HV220" s="7">
        <f t="shared" ca="1" si="51"/>
        <v>0</v>
      </c>
      <c r="HW220" s="7">
        <f t="shared" ca="1" si="50"/>
        <v>0</v>
      </c>
      <c r="HX220" s="7">
        <f t="shared" ca="1" si="50"/>
        <v>0</v>
      </c>
      <c r="HY220" s="7">
        <f t="shared" ca="1" si="50"/>
        <v>0</v>
      </c>
      <c r="HZ220" s="7">
        <f t="shared" ca="1" si="50"/>
        <v>0</v>
      </c>
      <c r="IA220" s="7">
        <f t="shared" ca="1" si="50"/>
        <v>0</v>
      </c>
      <c r="IB220" s="7">
        <f t="shared" ca="1" si="50"/>
        <v>0</v>
      </c>
      <c r="IC220" s="7">
        <f t="shared" ca="1" si="50"/>
        <v>0</v>
      </c>
      <c r="ID220" s="7">
        <f t="shared" ca="1" si="50"/>
        <v>0</v>
      </c>
      <c r="IE220" s="7">
        <f t="shared" ca="1" si="50"/>
        <v>0</v>
      </c>
      <c r="IF220" s="7">
        <f t="shared" ca="1" si="50"/>
        <v>0</v>
      </c>
      <c r="IG220" s="7">
        <f t="shared" ca="1" si="50"/>
        <v>0</v>
      </c>
      <c r="IH220" s="7">
        <f t="shared" ca="1" si="50"/>
        <v>0</v>
      </c>
      <c r="II220" s="7">
        <f t="shared" ca="1" si="50"/>
        <v>0</v>
      </c>
      <c r="IJ220" s="7">
        <f t="shared" ca="1" si="50"/>
        <v>0</v>
      </c>
      <c r="IK220" s="7">
        <f t="shared" ca="1" si="50"/>
        <v>0</v>
      </c>
      <c r="IL220" s="7">
        <f t="shared" ca="1" si="50"/>
        <v>0</v>
      </c>
      <c r="IM220" s="7">
        <f t="shared" ca="1" si="50"/>
        <v>0</v>
      </c>
      <c r="IN220" s="7">
        <f t="shared" ca="1" si="50"/>
        <v>0</v>
      </c>
      <c r="IO220" s="17"/>
      <c r="IP220" s="204"/>
      <c r="IQ220" s="3" t="s">
        <v>13</v>
      </c>
      <c r="IR220" s="7">
        <f ca="1"/>
        <v>0</v>
      </c>
      <c r="IS220" s="7">
        <f ca="1"/>
        <v>0</v>
      </c>
      <c r="IT220" s="7">
        <f ca="1"/>
        <v>0</v>
      </c>
      <c r="IU220" s="7">
        <f ca="1"/>
        <v>0</v>
      </c>
      <c r="IV220" s="7">
        <f ca="1"/>
        <v>0</v>
      </c>
      <c r="IW220" s="7">
        <f ca="1"/>
        <v>0</v>
      </c>
      <c r="IX220" s="7">
        <f ca="1"/>
        <v>0</v>
      </c>
      <c r="IY220" s="7">
        <f ca="1"/>
        <v>0</v>
      </c>
      <c r="IZ220" s="7">
        <f ca="1"/>
        <v>0</v>
      </c>
      <c r="JA220" s="7">
        <f ca="1"/>
        <v>0</v>
      </c>
      <c r="JB220" s="7">
        <f ca="1"/>
        <v>0</v>
      </c>
      <c r="JC220" s="7">
        <f ca="1"/>
        <v>0</v>
      </c>
      <c r="JD220" s="7">
        <f ca="1"/>
        <v>0</v>
      </c>
      <c r="JE220" s="7">
        <f ca="1"/>
        <v>0</v>
      </c>
      <c r="JF220" s="7">
        <f ca="1"/>
        <v>0</v>
      </c>
      <c r="JG220" s="7">
        <f ca="1"/>
        <v>0</v>
      </c>
      <c r="JH220" s="7">
        <f ca="1"/>
        <v>0</v>
      </c>
      <c r="JI220" s="7">
        <f ca="1"/>
        <v>0</v>
      </c>
      <c r="JJ220" s="7">
        <f ca="1"/>
        <v>0</v>
      </c>
      <c r="JK220" s="7">
        <f ca="1"/>
        <v>0</v>
      </c>
      <c r="JL220" s="143"/>
    </row>
    <row r="221" spans="1:272">
      <c r="A221" s="204"/>
      <c r="B221" s="3"/>
      <c r="C221" s="17"/>
      <c r="D221" s="17"/>
      <c r="E221" s="17"/>
      <c r="F221" s="17"/>
      <c r="G221" s="17"/>
      <c r="I221" s="17"/>
      <c r="J221" s="17"/>
      <c r="K221" s="17"/>
      <c r="L221" s="17"/>
      <c r="M221" s="17"/>
      <c r="O221" s="17"/>
      <c r="P221" s="17"/>
      <c r="Q221" s="17"/>
      <c r="R221" s="17"/>
      <c r="S221" s="17"/>
      <c r="U221" s="17"/>
      <c r="V221" s="17"/>
      <c r="W221" s="17"/>
      <c r="X221" s="17"/>
      <c r="Y221" s="17"/>
      <c r="HN221" s="204"/>
      <c r="HO221" s="148"/>
      <c r="HP221" s="204"/>
      <c r="HQ221" s="3" t="s">
        <v>23</v>
      </c>
      <c r="HR221" s="7">
        <f ca="1"/>
        <v>0</v>
      </c>
      <c r="HS221" t="s">
        <v>185</v>
      </c>
      <c r="HV221" s="7">
        <f t="shared" ca="1" si="51"/>
        <v>0</v>
      </c>
      <c r="HW221" s="7">
        <f t="shared" ca="1" si="50"/>
        <v>0</v>
      </c>
      <c r="HX221" s="7">
        <f t="shared" ca="1" si="50"/>
        <v>0</v>
      </c>
      <c r="HY221" s="7">
        <f t="shared" ca="1" si="50"/>
        <v>0</v>
      </c>
      <c r="HZ221" s="7">
        <f t="shared" ca="1" si="50"/>
        <v>0</v>
      </c>
      <c r="IA221" s="7">
        <f t="shared" ca="1" si="50"/>
        <v>0</v>
      </c>
      <c r="IB221" s="7">
        <f t="shared" ca="1" si="50"/>
        <v>0</v>
      </c>
      <c r="IC221" s="7">
        <f t="shared" ca="1" si="50"/>
        <v>0</v>
      </c>
      <c r="ID221" s="7">
        <f t="shared" ca="1" si="50"/>
        <v>0</v>
      </c>
      <c r="IE221" s="7">
        <f t="shared" ca="1" si="50"/>
        <v>0</v>
      </c>
      <c r="IF221" s="7">
        <f t="shared" ca="1" si="50"/>
        <v>0</v>
      </c>
      <c r="IG221" s="7">
        <f t="shared" ca="1" si="50"/>
        <v>0</v>
      </c>
      <c r="IH221" s="7">
        <f t="shared" ca="1" si="50"/>
        <v>0</v>
      </c>
      <c r="II221" s="7">
        <f t="shared" ca="1" si="50"/>
        <v>0</v>
      </c>
      <c r="IJ221" s="7">
        <f t="shared" ca="1" si="50"/>
        <v>0</v>
      </c>
      <c r="IK221" s="7">
        <f t="shared" ca="1" si="50"/>
        <v>0</v>
      </c>
      <c r="IL221" s="7">
        <f t="shared" ca="1" si="50"/>
        <v>0</v>
      </c>
      <c r="IM221" s="7">
        <f t="shared" ca="1" si="50"/>
        <v>0</v>
      </c>
      <c r="IN221" s="7">
        <f t="shared" ca="1" si="50"/>
        <v>0</v>
      </c>
      <c r="IO221" s="17"/>
      <c r="IP221" s="204"/>
      <c r="IQ221" s="3" t="s">
        <v>23</v>
      </c>
      <c r="IR221" s="7">
        <f ca="1"/>
        <v>0</v>
      </c>
      <c r="IS221" s="7">
        <f ca="1"/>
        <v>0</v>
      </c>
      <c r="IT221" s="7">
        <f ca="1"/>
        <v>0</v>
      </c>
      <c r="IU221" s="7">
        <f ca="1"/>
        <v>0</v>
      </c>
      <c r="IV221" s="7">
        <f ca="1"/>
        <v>0</v>
      </c>
      <c r="IW221" s="7">
        <f ca="1"/>
        <v>0</v>
      </c>
      <c r="IX221" s="7">
        <f ca="1"/>
        <v>0</v>
      </c>
      <c r="IY221" s="7">
        <f ca="1"/>
        <v>0</v>
      </c>
      <c r="IZ221" s="7">
        <f ca="1"/>
        <v>0</v>
      </c>
      <c r="JA221" s="7">
        <f ca="1"/>
        <v>0</v>
      </c>
      <c r="JB221" s="7">
        <f ca="1"/>
        <v>0</v>
      </c>
      <c r="JC221" s="7">
        <f ca="1"/>
        <v>0</v>
      </c>
      <c r="JD221" s="7">
        <f ca="1"/>
        <v>0</v>
      </c>
      <c r="JE221" s="7">
        <f ca="1"/>
        <v>0</v>
      </c>
      <c r="JF221" s="7">
        <f ca="1"/>
        <v>0</v>
      </c>
      <c r="JG221" s="7">
        <f ca="1"/>
        <v>0</v>
      </c>
      <c r="JH221" s="7">
        <f ca="1"/>
        <v>0</v>
      </c>
      <c r="JI221" s="7">
        <f ca="1"/>
        <v>0</v>
      </c>
      <c r="JJ221" s="7">
        <f ca="1"/>
        <v>0</v>
      </c>
      <c r="JK221" s="7">
        <f ca="1"/>
        <v>0</v>
      </c>
      <c r="JL221" s="143"/>
    </row>
    <row r="222" spans="1:272">
      <c r="A222" s="204"/>
      <c r="B222" s="3"/>
      <c r="C222" s="17"/>
      <c r="D222" s="17"/>
      <c r="E222" s="17"/>
      <c r="F222" s="17"/>
      <c r="G222" s="17"/>
      <c r="I222" s="17"/>
      <c r="J222" s="17"/>
      <c r="K222" s="17"/>
      <c r="L222" s="17"/>
      <c r="M222" s="17"/>
      <c r="O222" s="17"/>
      <c r="P222" s="17"/>
      <c r="Q222" s="17"/>
      <c r="R222" s="17"/>
      <c r="S222" s="17"/>
      <c r="U222" s="17"/>
      <c r="V222" s="17"/>
      <c r="W222" s="17"/>
      <c r="X222" s="17"/>
      <c r="Y222" s="17"/>
      <c r="HN222" s="204"/>
      <c r="HO222" s="148"/>
      <c r="HP222" s="204"/>
      <c r="HQ222" s="3" t="s">
        <v>22</v>
      </c>
      <c r="HR222" s="7">
        <f ca="1"/>
        <v>0</v>
      </c>
      <c r="HS222" t="s">
        <v>185</v>
      </c>
      <c r="HV222" s="7">
        <f t="shared" ca="1" si="51"/>
        <v>0</v>
      </c>
      <c r="HW222" s="7">
        <f t="shared" ca="1" si="50"/>
        <v>0</v>
      </c>
      <c r="HX222" s="7">
        <f t="shared" ca="1" si="50"/>
        <v>0</v>
      </c>
      <c r="HY222" s="7">
        <f t="shared" ca="1" si="50"/>
        <v>0</v>
      </c>
      <c r="HZ222" s="7">
        <f t="shared" ca="1" si="50"/>
        <v>0</v>
      </c>
      <c r="IA222" s="7">
        <f t="shared" ca="1" si="50"/>
        <v>0</v>
      </c>
      <c r="IB222" s="7">
        <f t="shared" ca="1" si="50"/>
        <v>0</v>
      </c>
      <c r="IC222" s="7">
        <f t="shared" ca="1" si="50"/>
        <v>0</v>
      </c>
      <c r="ID222" s="7">
        <f t="shared" ca="1" si="50"/>
        <v>0</v>
      </c>
      <c r="IE222" s="7">
        <f t="shared" ca="1" si="50"/>
        <v>0</v>
      </c>
      <c r="IF222" s="7">
        <f t="shared" ca="1" si="50"/>
        <v>0</v>
      </c>
      <c r="IG222" s="7">
        <f t="shared" ca="1" si="50"/>
        <v>0</v>
      </c>
      <c r="IH222" s="7">
        <f t="shared" ca="1" si="50"/>
        <v>0</v>
      </c>
      <c r="II222" s="7">
        <f t="shared" ca="1" si="50"/>
        <v>0</v>
      </c>
      <c r="IJ222" s="7">
        <f t="shared" ca="1" si="50"/>
        <v>0</v>
      </c>
      <c r="IK222" s="7">
        <f t="shared" ca="1" si="50"/>
        <v>0</v>
      </c>
      <c r="IL222" s="7">
        <f t="shared" ca="1" si="50"/>
        <v>0</v>
      </c>
      <c r="IM222" s="7">
        <f t="shared" ca="1" si="50"/>
        <v>0</v>
      </c>
      <c r="IN222" s="7">
        <f t="shared" ca="1" si="50"/>
        <v>0</v>
      </c>
      <c r="IO222" s="17"/>
      <c r="IP222" s="204"/>
      <c r="IQ222" s="3" t="s">
        <v>22</v>
      </c>
      <c r="IR222" s="7">
        <f ca="1"/>
        <v>0</v>
      </c>
      <c r="IS222" s="7">
        <f ca="1"/>
        <v>0</v>
      </c>
      <c r="IT222" s="7">
        <f ca="1"/>
        <v>0</v>
      </c>
      <c r="IU222" s="7">
        <f ca="1"/>
        <v>0</v>
      </c>
      <c r="IV222" s="7">
        <f ca="1"/>
        <v>0</v>
      </c>
      <c r="IW222" s="7">
        <f ca="1"/>
        <v>0</v>
      </c>
      <c r="IX222" s="7">
        <f ca="1"/>
        <v>0</v>
      </c>
      <c r="IY222" s="7">
        <f ca="1"/>
        <v>0</v>
      </c>
      <c r="IZ222" s="7">
        <f ca="1"/>
        <v>0</v>
      </c>
      <c r="JA222" s="7">
        <f ca="1"/>
        <v>0</v>
      </c>
      <c r="JB222" s="7">
        <f ca="1"/>
        <v>0</v>
      </c>
      <c r="JC222" s="7">
        <f ca="1"/>
        <v>0</v>
      </c>
      <c r="JD222" s="7">
        <f ca="1"/>
        <v>0</v>
      </c>
      <c r="JE222" s="7">
        <f ca="1"/>
        <v>0</v>
      </c>
      <c r="JF222" s="7">
        <f ca="1"/>
        <v>0</v>
      </c>
      <c r="JG222" s="7">
        <f ca="1"/>
        <v>0</v>
      </c>
      <c r="JH222" s="7">
        <f ca="1"/>
        <v>0</v>
      </c>
      <c r="JI222" s="7">
        <f ca="1"/>
        <v>0</v>
      </c>
      <c r="JJ222" s="7">
        <f ca="1"/>
        <v>0</v>
      </c>
      <c r="JK222" s="7">
        <f ca="1"/>
        <v>0</v>
      </c>
      <c r="JL222" s="143"/>
    </row>
    <row r="223" spans="1:272">
      <c r="A223" s="204"/>
      <c r="B223" s="3"/>
      <c r="C223" s="17"/>
      <c r="D223" s="17"/>
      <c r="E223" s="17"/>
      <c r="F223" s="17"/>
      <c r="G223" s="17"/>
      <c r="H223" s="91"/>
      <c r="I223" s="17"/>
      <c r="J223" s="17"/>
      <c r="K223" s="17"/>
      <c r="L223" s="17"/>
      <c r="M223" s="17"/>
      <c r="N223" s="91"/>
      <c r="O223" s="17"/>
      <c r="P223" s="17"/>
      <c r="Q223" s="17"/>
      <c r="R223" s="17"/>
      <c r="S223" s="17"/>
      <c r="T223" s="92"/>
      <c r="U223" s="17"/>
      <c r="V223" s="17"/>
      <c r="W223" s="17"/>
      <c r="X223" s="17"/>
      <c r="Y223" s="17"/>
      <c r="HN223" s="204"/>
      <c r="HO223" s="148"/>
      <c r="HP223" s="204"/>
      <c r="HQ223" s="3" t="s">
        <v>131</v>
      </c>
      <c r="HR223" s="7">
        <f ca="1"/>
        <v>0</v>
      </c>
      <c r="HS223" t="s">
        <v>185</v>
      </c>
      <c r="HV223" s="7">
        <f t="shared" ca="1" si="51"/>
        <v>0</v>
      </c>
      <c r="HW223" s="7">
        <f t="shared" ca="1" si="50"/>
        <v>0</v>
      </c>
      <c r="HX223" s="7">
        <f t="shared" ca="1" si="50"/>
        <v>0</v>
      </c>
      <c r="HY223" s="7">
        <f t="shared" ca="1" si="50"/>
        <v>0</v>
      </c>
      <c r="HZ223" s="7">
        <f t="shared" ca="1" si="50"/>
        <v>0</v>
      </c>
      <c r="IA223" s="7">
        <f t="shared" ca="1" si="50"/>
        <v>0</v>
      </c>
      <c r="IB223" s="7">
        <f t="shared" ca="1" si="50"/>
        <v>0</v>
      </c>
      <c r="IC223" s="7">
        <f t="shared" ca="1" si="50"/>
        <v>0</v>
      </c>
      <c r="ID223" s="7">
        <f t="shared" ca="1" si="50"/>
        <v>0</v>
      </c>
      <c r="IE223" s="7">
        <f t="shared" ca="1" si="50"/>
        <v>0</v>
      </c>
      <c r="IF223" s="7">
        <f t="shared" ca="1" si="50"/>
        <v>0</v>
      </c>
      <c r="IG223" s="7">
        <f t="shared" ca="1" si="50"/>
        <v>0</v>
      </c>
      <c r="IH223" s="7">
        <f t="shared" ca="1" si="50"/>
        <v>0</v>
      </c>
      <c r="II223" s="7">
        <f t="shared" ca="1" si="50"/>
        <v>0</v>
      </c>
      <c r="IJ223" s="7">
        <f t="shared" ca="1" si="50"/>
        <v>0</v>
      </c>
      <c r="IK223" s="7">
        <f t="shared" ca="1" si="50"/>
        <v>0</v>
      </c>
      <c r="IL223" s="7">
        <f t="shared" ca="1" si="50"/>
        <v>0</v>
      </c>
      <c r="IM223" s="7">
        <f t="shared" ca="1" si="50"/>
        <v>0</v>
      </c>
      <c r="IN223" s="7">
        <f t="shared" ca="1" si="50"/>
        <v>0</v>
      </c>
      <c r="IO223" s="17"/>
      <c r="IP223" s="204"/>
      <c r="IQ223" s="3" t="s">
        <v>131</v>
      </c>
      <c r="IR223" s="7">
        <f ca="1"/>
        <v>0</v>
      </c>
      <c r="IS223" s="7">
        <f ca="1"/>
        <v>0</v>
      </c>
      <c r="IT223" s="7">
        <f ca="1"/>
        <v>0</v>
      </c>
      <c r="IU223" s="7">
        <f ca="1"/>
        <v>0</v>
      </c>
      <c r="IV223" s="7">
        <f ca="1"/>
        <v>0</v>
      </c>
      <c r="IW223" s="7">
        <f ca="1"/>
        <v>0</v>
      </c>
      <c r="IX223" s="7">
        <f ca="1"/>
        <v>0</v>
      </c>
      <c r="IY223" s="7">
        <f ca="1"/>
        <v>0</v>
      </c>
      <c r="IZ223" s="7">
        <f ca="1"/>
        <v>0</v>
      </c>
      <c r="JA223" s="7">
        <f ca="1"/>
        <v>0</v>
      </c>
      <c r="JB223" s="7">
        <f ca="1"/>
        <v>0</v>
      </c>
      <c r="JC223" s="7">
        <f ca="1"/>
        <v>0</v>
      </c>
      <c r="JD223" s="7">
        <f ca="1"/>
        <v>0</v>
      </c>
      <c r="JE223" s="7">
        <f ca="1"/>
        <v>0</v>
      </c>
      <c r="JF223" s="7">
        <f ca="1"/>
        <v>0</v>
      </c>
      <c r="JG223" s="7">
        <f ca="1"/>
        <v>0</v>
      </c>
      <c r="JH223" s="7">
        <f ca="1"/>
        <v>0</v>
      </c>
      <c r="JI223" s="7">
        <f ca="1"/>
        <v>0</v>
      </c>
      <c r="JJ223" s="7">
        <f ca="1"/>
        <v>0</v>
      </c>
      <c r="JK223" s="7">
        <f ca="1"/>
        <v>0</v>
      </c>
      <c r="JL223" s="143"/>
    </row>
    <row r="224" spans="1:272">
      <c r="A224" s="204"/>
      <c r="B224" s="3"/>
      <c r="C224" s="17"/>
      <c r="D224" s="17"/>
      <c r="E224" s="17"/>
      <c r="F224" s="17"/>
      <c r="G224" s="17"/>
      <c r="H224" s="91"/>
      <c r="I224" s="17"/>
      <c r="J224" s="17"/>
      <c r="K224" s="17"/>
      <c r="L224" s="17"/>
      <c r="M224" s="17"/>
      <c r="O224" s="17"/>
      <c r="P224" s="17"/>
      <c r="Q224" s="17"/>
      <c r="R224" s="17"/>
      <c r="S224" s="17"/>
      <c r="U224" s="17"/>
      <c r="V224" s="17"/>
      <c r="W224" s="17"/>
      <c r="X224" s="17"/>
      <c r="Y224" s="17"/>
      <c r="HN224" s="204"/>
      <c r="HO224" s="148"/>
      <c r="HP224" s="204"/>
      <c r="HQ224" s="3" t="s">
        <v>132</v>
      </c>
      <c r="HR224" s="7">
        <f ca="1"/>
        <v>0</v>
      </c>
      <c r="HS224" t="s">
        <v>185</v>
      </c>
      <c r="HV224" s="7">
        <f t="shared" ca="1" si="51"/>
        <v>0</v>
      </c>
      <c r="HW224" s="7">
        <f t="shared" ca="1" si="50"/>
        <v>0</v>
      </c>
      <c r="HX224" s="7">
        <f t="shared" ca="1" si="50"/>
        <v>0</v>
      </c>
      <c r="HY224" s="7">
        <f t="shared" ca="1" si="50"/>
        <v>0</v>
      </c>
      <c r="HZ224" s="7">
        <f t="shared" ca="1" si="50"/>
        <v>0</v>
      </c>
      <c r="IA224" s="7">
        <f t="shared" ca="1" si="50"/>
        <v>0</v>
      </c>
      <c r="IB224" s="7">
        <f t="shared" ca="1" si="50"/>
        <v>0</v>
      </c>
      <c r="IC224" s="7">
        <f t="shared" ca="1" si="50"/>
        <v>0</v>
      </c>
      <c r="ID224" s="7">
        <f t="shared" ca="1" si="50"/>
        <v>0</v>
      </c>
      <c r="IE224" s="7">
        <f t="shared" ca="1" si="50"/>
        <v>0</v>
      </c>
      <c r="IF224" s="7">
        <f t="shared" ca="1" si="50"/>
        <v>0</v>
      </c>
      <c r="IG224" s="7">
        <f t="shared" ca="1" si="50"/>
        <v>0</v>
      </c>
      <c r="IH224" s="7">
        <f t="shared" ca="1" si="50"/>
        <v>0</v>
      </c>
      <c r="II224" s="7">
        <f t="shared" ca="1" si="50"/>
        <v>0</v>
      </c>
      <c r="IJ224" s="7">
        <f t="shared" ca="1" si="50"/>
        <v>0</v>
      </c>
      <c r="IK224" s="7">
        <f t="shared" ca="1" si="50"/>
        <v>0</v>
      </c>
      <c r="IL224" s="7">
        <f t="shared" ca="1" si="50"/>
        <v>0</v>
      </c>
      <c r="IM224" s="7">
        <f t="shared" ca="1" si="50"/>
        <v>0</v>
      </c>
      <c r="IN224" s="7">
        <f t="shared" ca="1" si="50"/>
        <v>0</v>
      </c>
      <c r="IO224" s="17"/>
      <c r="IP224" s="204"/>
      <c r="IQ224" s="3" t="s">
        <v>132</v>
      </c>
      <c r="IR224" s="7">
        <f ca="1"/>
        <v>0</v>
      </c>
      <c r="IS224" s="7">
        <f ca="1"/>
        <v>0</v>
      </c>
      <c r="IT224" s="7">
        <f ca="1"/>
        <v>0</v>
      </c>
      <c r="IU224" s="7">
        <f ca="1"/>
        <v>0</v>
      </c>
      <c r="IV224" s="7">
        <f ca="1"/>
        <v>0</v>
      </c>
      <c r="IW224" s="7">
        <f ca="1"/>
        <v>0</v>
      </c>
      <c r="IX224" s="7">
        <f ca="1"/>
        <v>0</v>
      </c>
      <c r="IY224" s="7">
        <f ca="1"/>
        <v>0</v>
      </c>
      <c r="IZ224" s="7">
        <f ca="1"/>
        <v>0</v>
      </c>
      <c r="JA224" s="7">
        <f ca="1"/>
        <v>0</v>
      </c>
      <c r="JB224" s="7">
        <f ca="1"/>
        <v>0</v>
      </c>
      <c r="JC224" s="7">
        <f ca="1"/>
        <v>0</v>
      </c>
      <c r="JD224" s="7">
        <f ca="1"/>
        <v>0</v>
      </c>
      <c r="JE224" s="7">
        <f ca="1"/>
        <v>0</v>
      </c>
      <c r="JF224" s="7">
        <f ca="1"/>
        <v>0</v>
      </c>
      <c r="JG224" s="7">
        <f ca="1"/>
        <v>0</v>
      </c>
      <c r="JH224" s="7">
        <f ca="1"/>
        <v>0</v>
      </c>
      <c r="JI224" s="7">
        <f ca="1"/>
        <v>0</v>
      </c>
      <c r="JJ224" s="7">
        <f ca="1"/>
        <v>0</v>
      </c>
      <c r="JK224" s="7">
        <f ca="1"/>
        <v>0</v>
      </c>
      <c r="JL224" s="143"/>
    </row>
    <row r="225" spans="1:272">
      <c r="A225" s="204"/>
      <c r="B225" s="3"/>
      <c r="C225" s="17"/>
      <c r="D225" s="17"/>
      <c r="E225" s="17"/>
      <c r="F225" s="17"/>
      <c r="G225" s="17"/>
      <c r="I225" s="17"/>
      <c r="J225" s="17"/>
      <c r="K225" s="17"/>
      <c r="L225" s="17"/>
      <c r="M225" s="17"/>
      <c r="O225" s="17"/>
      <c r="P225" s="17"/>
      <c r="Q225" s="17"/>
      <c r="R225" s="17"/>
      <c r="S225" s="17"/>
      <c r="U225" s="17"/>
      <c r="V225" s="17"/>
      <c r="W225" s="17"/>
      <c r="X225" s="17"/>
      <c r="Y225" s="17"/>
      <c r="HN225" s="204"/>
      <c r="HO225" s="148"/>
      <c r="HP225" s="204"/>
      <c r="HQ225" s="3" t="s">
        <v>32</v>
      </c>
      <c r="HR225" s="7">
        <f ca="1"/>
        <v>0</v>
      </c>
      <c r="HS225" t="s">
        <v>185</v>
      </c>
      <c r="HV225" s="7">
        <f t="shared" ca="1" si="51"/>
        <v>0</v>
      </c>
      <c r="HW225" s="7">
        <f t="shared" ca="1" si="50"/>
        <v>0</v>
      </c>
      <c r="HX225" s="7">
        <f t="shared" ca="1" si="50"/>
        <v>0</v>
      </c>
      <c r="HY225" s="7">
        <f t="shared" ca="1" si="50"/>
        <v>0</v>
      </c>
      <c r="HZ225" s="7">
        <f t="shared" ca="1" si="50"/>
        <v>0</v>
      </c>
      <c r="IA225" s="7">
        <f t="shared" ca="1" si="50"/>
        <v>0</v>
      </c>
      <c r="IB225" s="7">
        <f t="shared" ca="1" si="50"/>
        <v>0</v>
      </c>
      <c r="IC225" s="7">
        <f t="shared" ca="1" si="50"/>
        <v>0</v>
      </c>
      <c r="ID225" s="7">
        <f t="shared" ca="1" si="50"/>
        <v>0</v>
      </c>
      <c r="IE225" s="7">
        <f t="shared" ca="1" si="50"/>
        <v>0</v>
      </c>
      <c r="IF225" s="7">
        <f t="shared" ca="1" si="50"/>
        <v>0</v>
      </c>
      <c r="IG225" s="7">
        <f t="shared" ca="1" si="50"/>
        <v>0</v>
      </c>
      <c r="IH225" s="7">
        <f t="shared" ca="1" si="50"/>
        <v>0</v>
      </c>
      <c r="II225" s="7">
        <f t="shared" ca="1" si="50"/>
        <v>0</v>
      </c>
      <c r="IJ225" s="7">
        <f t="shared" ca="1" si="50"/>
        <v>0</v>
      </c>
      <c r="IK225" s="7">
        <f t="shared" ca="1" si="50"/>
        <v>0</v>
      </c>
      <c r="IL225" s="7">
        <f t="shared" ca="1" si="50"/>
        <v>0</v>
      </c>
      <c r="IM225" s="7">
        <f t="shared" ca="1" si="50"/>
        <v>0</v>
      </c>
      <c r="IN225" s="7">
        <f t="shared" ca="1" si="50"/>
        <v>0</v>
      </c>
      <c r="IO225" s="17"/>
      <c r="IP225" s="204"/>
      <c r="IQ225" s="3" t="s">
        <v>32</v>
      </c>
      <c r="IR225" s="7">
        <f ca="1"/>
        <v>0</v>
      </c>
      <c r="IS225" s="7">
        <f ca="1"/>
        <v>0</v>
      </c>
      <c r="IT225" s="7">
        <f ca="1"/>
        <v>0</v>
      </c>
      <c r="IU225" s="7">
        <f ca="1"/>
        <v>0</v>
      </c>
      <c r="IV225" s="7">
        <f ca="1"/>
        <v>0</v>
      </c>
      <c r="IW225" s="7">
        <f ca="1"/>
        <v>0</v>
      </c>
      <c r="IX225" s="7">
        <f ca="1"/>
        <v>0</v>
      </c>
      <c r="IY225" s="7">
        <f ca="1"/>
        <v>0</v>
      </c>
      <c r="IZ225" s="7">
        <f ca="1"/>
        <v>0</v>
      </c>
      <c r="JA225" s="7">
        <f ca="1"/>
        <v>0</v>
      </c>
      <c r="JB225" s="7">
        <f ca="1"/>
        <v>0</v>
      </c>
      <c r="JC225" s="7">
        <f ca="1"/>
        <v>0</v>
      </c>
      <c r="JD225" s="7">
        <f ca="1"/>
        <v>0</v>
      </c>
      <c r="JE225" s="7">
        <f ca="1"/>
        <v>0</v>
      </c>
      <c r="JF225" s="7">
        <f ca="1"/>
        <v>0</v>
      </c>
      <c r="JG225" s="7">
        <f ca="1"/>
        <v>0</v>
      </c>
      <c r="JH225" s="7">
        <f ca="1"/>
        <v>0</v>
      </c>
      <c r="JI225" s="7">
        <f ca="1"/>
        <v>0</v>
      </c>
      <c r="JJ225" s="7">
        <f ca="1"/>
        <v>0</v>
      </c>
      <c r="JK225" s="7">
        <f ca="1"/>
        <v>0</v>
      </c>
      <c r="JL225" s="143"/>
    </row>
    <row r="226" spans="1:272">
      <c r="A226" s="204"/>
      <c r="B226" s="3"/>
      <c r="C226" s="17"/>
      <c r="D226" s="17"/>
      <c r="E226" s="17"/>
      <c r="F226" s="17"/>
      <c r="G226" s="17"/>
      <c r="I226" s="17"/>
      <c r="J226" s="17"/>
      <c r="K226" s="17"/>
      <c r="L226" s="17"/>
      <c r="M226" s="17"/>
      <c r="O226" s="17"/>
      <c r="P226" s="17"/>
      <c r="Q226" s="17"/>
      <c r="R226" s="17"/>
      <c r="S226" s="17"/>
      <c r="U226" s="17"/>
      <c r="V226" s="17"/>
      <c r="W226" s="17"/>
      <c r="X226" s="17"/>
      <c r="Y226" s="17"/>
      <c r="HN226" s="204"/>
      <c r="HO226" s="148"/>
      <c r="HP226" s="204"/>
      <c r="HQ226" s="3" t="s">
        <v>33</v>
      </c>
      <c r="HR226" s="7">
        <f ca="1"/>
        <v>0</v>
      </c>
      <c r="HS226" t="s">
        <v>185</v>
      </c>
      <c r="HV226" s="7">
        <f t="shared" ca="1" si="51"/>
        <v>0</v>
      </c>
      <c r="HW226" s="7">
        <f t="shared" ca="1" si="50"/>
        <v>0</v>
      </c>
      <c r="HX226" s="7">
        <f t="shared" ca="1" si="50"/>
        <v>0</v>
      </c>
      <c r="HY226" s="7">
        <f t="shared" ca="1" si="50"/>
        <v>0</v>
      </c>
      <c r="HZ226" s="7">
        <f t="shared" ca="1" si="50"/>
        <v>0</v>
      </c>
      <c r="IA226" s="7">
        <f t="shared" ca="1" si="50"/>
        <v>0</v>
      </c>
      <c r="IB226" s="7">
        <f t="shared" ca="1" si="50"/>
        <v>0</v>
      </c>
      <c r="IC226" s="7">
        <f t="shared" ca="1" si="50"/>
        <v>0</v>
      </c>
      <c r="ID226" s="7">
        <f t="shared" ca="1" si="50"/>
        <v>0</v>
      </c>
      <c r="IE226" s="7">
        <f t="shared" ca="1" si="50"/>
        <v>0</v>
      </c>
      <c r="IF226" s="7">
        <f t="shared" ca="1" si="50"/>
        <v>0</v>
      </c>
      <c r="IG226" s="7">
        <f t="shared" ca="1" si="50"/>
        <v>0</v>
      </c>
      <c r="IH226" s="7">
        <f t="shared" ca="1" si="50"/>
        <v>0</v>
      </c>
      <c r="II226" s="7">
        <f t="shared" ca="1" si="50"/>
        <v>0</v>
      </c>
      <c r="IJ226" s="7">
        <f t="shared" ca="1" si="50"/>
        <v>0</v>
      </c>
      <c r="IK226" s="7">
        <f t="shared" ca="1" si="50"/>
        <v>0</v>
      </c>
      <c r="IL226" s="7">
        <f t="shared" ca="1" si="50"/>
        <v>0</v>
      </c>
      <c r="IM226" s="7">
        <f t="shared" ca="1" si="50"/>
        <v>0</v>
      </c>
      <c r="IN226" s="7">
        <f t="shared" ca="1" si="50"/>
        <v>0</v>
      </c>
      <c r="IO226" s="17"/>
      <c r="IP226" s="204"/>
      <c r="IQ226" s="3" t="s">
        <v>33</v>
      </c>
      <c r="IR226" s="7">
        <f ca="1"/>
        <v>0</v>
      </c>
      <c r="IS226" s="7">
        <f ca="1"/>
        <v>0</v>
      </c>
      <c r="IT226" s="7">
        <f ca="1"/>
        <v>0</v>
      </c>
      <c r="IU226" s="7">
        <f ca="1"/>
        <v>0</v>
      </c>
      <c r="IV226" s="7">
        <f ca="1"/>
        <v>0</v>
      </c>
      <c r="IW226" s="7">
        <f ca="1"/>
        <v>0</v>
      </c>
      <c r="IX226" s="7">
        <f ca="1"/>
        <v>0</v>
      </c>
      <c r="IY226" s="7">
        <f ca="1"/>
        <v>0</v>
      </c>
      <c r="IZ226" s="7">
        <f ca="1"/>
        <v>0</v>
      </c>
      <c r="JA226" s="7">
        <f ca="1"/>
        <v>0</v>
      </c>
      <c r="JB226" s="7">
        <f ca="1"/>
        <v>0</v>
      </c>
      <c r="JC226" s="7">
        <f ca="1"/>
        <v>0</v>
      </c>
      <c r="JD226" s="7">
        <f ca="1"/>
        <v>0</v>
      </c>
      <c r="JE226" s="7">
        <f ca="1"/>
        <v>0</v>
      </c>
      <c r="JF226" s="7">
        <f ca="1"/>
        <v>0</v>
      </c>
      <c r="JG226" s="7">
        <f ca="1"/>
        <v>0</v>
      </c>
      <c r="JH226" s="7">
        <f ca="1"/>
        <v>0</v>
      </c>
      <c r="JI226" s="7">
        <f ca="1"/>
        <v>0</v>
      </c>
      <c r="JJ226" s="7">
        <f ca="1"/>
        <v>0</v>
      </c>
      <c r="JK226" s="7">
        <f ca="1"/>
        <v>0</v>
      </c>
      <c r="JL226" s="143"/>
    </row>
    <row r="227" spans="1:272">
      <c r="A227" s="204"/>
      <c r="B227" s="3"/>
      <c r="C227" s="17"/>
      <c r="D227" s="17"/>
      <c r="E227" s="17"/>
      <c r="F227" s="17"/>
      <c r="G227" s="17"/>
      <c r="I227" s="17"/>
      <c r="J227" s="17"/>
      <c r="K227" s="17"/>
      <c r="L227" s="17"/>
      <c r="M227" s="17"/>
      <c r="O227" s="17"/>
      <c r="P227" s="17"/>
      <c r="Q227" s="17"/>
      <c r="R227" s="17"/>
      <c r="S227" s="17"/>
      <c r="U227" s="17"/>
      <c r="V227" s="17"/>
      <c r="W227" s="17"/>
      <c r="X227" s="17"/>
      <c r="Y227" s="17"/>
      <c r="HN227" s="204"/>
      <c r="HO227" s="148"/>
      <c r="HP227" s="204"/>
      <c r="HQ227" s="3" t="s">
        <v>42</v>
      </c>
      <c r="HR227" s="7">
        <f ca="1"/>
        <v>0</v>
      </c>
      <c r="HS227" t="s">
        <v>185</v>
      </c>
      <c r="HV227" s="7">
        <f t="shared" ca="1" si="51"/>
        <v>0</v>
      </c>
      <c r="HW227" s="7">
        <f t="shared" ca="1" si="50"/>
        <v>0</v>
      </c>
      <c r="HX227" s="7">
        <f t="shared" ca="1" si="50"/>
        <v>0</v>
      </c>
      <c r="HY227" s="7">
        <f t="shared" ca="1" si="50"/>
        <v>0</v>
      </c>
      <c r="HZ227" s="7">
        <f t="shared" ca="1" si="50"/>
        <v>0</v>
      </c>
      <c r="IA227" s="7">
        <f t="shared" ca="1" si="50"/>
        <v>0</v>
      </c>
      <c r="IB227" s="7">
        <f t="shared" ca="1" si="50"/>
        <v>0</v>
      </c>
      <c r="IC227" s="7">
        <f t="shared" ca="1" si="50"/>
        <v>0</v>
      </c>
      <c r="ID227" s="7">
        <f t="shared" ca="1" si="50"/>
        <v>0</v>
      </c>
      <c r="IE227" s="7">
        <f t="shared" ca="1" si="50"/>
        <v>0</v>
      </c>
      <c r="IF227" s="7">
        <f t="shared" ca="1" si="50"/>
        <v>0</v>
      </c>
      <c r="IG227" s="7">
        <f t="shared" ca="1" si="50"/>
        <v>0</v>
      </c>
      <c r="IH227" s="7">
        <f t="shared" ca="1" si="50"/>
        <v>0</v>
      </c>
      <c r="II227" s="7">
        <f t="shared" ca="1" si="50"/>
        <v>0</v>
      </c>
      <c r="IJ227" s="7">
        <f t="shared" ca="1" si="50"/>
        <v>0</v>
      </c>
      <c r="IK227" s="7">
        <f t="shared" ca="1" si="50"/>
        <v>0</v>
      </c>
      <c r="IL227" s="7">
        <f t="shared" ca="1" si="50"/>
        <v>0</v>
      </c>
      <c r="IM227" s="7">
        <f t="shared" ca="1" si="50"/>
        <v>0</v>
      </c>
      <c r="IN227" s="7">
        <f t="shared" ca="1" si="50"/>
        <v>0</v>
      </c>
      <c r="IO227" s="17"/>
      <c r="IP227" s="204"/>
      <c r="IQ227" s="3" t="s">
        <v>42</v>
      </c>
      <c r="IR227" s="7">
        <f ca="1"/>
        <v>0</v>
      </c>
      <c r="IS227" s="7">
        <f ca="1"/>
        <v>0</v>
      </c>
      <c r="IT227" s="7">
        <f ca="1"/>
        <v>0</v>
      </c>
      <c r="IU227" s="7">
        <f ca="1"/>
        <v>0</v>
      </c>
      <c r="IV227" s="7">
        <f ca="1"/>
        <v>0</v>
      </c>
      <c r="IW227" s="7">
        <f ca="1"/>
        <v>0</v>
      </c>
      <c r="IX227" s="7">
        <f ca="1"/>
        <v>0</v>
      </c>
      <c r="IY227" s="7">
        <f ca="1"/>
        <v>0</v>
      </c>
      <c r="IZ227" s="7">
        <f ca="1"/>
        <v>0</v>
      </c>
      <c r="JA227" s="7">
        <f ca="1"/>
        <v>0</v>
      </c>
      <c r="JB227" s="7">
        <f ca="1"/>
        <v>0</v>
      </c>
      <c r="JC227" s="7">
        <f ca="1"/>
        <v>0</v>
      </c>
      <c r="JD227" s="7">
        <f ca="1"/>
        <v>0</v>
      </c>
      <c r="JE227" s="7">
        <f ca="1"/>
        <v>0</v>
      </c>
      <c r="JF227" s="7">
        <f ca="1"/>
        <v>0</v>
      </c>
      <c r="JG227" s="7">
        <f ca="1"/>
        <v>0</v>
      </c>
      <c r="JH227" s="7">
        <f ca="1"/>
        <v>0</v>
      </c>
      <c r="JI227" s="7">
        <f ca="1"/>
        <v>0</v>
      </c>
      <c r="JJ227" s="7">
        <f ca="1"/>
        <v>0</v>
      </c>
      <c r="JK227" s="7">
        <f ca="1"/>
        <v>0</v>
      </c>
      <c r="JL227" s="143"/>
    </row>
    <row r="228" spans="1:272">
      <c r="A228" s="204"/>
      <c r="B228" s="3"/>
      <c r="C228" s="17"/>
      <c r="D228" s="17"/>
      <c r="E228" s="17"/>
      <c r="F228" s="17"/>
      <c r="G228" s="17"/>
      <c r="I228" s="17"/>
      <c r="J228" s="17"/>
      <c r="K228" s="17"/>
      <c r="L228" s="17"/>
      <c r="M228" s="17"/>
      <c r="O228" s="17"/>
      <c r="P228" s="17"/>
      <c r="Q228" s="17"/>
      <c r="R228" s="17"/>
      <c r="S228" s="17"/>
      <c r="U228" s="17"/>
      <c r="V228" s="17"/>
      <c r="W228" s="17"/>
      <c r="X228" s="17"/>
      <c r="Y228" s="17"/>
      <c r="HN228" s="204"/>
      <c r="HO228" s="148"/>
      <c r="HP228" s="204"/>
      <c r="HQ228" s="3" t="s">
        <v>34</v>
      </c>
      <c r="HR228" s="7">
        <f ca="1"/>
        <v>0</v>
      </c>
      <c r="HS228" t="s">
        <v>185</v>
      </c>
      <c r="HV228" s="7">
        <f t="shared" ca="1" si="51"/>
        <v>0</v>
      </c>
      <c r="HW228" s="7">
        <f t="shared" ca="1" si="50"/>
        <v>0</v>
      </c>
      <c r="HX228" s="7">
        <f t="shared" ca="1" si="50"/>
        <v>0</v>
      </c>
      <c r="HY228" s="7">
        <f t="shared" ca="1" si="50"/>
        <v>0</v>
      </c>
      <c r="HZ228" s="7">
        <f t="shared" ref="HZ228:IN232" ca="1" si="52">IF((ROW()-ROW($HV$214))=(COLUMN()-COLUMN($HV$214)),INDIRECT("HR"&amp;ROW()),0)</f>
        <v>0</v>
      </c>
      <c r="IA228" s="7">
        <f t="shared" ca="1" si="52"/>
        <v>0</v>
      </c>
      <c r="IB228" s="7">
        <f t="shared" ca="1" si="52"/>
        <v>0</v>
      </c>
      <c r="IC228" s="7">
        <f t="shared" ca="1" si="52"/>
        <v>0</v>
      </c>
      <c r="ID228" s="7">
        <f t="shared" ca="1" si="52"/>
        <v>0</v>
      </c>
      <c r="IE228" s="7">
        <f t="shared" ca="1" si="52"/>
        <v>0</v>
      </c>
      <c r="IF228" s="7">
        <f t="shared" ca="1" si="52"/>
        <v>0</v>
      </c>
      <c r="IG228" s="7">
        <f t="shared" ca="1" si="52"/>
        <v>0</v>
      </c>
      <c r="IH228" s="7">
        <f t="shared" ca="1" si="52"/>
        <v>0</v>
      </c>
      <c r="II228" s="7">
        <f t="shared" ca="1" si="52"/>
        <v>0</v>
      </c>
      <c r="IJ228" s="7">
        <f t="shared" ca="1" si="52"/>
        <v>0</v>
      </c>
      <c r="IK228" s="7">
        <f t="shared" ca="1" si="52"/>
        <v>0</v>
      </c>
      <c r="IL228" s="7">
        <f t="shared" ca="1" si="52"/>
        <v>0</v>
      </c>
      <c r="IM228" s="7">
        <f t="shared" ca="1" si="52"/>
        <v>0</v>
      </c>
      <c r="IN228" s="7">
        <f t="shared" ca="1" si="52"/>
        <v>0</v>
      </c>
      <c r="IO228" s="17"/>
      <c r="IP228" s="204"/>
      <c r="IQ228" s="3" t="s">
        <v>34</v>
      </c>
      <c r="IR228" s="7">
        <f ca="1"/>
        <v>0</v>
      </c>
      <c r="IS228" s="7">
        <f ca="1"/>
        <v>0</v>
      </c>
      <c r="IT228" s="7">
        <f ca="1"/>
        <v>0</v>
      </c>
      <c r="IU228" s="7">
        <f ca="1"/>
        <v>0</v>
      </c>
      <c r="IV228" s="7">
        <f ca="1"/>
        <v>0</v>
      </c>
      <c r="IW228" s="7">
        <f ca="1"/>
        <v>0</v>
      </c>
      <c r="IX228" s="7">
        <f ca="1"/>
        <v>0</v>
      </c>
      <c r="IY228" s="7">
        <f ca="1"/>
        <v>0</v>
      </c>
      <c r="IZ228" s="7">
        <f ca="1"/>
        <v>0</v>
      </c>
      <c r="JA228" s="7">
        <f ca="1"/>
        <v>0</v>
      </c>
      <c r="JB228" s="7">
        <f ca="1"/>
        <v>0</v>
      </c>
      <c r="JC228" s="7">
        <f ca="1"/>
        <v>0</v>
      </c>
      <c r="JD228" s="7">
        <f ca="1"/>
        <v>0</v>
      </c>
      <c r="JE228" s="7">
        <f ca="1"/>
        <v>0</v>
      </c>
      <c r="JF228" s="7">
        <f ca="1"/>
        <v>0</v>
      </c>
      <c r="JG228" s="7">
        <f ca="1"/>
        <v>0</v>
      </c>
      <c r="JH228" s="7">
        <f ca="1"/>
        <v>0</v>
      </c>
      <c r="JI228" s="7">
        <f ca="1"/>
        <v>0</v>
      </c>
      <c r="JJ228" s="7">
        <f ca="1"/>
        <v>0</v>
      </c>
      <c r="JK228" s="7">
        <f ca="1"/>
        <v>0</v>
      </c>
      <c r="JL228" s="143"/>
    </row>
    <row r="229" spans="1:272">
      <c r="A229" s="204"/>
      <c r="B229" s="3"/>
      <c r="C229" s="17"/>
      <c r="D229" s="17"/>
      <c r="E229" s="17"/>
      <c r="F229" s="17"/>
      <c r="G229" s="17"/>
      <c r="I229" s="17"/>
      <c r="J229" s="17"/>
      <c r="K229" s="17"/>
      <c r="L229" s="17"/>
      <c r="M229" s="17"/>
      <c r="O229" s="17"/>
      <c r="P229" s="17"/>
      <c r="Q229" s="17"/>
      <c r="R229" s="17"/>
      <c r="S229" s="17"/>
      <c r="U229" s="17"/>
      <c r="V229" s="17"/>
      <c r="W229" s="17"/>
      <c r="X229" s="17"/>
      <c r="Y229" s="17"/>
      <c r="HN229" s="204"/>
      <c r="HO229" s="148"/>
      <c r="HP229" s="204"/>
      <c r="HQ229" s="3" t="s">
        <v>35</v>
      </c>
      <c r="HR229" s="7">
        <f ca="1"/>
        <v>0</v>
      </c>
      <c r="HS229" t="s">
        <v>186</v>
      </c>
      <c r="HV229" s="7">
        <f t="shared" ca="1" si="51"/>
        <v>0</v>
      </c>
      <c r="HW229" s="7">
        <f t="shared" ca="1" si="51"/>
        <v>0</v>
      </c>
      <c r="HX229" s="7">
        <f t="shared" ca="1" si="51"/>
        <v>0</v>
      </c>
      <c r="HY229" s="7">
        <f t="shared" ca="1" si="51"/>
        <v>0</v>
      </c>
      <c r="HZ229" s="7">
        <f t="shared" ca="1" si="51"/>
        <v>0</v>
      </c>
      <c r="IA229" s="7">
        <f t="shared" ca="1" si="51"/>
        <v>0</v>
      </c>
      <c r="IB229" s="7">
        <f t="shared" ca="1" si="51"/>
        <v>0</v>
      </c>
      <c r="IC229" s="7">
        <f t="shared" ca="1" si="51"/>
        <v>0</v>
      </c>
      <c r="ID229" s="7">
        <f t="shared" ca="1" si="51"/>
        <v>0</v>
      </c>
      <c r="IE229" s="7">
        <f t="shared" ca="1" si="51"/>
        <v>0</v>
      </c>
      <c r="IF229" s="7">
        <f t="shared" ca="1" si="51"/>
        <v>0</v>
      </c>
      <c r="IG229" s="7">
        <f t="shared" ca="1" si="51"/>
        <v>0</v>
      </c>
      <c r="IH229" s="7">
        <f t="shared" ca="1" si="51"/>
        <v>0</v>
      </c>
      <c r="II229" s="7">
        <f t="shared" ca="1" si="51"/>
        <v>0</v>
      </c>
      <c r="IJ229" s="7">
        <f t="shared" ca="1" si="51"/>
        <v>0</v>
      </c>
      <c r="IK229" s="7">
        <f t="shared" ca="1" si="51"/>
        <v>0</v>
      </c>
      <c r="IL229" s="7">
        <f t="shared" ca="1" si="52"/>
        <v>0</v>
      </c>
      <c r="IM229" s="7">
        <f t="shared" ca="1" si="52"/>
        <v>0</v>
      </c>
      <c r="IN229" s="7">
        <f t="shared" ca="1" si="52"/>
        <v>0</v>
      </c>
      <c r="IO229" s="17"/>
      <c r="IP229" s="204"/>
      <c r="IQ229" s="3" t="s">
        <v>35</v>
      </c>
      <c r="IR229" s="7">
        <f ca="1"/>
        <v>0</v>
      </c>
      <c r="IS229" s="7">
        <f ca="1"/>
        <v>0</v>
      </c>
      <c r="IT229" s="7">
        <f ca="1"/>
        <v>0</v>
      </c>
      <c r="IU229" s="7">
        <f ca="1"/>
        <v>0</v>
      </c>
      <c r="IV229" s="7">
        <f ca="1"/>
        <v>0</v>
      </c>
      <c r="IW229" s="7">
        <f ca="1"/>
        <v>0</v>
      </c>
      <c r="IX229" s="7">
        <f ca="1"/>
        <v>0</v>
      </c>
      <c r="IY229" s="7">
        <f ca="1"/>
        <v>0</v>
      </c>
      <c r="IZ229" s="7">
        <f ca="1"/>
        <v>0</v>
      </c>
      <c r="JA229" s="7">
        <f ca="1"/>
        <v>0</v>
      </c>
      <c r="JB229" s="7">
        <f ca="1"/>
        <v>0</v>
      </c>
      <c r="JC229" s="7">
        <f ca="1"/>
        <v>0</v>
      </c>
      <c r="JD229" s="7">
        <f ca="1"/>
        <v>0</v>
      </c>
      <c r="JE229" s="7">
        <f ca="1"/>
        <v>0</v>
      </c>
      <c r="JF229" s="7">
        <f ca="1"/>
        <v>0</v>
      </c>
      <c r="JG229" s="7">
        <f ca="1"/>
        <v>0</v>
      </c>
      <c r="JH229" s="7">
        <f ca="1"/>
        <v>0</v>
      </c>
      <c r="JI229" s="7">
        <f ca="1"/>
        <v>0</v>
      </c>
      <c r="JJ229" s="7">
        <f ca="1"/>
        <v>0</v>
      </c>
      <c r="JK229" s="7">
        <f ca="1"/>
        <v>0</v>
      </c>
      <c r="JL229" s="143"/>
    </row>
    <row r="230" spans="1:272" ht="19">
      <c r="A230" s="204"/>
      <c r="B230" s="3"/>
      <c r="C230" s="17"/>
      <c r="D230" s="17"/>
      <c r="E230" s="17"/>
      <c r="F230" s="17"/>
      <c r="G230" s="17"/>
      <c r="I230" s="17"/>
      <c r="J230" s="17"/>
      <c r="K230" s="17"/>
      <c r="L230" s="17"/>
      <c r="M230" s="17"/>
      <c r="O230" s="17"/>
      <c r="P230" s="17"/>
      <c r="Q230" s="17"/>
      <c r="R230" s="17"/>
      <c r="S230" s="17"/>
      <c r="U230" s="17"/>
      <c r="V230" s="17"/>
      <c r="W230" s="17"/>
      <c r="X230" s="17"/>
      <c r="Y230" s="17"/>
      <c r="HN230" s="204"/>
      <c r="HO230" s="148"/>
      <c r="HP230" s="204"/>
      <c r="HQ230" s="3" t="s">
        <v>36</v>
      </c>
      <c r="HR230" s="7">
        <f ca="1"/>
        <v>0</v>
      </c>
      <c r="HS230" t="s">
        <v>187</v>
      </c>
      <c r="HV230" s="7">
        <f t="shared" ca="1" si="51"/>
        <v>0</v>
      </c>
      <c r="HW230" s="7">
        <f t="shared" ca="1" si="51"/>
        <v>0</v>
      </c>
      <c r="HX230" s="7">
        <f t="shared" ca="1" si="51"/>
        <v>0</v>
      </c>
      <c r="HY230" s="7">
        <f t="shared" ca="1" si="51"/>
        <v>0</v>
      </c>
      <c r="HZ230" s="7">
        <f t="shared" ca="1" si="51"/>
        <v>0</v>
      </c>
      <c r="IA230" s="7">
        <f t="shared" ca="1" si="51"/>
        <v>0</v>
      </c>
      <c r="IB230" s="7">
        <f t="shared" ca="1" si="51"/>
        <v>0</v>
      </c>
      <c r="IC230" s="7">
        <f t="shared" ca="1" si="51"/>
        <v>0</v>
      </c>
      <c r="ID230" s="7">
        <f t="shared" ca="1" si="51"/>
        <v>0</v>
      </c>
      <c r="IE230" s="7">
        <f t="shared" ca="1" si="51"/>
        <v>0</v>
      </c>
      <c r="IF230" s="7">
        <f t="shared" ca="1" si="51"/>
        <v>0</v>
      </c>
      <c r="IG230" s="7">
        <f t="shared" ca="1" si="51"/>
        <v>0</v>
      </c>
      <c r="IH230" s="7">
        <f t="shared" ca="1" si="51"/>
        <v>0</v>
      </c>
      <c r="II230" s="7">
        <f t="shared" ca="1" si="51"/>
        <v>0</v>
      </c>
      <c r="IJ230" s="7">
        <f t="shared" ca="1" si="51"/>
        <v>0</v>
      </c>
      <c r="IK230" s="7">
        <f t="shared" ca="1" si="51"/>
        <v>0</v>
      </c>
      <c r="IL230" s="7">
        <f t="shared" ca="1" si="52"/>
        <v>0</v>
      </c>
      <c r="IM230" s="7">
        <f t="shared" ca="1" si="52"/>
        <v>0</v>
      </c>
      <c r="IN230" s="7">
        <f t="shared" ca="1" si="52"/>
        <v>0</v>
      </c>
      <c r="IO230" s="17"/>
      <c r="IP230" s="204"/>
      <c r="IQ230" s="3" t="s">
        <v>36</v>
      </c>
      <c r="IR230" s="7">
        <f ca="1"/>
        <v>0</v>
      </c>
      <c r="IS230" s="7">
        <f ca="1"/>
        <v>0</v>
      </c>
      <c r="IT230" s="7">
        <f ca="1"/>
        <v>0</v>
      </c>
      <c r="IU230" s="7">
        <f ca="1"/>
        <v>0</v>
      </c>
      <c r="IV230" s="7">
        <f ca="1"/>
        <v>0</v>
      </c>
      <c r="IW230" s="7">
        <f ca="1"/>
        <v>0</v>
      </c>
      <c r="IX230" s="7">
        <f ca="1"/>
        <v>0</v>
      </c>
      <c r="IY230" s="7">
        <f ca="1"/>
        <v>0</v>
      </c>
      <c r="IZ230" s="7">
        <f ca="1"/>
        <v>0</v>
      </c>
      <c r="JA230" s="7">
        <f ca="1"/>
        <v>0</v>
      </c>
      <c r="JB230" s="7">
        <f ca="1"/>
        <v>0</v>
      </c>
      <c r="JC230" s="7">
        <f ca="1"/>
        <v>0</v>
      </c>
      <c r="JD230" s="7">
        <f ca="1"/>
        <v>0</v>
      </c>
      <c r="JE230" s="7">
        <f ca="1"/>
        <v>0</v>
      </c>
      <c r="JF230" s="7">
        <f ca="1"/>
        <v>0</v>
      </c>
      <c r="JG230" s="7">
        <f ca="1"/>
        <v>0</v>
      </c>
      <c r="JH230" s="7">
        <f ca="1"/>
        <v>0</v>
      </c>
      <c r="JI230" s="7">
        <f ca="1"/>
        <v>0</v>
      </c>
      <c r="JJ230" s="7">
        <f ca="1"/>
        <v>0</v>
      </c>
      <c r="JK230" s="7">
        <f ca="1"/>
        <v>0</v>
      </c>
      <c r="JL230" s="143"/>
    </row>
    <row r="231" spans="1:272">
      <c r="A231" s="204"/>
      <c r="B231" s="3"/>
      <c r="C231" s="17"/>
      <c r="D231" s="17"/>
      <c r="E231" s="17"/>
      <c r="F231" s="17"/>
      <c r="G231" s="17"/>
      <c r="I231" s="17"/>
      <c r="J231" s="17"/>
      <c r="K231" s="17"/>
      <c r="L231" s="17"/>
      <c r="M231" s="17"/>
      <c r="O231" s="17"/>
      <c r="P231" s="17"/>
      <c r="Q231" s="17"/>
      <c r="R231" s="17"/>
      <c r="S231" s="17"/>
      <c r="U231" s="17"/>
      <c r="V231" s="17"/>
      <c r="W231" s="17"/>
      <c r="X231" s="17"/>
      <c r="Y231" s="17"/>
      <c r="HN231" s="204"/>
      <c r="HO231" s="148"/>
      <c r="HP231" s="204"/>
      <c r="HQ231" s="3" t="s">
        <v>41</v>
      </c>
      <c r="HR231" s="7">
        <f ca="1"/>
        <v>0</v>
      </c>
      <c r="HS231" t="s">
        <v>188</v>
      </c>
      <c r="HV231" s="7">
        <f t="shared" ca="1" si="51"/>
        <v>0</v>
      </c>
      <c r="HW231" s="7">
        <f t="shared" ca="1" si="51"/>
        <v>0</v>
      </c>
      <c r="HX231" s="7">
        <f t="shared" ca="1" si="51"/>
        <v>0</v>
      </c>
      <c r="HY231" s="7">
        <f t="shared" ca="1" si="51"/>
        <v>0</v>
      </c>
      <c r="HZ231" s="7">
        <f t="shared" ca="1" si="51"/>
        <v>0</v>
      </c>
      <c r="IA231" s="7">
        <f t="shared" ca="1" si="51"/>
        <v>0</v>
      </c>
      <c r="IB231" s="7">
        <f t="shared" ca="1" si="51"/>
        <v>0</v>
      </c>
      <c r="IC231" s="7">
        <f t="shared" ca="1" si="51"/>
        <v>0</v>
      </c>
      <c r="ID231" s="7">
        <f t="shared" ca="1" si="51"/>
        <v>0</v>
      </c>
      <c r="IE231" s="7">
        <f t="shared" ca="1" si="51"/>
        <v>0</v>
      </c>
      <c r="IF231" s="7">
        <f t="shared" ca="1" si="51"/>
        <v>0</v>
      </c>
      <c r="IG231" s="7">
        <f t="shared" ca="1" si="51"/>
        <v>0</v>
      </c>
      <c r="IH231" s="7">
        <f t="shared" ca="1" si="51"/>
        <v>0</v>
      </c>
      <c r="II231" s="7">
        <f t="shared" ca="1" si="51"/>
        <v>0</v>
      </c>
      <c r="IJ231" s="7">
        <f t="shared" ca="1" si="51"/>
        <v>0</v>
      </c>
      <c r="IK231" s="7">
        <f t="shared" ca="1" si="51"/>
        <v>0</v>
      </c>
      <c r="IL231" s="7">
        <f t="shared" ca="1" si="52"/>
        <v>0</v>
      </c>
      <c r="IM231" s="7">
        <f t="shared" ca="1" si="52"/>
        <v>0</v>
      </c>
      <c r="IN231" s="7">
        <f t="shared" ca="1" si="52"/>
        <v>0</v>
      </c>
      <c r="IO231" s="17"/>
      <c r="IP231" s="204"/>
      <c r="IQ231" s="3" t="s">
        <v>41</v>
      </c>
      <c r="IR231" s="7">
        <f ca="1"/>
        <v>0</v>
      </c>
      <c r="IS231" s="7">
        <f ca="1"/>
        <v>0</v>
      </c>
      <c r="IT231" s="7">
        <f ca="1"/>
        <v>0</v>
      </c>
      <c r="IU231" s="7">
        <f ca="1"/>
        <v>0</v>
      </c>
      <c r="IV231" s="7">
        <f ca="1"/>
        <v>0</v>
      </c>
      <c r="IW231" s="7">
        <f ca="1"/>
        <v>0</v>
      </c>
      <c r="IX231" s="7">
        <f ca="1"/>
        <v>0</v>
      </c>
      <c r="IY231" s="7">
        <f ca="1"/>
        <v>0</v>
      </c>
      <c r="IZ231" s="7">
        <f ca="1"/>
        <v>0</v>
      </c>
      <c r="JA231" s="7">
        <f ca="1"/>
        <v>0</v>
      </c>
      <c r="JB231" s="7">
        <f ca="1"/>
        <v>0</v>
      </c>
      <c r="JC231" s="7">
        <f ca="1"/>
        <v>0</v>
      </c>
      <c r="JD231" s="7">
        <f ca="1"/>
        <v>0</v>
      </c>
      <c r="JE231" s="7">
        <f ca="1"/>
        <v>0</v>
      </c>
      <c r="JF231" s="7">
        <f ca="1"/>
        <v>0</v>
      </c>
      <c r="JG231" s="7">
        <f ca="1"/>
        <v>0</v>
      </c>
      <c r="JH231" s="7">
        <f ca="1"/>
        <v>0</v>
      </c>
      <c r="JI231" s="7">
        <f ca="1"/>
        <v>0</v>
      </c>
      <c r="JJ231" s="7">
        <f ca="1"/>
        <v>0</v>
      </c>
      <c r="JK231" s="7">
        <f ca="1"/>
        <v>0</v>
      </c>
      <c r="JL231" s="143"/>
    </row>
    <row r="232" spans="1:272">
      <c r="A232" s="204"/>
      <c r="B232" s="3"/>
      <c r="C232" s="17"/>
      <c r="D232" s="17"/>
      <c r="E232" s="17"/>
      <c r="F232" s="17"/>
      <c r="G232" s="17"/>
      <c r="I232" s="17"/>
      <c r="J232" s="17"/>
      <c r="K232" s="17"/>
      <c r="L232" s="17"/>
      <c r="M232" s="17"/>
      <c r="O232" s="17"/>
      <c r="P232" s="17"/>
      <c r="Q232" s="17"/>
      <c r="R232" s="17"/>
      <c r="S232" s="17"/>
      <c r="U232" s="17"/>
      <c r="V232" s="17"/>
      <c r="W232" s="17"/>
      <c r="X232" s="17"/>
      <c r="Y232" s="17"/>
      <c r="HN232" s="204"/>
      <c r="HO232" s="148"/>
      <c r="HP232" s="204"/>
      <c r="HQ232" s="3" t="s">
        <v>134</v>
      </c>
      <c r="HR232" s="7">
        <f ca="1"/>
        <v>0</v>
      </c>
      <c r="HS232" t="s">
        <v>189</v>
      </c>
      <c r="HV232" s="7">
        <f t="shared" ca="1" si="51"/>
        <v>0</v>
      </c>
      <c r="HW232" s="7">
        <f t="shared" ca="1" si="51"/>
        <v>0</v>
      </c>
      <c r="HX232" s="7">
        <f t="shared" ca="1" si="51"/>
        <v>0</v>
      </c>
      <c r="HY232" s="7">
        <f t="shared" ca="1" si="51"/>
        <v>0</v>
      </c>
      <c r="HZ232" s="7">
        <f t="shared" ca="1" si="51"/>
        <v>0</v>
      </c>
      <c r="IA232" s="7">
        <f t="shared" ca="1" si="51"/>
        <v>0</v>
      </c>
      <c r="IB232" s="7">
        <f t="shared" ca="1" si="51"/>
        <v>0</v>
      </c>
      <c r="IC232" s="7">
        <f t="shared" ca="1" si="51"/>
        <v>0</v>
      </c>
      <c r="ID232" s="7">
        <f t="shared" ca="1" si="51"/>
        <v>0</v>
      </c>
      <c r="IE232" s="7">
        <f t="shared" ca="1" si="51"/>
        <v>0</v>
      </c>
      <c r="IF232" s="7">
        <f t="shared" ca="1" si="51"/>
        <v>0</v>
      </c>
      <c r="IG232" s="7">
        <f t="shared" ca="1" si="51"/>
        <v>0</v>
      </c>
      <c r="IH232" s="7">
        <f t="shared" ca="1" si="51"/>
        <v>0</v>
      </c>
      <c r="II232" s="7">
        <f t="shared" ca="1" si="51"/>
        <v>0</v>
      </c>
      <c r="IJ232" s="7">
        <f t="shared" ca="1" si="51"/>
        <v>0</v>
      </c>
      <c r="IK232" s="7">
        <f t="shared" ca="1" si="51"/>
        <v>0</v>
      </c>
      <c r="IL232" s="7">
        <f t="shared" ca="1" si="52"/>
        <v>0</v>
      </c>
      <c r="IM232" s="7">
        <f t="shared" ca="1" si="52"/>
        <v>0</v>
      </c>
      <c r="IN232" s="7">
        <f t="shared" ca="1" si="52"/>
        <v>0</v>
      </c>
      <c r="IO232" s="17"/>
      <c r="IP232" s="204"/>
      <c r="IQ232" s="3" t="s">
        <v>134</v>
      </c>
      <c r="IR232" s="7">
        <f ca="1"/>
        <v>0</v>
      </c>
      <c r="IS232" s="7">
        <f ca="1"/>
        <v>0</v>
      </c>
      <c r="IT232" s="7">
        <f ca="1"/>
        <v>0</v>
      </c>
      <c r="IU232" s="7">
        <f ca="1"/>
        <v>0</v>
      </c>
      <c r="IV232" s="7">
        <f ca="1"/>
        <v>0</v>
      </c>
      <c r="IW232" s="7">
        <f ca="1"/>
        <v>0</v>
      </c>
      <c r="IX232" s="7">
        <f ca="1"/>
        <v>0</v>
      </c>
      <c r="IY232" s="7">
        <f ca="1"/>
        <v>0</v>
      </c>
      <c r="IZ232" s="7">
        <f ca="1"/>
        <v>0</v>
      </c>
      <c r="JA232" s="7">
        <f ca="1"/>
        <v>0</v>
      </c>
      <c r="JB232" s="7">
        <f ca="1"/>
        <v>0</v>
      </c>
      <c r="JC232" s="7">
        <f ca="1"/>
        <v>0</v>
      </c>
      <c r="JD232" s="7">
        <f ca="1"/>
        <v>0</v>
      </c>
      <c r="JE232" s="7">
        <f ca="1"/>
        <v>0</v>
      </c>
      <c r="JF232" s="7">
        <f ca="1"/>
        <v>0</v>
      </c>
      <c r="JG232" s="7">
        <f ca="1"/>
        <v>0</v>
      </c>
      <c r="JH232" s="7">
        <f ca="1"/>
        <v>0</v>
      </c>
      <c r="JI232" s="7">
        <f ca="1"/>
        <v>0</v>
      </c>
      <c r="JJ232" s="7">
        <f ca="1"/>
        <v>0</v>
      </c>
      <c r="JK232" s="7">
        <f ca="1"/>
        <v>0</v>
      </c>
      <c r="JL232" s="143"/>
    </row>
    <row r="233" spans="1:272" ht="18">
      <c r="C233" s="211"/>
      <c r="D233" s="221"/>
      <c r="E233" s="221"/>
      <c r="F233" s="221"/>
      <c r="G233" s="221"/>
      <c r="I233" s="221"/>
      <c r="J233" s="221"/>
      <c r="K233" s="221"/>
      <c r="L233" s="221"/>
      <c r="M233" s="221"/>
      <c r="O233" s="221"/>
      <c r="P233" s="221"/>
      <c r="Q233" s="221"/>
      <c r="R233" s="221"/>
      <c r="S233" s="221"/>
      <c r="U233" s="221"/>
      <c r="V233" s="221"/>
      <c r="W233" s="221"/>
      <c r="X233" s="221"/>
      <c r="Y233" s="221"/>
      <c r="HO233" s="147"/>
      <c r="HP233" s="17"/>
      <c r="HR233" s="17" t="s">
        <v>250</v>
      </c>
      <c r="HV233" s="211" t="s">
        <v>251</v>
      </c>
      <c r="HW233" s="211"/>
      <c r="HX233" s="211"/>
      <c r="HY233" s="211"/>
      <c r="HZ233" s="211"/>
      <c r="IA233" s="211"/>
      <c r="IB233" s="211"/>
      <c r="IC233" s="211"/>
      <c r="ID233" s="211"/>
      <c r="IE233" s="211"/>
      <c r="IF233" s="211"/>
      <c r="IG233" s="211"/>
      <c r="IH233" s="211"/>
      <c r="II233" s="211"/>
      <c r="IJ233" s="211"/>
      <c r="IK233" s="211"/>
      <c r="IL233" s="211"/>
      <c r="IM233" s="211"/>
      <c r="IN233" s="211"/>
      <c r="IO233" s="38"/>
      <c r="IR233" s="221" t="s">
        <v>252</v>
      </c>
      <c r="IS233" s="221"/>
      <c r="IT233" s="221"/>
      <c r="IU233" s="221"/>
      <c r="IV233" s="221"/>
      <c r="IW233" s="221"/>
      <c r="IX233" s="221"/>
      <c r="IY233" s="221"/>
      <c r="IZ233" s="221"/>
      <c r="JA233" s="221"/>
      <c r="JB233" s="221"/>
      <c r="JC233" s="221"/>
      <c r="JD233" s="221"/>
      <c r="JE233" s="221"/>
      <c r="JF233" s="221"/>
      <c r="JG233" s="221"/>
      <c r="JH233" s="221"/>
      <c r="JI233" s="221"/>
      <c r="JJ233" s="221"/>
      <c r="JK233" s="221"/>
      <c r="JL233" s="143"/>
    </row>
    <row r="234" spans="1:272" ht="16" customHeight="1">
      <c r="HO234" s="147"/>
      <c r="IR234" s="7">
        <f ca="1">IR217</f>
        <v>0</v>
      </c>
      <c r="IS234" s="7">
        <f t="shared" ref="IS234:JK234" ca="1" si="53">IS217</f>
        <v>0</v>
      </c>
      <c r="IT234" s="7">
        <f t="shared" ca="1" si="53"/>
        <v>0</v>
      </c>
      <c r="IU234" s="7">
        <f t="shared" ca="1" si="53"/>
        <v>0</v>
      </c>
      <c r="IV234" s="7">
        <f t="shared" ca="1" si="53"/>
        <v>0</v>
      </c>
      <c r="IW234" s="7">
        <f t="shared" ca="1" si="53"/>
        <v>0</v>
      </c>
      <c r="IX234" s="7">
        <f t="shared" ca="1" si="53"/>
        <v>0</v>
      </c>
      <c r="IY234" s="7">
        <f t="shared" ca="1" si="53"/>
        <v>0</v>
      </c>
      <c r="IZ234" s="7">
        <f t="shared" ca="1" si="53"/>
        <v>0</v>
      </c>
      <c r="JA234" s="7">
        <f t="shared" ca="1" si="53"/>
        <v>0</v>
      </c>
      <c r="JB234" s="7">
        <f t="shared" ca="1" si="53"/>
        <v>0</v>
      </c>
      <c r="JC234" s="7">
        <f t="shared" ca="1" si="53"/>
        <v>0</v>
      </c>
      <c r="JD234" s="7">
        <f t="shared" ca="1" si="53"/>
        <v>0</v>
      </c>
      <c r="JE234" s="7">
        <f t="shared" ca="1" si="53"/>
        <v>0</v>
      </c>
      <c r="JF234" s="7">
        <f t="shared" ca="1" si="53"/>
        <v>0</v>
      </c>
      <c r="JG234" s="7">
        <f t="shared" ca="1" si="53"/>
        <v>0</v>
      </c>
      <c r="JH234" s="7">
        <f t="shared" ca="1" si="53"/>
        <v>18028.386472621911</v>
      </c>
      <c r="JI234" s="7">
        <f t="shared" ca="1" si="53"/>
        <v>103.8871233939598</v>
      </c>
      <c r="JJ234" s="7">
        <f t="shared" ca="1" si="53"/>
        <v>32525.668334464397</v>
      </c>
      <c r="JK234" s="7">
        <f t="shared" ca="1" si="53"/>
        <v>167.05806952022925</v>
      </c>
      <c r="JL234" s="143"/>
    </row>
    <row r="235" spans="1:272" ht="21" customHeight="1">
      <c r="HO235" s="147"/>
      <c r="IR235" s="221" t="s">
        <v>254</v>
      </c>
      <c r="IS235" s="221"/>
      <c r="IT235" s="221"/>
      <c r="IU235" s="221"/>
      <c r="IV235" s="221"/>
      <c r="IW235" s="221"/>
      <c r="IX235" s="221"/>
      <c r="IY235" s="221"/>
      <c r="IZ235" s="221"/>
      <c r="JA235" s="221"/>
      <c r="JB235" s="221"/>
      <c r="JC235" s="221"/>
      <c r="JD235" s="221"/>
      <c r="JE235" s="221"/>
      <c r="JF235" s="221"/>
      <c r="JG235" s="221"/>
      <c r="JH235" s="221"/>
      <c r="JI235" s="221"/>
      <c r="JJ235" s="221"/>
      <c r="JK235" s="221"/>
      <c r="JL235" s="143"/>
    </row>
    <row r="236" spans="1:272" ht="16" customHeight="1">
      <c r="HO236" s="147"/>
      <c r="JH236" s="17"/>
      <c r="JI236" s="17"/>
      <c r="JJ236" s="17"/>
      <c r="JK236" s="17"/>
      <c r="JL236" s="143"/>
    </row>
    <row r="237" spans="1:272">
      <c r="C237" s="224"/>
      <c r="D237" s="224"/>
      <c r="E237" s="224"/>
      <c r="F237" s="224"/>
      <c r="G237" s="224"/>
      <c r="I237" s="224"/>
      <c r="J237" s="224"/>
      <c r="K237" s="224"/>
      <c r="L237" s="224"/>
      <c r="M237" s="224"/>
      <c r="O237" s="224"/>
      <c r="P237" s="224"/>
      <c r="Q237" s="224"/>
      <c r="R237" s="224"/>
      <c r="S237" s="224"/>
      <c r="U237" s="224"/>
      <c r="V237" s="224"/>
      <c r="W237" s="224"/>
      <c r="X237" s="224"/>
      <c r="Y237" s="224"/>
      <c r="HO237" s="147"/>
      <c r="HV237" s="211" t="s">
        <v>1</v>
      </c>
      <c r="HW237" s="211"/>
      <c r="HX237" s="211"/>
      <c r="HY237" s="211"/>
      <c r="HZ237" s="211"/>
      <c r="IA237" s="211"/>
      <c r="IB237" s="211"/>
      <c r="IC237" s="211"/>
      <c r="ID237" s="211"/>
      <c r="IE237" s="211"/>
      <c r="IF237" s="211"/>
      <c r="IG237" s="211"/>
      <c r="IH237" s="211"/>
      <c r="II237" s="211"/>
      <c r="IJ237" s="211"/>
      <c r="IK237" s="211"/>
      <c r="IL237" s="211"/>
      <c r="IM237" s="211"/>
      <c r="IN237" s="211"/>
      <c r="IO237" s="38"/>
      <c r="IR237" s="211" t="s">
        <v>110</v>
      </c>
      <c r="IS237" s="211"/>
      <c r="IT237" s="211"/>
      <c r="IU237" s="211"/>
      <c r="IV237" s="211"/>
      <c r="IW237" s="211"/>
      <c r="IX237" s="211"/>
      <c r="IY237" s="211"/>
      <c r="IZ237" s="211"/>
      <c r="JA237" s="211"/>
      <c r="JB237" s="211"/>
      <c r="JC237" s="211"/>
      <c r="JD237" s="211"/>
      <c r="JE237" s="211"/>
      <c r="JF237" s="211"/>
      <c r="JG237" s="211"/>
      <c r="JH237" s="211"/>
      <c r="JI237" s="211"/>
      <c r="JJ237" s="211"/>
      <c r="JK237" s="211"/>
      <c r="JL237" s="143"/>
    </row>
    <row r="238" spans="1:272" ht="80" customHeight="1">
      <c r="C238" s="97"/>
      <c r="D238" s="97"/>
      <c r="E238" s="6"/>
      <c r="F238" s="6"/>
      <c r="G238" s="6"/>
      <c r="I238" s="97"/>
      <c r="J238" s="97"/>
      <c r="K238" s="6"/>
      <c r="L238" s="6"/>
      <c r="M238" s="6"/>
      <c r="O238" s="97"/>
      <c r="P238" s="97"/>
      <c r="Q238" s="6"/>
      <c r="R238" s="6"/>
      <c r="S238" s="6"/>
      <c r="U238" s="97"/>
      <c r="V238" s="97"/>
      <c r="W238" s="6"/>
      <c r="X238" s="6"/>
      <c r="Y238" s="6"/>
      <c r="HO238" s="147"/>
      <c r="HP238" s="97"/>
      <c r="HS238" t="s">
        <v>190</v>
      </c>
      <c r="HV238" s="6" t="s">
        <v>175</v>
      </c>
      <c r="HW238" s="6" t="s">
        <v>176</v>
      </c>
      <c r="HX238" s="6" t="s">
        <v>28</v>
      </c>
      <c r="HY238" s="6" t="s">
        <v>0</v>
      </c>
      <c r="HZ238" s="6" t="s">
        <v>37</v>
      </c>
      <c r="IA238" s="6" t="s">
        <v>38</v>
      </c>
      <c r="IB238" s="6" t="s">
        <v>13</v>
      </c>
      <c r="IC238" s="6" t="s">
        <v>23</v>
      </c>
      <c r="ID238" s="6" t="s">
        <v>22</v>
      </c>
      <c r="IE238" s="6" t="s">
        <v>131</v>
      </c>
      <c r="IF238" s="6" t="s">
        <v>132</v>
      </c>
      <c r="IG238" s="6" t="s">
        <v>32</v>
      </c>
      <c r="IH238" s="6" t="s">
        <v>33</v>
      </c>
      <c r="II238" s="6" t="s">
        <v>42</v>
      </c>
      <c r="IJ238" s="6" t="s">
        <v>34</v>
      </c>
      <c r="IK238" s="6" t="s">
        <v>35</v>
      </c>
      <c r="IL238" s="6" t="s">
        <v>36</v>
      </c>
      <c r="IM238" s="6" t="s">
        <v>41</v>
      </c>
      <c r="IN238" s="6" t="s">
        <v>134</v>
      </c>
      <c r="IO238" s="6"/>
      <c r="IR238" s="6" t="s">
        <v>14</v>
      </c>
      <c r="IS238" s="6" t="s">
        <v>201</v>
      </c>
      <c r="IT238" s="6" t="s">
        <v>202</v>
      </c>
      <c r="IU238" s="6" t="s">
        <v>27</v>
      </c>
      <c r="IV238" s="6" t="s">
        <v>203</v>
      </c>
      <c r="IW238" s="6" t="s">
        <v>204</v>
      </c>
      <c r="IX238" s="6" t="s">
        <v>15</v>
      </c>
      <c r="IY238" s="6" t="s">
        <v>206</v>
      </c>
      <c r="IZ238" s="6" t="s">
        <v>21</v>
      </c>
      <c r="JA238" s="6" t="s">
        <v>205</v>
      </c>
      <c r="JB238" s="6" t="s">
        <v>20</v>
      </c>
      <c r="JC238" s="6" t="s">
        <v>207</v>
      </c>
      <c r="JD238" s="6" t="s">
        <v>182</v>
      </c>
      <c r="JE238" s="6" t="s">
        <v>183</v>
      </c>
      <c r="JF238" s="6" t="s">
        <v>184</v>
      </c>
      <c r="JG238" s="6" t="s">
        <v>180</v>
      </c>
      <c r="JH238" s="6" t="s">
        <v>139</v>
      </c>
      <c r="JI238" s="6" t="s">
        <v>140</v>
      </c>
      <c r="JJ238" s="6" t="s">
        <v>181</v>
      </c>
      <c r="JK238" s="6" t="s">
        <v>142</v>
      </c>
      <c r="JL238" s="143"/>
    </row>
    <row r="239" spans="1:272" ht="16" customHeight="1">
      <c r="A239" s="204"/>
      <c r="B239" s="3"/>
      <c r="C239" s="17"/>
      <c r="D239" s="17"/>
      <c r="E239" s="17"/>
      <c r="F239" s="17"/>
      <c r="G239" s="17"/>
      <c r="I239" s="17"/>
      <c r="J239" s="17"/>
      <c r="K239" s="17"/>
      <c r="L239" s="17"/>
      <c r="M239" s="17"/>
      <c r="O239" s="17"/>
      <c r="P239" s="17"/>
      <c r="Q239" s="17"/>
      <c r="R239" s="17"/>
      <c r="S239" s="17"/>
      <c r="U239" s="17"/>
      <c r="V239" s="17"/>
      <c r="W239" s="17"/>
      <c r="X239" s="17"/>
      <c r="Y239" s="17"/>
      <c r="HN239" s="204"/>
      <c r="HO239" s="148"/>
      <c r="HP239" s="204" t="s">
        <v>169</v>
      </c>
      <c r="HQ239" s="3" t="s">
        <v>175</v>
      </c>
      <c r="HR239" s="7">
        <f t="array" aca="1" ref="HR239:HR257" ca="1">TRANSPOSE(HV75:IN75)</f>
        <v>0</v>
      </c>
      <c r="HS239" t="s">
        <v>185</v>
      </c>
      <c r="HV239" s="7">
        <f ca="1">IF((ROW()-ROW($HV$239))=(COLUMN()-COLUMN($HV$239)),INDIRECT("HR"&amp;ROW()),0)</f>
        <v>0</v>
      </c>
      <c r="HW239" s="7">
        <f t="shared" ref="HW239:IN253" ca="1" si="54">IF((ROW()-ROW($HV$239))=(COLUMN()-COLUMN($HV$239)),INDIRECT("HR"&amp;ROW()),0)</f>
        <v>0</v>
      </c>
      <c r="HX239" s="7">
        <f t="shared" ca="1" si="54"/>
        <v>0</v>
      </c>
      <c r="HY239" s="7">
        <f t="shared" ca="1" si="54"/>
        <v>0</v>
      </c>
      <c r="HZ239" s="7">
        <f t="shared" ca="1" si="54"/>
        <v>0</v>
      </c>
      <c r="IA239" s="7">
        <f t="shared" ca="1" si="54"/>
        <v>0</v>
      </c>
      <c r="IB239" s="7">
        <f t="shared" ca="1" si="54"/>
        <v>0</v>
      </c>
      <c r="IC239" s="7">
        <f t="shared" ca="1" si="54"/>
        <v>0</v>
      </c>
      <c r="ID239" s="7">
        <f t="shared" ca="1" si="54"/>
        <v>0</v>
      </c>
      <c r="IE239" s="7">
        <f t="shared" ca="1" si="54"/>
        <v>0</v>
      </c>
      <c r="IF239" s="7">
        <f t="shared" ca="1" si="54"/>
        <v>0</v>
      </c>
      <c r="IG239" s="7">
        <f t="shared" ca="1" si="54"/>
        <v>0</v>
      </c>
      <c r="IH239" s="7">
        <f t="shared" ca="1" si="54"/>
        <v>0</v>
      </c>
      <c r="II239" s="7">
        <f t="shared" ca="1" si="54"/>
        <v>0</v>
      </c>
      <c r="IJ239" s="7">
        <f t="shared" ca="1" si="54"/>
        <v>0</v>
      </c>
      <c r="IK239" s="7">
        <f t="shared" ca="1" si="54"/>
        <v>0</v>
      </c>
      <c r="IL239" s="7">
        <f t="shared" ca="1" si="54"/>
        <v>0</v>
      </c>
      <c r="IM239" s="7">
        <f t="shared" ca="1" si="54"/>
        <v>0</v>
      </c>
      <c r="IN239" s="7">
        <f t="shared" ca="1" si="54"/>
        <v>0</v>
      </c>
      <c r="IO239" s="17"/>
      <c r="IP239" s="204" t="s">
        <v>169</v>
      </c>
      <c r="IQ239" s="3" t="s">
        <v>175</v>
      </c>
      <c r="IR239" s="7">
        <f t="array" aca="1" ref="IR239:JK257" ca="1">MMULT(HV239:IN257, $FL$103:$GE$121)</f>
        <v>0</v>
      </c>
      <c r="IS239" s="7">
        <f ca="1"/>
        <v>0</v>
      </c>
      <c r="IT239" s="7">
        <f ca="1"/>
        <v>0</v>
      </c>
      <c r="IU239" s="7">
        <f ca="1"/>
        <v>0</v>
      </c>
      <c r="IV239" s="7">
        <f ca="1"/>
        <v>0</v>
      </c>
      <c r="IW239" s="7">
        <f ca="1"/>
        <v>0</v>
      </c>
      <c r="IX239" s="7">
        <f ca="1"/>
        <v>0</v>
      </c>
      <c r="IY239" s="7">
        <f ca="1"/>
        <v>0</v>
      </c>
      <c r="IZ239" s="7">
        <f ca="1"/>
        <v>0</v>
      </c>
      <c r="JA239" s="7">
        <f ca="1"/>
        <v>0</v>
      </c>
      <c r="JB239" s="7">
        <f ca="1"/>
        <v>0</v>
      </c>
      <c r="JC239" s="7">
        <f ca="1"/>
        <v>0</v>
      </c>
      <c r="JD239" s="7">
        <f ca="1"/>
        <v>0</v>
      </c>
      <c r="JE239" s="7">
        <f ca="1"/>
        <v>0</v>
      </c>
      <c r="JF239" s="7">
        <f ca="1"/>
        <v>0</v>
      </c>
      <c r="JG239" s="7">
        <f ca="1"/>
        <v>0</v>
      </c>
      <c r="JH239" s="7">
        <f ca="1"/>
        <v>0</v>
      </c>
      <c r="JI239" s="7">
        <f ca="1"/>
        <v>0</v>
      </c>
      <c r="JJ239" s="7">
        <f ca="1"/>
        <v>0</v>
      </c>
      <c r="JK239" s="7">
        <f ca="1"/>
        <v>0</v>
      </c>
      <c r="JL239" s="143"/>
    </row>
    <row r="240" spans="1:272" ht="16" customHeight="1">
      <c r="A240" s="204"/>
      <c r="B240" s="3"/>
      <c r="C240" s="17"/>
      <c r="D240" s="17"/>
      <c r="E240" s="17"/>
      <c r="F240" s="17"/>
      <c r="G240" s="17"/>
      <c r="I240" s="17"/>
      <c r="J240" s="17"/>
      <c r="K240" s="17"/>
      <c r="L240" s="17"/>
      <c r="M240" s="17"/>
      <c r="O240" s="17"/>
      <c r="P240" s="17"/>
      <c r="Q240" s="17"/>
      <c r="R240" s="17"/>
      <c r="S240" s="17"/>
      <c r="U240" s="17"/>
      <c r="V240" s="17"/>
      <c r="W240" s="17"/>
      <c r="X240" s="17"/>
      <c r="Y240" s="17"/>
      <c r="HN240" s="204"/>
      <c r="HO240" s="148"/>
      <c r="HP240" s="204"/>
      <c r="HQ240" s="3" t="s">
        <v>176</v>
      </c>
      <c r="HR240" s="7">
        <f ca="1"/>
        <v>0</v>
      </c>
      <c r="HS240" t="s">
        <v>185</v>
      </c>
      <c r="HV240" s="7">
        <f t="shared" ref="HV240:IK257" ca="1" si="55">IF((ROW()-ROW($HV$239))=(COLUMN()-COLUMN($HV$239)),INDIRECT("HR"&amp;ROW()),0)</f>
        <v>0</v>
      </c>
      <c r="HW240" s="7">
        <f t="shared" ca="1" si="54"/>
        <v>0</v>
      </c>
      <c r="HX240" s="7">
        <f t="shared" ca="1" si="54"/>
        <v>0</v>
      </c>
      <c r="HY240" s="7">
        <f t="shared" ca="1" si="54"/>
        <v>0</v>
      </c>
      <c r="HZ240" s="7">
        <f t="shared" ca="1" si="54"/>
        <v>0</v>
      </c>
      <c r="IA240" s="7">
        <f t="shared" ca="1" si="54"/>
        <v>0</v>
      </c>
      <c r="IB240" s="7">
        <f t="shared" ca="1" si="54"/>
        <v>0</v>
      </c>
      <c r="IC240" s="7">
        <f t="shared" ca="1" si="54"/>
        <v>0</v>
      </c>
      <c r="ID240" s="7">
        <f t="shared" ca="1" si="54"/>
        <v>0</v>
      </c>
      <c r="IE240" s="7">
        <f t="shared" ca="1" si="54"/>
        <v>0</v>
      </c>
      <c r="IF240" s="7">
        <f t="shared" ca="1" si="54"/>
        <v>0</v>
      </c>
      <c r="IG240" s="7">
        <f t="shared" ca="1" si="54"/>
        <v>0</v>
      </c>
      <c r="IH240" s="7">
        <f t="shared" ca="1" si="54"/>
        <v>0</v>
      </c>
      <c r="II240" s="7">
        <f t="shared" ca="1" si="54"/>
        <v>0</v>
      </c>
      <c r="IJ240" s="7">
        <f t="shared" ca="1" si="54"/>
        <v>0</v>
      </c>
      <c r="IK240" s="7">
        <f t="shared" ca="1" si="54"/>
        <v>0</v>
      </c>
      <c r="IL240" s="7">
        <f t="shared" ca="1" si="54"/>
        <v>0</v>
      </c>
      <c r="IM240" s="7">
        <f t="shared" ca="1" si="54"/>
        <v>0</v>
      </c>
      <c r="IN240" s="7">
        <f t="shared" ca="1" si="54"/>
        <v>0</v>
      </c>
      <c r="IO240" s="17"/>
      <c r="IP240" s="204"/>
      <c r="IQ240" s="3" t="s">
        <v>176</v>
      </c>
      <c r="IR240" s="7">
        <f ca="1"/>
        <v>0</v>
      </c>
      <c r="IS240" s="7">
        <f ca="1"/>
        <v>0</v>
      </c>
      <c r="IT240" s="7">
        <f ca="1"/>
        <v>0</v>
      </c>
      <c r="IU240" s="7">
        <f ca="1"/>
        <v>0</v>
      </c>
      <c r="IV240" s="7">
        <f ca="1"/>
        <v>0</v>
      </c>
      <c r="IW240" s="7">
        <f ca="1"/>
        <v>0</v>
      </c>
      <c r="IX240" s="7">
        <f ca="1"/>
        <v>0</v>
      </c>
      <c r="IY240" s="7">
        <f ca="1"/>
        <v>0</v>
      </c>
      <c r="IZ240" s="7">
        <f ca="1"/>
        <v>0</v>
      </c>
      <c r="JA240" s="7">
        <f ca="1"/>
        <v>0</v>
      </c>
      <c r="JB240" s="7">
        <f ca="1"/>
        <v>0</v>
      </c>
      <c r="JC240" s="7">
        <f ca="1"/>
        <v>0</v>
      </c>
      <c r="JD240" s="7">
        <f ca="1"/>
        <v>0</v>
      </c>
      <c r="JE240" s="7">
        <f ca="1"/>
        <v>0</v>
      </c>
      <c r="JF240" s="7">
        <f ca="1"/>
        <v>0</v>
      </c>
      <c r="JG240" s="7">
        <f ca="1"/>
        <v>0</v>
      </c>
      <c r="JH240" s="7">
        <f ca="1"/>
        <v>0</v>
      </c>
      <c r="JI240" s="7">
        <f ca="1"/>
        <v>0</v>
      </c>
      <c r="JJ240" s="7">
        <f ca="1"/>
        <v>0</v>
      </c>
      <c r="JK240" s="7">
        <f ca="1"/>
        <v>0</v>
      </c>
      <c r="JL240" s="143"/>
    </row>
    <row r="241" spans="1:272">
      <c r="A241" s="204"/>
      <c r="B241" s="3"/>
      <c r="C241" s="17"/>
      <c r="D241" s="17"/>
      <c r="E241" s="17"/>
      <c r="F241" s="17"/>
      <c r="G241" s="17"/>
      <c r="I241" s="17"/>
      <c r="J241" s="17"/>
      <c r="K241" s="17"/>
      <c r="L241" s="17"/>
      <c r="M241" s="17"/>
      <c r="O241" s="17"/>
      <c r="P241" s="17"/>
      <c r="Q241" s="17"/>
      <c r="R241" s="17"/>
      <c r="S241" s="17"/>
      <c r="U241" s="17"/>
      <c r="V241" s="17"/>
      <c r="W241" s="17"/>
      <c r="X241" s="17"/>
      <c r="Y241" s="17"/>
      <c r="HN241" s="204"/>
      <c r="HO241" s="148"/>
      <c r="HP241" s="204"/>
      <c r="HQ241" s="3" t="s">
        <v>28</v>
      </c>
      <c r="HR241" s="7">
        <f ca="1"/>
        <v>0</v>
      </c>
      <c r="HS241" t="s">
        <v>185</v>
      </c>
      <c r="HV241" s="7">
        <f t="shared" ca="1" si="55"/>
        <v>0</v>
      </c>
      <c r="HW241" s="7">
        <f t="shared" ca="1" si="54"/>
        <v>0</v>
      </c>
      <c r="HX241" s="7">
        <f t="shared" ca="1" si="54"/>
        <v>0</v>
      </c>
      <c r="HY241" s="7">
        <f t="shared" ca="1" si="54"/>
        <v>0</v>
      </c>
      <c r="HZ241" s="7">
        <f t="shared" ca="1" si="54"/>
        <v>0</v>
      </c>
      <c r="IA241" s="7">
        <f t="shared" ca="1" si="54"/>
        <v>0</v>
      </c>
      <c r="IB241" s="7">
        <f t="shared" ca="1" si="54"/>
        <v>0</v>
      </c>
      <c r="IC241" s="7">
        <f t="shared" ca="1" si="54"/>
        <v>0</v>
      </c>
      <c r="ID241" s="7">
        <f t="shared" ca="1" si="54"/>
        <v>0</v>
      </c>
      <c r="IE241" s="7">
        <f t="shared" ca="1" si="54"/>
        <v>0</v>
      </c>
      <c r="IF241" s="7">
        <f t="shared" ca="1" si="54"/>
        <v>0</v>
      </c>
      <c r="IG241" s="7">
        <f t="shared" ca="1" si="54"/>
        <v>0</v>
      </c>
      <c r="IH241" s="7">
        <f t="shared" ca="1" si="54"/>
        <v>0</v>
      </c>
      <c r="II241" s="7">
        <f t="shared" ca="1" si="54"/>
        <v>0</v>
      </c>
      <c r="IJ241" s="7">
        <f t="shared" ca="1" si="54"/>
        <v>0</v>
      </c>
      <c r="IK241" s="7">
        <f t="shared" ca="1" si="54"/>
        <v>0</v>
      </c>
      <c r="IL241" s="7">
        <f t="shared" ca="1" si="54"/>
        <v>0</v>
      </c>
      <c r="IM241" s="7">
        <f t="shared" ca="1" si="54"/>
        <v>0</v>
      </c>
      <c r="IN241" s="7">
        <f t="shared" ca="1" si="54"/>
        <v>0</v>
      </c>
      <c r="IO241" s="17"/>
      <c r="IP241" s="204"/>
      <c r="IQ241" s="3" t="s">
        <v>28</v>
      </c>
      <c r="IR241" s="7">
        <f ca="1"/>
        <v>0</v>
      </c>
      <c r="IS241" s="7">
        <f ca="1"/>
        <v>0</v>
      </c>
      <c r="IT241" s="7">
        <f ca="1"/>
        <v>0</v>
      </c>
      <c r="IU241" s="7">
        <f ca="1"/>
        <v>0</v>
      </c>
      <c r="IV241" s="7">
        <f ca="1"/>
        <v>0</v>
      </c>
      <c r="IW241" s="7">
        <f ca="1"/>
        <v>0</v>
      </c>
      <c r="IX241" s="7">
        <f ca="1"/>
        <v>0</v>
      </c>
      <c r="IY241" s="7">
        <f ca="1"/>
        <v>0</v>
      </c>
      <c r="IZ241" s="7">
        <f ca="1"/>
        <v>0</v>
      </c>
      <c r="JA241" s="7">
        <f ca="1"/>
        <v>0</v>
      </c>
      <c r="JB241" s="7">
        <f ca="1"/>
        <v>0</v>
      </c>
      <c r="JC241" s="7">
        <f ca="1"/>
        <v>0</v>
      </c>
      <c r="JD241" s="7">
        <f ca="1"/>
        <v>0</v>
      </c>
      <c r="JE241" s="7">
        <f ca="1"/>
        <v>0</v>
      </c>
      <c r="JF241" s="7">
        <f ca="1"/>
        <v>0</v>
      </c>
      <c r="JG241" s="7">
        <f ca="1"/>
        <v>0</v>
      </c>
      <c r="JH241" s="7">
        <f ca="1"/>
        <v>0</v>
      </c>
      <c r="JI241" s="7">
        <f ca="1"/>
        <v>0</v>
      </c>
      <c r="JJ241" s="7">
        <f ca="1"/>
        <v>0</v>
      </c>
      <c r="JK241" s="7">
        <f ca="1"/>
        <v>0</v>
      </c>
      <c r="JL241" s="143"/>
    </row>
    <row r="242" spans="1:272">
      <c r="A242" s="204"/>
      <c r="B242" s="3"/>
      <c r="C242" s="17"/>
      <c r="D242" s="17"/>
      <c r="E242" s="17"/>
      <c r="F242" s="17"/>
      <c r="G242" s="17"/>
      <c r="I242" s="17"/>
      <c r="J242" s="17"/>
      <c r="K242" s="17"/>
      <c r="L242" s="17"/>
      <c r="M242" s="17"/>
      <c r="O242" s="17"/>
      <c r="P242" s="17"/>
      <c r="Q242" s="17"/>
      <c r="R242" s="17"/>
      <c r="S242" s="17"/>
      <c r="U242" s="17"/>
      <c r="V242" s="17"/>
      <c r="W242" s="17"/>
      <c r="X242" s="17"/>
      <c r="Y242" s="17"/>
      <c r="HN242" s="204"/>
      <c r="HO242" s="148"/>
      <c r="HP242" s="204"/>
      <c r="HQ242" s="3" t="s">
        <v>0</v>
      </c>
      <c r="HR242" s="7">
        <f ca="1"/>
        <v>0</v>
      </c>
      <c r="HS242" t="s">
        <v>185</v>
      </c>
      <c r="HV242" s="7">
        <f t="shared" ca="1" si="55"/>
        <v>0</v>
      </c>
      <c r="HW242" s="7">
        <f t="shared" ca="1" si="54"/>
        <v>0</v>
      </c>
      <c r="HX242" s="7">
        <f t="shared" ca="1" si="54"/>
        <v>0</v>
      </c>
      <c r="HY242" s="7">
        <f t="shared" ca="1" si="54"/>
        <v>0</v>
      </c>
      <c r="HZ242" s="7">
        <f t="shared" ca="1" si="54"/>
        <v>0</v>
      </c>
      <c r="IA242" s="7">
        <f t="shared" ca="1" si="54"/>
        <v>0</v>
      </c>
      <c r="IB242" s="7">
        <f t="shared" ca="1" si="54"/>
        <v>0</v>
      </c>
      <c r="IC242" s="7">
        <f t="shared" ca="1" si="54"/>
        <v>0</v>
      </c>
      <c r="ID242" s="7">
        <f t="shared" ca="1" si="54"/>
        <v>0</v>
      </c>
      <c r="IE242" s="7">
        <f t="shared" ca="1" si="54"/>
        <v>0</v>
      </c>
      <c r="IF242" s="7">
        <f t="shared" ca="1" si="54"/>
        <v>0</v>
      </c>
      <c r="IG242" s="7">
        <f t="shared" ca="1" si="54"/>
        <v>0</v>
      </c>
      <c r="IH242" s="7">
        <f t="shared" ca="1" si="54"/>
        <v>0</v>
      </c>
      <c r="II242" s="7">
        <f t="shared" ca="1" si="54"/>
        <v>0</v>
      </c>
      <c r="IJ242" s="7">
        <f t="shared" ca="1" si="54"/>
        <v>0</v>
      </c>
      <c r="IK242" s="7">
        <f t="shared" ca="1" si="54"/>
        <v>0</v>
      </c>
      <c r="IL242" s="7">
        <f t="shared" ca="1" si="54"/>
        <v>0</v>
      </c>
      <c r="IM242" s="7">
        <f t="shared" ca="1" si="54"/>
        <v>0</v>
      </c>
      <c r="IN242" s="7">
        <f t="shared" ca="1" si="54"/>
        <v>0</v>
      </c>
      <c r="IO242" s="17"/>
      <c r="IP242" s="204"/>
      <c r="IQ242" s="3" t="s">
        <v>0</v>
      </c>
      <c r="IR242" s="7">
        <f ca="1"/>
        <v>0</v>
      </c>
      <c r="IS242" s="7">
        <f ca="1"/>
        <v>0</v>
      </c>
      <c r="IT242" s="7">
        <f ca="1"/>
        <v>0</v>
      </c>
      <c r="IU242" s="7">
        <f ca="1"/>
        <v>0</v>
      </c>
      <c r="IV242" s="7">
        <f ca="1"/>
        <v>0</v>
      </c>
      <c r="IW242" s="7">
        <f ca="1"/>
        <v>0</v>
      </c>
      <c r="IX242" s="7">
        <f ca="1"/>
        <v>0</v>
      </c>
      <c r="IY242" s="7">
        <f ca="1"/>
        <v>0</v>
      </c>
      <c r="IZ242" s="7">
        <f ca="1"/>
        <v>0</v>
      </c>
      <c r="JA242" s="7">
        <f ca="1"/>
        <v>0</v>
      </c>
      <c r="JB242" s="7">
        <f ca="1"/>
        <v>0</v>
      </c>
      <c r="JC242" s="7">
        <f ca="1"/>
        <v>0</v>
      </c>
      <c r="JD242" s="7">
        <f ca="1"/>
        <v>0</v>
      </c>
      <c r="JE242" s="7">
        <f ca="1"/>
        <v>0</v>
      </c>
      <c r="JF242" s="7">
        <f ca="1"/>
        <v>0</v>
      </c>
      <c r="JG242" s="7">
        <f ca="1"/>
        <v>0</v>
      </c>
      <c r="JH242" s="7">
        <f ca="1"/>
        <v>0</v>
      </c>
      <c r="JI242" s="7">
        <f ca="1"/>
        <v>0</v>
      </c>
      <c r="JJ242" s="7">
        <f ca="1"/>
        <v>0</v>
      </c>
      <c r="JK242" s="7">
        <f ca="1"/>
        <v>0</v>
      </c>
      <c r="JL242" s="143"/>
    </row>
    <row r="243" spans="1:272">
      <c r="A243" s="204"/>
      <c r="B243" s="3"/>
      <c r="C243" s="17"/>
      <c r="D243" s="17"/>
      <c r="E243" s="17"/>
      <c r="F243" s="17"/>
      <c r="G243" s="17"/>
      <c r="I243" s="17"/>
      <c r="J243" s="17"/>
      <c r="K243" s="17"/>
      <c r="L243" s="17"/>
      <c r="M243" s="17"/>
      <c r="O243" s="17"/>
      <c r="P243" s="17"/>
      <c r="Q243" s="17"/>
      <c r="R243" s="17"/>
      <c r="S243" s="17"/>
      <c r="U243" s="17"/>
      <c r="V243" s="17"/>
      <c r="W243" s="17"/>
      <c r="X243" s="17"/>
      <c r="Y243" s="17"/>
      <c r="HN243" s="204"/>
      <c r="HO243" s="148"/>
      <c r="HP243" s="204"/>
      <c r="HQ243" s="3" t="s">
        <v>37</v>
      </c>
      <c r="HR243" s="7">
        <f ca="1"/>
        <v>1</v>
      </c>
      <c r="HS243" t="s">
        <v>185</v>
      </c>
      <c r="HV243" s="7">
        <f t="shared" ca="1" si="55"/>
        <v>0</v>
      </c>
      <c r="HW243" s="7">
        <f t="shared" ca="1" si="54"/>
        <v>0</v>
      </c>
      <c r="HX243" s="7">
        <f t="shared" ca="1" si="54"/>
        <v>0</v>
      </c>
      <c r="HY243" s="7">
        <f t="shared" ca="1" si="54"/>
        <v>0</v>
      </c>
      <c r="HZ243" s="7">
        <f t="shared" ca="1" si="54"/>
        <v>1</v>
      </c>
      <c r="IA243" s="7">
        <f t="shared" ca="1" si="54"/>
        <v>0</v>
      </c>
      <c r="IB243" s="7">
        <f t="shared" ca="1" si="54"/>
        <v>0</v>
      </c>
      <c r="IC243" s="7">
        <f t="shared" ca="1" si="54"/>
        <v>0</v>
      </c>
      <c r="ID243" s="7">
        <f t="shared" ca="1" si="54"/>
        <v>0</v>
      </c>
      <c r="IE243" s="7">
        <f t="shared" ca="1" si="54"/>
        <v>0</v>
      </c>
      <c r="IF243" s="7">
        <f t="shared" ca="1" si="54"/>
        <v>0</v>
      </c>
      <c r="IG243" s="7">
        <f t="shared" ca="1" si="54"/>
        <v>0</v>
      </c>
      <c r="IH243" s="7">
        <f t="shared" ca="1" si="54"/>
        <v>0</v>
      </c>
      <c r="II243" s="7">
        <f t="shared" ca="1" si="54"/>
        <v>0</v>
      </c>
      <c r="IJ243" s="7">
        <f t="shared" ca="1" si="54"/>
        <v>0</v>
      </c>
      <c r="IK243" s="7">
        <f t="shared" ca="1" si="54"/>
        <v>0</v>
      </c>
      <c r="IL243" s="7">
        <f t="shared" ca="1" si="54"/>
        <v>0</v>
      </c>
      <c r="IM243" s="7">
        <f t="shared" ca="1" si="54"/>
        <v>0</v>
      </c>
      <c r="IN243" s="7">
        <f t="shared" ca="1" si="54"/>
        <v>0</v>
      </c>
      <c r="IO243" s="17"/>
      <c r="IP243" s="204"/>
      <c r="IQ243" s="3" t="s">
        <v>37</v>
      </c>
      <c r="IR243" s="7">
        <f ca="1"/>
        <v>0</v>
      </c>
      <c r="IS243" s="7">
        <f ca="1"/>
        <v>0</v>
      </c>
      <c r="IT243" s="7">
        <f ca="1"/>
        <v>0</v>
      </c>
      <c r="IU243" s="7">
        <f ca="1"/>
        <v>0</v>
      </c>
      <c r="IV243" s="7">
        <f ca="1"/>
        <v>0</v>
      </c>
      <c r="IW243" s="7">
        <f ca="1"/>
        <v>0</v>
      </c>
      <c r="IX243" s="7">
        <f ca="1"/>
        <v>0</v>
      </c>
      <c r="IY243" s="7">
        <f ca="1"/>
        <v>0</v>
      </c>
      <c r="IZ243" s="7">
        <f ca="1"/>
        <v>0</v>
      </c>
      <c r="JA243" s="7">
        <f ca="1"/>
        <v>0</v>
      </c>
      <c r="JB243" s="7">
        <f ca="1"/>
        <v>0</v>
      </c>
      <c r="JC243" s="7">
        <f ca="1"/>
        <v>0</v>
      </c>
      <c r="JD243" s="7">
        <f ca="1"/>
        <v>0</v>
      </c>
      <c r="JE243" s="7">
        <f ca="1"/>
        <v>0</v>
      </c>
      <c r="JF243" s="7">
        <f ca="1"/>
        <v>0</v>
      </c>
      <c r="JG243" s="7">
        <f ca="1"/>
        <v>0</v>
      </c>
      <c r="JH243" s="7">
        <f ca="1"/>
        <v>17838.613983436418</v>
      </c>
      <c r="JI243" s="7">
        <f ca="1"/>
        <v>102.79357472665494</v>
      </c>
      <c r="JJ243" s="7">
        <f ca="1"/>
        <v>32183.292878312139</v>
      </c>
      <c r="JK243" s="7">
        <f ca="1"/>
        <v>165.29956352527947</v>
      </c>
      <c r="JL243" s="143"/>
    </row>
    <row r="244" spans="1:272">
      <c r="A244" s="204"/>
      <c r="B244" s="3"/>
      <c r="C244" s="17"/>
      <c r="D244" s="17"/>
      <c r="E244" s="17"/>
      <c r="F244" s="17"/>
      <c r="G244" s="17"/>
      <c r="I244" s="17"/>
      <c r="J244" s="17"/>
      <c r="K244" s="17"/>
      <c r="L244" s="17"/>
      <c r="M244" s="17"/>
      <c r="O244" s="17"/>
      <c r="P244" s="17"/>
      <c r="Q244" s="17"/>
      <c r="R244" s="17"/>
      <c r="S244" s="17"/>
      <c r="U244" s="17"/>
      <c r="V244" s="17"/>
      <c r="W244" s="17"/>
      <c r="X244" s="17"/>
      <c r="Y244" s="17"/>
      <c r="HN244" s="204"/>
      <c r="HO244" s="148"/>
      <c r="HP244" s="204"/>
      <c r="HQ244" s="3" t="s">
        <v>38</v>
      </c>
      <c r="HR244" s="7">
        <f ca="1"/>
        <v>0</v>
      </c>
      <c r="HS244" t="s">
        <v>185</v>
      </c>
      <c r="HV244" s="7">
        <f t="shared" ca="1" si="55"/>
        <v>0</v>
      </c>
      <c r="HW244" s="7">
        <f t="shared" ca="1" si="54"/>
        <v>0</v>
      </c>
      <c r="HX244" s="7">
        <f t="shared" ca="1" si="54"/>
        <v>0</v>
      </c>
      <c r="HY244" s="7">
        <f t="shared" ca="1" si="54"/>
        <v>0</v>
      </c>
      <c r="HZ244" s="7">
        <f t="shared" ca="1" si="54"/>
        <v>0</v>
      </c>
      <c r="IA244" s="7">
        <f t="shared" ca="1" si="54"/>
        <v>0</v>
      </c>
      <c r="IB244" s="7">
        <f t="shared" ca="1" si="54"/>
        <v>0</v>
      </c>
      <c r="IC244" s="7">
        <f t="shared" ca="1" si="54"/>
        <v>0</v>
      </c>
      <c r="ID244" s="7">
        <f t="shared" ca="1" si="54"/>
        <v>0</v>
      </c>
      <c r="IE244" s="7">
        <f t="shared" ca="1" si="54"/>
        <v>0</v>
      </c>
      <c r="IF244" s="7">
        <f t="shared" ca="1" si="54"/>
        <v>0</v>
      </c>
      <c r="IG244" s="7">
        <f t="shared" ca="1" si="54"/>
        <v>0</v>
      </c>
      <c r="IH244" s="7">
        <f t="shared" ca="1" si="54"/>
        <v>0</v>
      </c>
      <c r="II244" s="7">
        <f t="shared" ca="1" si="54"/>
        <v>0</v>
      </c>
      <c r="IJ244" s="7">
        <f t="shared" ca="1" si="54"/>
        <v>0</v>
      </c>
      <c r="IK244" s="7">
        <f t="shared" ca="1" si="54"/>
        <v>0</v>
      </c>
      <c r="IL244" s="7">
        <f t="shared" ca="1" si="54"/>
        <v>0</v>
      </c>
      <c r="IM244" s="7">
        <f t="shared" ca="1" si="54"/>
        <v>0</v>
      </c>
      <c r="IN244" s="7">
        <f t="shared" ca="1" si="54"/>
        <v>0</v>
      </c>
      <c r="IO244" s="17"/>
      <c r="IP244" s="204"/>
      <c r="IQ244" s="3" t="s">
        <v>38</v>
      </c>
      <c r="IR244" s="7">
        <f ca="1"/>
        <v>0</v>
      </c>
      <c r="IS244" s="7">
        <f ca="1"/>
        <v>0</v>
      </c>
      <c r="IT244" s="7">
        <f ca="1"/>
        <v>0</v>
      </c>
      <c r="IU244" s="7">
        <f ca="1"/>
        <v>0</v>
      </c>
      <c r="IV244" s="7">
        <f ca="1"/>
        <v>0</v>
      </c>
      <c r="IW244" s="7">
        <f ca="1"/>
        <v>0</v>
      </c>
      <c r="IX244" s="7">
        <f ca="1"/>
        <v>0</v>
      </c>
      <c r="IY244" s="7">
        <f ca="1"/>
        <v>0</v>
      </c>
      <c r="IZ244" s="7">
        <f ca="1"/>
        <v>0</v>
      </c>
      <c r="JA244" s="7">
        <f ca="1"/>
        <v>0</v>
      </c>
      <c r="JB244" s="7">
        <f ca="1"/>
        <v>0</v>
      </c>
      <c r="JC244" s="7">
        <f ca="1"/>
        <v>0</v>
      </c>
      <c r="JD244" s="7">
        <f ca="1"/>
        <v>0</v>
      </c>
      <c r="JE244" s="7">
        <f ca="1"/>
        <v>0</v>
      </c>
      <c r="JF244" s="7">
        <f ca="1"/>
        <v>0</v>
      </c>
      <c r="JG244" s="7">
        <f ca="1"/>
        <v>0</v>
      </c>
      <c r="JH244" s="7">
        <f ca="1"/>
        <v>0</v>
      </c>
      <c r="JI244" s="7">
        <f ca="1"/>
        <v>0</v>
      </c>
      <c r="JJ244" s="7">
        <f ca="1"/>
        <v>0</v>
      </c>
      <c r="JK244" s="7">
        <f ca="1"/>
        <v>0</v>
      </c>
      <c r="JL244" s="143"/>
    </row>
    <row r="245" spans="1:272">
      <c r="A245" s="204"/>
      <c r="B245" s="3"/>
      <c r="C245" s="17"/>
      <c r="D245" s="17"/>
      <c r="E245" s="17"/>
      <c r="F245" s="17"/>
      <c r="G245" s="17"/>
      <c r="I245" s="17"/>
      <c r="J245" s="17"/>
      <c r="K245" s="17"/>
      <c r="L245" s="17"/>
      <c r="M245" s="17"/>
      <c r="O245" s="17"/>
      <c r="P245" s="17"/>
      <c r="Q245" s="17"/>
      <c r="R245" s="17"/>
      <c r="S245" s="17"/>
      <c r="U245" s="17"/>
      <c r="V245" s="17"/>
      <c r="W245" s="17"/>
      <c r="X245" s="17"/>
      <c r="Y245" s="17"/>
      <c r="HN245" s="204"/>
      <c r="HO245" s="148"/>
      <c r="HP245" s="204"/>
      <c r="HQ245" s="3" t="s">
        <v>13</v>
      </c>
      <c r="HR245" s="7">
        <f ca="1"/>
        <v>-1.1190476190476191</v>
      </c>
      <c r="HS245" t="s">
        <v>185</v>
      </c>
      <c r="HV245" s="7">
        <f t="shared" ca="1" si="55"/>
        <v>0</v>
      </c>
      <c r="HW245" s="7">
        <f t="shared" ca="1" si="54"/>
        <v>0</v>
      </c>
      <c r="HX245" s="7">
        <f t="shared" ca="1" si="54"/>
        <v>0</v>
      </c>
      <c r="HY245" s="7">
        <f t="shared" ca="1" si="54"/>
        <v>0</v>
      </c>
      <c r="HZ245" s="7">
        <f t="shared" ca="1" si="54"/>
        <v>0</v>
      </c>
      <c r="IA245" s="7">
        <f t="shared" ca="1" si="54"/>
        <v>0</v>
      </c>
      <c r="IB245" s="7">
        <f t="shared" ca="1" si="54"/>
        <v>-1.1190476190476191</v>
      </c>
      <c r="IC245" s="7">
        <f t="shared" ca="1" si="54"/>
        <v>0</v>
      </c>
      <c r="ID245" s="7">
        <f t="shared" ca="1" si="54"/>
        <v>0</v>
      </c>
      <c r="IE245" s="7">
        <f t="shared" ca="1" si="54"/>
        <v>0</v>
      </c>
      <c r="IF245" s="7">
        <f t="shared" ca="1" si="54"/>
        <v>0</v>
      </c>
      <c r="IG245" s="7">
        <f t="shared" ca="1" si="54"/>
        <v>0</v>
      </c>
      <c r="IH245" s="7">
        <f t="shared" ca="1" si="54"/>
        <v>0</v>
      </c>
      <c r="II245" s="7">
        <f t="shared" ca="1" si="54"/>
        <v>0</v>
      </c>
      <c r="IJ245" s="7">
        <f t="shared" ca="1" si="54"/>
        <v>0</v>
      </c>
      <c r="IK245" s="7">
        <f t="shared" ca="1" si="54"/>
        <v>0</v>
      </c>
      <c r="IL245" s="7">
        <f t="shared" ca="1" si="54"/>
        <v>0</v>
      </c>
      <c r="IM245" s="7">
        <f t="shared" ca="1" si="54"/>
        <v>0</v>
      </c>
      <c r="IN245" s="7">
        <f t="shared" ca="1" si="54"/>
        <v>0</v>
      </c>
      <c r="IO245" s="17"/>
      <c r="IP245" s="204"/>
      <c r="IQ245" s="3" t="s">
        <v>13</v>
      </c>
      <c r="IR245" s="7">
        <f ca="1"/>
        <v>0</v>
      </c>
      <c r="IS245" s="7">
        <f ca="1"/>
        <v>0</v>
      </c>
      <c r="IT245" s="7">
        <f ca="1"/>
        <v>0</v>
      </c>
      <c r="IU245" s="7">
        <f ca="1"/>
        <v>0</v>
      </c>
      <c r="IV245" s="7">
        <f ca="1"/>
        <v>0</v>
      </c>
      <c r="IW245" s="7">
        <f ca="1"/>
        <v>0</v>
      </c>
      <c r="IX245" s="7">
        <f ca="1"/>
        <v>0</v>
      </c>
      <c r="IY245" s="7">
        <f ca="1"/>
        <v>0</v>
      </c>
      <c r="IZ245" s="7">
        <f ca="1"/>
        <v>0</v>
      </c>
      <c r="JA245" s="7">
        <f ca="1"/>
        <v>0</v>
      </c>
      <c r="JB245" s="7">
        <f ca="1"/>
        <v>0</v>
      </c>
      <c r="JC245" s="7">
        <f ca="1"/>
        <v>0</v>
      </c>
      <c r="JD245" s="7">
        <f ca="1"/>
        <v>0</v>
      </c>
      <c r="JE245" s="7">
        <f ca="1"/>
        <v>0</v>
      </c>
      <c r="JF245" s="7">
        <f ca="1"/>
        <v>0</v>
      </c>
      <c r="JG245" s="7">
        <f ca="1"/>
        <v>0</v>
      </c>
      <c r="JH245" s="7">
        <f ca="1"/>
        <v>-17838.613983436069</v>
      </c>
      <c r="JI245" s="7">
        <f ca="1"/>
        <v>-102.79357472665507</v>
      </c>
      <c r="JJ245" s="7">
        <f ca="1"/>
        <v>-32183.292878312139</v>
      </c>
      <c r="JK245" s="7">
        <f ca="1"/>
        <v>-165.29956352528529</v>
      </c>
      <c r="JL245" s="143"/>
    </row>
    <row r="246" spans="1:272">
      <c r="A246" s="204"/>
      <c r="B246" s="3"/>
      <c r="C246" s="17"/>
      <c r="D246" s="17"/>
      <c r="E246" s="17"/>
      <c r="F246" s="17"/>
      <c r="G246" s="17"/>
      <c r="I246" s="17"/>
      <c r="J246" s="17"/>
      <c r="K246" s="17"/>
      <c r="L246" s="17"/>
      <c r="M246" s="17"/>
      <c r="O246" s="17"/>
      <c r="P246" s="17"/>
      <c r="Q246" s="17"/>
      <c r="R246" s="17"/>
      <c r="S246" s="17"/>
      <c r="U246" s="17"/>
      <c r="V246" s="17"/>
      <c r="W246" s="17"/>
      <c r="X246" s="17"/>
      <c r="Y246" s="17"/>
      <c r="HN246" s="204"/>
      <c r="HO246" s="148"/>
      <c r="HP246" s="204"/>
      <c r="HQ246" s="3" t="s">
        <v>23</v>
      </c>
      <c r="HR246" s="7">
        <f ca="1"/>
        <v>0</v>
      </c>
      <c r="HS246" t="s">
        <v>185</v>
      </c>
      <c r="HV246" s="7">
        <f t="shared" ca="1" si="55"/>
        <v>0</v>
      </c>
      <c r="HW246" s="7">
        <f t="shared" ca="1" si="54"/>
        <v>0</v>
      </c>
      <c r="HX246" s="7">
        <f t="shared" ca="1" si="54"/>
        <v>0</v>
      </c>
      <c r="HY246" s="7">
        <f t="shared" ca="1" si="54"/>
        <v>0</v>
      </c>
      <c r="HZ246" s="7">
        <f t="shared" ca="1" si="54"/>
        <v>0</v>
      </c>
      <c r="IA246" s="7">
        <f t="shared" ca="1" si="54"/>
        <v>0</v>
      </c>
      <c r="IB246" s="7">
        <f t="shared" ca="1" si="54"/>
        <v>0</v>
      </c>
      <c r="IC246" s="7">
        <f t="shared" ca="1" si="54"/>
        <v>0</v>
      </c>
      <c r="ID246" s="7">
        <f t="shared" ca="1" si="54"/>
        <v>0</v>
      </c>
      <c r="IE246" s="7">
        <f t="shared" ca="1" si="54"/>
        <v>0</v>
      </c>
      <c r="IF246" s="7">
        <f t="shared" ca="1" si="54"/>
        <v>0</v>
      </c>
      <c r="IG246" s="7">
        <f t="shared" ca="1" si="54"/>
        <v>0</v>
      </c>
      <c r="IH246" s="7">
        <f t="shared" ca="1" si="54"/>
        <v>0</v>
      </c>
      <c r="II246" s="7">
        <f t="shared" ca="1" si="54"/>
        <v>0</v>
      </c>
      <c r="IJ246" s="7">
        <f t="shared" ca="1" si="54"/>
        <v>0</v>
      </c>
      <c r="IK246" s="7">
        <f t="shared" ca="1" si="54"/>
        <v>0</v>
      </c>
      <c r="IL246" s="7">
        <f t="shared" ca="1" si="54"/>
        <v>0</v>
      </c>
      <c r="IM246" s="7">
        <f t="shared" ca="1" si="54"/>
        <v>0</v>
      </c>
      <c r="IN246" s="7">
        <f t="shared" ca="1" si="54"/>
        <v>0</v>
      </c>
      <c r="IO246" s="17"/>
      <c r="IP246" s="204"/>
      <c r="IQ246" s="3" t="s">
        <v>23</v>
      </c>
      <c r="IR246" s="7">
        <f ca="1"/>
        <v>0</v>
      </c>
      <c r="IS246" s="7">
        <f ca="1"/>
        <v>0</v>
      </c>
      <c r="IT246" s="7">
        <f ca="1"/>
        <v>0</v>
      </c>
      <c r="IU246" s="7">
        <f ca="1"/>
        <v>0</v>
      </c>
      <c r="IV246" s="7">
        <f ca="1"/>
        <v>0</v>
      </c>
      <c r="IW246" s="7">
        <f ca="1"/>
        <v>0</v>
      </c>
      <c r="IX246" s="7">
        <f ca="1"/>
        <v>0</v>
      </c>
      <c r="IY246" s="7">
        <f ca="1"/>
        <v>0</v>
      </c>
      <c r="IZ246" s="7">
        <f ca="1"/>
        <v>0</v>
      </c>
      <c r="JA246" s="7">
        <f ca="1"/>
        <v>0</v>
      </c>
      <c r="JB246" s="7">
        <f ca="1"/>
        <v>0</v>
      </c>
      <c r="JC246" s="7">
        <f ca="1"/>
        <v>0</v>
      </c>
      <c r="JD246" s="7">
        <f ca="1"/>
        <v>0</v>
      </c>
      <c r="JE246" s="7">
        <f ca="1"/>
        <v>0</v>
      </c>
      <c r="JF246" s="7">
        <f ca="1"/>
        <v>0</v>
      </c>
      <c r="JG246" s="7">
        <f ca="1"/>
        <v>0</v>
      </c>
      <c r="JH246" s="7">
        <f ca="1"/>
        <v>0</v>
      </c>
      <c r="JI246" s="7">
        <f ca="1"/>
        <v>0</v>
      </c>
      <c r="JJ246" s="7">
        <f ca="1"/>
        <v>0</v>
      </c>
      <c r="JK246" s="7">
        <f ca="1"/>
        <v>0</v>
      </c>
      <c r="JL246" s="143"/>
    </row>
    <row r="247" spans="1:272">
      <c r="A247" s="204"/>
      <c r="B247" s="3"/>
      <c r="C247" s="17"/>
      <c r="D247" s="17"/>
      <c r="E247" s="17"/>
      <c r="F247" s="17"/>
      <c r="G247" s="17"/>
      <c r="I247" s="17"/>
      <c r="J247" s="17"/>
      <c r="K247" s="17"/>
      <c r="L247" s="17"/>
      <c r="M247" s="17"/>
      <c r="O247" s="17"/>
      <c r="P247" s="17"/>
      <c r="Q247" s="17"/>
      <c r="R247" s="17"/>
      <c r="S247" s="17"/>
      <c r="U247" s="17"/>
      <c r="V247" s="17"/>
      <c r="W247" s="17"/>
      <c r="X247" s="17"/>
      <c r="Y247" s="17"/>
      <c r="HN247" s="204"/>
      <c r="HO247" s="148"/>
      <c r="HP247" s="204"/>
      <c r="HQ247" s="3" t="s">
        <v>22</v>
      </c>
      <c r="HR247" s="7">
        <f ca="1"/>
        <v>0</v>
      </c>
      <c r="HS247" t="s">
        <v>185</v>
      </c>
      <c r="HV247" s="7">
        <f t="shared" ca="1" si="55"/>
        <v>0</v>
      </c>
      <c r="HW247" s="7">
        <f t="shared" ca="1" si="54"/>
        <v>0</v>
      </c>
      <c r="HX247" s="7">
        <f t="shared" ca="1" si="54"/>
        <v>0</v>
      </c>
      <c r="HY247" s="7">
        <f t="shared" ca="1" si="54"/>
        <v>0</v>
      </c>
      <c r="HZ247" s="7">
        <f t="shared" ca="1" si="54"/>
        <v>0</v>
      </c>
      <c r="IA247" s="7">
        <f t="shared" ca="1" si="54"/>
        <v>0</v>
      </c>
      <c r="IB247" s="7">
        <f t="shared" ca="1" si="54"/>
        <v>0</v>
      </c>
      <c r="IC247" s="7">
        <f t="shared" ca="1" si="54"/>
        <v>0</v>
      </c>
      <c r="ID247" s="7">
        <f t="shared" ca="1" si="54"/>
        <v>0</v>
      </c>
      <c r="IE247" s="7">
        <f t="shared" ca="1" si="54"/>
        <v>0</v>
      </c>
      <c r="IF247" s="7">
        <f t="shared" ca="1" si="54"/>
        <v>0</v>
      </c>
      <c r="IG247" s="7">
        <f t="shared" ca="1" si="54"/>
        <v>0</v>
      </c>
      <c r="IH247" s="7">
        <f t="shared" ca="1" si="54"/>
        <v>0</v>
      </c>
      <c r="II247" s="7">
        <f t="shared" ca="1" si="54"/>
        <v>0</v>
      </c>
      <c r="IJ247" s="7">
        <f t="shared" ca="1" si="54"/>
        <v>0</v>
      </c>
      <c r="IK247" s="7">
        <f t="shared" ca="1" si="54"/>
        <v>0</v>
      </c>
      <c r="IL247" s="7">
        <f t="shared" ca="1" si="54"/>
        <v>0</v>
      </c>
      <c r="IM247" s="7">
        <f t="shared" ca="1" si="54"/>
        <v>0</v>
      </c>
      <c r="IN247" s="7">
        <f t="shared" ca="1" si="54"/>
        <v>0</v>
      </c>
      <c r="IO247" s="17"/>
      <c r="IP247" s="204"/>
      <c r="IQ247" s="3" t="s">
        <v>22</v>
      </c>
      <c r="IR247" s="7">
        <f ca="1"/>
        <v>0</v>
      </c>
      <c r="IS247" s="7">
        <f ca="1"/>
        <v>0</v>
      </c>
      <c r="IT247" s="7">
        <f ca="1"/>
        <v>0</v>
      </c>
      <c r="IU247" s="7">
        <f ca="1"/>
        <v>0</v>
      </c>
      <c r="IV247" s="7">
        <f ca="1"/>
        <v>0</v>
      </c>
      <c r="IW247" s="7">
        <f ca="1"/>
        <v>0</v>
      </c>
      <c r="IX247" s="7">
        <f ca="1"/>
        <v>0</v>
      </c>
      <c r="IY247" s="7">
        <f ca="1"/>
        <v>0</v>
      </c>
      <c r="IZ247" s="7">
        <f ca="1"/>
        <v>0</v>
      </c>
      <c r="JA247" s="7">
        <f ca="1"/>
        <v>0</v>
      </c>
      <c r="JB247" s="7">
        <f ca="1"/>
        <v>0</v>
      </c>
      <c r="JC247" s="7">
        <f ca="1"/>
        <v>0</v>
      </c>
      <c r="JD247" s="7">
        <f ca="1"/>
        <v>0</v>
      </c>
      <c r="JE247" s="7">
        <f ca="1"/>
        <v>0</v>
      </c>
      <c r="JF247" s="7">
        <f ca="1"/>
        <v>0</v>
      </c>
      <c r="JG247" s="7">
        <f ca="1"/>
        <v>0</v>
      </c>
      <c r="JH247" s="7">
        <f ca="1"/>
        <v>0</v>
      </c>
      <c r="JI247" s="7">
        <f ca="1"/>
        <v>0</v>
      </c>
      <c r="JJ247" s="7">
        <f ca="1"/>
        <v>0</v>
      </c>
      <c r="JK247" s="7">
        <f ca="1"/>
        <v>0</v>
      </c>
      <c r="JL247" s="143"/>
    </row>
    <row r="248" spans="1:272">
      <c r="A248" s="204"/>
      <c r="B248" s="3"/>
      <c r="C248" s="17"/>
      <c r="D248" s="17"/>
      <c r="E248" s="17"/>
      <c r="F248" s="17"/>
      <c r="G248" s="17"/>
      <c r="H248" s="91"/>
      <c r="I248" s="17"/>
      <c r="J248" s="17"/>
      <c r="K248" s="17"/>
      <c r="L248" s="17"/>
      <c r="M248" s="17"/>
      <c r="N248" s="91"/>
      <c r="O248" s="17"/>
      <c r="P248" s="17"/>
      <c r="Q248" s="17"/>
      <c r="R248" s="17"/>
      <c r="S248" s="17"/>
      <c r="T248" s="92"/>
      <c r="U248" s="17"/>
      <c r="V248" s="17"/>
      <c r="W248" s="17"/>
      <c r="X248" s="17"/>
      <c r="Y248" s="17"/>
      <c r="HN248" s="204"/>
      <c r="HO248" s="148"/>
      <c r="HP248" s="204"/>
      <c r="HQ248" s="3" t="s">
        <v>131</v>
      </c>
      <c r="HR248" s="7">
        <f ca="1"/>
        <v>0</v>
      </c>
      <c r="HS248" t="s">
        <v>185</v>
      </c>
      <c r="HV248" s="7">
        <f t="shared" ca="1" si="55"/>
        <v>0</v>
      </c>
      <c r="HW248" s="7">
        <f t="shared" ca="1" si="54"/>
        <v>0</v>
      </c>
      <c r="HX248" s="7">
        <f t="shared" ca="1" si="54"/>
        <v>0</v>
      </c>
      <c r="HY248" s="7">
        <f t="shared" ca="1" si="54"/>
        <v>0</v>
      </c>
      <c r="HZ248" s="7">
        <f t="shared" ca="1" si="54"/>
        <v>0</v>
      </c>
      <c r="IA248" s="7">
        <f t="shared" ca="1" si="54"/>
        <v>0</v>
      </c>
      <c r="IB248" s="7">
        <f t="shared" ca="1" si="54"/>
        <v>0</v>
      </c>
      <c r="IC248" s="7">
        <f t="shared" ca="1" si="54"/>
        <v>0</v>
      </c>
      <c r="ID248" s="7">
        <f t="shared" ca="1" si="54"/>
        <v>0</v>
      </c>
      <c r="IE248" s="7">
        <f t="shared" ca="1" si="54"/>
        <v>0</v>
      </c>
      <c r="IF248" s="7">
        <f t="shared" ca="1" si="54"/>
        <v>0</v>
      </c>
      <c r="IG248" s="7">
        <f t="shared" ca="1" si="54"/>
        <v>0</v>
      </c>
      <c r="IH248" s="7">
        <f t="shared" ca="1" si="54"/>
        <v>0</v>
      </c>
      <c r="II248" s="7">
        <f t="shared" ca="1" si="54"/>
        <v>0</v>
      </c>
      <c r="IJ248" s="7">
        <f t="shared" ca="1" si="54"/>
        <v>0</v>
      </c>
      <c r="IK248" s="7">
        <f t="shared" ca="1" si="54"/>
        <v>0</v>
      </c>
      <c r="IL248" s="7">
        <f t="shared" ca="1" si="54"/>
        <v>0</v>
      </c>
      <c r="IM248" s="7">
        <f t="shared" ca="1" si="54"/>
        <v>0</v>
      </c>
      <c r="IN248" s="7">
        <f t="shared" ca="1" si="54"/>
        <v>0</v>
      </c>
      <c r="IO248" s="17"/>
      <c r="IP248" s="204"/>
      <c r="IQ248" s="3" t="s">
        <v>131</v>
      </c>
      <c r="IR248" s="7">
        <f ca="1"/>
        <v>0</v>
      </c>
      <c r="IS248" s="7">
        <f ca="1"/>
        <v>0</v>
      </c>
      <c r="IT248" s="7">
        <f ca="1"/>
        <v>0</v>
      </c>
      <c r="IU248" s="7">
        <f ca="1"/>
        <v>0</v>
      </c>
      <c r="IV248" s="7">
        <f ca="1"/>
        <v>0</v>
      </c>
      <c r="IW248" s="7">
        <f ca="1"/>
        <v>0</v>
      </c>
      <c r="IX248" s="7">
        <f ca="1"/>
        <v>0</v>
      </c>
      <c r="IY248" s="7">
        <f ca="1"/>
        <v>0</v>
      </c>
      <c r="IZ248" s="7">
        <f ca="1"/>
        <v>0</v>
      </c>
      <c r="JA248" s="7">
        <f ca="1"/>
        <v>0</v>
      </c>
      <c r="JB248" s="7">
        <f ca="1"/>
        <v>0</v>
      </c>
      <c r="JC248" s="7">
        <f ca="1"/>
        <v>0</v>
      </c>
      <c r="JD248" s="7">
        <f ca="1"/>
        <v>0</v>
      </c>
      <c r="JE248" s="7">
        <f ca="1"/>
        <v>0</v>
      </c>
      <c r="JF248" s="7">
        <f ca="1"/>
        <v>0</v>
      </c>
      <c r="JG248" s="7">
        <f ca="1"/>
        <v>0</v>
      </c>
      <c r="JH248" s="7">
        <f ca="1"/>
        <v>0</v>
      </c>
      <c r="JI248" s="7">
        <f ca="1"/>
        <v>0</v>
      </c>
      <c r="JJ248" s="7">
        <f ca="1"/>
        <v>0</v>
      </c>
      <c r="JK248" s="7">
        <f ca="1"/>
        <v>0</v>
      </c>
      <c r="JL248" s="143"/>
    </row>
    <row r="249" spans="1:272">
      <c r="A249" s="204"/>
      <c r="B249" s="3"/>
      <c r="C249" s="17"/>
      <c r="D249" s="17"/>
      <c r="E249" s="17"/>
      <c r="F249" s="17"/>
      <c r="G249" s="17"/>
      <c r="H249" s="91"/>
      <c r="I249" s="17"/>
      <c r="J249" s="17"/>
      <c r="K249" s="17"/>
      <c r="L249" s="17"/>
      <c r="M249" s="17"/>
      <c r="O249" s="17"/>
      <c r="P249" s="17"/>
      <c r="Q249" s="17"/>
      <c r="R249" s="17"/>
      <c r="S249" s="17"/>
      <c r="U249" s="17"/>
      <c r="V249" s="17"/>
      <c r="W249" s="17"/>
      <c r="X249" s="17"/>
      <c r="Y249" s="17"/>
      <c r="HN249" s="204"/>
      <c r="HO249" s="148"/>
      <c r="HP249" s="204"/>
      <c r="HQ249" s="3" t="s">
        <v>132</v>
      </c>
      <c r="HR249" s="7">
        <f ca="1"/>
        <v>0</v>
      </c>
      <c r="HS249" t="s">
        <v>185</v>
      </c>
      <c r="HV249" s="7">
        <f t="shared" ca="1" si="55"/>
        <v>0</v>
      </c>
      <c r="HW249" s="7">
        <f t="shared" ca="1" si="54"/>
        <v>0</v>
      </c>
      <c r="HX249" s="7">
        <f t="shared" ca="1" si="54"/>
        <v>0</v>
      </c>
      <c r="HY249" s="7">
        <f t="shared" ca="1" si="54"/>
        <v>0</v>
      </c>
      <c r="HZ249" s="7">
        <f t="shared" ca="1" si="54"/>
        <v>0</v>
      </c>
      <c r="IA249" s="7">
        <f t="shared" ca="1" si="54"/>
        <v>0</v>
      </c>
      <c r="IB249" s="7">
        <f t="shared" ca="1" si="54"/>
        <v>0</v>
      </c>
      <c r="IC249" s="7">
        <f t="shared" ca="1" si="54"/>
        <v>0</v>
      </c>
      <c r="ID249" s="7">
        <f t="shared" ca="1" si="54"/>
        <v>0</v>
      </c>
      <c r="IE249" s="7">
        <f t="shared" ca="1" si="54"/>
        <v>0</v>
      </c>
      <c r="IF249" s="7">
        <f t="shared" ca="1" si="54"/>
        <v>0</v>
      </c>
      <c r="IG249" s="7">
        <f t="shared" ca="1" si="54"/>
        <v>0</v>
      </c>
      <c r="IH249" s="7">
        <f t="shared" ca="1" si="54"/>
        <v>0</v>
      </c>
      <c r="II249" s="7">
        <f t="shared" ca="1" si="54"/>
        <v>0</v>
      </c>
      <c r="IJ249" s="7">
        <f t="shared" ca="1" si="54"/>
        <v>0</v>
      </c>
      <c r="IK249" s="7">
        <f t="shared" ca="1" si="54"/>
        <v>0</v>
      </c>
      <c r="IL249" s="7">
        <f t="shared" ca="1" si="54"/>
        <v>0</v>
      </c>
      <c r="IM249" s="7">
        <f t="shared" ca="1" si="54"/>
        <v>0</v>
      </c>
      <c r="IN249" s="7">
        <f t="shared" ca="1" si="54"/>
        <v>0</v>
      </c>
      <c r="IO249" s="17"/>
      <c r="IP249" s="204"/>
      <c r="IQ249" s="3" t="s">
        <v>132</v>
      </c>
      <c r="IR249" s="7">
        <f ca="1"/>
        <v>0</v>
      </c>
      <c r="IS249" s="7">
        <f ca="1"/>
        <v>0</v>
      </c>
      <c r="IT249" s="7">
        <f ca="1"/>
        <v>0</v>
      </c>
      <c r="IU249" s="7">
        <f ca="1"/>
        <v>0</v>
      </c>
      <c r="IV249" s="7">
        <f ca="1"/>
        <v>0</v>
      </c>
      <c r="IW249" s="7">
        <f ca="1"/>
        <v>0</v>
      </c>
      <c r="IX249" s="7">
        <f ca="1"/>
        <v>0</v>
      </c>
      <c r="IY249" s="7">
        <f ca="1"/>
        <v>0</v>
      </c>
      <c r="IZ249" s="7">
        <f ca="1"/>
        <v>0</v>
      </c>
      <c r="JA249" s="7">
        <f ca="1"/>
        <v>0</v>
      </c>
      <c r="JB249" s="7">
        <f ca="1"/>
        <v>0</v>
      </c>
      <c r="JC249" s="7">
        <f ca="1"/>
        <v>0</v>
      </c>
      <c r="JD249" s="7">
        <f ca="1"/>
        <v>0</v>
      </c>
      <c r="JE249" s="7">
        <f ca="1"/>
        <v>0</v>
      </c>
      <c r="JF249" s="7">
        <f ca="1"/>
        <v>0</v>
      </c>
      <c r="JG249" s="7">
        <f ca="1"/>
        <v>0</v>
      </c>
      <c r="JH249" s="7">
        <f ca="1"/>
        <v>0</v>
      </c>
      <c r="JI249" s="7">
        <f ca="1"/>
        <v>0</v>
      </c>
      <c r="JJ249" s="7">
        <f ca="1"/>
        <v>0</v>
      </c>
      <c r="JK249" s="7">
        <f ca="1"/>
        <v>0</v>
      </c>
      <c r="JL249" s="143"/>
    </row>
    <row r="250" spans="1:272">
      <c r="A250" s="204"/>
      <c r="B250" s="3"/>
      <c r="C250" s="17"/>
      <c r="D250" s="17"/>
      <c r="E250" s="17"/>
      <c r="F250" s="17"/>
      <c r="G250" s="17"/>
      <c r="I250" s="17"/>
      <c r="J250" s="17"/>
      <c r="K250" s="17"/>
      <c r="L250" s="17"/>
      <c r="M250" s="17"/>
      <c r="O250" s="17"/>
      <c r="P250" s="17"/>
      <c r="Q250" s="17"/>
      <c r="R250" s="17"/>
      <c r="S250" s="17"/>
      <c r="U250" s="17"/>
      <c r="V250" s="17"/>
      <c r="W250" s="17"/>
      <c r="X250" s="17"/>
      <c r="Y250" s="17"/>
      <c r="HN250" s="204"/>
      <c r="HO250" s="148"/>
      <c r="HP250" s="204"/>
      <c r="HQ250" s="3" t="s">
        <v>32</v>
      </c>
      <c r="HR250" s="7">
        <f ca="1"/>
        <v>0</v>
      </c>
      <c r="HS250" t="s">
        <v>185</v>
      </c>
      <c r="HV250" s="7">
        <f t="shared" ca="1" si="55"/>
        <v>0</v>
      </c>
      <c r="HW250" s="7">
        <f t="shared" ca="1" si="54"/>
        <v>0</v>
      </c>
      <c r="HX250" s="7">
        <f t="shared" ca="1" si="54"/>
        <v>0</v>
      </c>
      <c r="HY250" s="7">
        <f t="shared" ca="1" si="54"/>
        <v>0</v>
      </c>
      <c r="HZ250" s="7">
        <f t="shared" ca="1" si="54"/>
        <v>0</v>
      </c>
      <c r="IA250" s="7">
        <f t="shared" ca="1" si="54"/>
        <v>0</v>
      </c>
      <c r="IB250" s="7">
        <f t="shared" ca="1" si="54"/>
        <v>0</v>
      </c>
      <c r="IC250" s="7">
        <f t="shared" ca="1" si="54"/>
        <v>0</v>
      </c>
      <c r="ID250" s="7">
        <f t="shared" ca="1" si="54"/>
        <v>0</v>
      </c>
      <c r="IE250" s="7">
        <f t="shared" ca="1" si="54"/>
        <v>0</v>
      </c>
      <c r="IF250" s="7">
        <f t="shared" ca="1" si="54"/>
        <v>0</v>
      </c>
      <c r="IG250" s="7">
        <f t="shared" ca="1" si="54"/>
        <v>0</v>
      </c>
      <c r="IH250" s="7">
        <f t="shared" ca="1" si="54"/>
        <v>0</v>
      </c>
      <c r="II250" s="7">
        <f t="shared" ca="1" si="54"/>
        <v>0</v>
      </c>
      <c r="IJ250" s="7">
        <f t="shared" ca="1" si="54"/>
        <v>0</v>
      </c>
      <c r="IK250" s="7">
        <f t="shared" ca="1" si="54"/>
        <v>0</v>
      </c>
      <c r="IL250" s="7">
        <f t="shared" ca="1" si="54"/>
        <v>0</v>
      </c>
      <c r="IM250" s="7">
        <f t="shared" ca="1" si="54"/>
        <v>0</v>
      </c>
      <c r="IN250" s="7">
        <f t="shared" ca="1" si="54"/>
        <v>0</v>
      </c>
      <c r="IO250" s="17"/>
      <c r="IP250" s="204"/>
      <c r="IQ250" s="3" t="s">
        <v>32</v>
      </c>
      <c r="IR250" s="7">
        <f ca="1"/>
        <v>0</v>
      </c>
      <c r="IS250" s="7">
        <f ca="1"/>
        <v>0</v>
      </c>
      <c r="IT250" s="7">
        <f ca="1"/>
        <v>0</v>
      </c>
      <c r="IU250" s="7">
        <f ca="1"/>
        <v>0</v>
      </c>
      <c r="IV250" s="7">
        <f ca="1"/>
        <v>0</v>
      </c>
      <c r="IW250" s="7">
        <f ca="1"/>
        <v>0</v>
      </c>
      <c r="IX250" s="7">
        <f ca="1"/>
        <v>0</v>
      </c>
      <c r="IY250" s="7">
        <f ca="1"/>
        <v>0</v>
      </c>
      <c r="IZ250" s="7">
        <f ca="1"/>
        <v>0</v>
      </c>
      <c r="JA250" s="7">
        <f ca="1"/>
        <v>0</v>
      </c>
      <c r="JB250" s="7">
        <f ca="1"/>
        <v>0</v>
      </c>
      <c r="JC250" s="7">
        <f ca="1"/>
        <v>0</v>
      </c>
      <c r="JD250" s="7">
        <f ca="1"/>
        <v>0</v>
      </c>
      <c r="JE250" s="7">
        <f ca="1"/>
        <v>0</v>
      </c>
      <c r="JF250" s="7">
        <f ca="1"/>
        <v>0</v>
      </c>
      <c r="JG250" s="7">
        <f ca="1"/>
        <v>0</v>
      </c>
      <c r="JH250" s="7">
        <f ca="1"/>
        <v>0</v>
      </c>
      <c r="JI250" s="7">
        <f ca="1"/>
        <v>0</v>
      </c>
      <c r="JJ250" s="7">
        <f ca="1"/>
        <v>0</v>
      </c>
      <c r="JK250" s="7">
        <f ca="1"/>
        <v>0</v>
      </c>
      <c r="JL250" s="143"/>
    </row>
    <row r="251" spans="1:272">
      <c r="A251" s="204"/>
      <c r="B251" s="3"/>
      <c r="C251" s="17"/>
      <c r="D251" s="17"/>
      <c r="E251" s="17"/>
      <c r="F251" s="17"/>
      <c r="G251" s="17"/>
      <c r="I251" s="17"/>
      <c r="J251" s="17"/>
      <c r="K251" s="17"/>
      <c r="L251" s="17"/>
      <c r="M251" s="17"/>
      <c r="O251" s="17"/>
      <c r="P251" s="17"/>
      <c r="Q251" s="17"/>
      <c r="R251" s="17"/>
      <c r="S251" s="17"/>
      <c r="U251" s="17"/>
      <c r="V251" s="17"/>
      <c r="W251" s="17"/>
      <c r="X251" s="17"/>
      <c r="Y251" s="17"/>
      <c r="HN251" s="204"/>
      <c r="HO251" s="148"/>
      <c r="HP251" s="204"/>
      <c r="HQ251" s="3" t="s">
        <v>33</v>
      </c>
      <c r="HR251" s="7">
        <f ca="1"/>
        <v>0</v>
      </c>
      <c r="HS251" t="s">
        <v>185</v>
      </c>
      <c r="HV251" s="7">
        <f t="shared" ca="1" si="55"/>
        <v>0</v>
      </c>
      <c r="HW251" s="7">
        <f t="shared" ca="1" si="54"/>
        <v>0</v>
      </c>
      <c r="HX251" s="7">
        <f t="shared" ca="1" si="54"/>
        <v>0</v>
      </c>
      <c r="HY251" s="7">
        <f t="shared" ca="1" si="54"/>
        <v>0</v>
      </c>
      <c r="HZ251" s="7">
        <f t="shared" ca="1" si="54"/>
        <v>0</v>
      </c>
      <c r="IA251" s="7">
        <f t="shared" ca="1" si="54"/>
        <v>0</v>
      </c>
      <c r="IB251" s="7">
        <f t="shared" ca="1" si="54"/>
        <v>0</v>
      </c>
      <c r="IC251" s="7">
        <f t="shared" ca="1" si="54"/>
        <v>0</v>
      </c>
      <c r="ID251" s="7">
        <f t="shared" ca="1" si="54"/>
        <v>0</v>
      </c>
      <c r="IE251" s="7">
        <f t="shared" ca="1" si="54"/>
        <v>0</v>
      </c>
      <c r="IF251" s="7">
        <f t="shared" ca="1" si="54"/>
        <v>0</v>
      </c>
      <c r="IG251" s="7">
        <f t="shared" ca="1" si="54"/>
        <v>0</v>
      </c>
      <c r="IH251" s="7">
        <f t="shared" ca="1" si="54"/>
        <v>0</v>
      </c>
      <c r="II251" s="7">
        <f t="shared" ca="1" si="54"/>
        <v>0</v>
      </c>
      <c r="IJ251" s="7">
        <f t="shared" ca="1" si="54"/>
        <v>0</v>
      </c>
      <c r="IK251" s="7">
        <f t="shared" ca="1" si="54"/>
        <v>0</v>
      </c>
      <c r="IL251" s="7">
        <f t="shared" ca="1" si="54"/>
        <v>0</v>
      </c>
      <c r="IM251" s="7">
        <f t="shared" ca="1" si="54"/>
        <v>0</v>
      </c>
      <c r="IN251" s="7">
        <f t="shared" ca="1" si="54"/>
        <v>0</v>
      </c>
      <c r="IO251" s="17"/>
      <c r="IP251" s="204"/>
      <c r="IQ251" s="3" t="s">
        <v>33</v>
      </c>
      <c r="IR251" s="7">
        <f ca="1"/>
        <v>0</v>
      </c>
      <c r="IS251" s="7">
        <f ca="1"/>
        <v>0</v>
      </c>
      <c r="IT251" s="7">
        <f ca="1"/>
        <v>0</v>
      </c>
      <c r="IU251" s="7">
        <f ca="1"/>
        <v>0</v>
      </c>
      <c r="IV251" s="7">
        <f ca="1"/>
        <v>0</v>
      </c>
      <c r="IW251" s="7">
        <f ca="1"/>
        <v>0</v>
      </c>
      <c r="IX251" s="7">
        <f ca="1"/>
        <v>0</v>
      </c>
      <c r="IY251" s="7">
        <f ca="1"/>
        <v>0</v>
      </c>
      <c r="IZ251" s="7">
        <f ca="1"/>
        <v>0</v>
      </c>
      <c r="JA251" s="7">
        <f ca="1"/>
        <v>0</v>
      </c>
      <c r="JB251" s="7">
        <f ca="1"/>
        <v>0</v>
      </c>
      <c r="JC251" s="7">
        <f ca="1"/>
        <v>0</v>
      </c>
      <c r="JD251" s="7">
        <f ca="1"/>
        <v>0</v>
      </c>
      <c r="JE251" s="7">
        <f ca="1"/>
        <v>0</v>
      </c>
      <c r="JF251" s="7">
        <f ca="1"/>
        <v>0</v>
      </c>
      <c r="JG251" s="7">
        <f ca="1"/>
        <v>0</v>
      </c>
      <c r="JH251" s="7">
        <f ca="1"/>
        <v>0</v>
      </c>
      <c r="JI251" s="7">
        <f ca="1"/>
        <v>0</v>
      </c>
      <c r="JJ251" s="7">
        <f ca="1"/>
        <v>0</v>
      </c>
      <c r="JK251" s="7">
        <f ca="1"/>
        <v>0</v>
      </c>
      <c r="JL251" s="143"/>
    </row>
    <row r="252" spans="1:272">
      <c r="A252" s="204"/>
      <c r="B252" s="3"/>
      <c r="C252" s="17"/>
      <c r="D252" s="17"/>
      <c r="E252" s="17"/>
      <c r="F252" s="17"/>
      <c r="G252" s="17"/>
      <c r="I252" s="17"/>
      <c r="J252" s="17"/>
      <c r="K252" s="17"/>
      <c r="L252" s="17"/>
      <c r="M252" s="17"/>
      <c r="O252" s="17"/>
      <c r="P252" s="17"/>
      <c r="Q252" s="17"/>
      <c r="R252" s="17"/>
      <c r="S252" s="17"/>
      <c r="U252" s="17"/>
      <c r="V252" s="17"/>
      <c r="W252" s="17"/>
      <c r="X252" s="17"/>
      <c r="Y252" s="17"/>
      <c r="HN252" s="204"/>
      <c r="HO252" s="148"/>
      <c r="HP252" s="204"/>
      <c r="HQ252" s="3" t="s">
        <v>42</v>
      </c>
      <c r="HR252" s="7">
        <f ca="1"/>
        <v>0</v>
      </c>
      <c r="HS252" t="s">
        <v>185</v>
      </c>
      <c r="HV252" s="7">
        <f t="shared" ca="1" si="55"/>
        <v>0</v>
      </c>
      <c r="HW252" s="7">
        <f t="shared" ca="1" si="54"/>
        <v>0</v>
      </c>
      <c r="HX252" s="7">
        <f t="shared" ca="1" si="54"/>
        <v>0</v>
      </c>
      <c r="HY252" s="7">
        <f t="shared" ca="1" si="54"/>
        <v>0</v>
      </c>
      <c r="HZ252" s="7">
        <f t="shared" ca="1" si="54"/>
        <v>0</v>
      </c>
      <c r="IA252" s="7">
        <f t="shared" ca="1" si="54"/>
        <v>0</v>
      </c>
      <c r="IB252" s="7">
        <f t="shared" ca="1" si="54"/>
        <v>0</v>
      </c>
      <c r="IC252" s="7">
        <f t="shared" ca="1" si="54"/>
        <v>0</v>
      </c>
      <c r="ID252" s="7">
        <f t="shared" ca="1" si="54"/>
        <v>0</v>
      </c>
      <c r="IE252" s="7">
        <f t="shared" ca="1" si="54"/>
        <v>0</v>
      </c>
      <c r="IF252" s="7">
        <f t="shared" ca="1" si="54"/>
        <v>0</v>
      </c>
      <c r="IG252" s="7">
        <f t="shared" ca="1" si="54"/>
        <v>0</v>
      </c>
      <c r="IH252" s="7">
        <f t="shared" ca="1" si="54"/>
        <v>0</v>
      </c>
      <c r="II252" s="7">
        <f t="shared" ca="1" si="54"/>
        <v>0</v>
      </c>
      <c r="IJ252" s="7">
        <f t="shared" ca="1" si="54"/>
        <v>0</v>
      </c>
      <c r="IK252" s="7">
        <f t="shared" ca="1" si="54"/>
        <v>0</v>
      </c>
      <c r="IL252" s="7">
        <f t="shared" ca="1" si="54"/>
        <v>0</v>
      </c>
      <c r="IM252" s="7">
        <f t="shared" ca="1" si="54"/>
        <v>0</v>
      </c>
      <c r="IN252" s="7">
        <f t="shared" ca="1" si="54"/>
        <v>0</v>
      </c>
      <c r="IO252" s="17"/>
      <c r="IP252" s="204"/>
      <c r="IQ252" s="3" t="s">
        <v>42</v>
      </c>
      <c r="IR252" s="7">
        <f ca="1"/>
        <v>0</v>
      </c>
      <c r="IS252" s="7">
        <f ca="1"/>
        <v>0</v>
      </c>
      <c r="IT252" s="7">
        <f ca="1"/>
        <v>0</v>
      </c>
      <c r="IU252" s="7">
        <f ca="1"/>
        <v>0</v>
      </c>
      <c r="IV252" s="7">
        <f ca="1"/>
        <v>0</v>
      </c>
      <c r="IW252" s="7">
        <f ca="1"/>
        <v>0</v>
      </c>
      <c r="IX252" s="7">
        <f ca="1"/>
        <v>0</v>
      </c>
      <c r="IY252" s="7">
        <f ca="1"/>
        <v>0</v>
      </c>
      <c r="IZ252" s="7">
        <f ca="1"/>
        <v>0</v>
      </c>
      <c r="JA252" s="7">
        <f ca="1"/>
        <v>0</v>
      </c>
      <c r="JB252" s="7">
        <f ca="1"/>
        <v>0</v>
      </c>
      <c r="JC252" s="7">
        <f ca="1"/>
        <v>0</v>
      </c>
      <c r="JD252" s="7">
        <f ca="1"/>
        <v>0</v>
      </c>
      <c r="JE252" s="7">
        <f ca="1"/>
        <v>0</v>
      </c>
      <c r="JF252" s="7">
        <f ca="1"/>
        <v>0</v>
      </c>
      <c r="JG252" s="7">
        <f ca="1"/>
        <v>0</v>
      </c>
      <c r="JH252" s="7">
        <f ca="1"/>
        <v>0</v>
      </c>
      <c r="JI252" s="7">
        <f ca="1"/>
        <v>0</v>
      </c>
      <c r="JJ252" s="7">
        <f ca="1"/>
        <v>0</v>
      </c>
      <c r="JK252" s="7">
        <f ca="1"/>
        <v>0</v>
      </c>
      <c r="JL252" s="143"/>
    </row>
    <row r="253" spans="1:272">
      <c r="A253" s="204"/>
      <c r="B253" s="3"/>
      <c r="C253" s="17"/>
      <c r="D253" s="17"/>
      <c r="E253" s="17"/>
      <c r="F253" s="17"/>
      <c r="G253" s="17"/>
      <c r="I253" s="17"/>
      <c r="J253" s="17"/>
      <c r="K253" s="17"/>
      <c r="L253" s="17"/>
      <c r="M253" s="17"/>
      <c r="O253" s="17"/>
      <c r="P253" s="17"/>
      <c r="Q253" s="17"/>
      <c r="R253" s="17"/>
      <c r="S253" s="17"/>
      <c r="U253" s="17"/>
      <c r="V253" s="17"/>
      <c r="W253" s="17"/>
      <c r="X253" s="17"/>
      <c r="Y253" s="17"/>
      <c r="HN253" s="204"/>
      <c r="HO253" s="148"/>
      <c r="HP253" s="204"/>
      <c r="HQ253" s="3" t="s">
        <v>34</v>
      </c>
      <c r="HR253" s="7">
        <f ca="1"/>
        <v>0</v>
      </c>
      <c r="HS253" t="s">
        <v>185</v>
      </c>
      <c r="HV253" s="7">
        <f t="shared" ca="1" si="55"/>
        <v>0</v>
      </c>
      <c r="HW253" s="7">
        <f t="shared" ca="1" si="54"/>
        <v>0</v>
      </c>
      <c r="HX253" s="7">
        <f t="shared" ca="1" si="54"/>
        <v>0</v>
      </c>
      <c r="HY253" s="7">
        <f t="shared" ca="1" si="54"/>
        <v>0</v>
      </c>
      <c r="HZ253" s="7">
        <f t="shared" ref="HZ253:IN257" ca="1" si="56">IF((ROW()-ROW($HV$239))=(COLUMN()-COLUMN($HV$239)),INDIRECT("HR"&amp;ROW()),0)</f>
        <v>0</v>
      </c>
      <c r="IA253" s="7">
        <f t="shared" ca="1" si="56"/>
        <v>0</v>
      </c>
      <c r="IB253" s="7">
        <f t="shared" ca="1" si="56"/>
        <v>0</v>
      </c>
      <c r="IC253" s="7">
        <f t="shared" ca="1" si="56"/>
        <v>0</v>
      </c>
      <c r="ID253" s="7">
        <f t="shared" ca="1" si="56"/>
        <v>0</v>
      </c>
      <c r="IE253" s="7">
        <f t="shared" ca="1" si="56"/>
        <v>0</v>
      </c>
      <c r="IF253" s="7">
        <f t="shared" ca="1" si="56"/>
        <v>0</v>
      </c>
      <c r="IG253" s="7">
        <f t="shared" ca="1" si="56"/>
        <v>0</v>
      </c>
      <c r="IH253" s="7">
        <f t="shared" ca="1" si="56"/>
        <v>0</v>
      </c>
      <c r="II253" s="7">
        <f t="shared" ca="1" si="56"/>
        <v>0</v>
      </c>
      <c r="IJ253" s="7">
        <f t="shared" ca="1" si="56"/>
        <v>0</v>
      </c>
      <c r="IK253" s="7">
        <f t="shared" ca="1" si="56"/>
        <v>0</v>
      </c>
      <c r="IL253" s="7">
        <f t="shared" ca="1" si="56"/>
        <v>0</v>
      </c>
      <c r="IM253" s="7">
        <f t="shared" ca="1" si="56"/>
        <v>0</v>
      </c>
      <c r="IN253" s="7">
        <f t="shared" ca="1" si="56"/>
        <v>0</v>
      </c>
      <c r="IO253" s="17"/>
      <c r="IP253" s="204"/>
      <c r="IQ253" s="3" t="s">
        <v>34</v>
      </c>
      <c r="IR253" s="7">
        <f ca="1"/>
        <v>0</v>
      </c>
      <c r="IS253" s="7">
        <f ca="1"/>
        <v>0</v>
      </c>
      <c r="IT253" s="7">
        <f ca="1"/>
        <v>0</v>
      </c>
      <c r="IU253" s="7">
        <f ca="1"/>
        <v>0</v>
      </c>
      <c r="IV253" s="7">
        <f ca="1"/>
        <v>0</v>
      </c>
      <c r="IW253" s="7">
        <f ca="1"/>
        <v>0</v>
      </c>
      <c r="IX253" s="7">
        <f ca="1"/>
        <v>0</v>
      </c>
      <c r="IY253" s="7">
        <f ca="1"/>
        <v>0</v>
      </c>
      <c r="IZ253" s="7">
        <f ca="1"/>
        <v>0</v>
      </c>
      <c r="JA253" s="7">
        <f ca="1"/>
        <v>0</v>
      </c>
      <c r="JB253" s="7">
        <f ca="1"/>
        <v>0</v>
      </c>
      <c r="JC253" s="7">
        <f ca="1"/>
        <v>0</v>
      </c>
      <c r="JD253" s="7">
        <f ca="1"/>
        <v>0</v>
      </c>
      <c r="JE253" s="7">
        <f ca="1"/>
        <v>0</v>
      </c>
      <c r="JF253" s="7">
        <f ca="1"/>
        <v>0</v>
      </c>
      <c r="JG253" s="7">
        <f ca="1"/>
        <v>0</v>
      </c>
      <c r="JH253" s="7">
        <f ca="1"/>
        <v>0</v>
      </c>
      <c r="JI253" s="7">
        <f ca="1"/>
        <v>0</v>
      </c>
      <c r="JJ253" s="7">
        <f ca="1"/>
        <v>0</v>
      </c>
      <c r="JK253" s="7">
        <f ca="1"/>
        <v>0</v>
      </c>
      <c r="JL253" s="143"/>
    </row>
    <row r="254" spans="1:272">
      <c r="A254" s="204"/>
      <c r="B254" s="3"/>
      <c r="C254" s="17"/>
      <c r="D254" s="17"/>
      <c r="E254" s="17"/>
      <c r="F254" s="17"/>
      <c r="G254" s="17"/>
      <c r="I254" s="17"/>
      <c r="J254" s="17"/>
      <c r="K254" s="17"/>
      <c r="L254" s="17"/>
      <c r="M254" s="17"/>
      <c r="O254" s="17"/>
      <c r="P254" s="17"/>
      <c r="Q254" s="17"/>
      <c r="R254" s="17"/>
      <c r="S254" s="17"/>
      <c r="U254" s="17"/>
      <c r="V254" s="17"/>
      <c r="W254" s="17"/>
      <c r="X254" s="17"/>
      <c r="Y254" s="17"/>
      <c r="HN254" s="204"/>
      <c r="HO254" s="148"/>
      <c r="HP254" s="204"/>
      <c r="HQ254" s="3" t="s">
        <v>35</v>
      </c>
      <c r="HR254" s="7">
        <f ca="1"/>
        <v>0</v>
      </c>
      <c r="HS254" t="s">
        <v>186</v>
      </c>
      <c r="HV254" s="7">
        <f t="shared" ca="1" si="55"/>
        <v>0</v>
      </c>
      <c r="HW254" s="7">
        <f t="shared" ca="1" si="55"/>
        <v>0</v>
      </c>
      <c r="HX254" s="7">
        <f t="shared" ca="1" si="55"/>
        <v>0</v>
      </c>
      <c r="HY254" s="7">
        <f t="shared" ca="1" si="55"/>
        <v>0</v>
      </c>
      <c r="HZ254" s="7">
        <f t="shared" ca="1" si="55"/>
        <v>0</v>
      </c>
      <c r="IA254" s="7">
        <f t="shared" ca="1" si="55"/>
        <v>0</v>
      </c>
      <c r="IB254" s="7">
        <f t="shared" ca="1" si="55"/>
        <v>0</v>
      </c>
      <c r="IC254" s="7">
        <f t="shared" ca="1" si="55"/>
        <v>0</v>
      </c>
      <c r="ID254" s="7">
        <f t="shared" ca="1" si="55"/>
        <v>0</v>
      </c>
      <c r="IE254" s="7">
        <f t="shared" ca="1" si="55"/>
        <v>0</v>
      </c>
      <c r="IF254" s="7">
        <f t="shared" ca="1" si="55"/>
        <v>0</v>
      </c>
      <c r="IG254" s="7">
        <f t="shared" ca="1" si="55"/>
        <v>0</v>
      </c>
      <c r="IH254" s="7">
        <f t="shared" ca="1" si="55"/>
        <v>0</v>
      </c>
      <c r="II254" s="7">
        <f t="shared" ca="1" si="55"/>
        <v>0</v>
      </c>
      <c r="IJ254" s="7">
        <f t="shared" ca="1" si="55"/>
        <v>0</v>
      </c>
      <c r="IK254" s="7">
        <f t="shared" ca="1" si="55"/>
        <v>0</v>
      </c>
      <c r="IL254" s="7">
        <f t="shared" ca="1" si="56"/>
        <v>0</v>
      </c>
      <c r="IM254" s="7">
        <f t="shared" ca="1" si="56"/>
        <v>0</v>
      </c>
      <c r="IN254" s="7">
        <f t="shared" ca="1" si="56"/>
        <v>0</v>
      </c>
      <c r="IO254" s="17"/>
      <c r="IP254" s="204"/>
      <c r="IQ254" s="3" t="s">
        <v>35</v>
      </c>
      <c r="IR254" s="7">
        <f ca="1"/>
        <v>0</v>
      </c>
      <c r="IS254" s="7">
        <f ca="1"/>
        <v>0</v>
      </c>
      <c r="IT254" s="7">
        <f ca="1"/>
        <v>0</v>
      </c>
      <c r="IU254" s="7">
        <f ca="1"/>
        <v>0</v>
      </c>
      <c r="IV254" s="7">
        <f ca="1"/>
        <v>0</v>
      </c>
      <c r="IW254" s="7">
        <f ca="1"/>
        <v>0</v>
      </c>
      <c r="IX254" s="7">
        <f ca="1"/>
        <v>0</v>
      </c>
      <c r="IY254" s="7">
        <f ca="1"/>
        <v>0</v>
      </c>
      <c r="IZ254" s="7">
        <f ca="1"/>
        <v>0</v>
      </c>
      <c r="JA254" s="7">
        <f ca="1"/>
        <v>0</v>
      </c>
      <c r="JB254" s="7">
        <f ca="1"/>
        <v>0</v>
      </c>
      <c r="JC254" s="7">
        <f ca="1"/>
        <v>0</v>
      </c>
      <c r="JD254" s="7">
        <f ca="1"/>
        <v>0</v>
      </c>
      <c r="JE254" s="7">
        <f ca="1"/>
        <v>0</v>
      </c>
      <c r="JF254" s="7">
        <f ca="1"/>
        <v>0</v>
      </c>
      <c r="JG254" s="7">
        <f ca="1"/>
        <v>0</v>
      </c>
      <c r="JH254" s="7">
        <f ca="1"/>
        <v>0</v>
      </c>
      <c r="JI254" s="7">
        <f ca="1"/>
        <v>0</v>
      </c>
      <c r="JJ254" s="7">
        <f ca="1"/>
        <v>0</v>
      </c>
      <c r="JK254" s="7">
        <f ca="1"/>
        <v>0</v>
      </c>
      <c r="JL254" s="143"/>
    </row>
    <row r="255" spans="1:272" ht="19">
      <c r="A255" s="204"/>
      <c r="B255" s="3"/>
      <c r="C255" s="17"/>
      <c r="D255" s="17"/>
      <c r="E255" s="17"/>
      <c r="F255" s="17"/>
      <c r="G255" s="17"/>
      <c r="I255" s="17"/>
      <c r="J255" s="17"/>
      <c r="K255" s="17"/>
      <c r="L255" s="17"/>
      <c r="M255" s="17"/>
      <c r="O255" s="17"/>
      <c r="P255" s="17"/>
      <c r="Q255" s="17"/>
      <c r="R255" s="17"/>
      <c r="S255" s="17"/>
      <c r="U255" s="17"/>
      <c r="V255" s="17"/>
      <c r="W255" s="17"/>
      <c r="X255" s="17"/>
      <c r="Y255" s="17"/>
      <c r="HN255" s="204"/>
      <c r="HO255" s="148"/>
      <c r="HP255" s="204"/>
      <c r="HQ255" s="3" t="s">
        <v>36</v>
      </c>
      <c r="HR255" s="7">
        <f ca="1"/>
        <v>0</v>
      </c>
      <c r="HS255" t="s">
        <v>187</v>
      </c>
      <c r="HV255" s="7">
        <f t="shared" ca="1" si="55"/>
        <v>0</v>
      </c>
      <c r="HW255" s="7">
        <f t="shared" ca="1" si="55"/>
        <v>0</v>
      </c>
      <c r="HX255" s="7">
        <f t="shared" ca="1" si="55"/>
        <v>0</v>
      </c>
      <c r="HY255" s="7">
        <f t="shared" ca="1" si="55"/>
        <v>0</v>
      </c>
      <c r="HZ255" s="7">
        <f t="shared" ca="1" si="55"/>
        <v>0</v>
      </c>
      <c r="IA255" s="7">
        <f t="shared" ca="1" si="55"/>
        <v>0</v>
      </c>
      <c r="IB255" s="7">
        <f t="shared" ca="1" si="55"/>
        <v>0</v>
      </c>
      <c r="IC255" s="7">
        <f t="shared" ca="1" si="55"/>
        <v>0</v>
      </c>
      <c r="ID255" s="7">
        <f t="shared" ca="1" si="55"/>
        <v>0</v>
      </c>
      <c r="IE255" s="7">
        <f t="shared" ca="1" si="55"/>
        <v>0</v>
      </c>
      <c r="IF255" s="7">
        <f t="shared" ca="1" si="55"/>
        <v>0</v>
      </c>
      <c r="IG255" s="7">
        <f t="shared" ca="1" si="55"/>
        <v>0</v>
      </c>
      <c r="IH255" s="7">
        <f t="shared" ca="1" si="55"/>
        <v>0</v>
      </c>
      <c r="II255" s="7">
        <f t="shared" ca="1" si="55"/>
        <v>0</v>
      </c>
      <c r="IJ255" s="7">
        <f t="shared" ca="1" si="55"/>
        <v>0</v>
      </c>
      <c r="IK255" s="7">
        <f t="shared" ca="1" si="55"/>
        <v>0</v>
      </c>
      <c r="IL255" s="7">
        <f t="shared" ca="1" si="56"/>
        <v>0</v>
      </c>
      <c r="IM255" s="7">
        <f t="shared" ca="1" si="56"/>
        <v>0</v>
      </c>
      <c r="IN255" s="7">
        <f t="shared" ca="1" si="56"/>
        <v>0</v>
      </c>
      <c r="IO255" s="17"/>
      <c r="IP255" s="204"/>
      <c r="IQ255" s="3" t="s">
        <v>36</v>
      </c>
      <c r="IR255" s="7">
        <f ca="1"/>
        <v>0</v>
      </c>
      <c r="IS255" s="7">
        <f ca="1"/>
        <v>0</v>
      </c>
      <c r="IT255" s="7">
        <f ca="1"/>
        <v>0</v>
      </c>
      <c r="IU255" s="7">
        <f ca="1"/>
        <v>0</v>
      </c>
      <c r="IV255" s="7">
        <f ca="1"/>
        <v>0</v>
      </c>
      <c r="IW255" s="7">
        <f ca="1"/>
        <v>0</v>
      </c>
      <c r="IX255" s="7">
        <f ca="1"/>
        <v>0</v>
      </c>
      <c r="IY255" s="7">
        <f ca="1"/>
        <v>0</v>
      </c>
      <c r="IZ255" s="7">
        <f ca="1"/>
        <v>0</v>
      </c>
      <c r="JA255" s="7">
        <f ca="1"/>
        <v>0</v>
      </c>
      <c r="JB255" s="7">
        <f ca="1"/>
        <v>0</v>
      </c>
      <c r="JC255" s="7">
        <f ca="1"/>
        <v>0</v>
      </c>
      <c r="JD255" s="7">
        <f ca="1"/>
        <v>0</v>
      </c>
      <c r="JE255" s="7">
        <f ca="1"/>
        <v>0</v>
      </c>
      <c r="JF255" s="7">
        <f ca="1"/>
        <v>0</v>
      </c>
      <c r="JG255" s="7">
        <f ca="1"/>
        <v>0</v>
      </c>
      <c r="JH255" s="7">
        <f ca="1"/>
        <v>0</v>
      </c>
      <c r="JI255" s="7">
        <f ca="1"/>
        <v>0</v>
      </c>
      <c r="JJ255" s="7">
        <f ca="1"/>
        <v>0</v>
      </c>
      <c r="JK255" s="7">
        <f ca="1"/>
        <v>0</v>
      </c>
      <c r="JL255" s="143"/>
    </row>
    <row r="256" spans="1:272">
      <c r="A256" s="204"/>
      <c r="B256" s="3"/>
      <c r="C256" s="17"/>
      <c r="D256" s="17"/>
      <c r="E256" s="17"/>
      <c r="F256" s="17"/>
      <c r="G256" s="17"/>
      <c r="I256" s="17"/>
      <c r="J256" s="17"/>
      <c r="K256" s="17"/>
      <c r="L256" s="17"/>
      <c r="M256" s="17"/>
      <c r="O256" s="17"/>
      <c r="P256" s="17"/>
      <c r="Q256" s="17"/>
      <c r="R256" s="17"/>
      <c r="S256" s="17"/>
      <c r="U256" s="17"/>
      <c r="V256" s="17"/>
      <c r="W256" s="17"/>
      <c r="X256" s="17"/>
      <c r="Y256" s="17"/>
      <c r="HN256" s="204"/>
      <c r="HO256" s="148"/>
      <c r="HP256" s="204"/>
      <c r="HQ256" s="3" t="s">
        <v>41</v>
      </c>
      <c r="HR256" s="7">
        <f ca="1"/>
        <v>0</v>
      </c>
      <c r="HS256" t="s">
        <v>188</v>
      </c>
      <c r="HV256" s="7">
        <f t="shared" ca="1" si="55"/>
        <v>0</v>
      </c>
      <c r="HW256" s="7">
        <f t="shared" ca="1" si="55"/>
        <v>0</v>
      </c>
      <c r="HX256" s="7">
        <f t="shared" ca="1" si="55"/>
        <v>0</v>
      </c>
      <c r="HY256" s="7">
        <f t="shared" ca="1" si="55"/>
        <v>0</v>
      </c>
      <c r="HZ256" s="7">
        <f t="shared" ca="1" si="55"/>
        <v>0</v>
      </c>
      <c r="IA256" s="7">
        <f t="shared" ca="1" si="55"/>
        <v>0</v>
      </c>
      <c r="IB256" s="7">
        <f t="shared" ca="1" si="55"/>
        <v>0</v>
      </c>
      <c r="IC256" s="7">
        <f t="shared" ca="1" si="55"/>
        <v>0</v>
      </c>
      <c r="ID256" s="7">
        <f t="shared" ca="1" si="55"/>
        <v>0</v>
      </c>
      <c r="IE256" s="7">
        <f t="shared" ca="1" si="55"/>
        <v>0</v>
      </c>
      <c r="IF256" s="7">
        <f t="shared" ca="1" si="55"/>
        <v>0</v>
      </c>
      <c r="IG256" s="7">
        <f t="shared" ca="1" si="55"/>
        <v>0</v>
      </c>
      <c r="IH256" s="7">
        <f t="shared" ca="1" si="55"/>
        <v>0</v>
      </c>
      <c r="II256" s="7">
        <f t="shared" ca="1" si="55"/>
        <v>0</v>
      </c>
      <c r="IJ256" s="7">
        <f t="shared" ca="1" si="55"/>
        <v>0</v>
      </c>
      <c r="IK256" s="7">
        <f t="shared" ca="1" si="55"/>
        <v>0</v>
      </c>
      <c r="IL256" s="7">
        <f t="shared" ca="1" si="56"/>
        <v>0</v>
      </c>
      <c r="IM256" s="7">
        <f t="shared" ca="1" si="56"/>
        <v>0</v>
      </c>
      <c r="IN256" s="7">
        <f t="shared" ca="1" si="56"/>
        <v>0</v>
      </c>
      <c r="IO256" s="17"/>
      <c r="IP256" s="204"/>
      <c r="IQ256" s="3" t="s">
        <v>41</v>
      </c>
      <c r="IR256" s="7">
        <f ca="1"/>
        <v>0</v>
      </c>
      <c r="IS256" s="7">
        <f ca="1"/>
        <v>0</v>
      </c>
      <c r="IT256" s="7">
        <f ca="1"/>
        <v>0</v>
      </c>
      <c r="IU256" s="7">
        <f ca="1"/>
        <v>0</v>
      </c>
      <c r="IV256" s="7">
        <f ca="1"/>
        <v>0</v>
      </c>
      <c r="IW256" s="7">
        <f ca="1"/>
        <v>0</v>
      </c>
      <c r="IX256" s="7">
        <f ca="1"/>
        <v>0</v>
      </c>
      <c r="IY256" s="7">
        <f ca="1"/>
        <v>0</v>
      </c>
      <c r="IZ256" s="7">
        <f ca="1"/>
        <v>0</v>
      </c>
      <c r="JA256" s="7">
        <f ca="1"/>
        <v>0</v>
      </c>
      <c r="JB256" s="7">
        <f ca="1"/>
        <v>0</v>
      </c>
      <c r="JC256" s="7">
        <f ca="1"/>
        <v>0</v>
      </c>
      <c r="JD256" s="7">
        <f ca="1"/>
        <v>0</v>
      </c>
      <c r="JE256" s="7">
        <f ca="1"/>
        <v>0</v>
      </c>
      <c r="JF256" s="7">
        <f ca="1"/>
        <v>0</v>
      </c>
      <c r="JG256" s="7">
        <f ca="1"/>
        <v>0</v>
      </c>
      <c r="JH256" s="7">
        <f ca="1"/>
        <v>0</v>
      </c>
      <c r="JI256" s="7">
        <f ca="1"/>
        <v>0</v>
      </c>
      <c r="JJ256" s="7">
        <f ca="1"/>
        <v>0</v>
      </c>
      <c r="JK256" s="7">
        <f ca="1"/>
        <v>0</v>
      </c>
      <c r="JL256" s="143"/>
    </row>
    <row r="257" spans="1:276">
      <c r="A257" s="204"/>
      <c r="B257" s="3"/>
      <c r="C257" s="17"/>
      <c r="D257" s="17"/>
      <c r="E257" s="17"/>
      <c r="F257" s="17"/>
      <c r="G257" s="17"/>
      <c r="I257" s="17"/>
      <c r="J257" s="17"/>
      <c r="K257" s="17"/>
      <c r="L257" s="17"/>
      <c r="M257" s="17"/>
      <c r="O257" s="17"/>
      <c r="P257" s="17"/>
      <c r="Q257" s="17"/>
      <c r="R257" s="17"/>
      <c r="S257" s="17"/>
      <c r="U257" s="17"/>
      <c r="V257" s="17"/>
      <c r="W257" s="17"/>
      <c r="X257" s="17"/>
      <c r="Y257" s="17"/>
      <c r="HN257" s="204"/>
      <c r="HO257" s="148"/>
      <c r="HP257" s="204"/>
      <c r="HQ257" s="3" t="s">
        <v>134</v>
      </c>
      <c r="HR257" s="7">
        <f ca="1"/>
        <v>0</v>
      </c>
      <c r="HS257" t="s">
        <v>189</v>
      </c>
      <c r="HV257" s="7">
        <f t="shared" ca="1" si="55"/>
        <v>0</v>
      </c>
      <c r="HW257" s="7">
        <f t="shared" ca="1" si="55"/>
        <v>0</v>
      </c>
      <c r="HX257" s="7">
        <f t="shared" ca="1" si="55"/>
        <v>0</v>
      </c>
      <c r="HY257" s="7">
        <f t="shared" ca="1" si="55"/>
        <v>0</v>
      </c>
      <c r="HZ257" s="7">
        <f t="shared" ca="1" si="55"/>
        <v>0</v>
      </c>
      <c r="IA257" s="7">
        <f t="shared" ca="1" si="55"/>
        <v>0</v>
      </c>
      <c r="IB257" s="7">
        <f t="shared" ca="1" si="55"/>
        <v>0</v>
      </c>
      <c r="IC257" s="7">
        <f t="shared" ca="1" si="55"/>
        <v>0</v>
      </c>
      <c r="ID257" s="7">
        <f t="shared" ca="1" si="55"/>
        <v>0</v>
      </c>
      <c r="IE257" s="7">
        <f t="shared" ca="1" si="55"/>
        <v>0</v>
      </c>
      <c r="IF257" s="7">
        <f t="shared" ca="1" si="55"/>
        <v>0</v>
      </c>
      <c r="IG257" s="7">
        <f t="shared" ca="1" si="55"/>
        <v>0</v>
      </c>
      <c r="IH257" s="7">
        <f t="shared" ca="1" si="55"/>
        <v>0</v>
      </c>
      <c r="II257" s="7">
        <f t="shared" ca="1" si="55"/>
        <v>0</v>
      </c>
      <c r="IJ257" s="7">
        <f t="shared" ca="1" si="55"/>
        <v>0</v>
      </c>
      <c r="IK257" s="7">
        <f t="shared" ca="1" si="55"/>
        <v>0</v>
      </c>
      <c r="IL257" s="7">
        <f t="shared" ca="1" si="56"/>
        <v>0</v>
      </c>
      <c r="IM257" s="7">
        <f t="shared" ca="1" si="56"/>
        <v>0</v>
      </c>
      <c r="IN257" s="7">
        <f t="shared" ca="1" si="56"/>
        <v>0</v>
      </c>
      <c r="IO257" s="17"/>
      <c r="IP257" s="204"/>
      <c r="IQ257" s="3" t="s">
        <v>134</v>
      </c>
      <c r="IR257" s="7">
        <f ca="1"/>
        <v>0</v>
      </c>
      <c r="IS257" s="7">
        <f ca="1"/>
        <v>0</v>
      </c>
      <c r="IT257" s="7">
        <f ca="1"/>
        <v>0</v>
      </c>
      <c r="IU257" s="7">
        <f ca="1"/>
        <v>0</v>
      </c>
      <c r="IV257" s="7">
        <f ca="1"/>
        <v>0</v>
      </c>
      <c r="IW257" s="7">
        <f ca="1"/>
        <v>0</v>
      </c>
      <c r="IX257" s="7">
        <f ca="1"/>
        <v>0</v>
      </c>
      <c r="IY257" s="7">
        <f ca="1"/>
        <v>0</v>
      </c>
      <c r="IZ257" s="7">
        <f ca="1"/>
        <v>0</v>
      </c>
      <c r="JA257" s="7">
        <f ca="1"/>
        <v>0</v>
      </c>
      <c r="JB257" s="7">
        <f ca="1"/>
        <v>0</v>
      </c>
      <c r="JC257" s="7">
        <f ca="1"/>
        <v>0</v>
      </c>
      <c r="JD257" s="7">
        <f ca="1"/>
        <v>0</v>
      </c>
      <c r="JE257" s="7">
        <f ca="1"/>
        <v>0</v>
      </c>
      <c r="JF257" s="7">
        <f ca="1"/>
        <v>0</v>
      </c>
      <c r="JG257" s="7">
        <f ca="1"/>
        <v>0</v>
      </c>
      <c r="JH257" s="7">
        <f ca="1"/>
        <v>0</v>
      </c>
      <c r="JI257" s="7">
        <f ca="1"/>
        <v>0</v>
      </c>
      <c r="JJ257" s="7">
        <f ca="1"/>
        <v>0</v>
      </c>
      <c r="JK257" s="7">
        <f ca="1"/>
        <v>0</v>
      </c>
      <c r="JL257" s="143"/>
    </row>
    <row r="258" spans="1:276" ht="18">
      <c r="C258" s="211"/>
      <c r="D258" s="221"/>
      <c r="E258" s="221"/>
      <c r="F258" s="221"/>
      <c r="G258" s="221"/>
      <c r="I258" s="221"/>
      <c r="J258" s="221"/>
      <c r="K258" s="221"/>
      <c r="L258" s="221"/>
      <c r="M258" s="221"/>
      <c r="O258" s="221"/>
      <c r="P258" s="221"/>
      <c r="Q258" s="221"/>
      <c r="R258" s="221"/>
      <c r="S258" s="221"/>
      <c r="U258" s="221"/>
      <c r="V258" s="221"/>
      <c r="W258" s="221"/>
      <c r="X258" s="221"/>
      <c r="Y258" s="221"/>
      <c r="HO258" s="147"/>
      <c r="HP258" s="17"/>
      <c r="HR258" s="17" t="s">
        <v>255</v>
      </c>
      <c r="HV258" s="211" t="s">
        <v>256</v>
      </c>
      <c r="HW258" s="211"/>
      <c r="HX258" s="211"/>
      <c r="HY258" s="211"/>
      <c r="HZ258" s="211"/>
      <c r="IA258" s="211"/>
      <c r="IB258" s="211"/>
      <c r="IC258" s="211"/>
      <c r="ID258" s="211"/>
      <c r="IE258" s="211"/>
      <c r="IF258" s="211"/>
      <c r="IG258" s="211"/>
      <c r="IH258" s="211"/>
      <c r="II258" s="211"/>
      <c r="IJ258" s="211"/>
      <c r="IK258" s="211"/>
      <c r="IL258" s="211"/>
      <c r="IM258" s="211"/>
      <c r="IN258" s="211"/>
      <c r="IO258" s="38"/>
      <c r="IR258" s="221" t="s">
        <v>257</v>
      </c>
      <c r="IS258" s="221"/>
      <c r="IT258" s="221"/>
      <c r="IU258" s="221"/>
      <c r="IV258" s="221"/>
      <c r="IW258" s="221"/>
      <c r="IX258" s="221"/>
      <c r="IY258" s="221"/>
      <c r="IZ258" s="221"/>
      <c r="JA258" s="221"/>
      <c r="JB258" s="221"/>
      <c r="JC258" s="221"/>
      <c r="JD258" s="221"/>
      <c r="JE258" s="221"/>
      <c r="JF258" s="221"/>
      <c r="JG258" s="221"/>
      <c r="JH258" s="221"/>
      <c r="JI258" s="221"/>
      <c r="JJ258" s="221"/>
      <c r="JK258" s="221"/>
      <c r="JL258" s="143"/>
    </row>
    <row r="259" spans="1:276" ht="16" customHeight="1">
      <c r="HO259" s="147"/>
      <c r="IR259" s="7">
        <f ca="1">IR243</f>
        <v>0</v>
      </c>
      <c r="IS259" s="7">
        <f t="shared" ref="IS259:JK259" ca="1" si="57">IS243</f>
        <v>0</v>
      </c>
      <c r="IT259" s="7">
        <f t="shared" ca="1" si="57"/>
        <v>0</v>
      </c>
      <c r="IU259" s="7">
        <f t="shared" ca="1" si="57"/>
        <v>0</v>
      </c>
      <c r="IV259" s="7">
        <f t="shared" ca="1" si="57"/>
        <v>0</v>
      </c>
      <c r="IW259" s="7">
        <f t="shared" ca="1" si="57"/>
        <v>0</v>
      </c>
      <c r="IX259" s="7">
        <f t="shared" ca="1" si="57"/>
        <v>0</v>
      </c>
      <c r="IY259" s="7">
        <f t="shared" ca="1" si="57"/>
        <v>0</v>
      </c>
      <c r="IZ259" s="7">
        <f t="shared" ca="1" si="57"/>
        <v>0</v>
      </c>
      <c r="JA259" s="7">
        <f t="shared" ca="1" si="57"/>
        <v>0</v>
      </c>
      <c r="JB259" s="7">
        <f t="shared" ca="1" si="57"/>
        <v>0</v>
      </c>
      <c r="JC259" s="7">
        <f t="shared" ca="1" si="57"/>
        <v>0</v>
      </c>
      <c r="JD259" s="7">
        <f t="shared" ca="1" si="57"/>
        <v>0</v>
      </c>
      <c r="JE259" s="7">
        <f t="shared" ca="1" si="57"/>
        <v>0</v>
      </c>
      <c r="JF259" s="7">
        <f t="shared" ca="1" si="57"/>
        <v>0</v>
      </c>
      <c r="JG259" s="7">
        <f t="shared" ca="1" si="57"/>
        <v>0</v>
      </c>
      <c r="JH259" s="7">
        <f t="shared" ca="1" si="57"/>
        <v>17838.613983436418</v>
      </c>
      <c r="JI259" s="7">
        <f t="shared" ca="1" si="57"/>
        <v>102.79357472665494</v>
      </c>
      <c r="JJ259" s="7">
        <f t="shared" ca="1" si="57"/>
        <v>32183.292878312139</v>
      </c>
      <c r="JK259" s="7">
        <f t="shared" ca="1" si="57"/>
        <v>165.29956352527947</v>
      </c>
      <c r="JL259" s="143"/>
    </row>
    <row r="260" spans="1:276" ht="21" customHeight="1">
      <c r="HO260" s="147"/>
      <c r="IR260" s="221" t="s">
        <v>258</v>
      </c>
      <c r="IS260" s="221"/>
      <c r="IT260" s="221"/>
      <c r="IU260" s="221"/>
      <c r="IV260" s="221"/>
      <c r="IW260" s="221"/>
      <c r="IX260" s="221"/>
      <c r="IY260" s="221"/>
      <c r="IZ260" s="221"/>
      <c r="JA260" s="221"/>
      <c r="JB260" s="221"/>
      <c r="JC260" s="221"/>
      <c r="JD260" s="221"/>
      <c r="JE260" s="221"/>
      <c r="JF260" s="221"/>
      <c r="JG260" s="221"/>
      <c r="JH260" s="221"/>
      <c r="JI260" s="221"/>
      <c r="JJ260" s="221"/>
      <c r="JK260" s="221"/>
      <c r="JL260" s="143"/>
    </row>
    <row r="261" spans="1:276" ht="16" customHeight="1">
      <c r="HO261" s="147"/>
      <c r="JH261" s="17"/>
      <c r="JI261" s="17"/>
      <c r="JJ261" s="17"/>
      <c r="JK261" s="17"/>
      <c r="JL261" s="143"/>
    </row>
    <row r="262" spans="1:276">
      <c r="HO262" s="147"/>
      <c r="HV262" s="211" t="s">
        <v>1</v>
      </c>
      <c r="HW262" s="211"/>
      <c r="HX262" s="211"/>
      <c r="HY262" s="211"/>
      <c r="HZ262" s="211"/>
      <c r="IA262" s="211"/>
      <c r="IB262" s="211"/>
      <c r="IC262" s="211"/>
      <c r="ID262" s="211"/>
      <c r="IE262" s="211"/>
      <c r="IF262" s="211"/>
      <c r="IG262" s="211"/>
      <c r="IH262" s="211"/>
      <c r="II262" s="211"/>
      <c r="IJ262" s="211"/>
      <c r="IK262" s="211"/>
      <c r="IL262" s="211"/>
      <c r="IM262" s="211"/>
      <c r="IN262" s="211"/>
      <c r="IR262" s="211" t="s">
        <v>110</v>
      </c>
      <c r="IS262" s="211"/>
      <c r="IT262" s="211"/>
      <c r="IU262" s="211"/>
      <c r="IV262" s="211"/>
      <c r="IW262" s="211"/>
      <c r="IX262" s="211"/>
      <c r="IY262" s="211"/>
      <c r="IZ262" s="211"/>
      <c r="JA262" s="211"/>
      <c r="JB262" s="211"/>
      <c r="JC262" s="211"/>
      <c r="JD262" s="211"/>
      <c r="JE262" s="211"/>
      <c r="JF262" s="211"/>
      <c r="JG262" s="211"/>
      <c r="JH262" s="211"/>
      <c r="JI262" s="211"/>
      <c r="JJ262" s="211"/>
      <c r="JK262" s="211"/>
      <c r="JL262" s="143"/>
    </row>
    <row r="263" spans="1:276" ht="96" customHeight="1">
      <c r="HO263" s="147"/>
      <c r="HS263" t="s">
        <v>190</v>
      </c>
      <c r="HV263" s="6" t="s">
        <v>175</v>
      </c>
      <c r="HW263" s="6" t="s">
        <v>176</v>
      </c>
      <c r="HX263" s="6" t="s">
        <v>28</v>
      </c>
      <c r="HY263" s="6" t="s">
        <v>0</v>
      </c>
      <c r="HZ263" s="6" t="s">
        <v>37</v>
      </c>
      <c r="IA263" s="6" t="s">
        <v>38</v>
      </c>
      <c r="IB263" s="6" t="s">
        <v>13</v>
      </c>
      <c r="IC263" s="6" t="s">
        <v>23</v>
      </c>
      <c r="ID263" s="6" t="s">
        <v>22</v>
      </c>
      <c r="IE263" s="6" t="s">
        <v>131</v>
      </c>
      <c r="IF263" s="6" t="s">
        <v>132</v>
      </c>
      <c r="IG263" s="6" t="s">
        <v>32</v>
      </c>
      <c r="IH263" s="6" t="s">
        <v>33</v>
      </c>
      <c r="II263" s="6" t="s">
        <v>42</v>
      </c>
      <c r="IJ263" s="6" t="s">
        <v>34</v>
      </c>
      <c r="IK263" s="6" t="s">
        <v>35</v>
      </c>
      <c r="IL263" s="6" t="s">
        <v>36</v>
      </c>
      <c r="IM263" s="6" t="s">
        <v>41</v>
      </c>
      <c r="IN263" s="6" t="s">
        <v>134</v>
      </c>
      <c r="IR263" s="6" t="s">
        <v>14</v>
      </c>
      <c r="IS263" s="6" t="s">
        <v>201</v>
      </c>
      <c r="IT263" s="6" t="s">
        <v>202</v>
      </c>
      <c r="IU263" s="6" t="s">
        <v>27</v>
      </c>
      <c r="IV263" s="6" t="s">
        <v>203</v>
      </c>
      <c r="IW263" s="6" t="s">
        <v>204</v>
      </c>
      <c r="IX263" s="6" t="s">
        <v>15</v>
      </c>
      <c r="IY263" s="6" t="s">
        <v>206</v>
      </c>
      <c r="IZ263" s="6" t="s">
        <v>21</v>
      </c>
      <c r="JA263" s="6" t="s">
        <v>205</v>
      </c>
      <c r="JB263" s="6" t="s">
        <v>20</v>
      </c>
      <c r="JC263" s="6" t="s">
        <v>207</v>
      </c>
      <c r="JD263" s="6" t="s">
        <v>182</v>
      </c>
      <c r="JE263" s="6" t="s">
        <v>183</v>
      </c>
      <c r="JF263" s="6" t="s">
        <v>184</v>
      </c>
      <c r="JG263" s="6" t="s">
        <v>180</v>
      </c>
      <c r="JH263" s="6" t="s">
        <v>139</v>
      </c>
      <c r="JI263" s="6" t="s">
        <v>140</v>
      </c>
      <c r="JJ263" s="6" t="s">
        <v>181</v>
      </c>
      <c r="JK263" s="6" t="s">
        <v>142</v>
      </c>
      <c r="JL263" s="143"/>
    </row>
    <row r="264" spans="1:276">
      <c r="HN264" s="204"/>
      <c r="HO264" s="148"/>
      <c r="HP264" s="204" t="s">
        <v>169</v>
      </c>
      <c r="HQ264" s="3" t="s">
        <v>175</v>
      </c>
      <c r="HR264" s="7">
        <f t="array" aca="1" ref="HR264:HR282" ca="1">TRANSPOSE(HV76:IN76)</f>
        <v>0</v>
      </c>
      <c r="HS264" t="s">
        <v>185</v>
      </c>
      <c r="HV264" s="7">
        <f t="shared" ref="HV264:IE273" ca="1" si="58">IF((ROW()-ROW($HV$264))=(COLUMN()-COLUMN($HV$264)),INDIRECT("HR"&amp;ROW()),0)</f>
        <v>0</v>
      </c>
      <c r="HW264" s="7">
        <f t="shared" ca="1" si="58"/>
        <v>0</v>
      </c>
      <c r="HX264" s="7">
        <f t="shared" ca="1" si="58"/>
        <v>0</v>
      </c>
      <c r="HY264" s="7">
        <f t="shared" ca="1" si="58"/>
        <v>0</v>
      </c>
      <c r="HZ264" s="7">
        <f t="shared" ca="1" si="58"/>
        <v>0</v>
      </c>
      <c r="IA264" s="7">
        <f t="shared" ca="1" si="58"/>
        <v>0</v>
      </c>
      <c r="IB264" s="7">
        <f t="shared" ca="1" si="58"/>
        <v>0</v>
      </c>
      <c r="IC264" s="7">
        <f t="shared" ca="1" si="58"/>
        <v>0</v>
      </c>
      <c r="ID264" s="7">
        <f t="shared" ca="1" si="58"/>
        <v>0</v>
      </c>
      <c r="IE264" s="7">
        <f t="shared" ca="1" si="58"/>
        <v>0</v>
      </c>
      <c r="IF264" s="7">
        <f t="shared" ref="IF264:IN273" ca="1" si="59">IF((ROW()-ROW($HV$264))=(COLUMN()-COLUMN($HV$264)),INDIRECT("HR"&amp;ROW()),0)</f>
        <v>0</v>
      </c>
      <c r="IG264" s="7">
        <f t="shared" ca="1" si="59"/>
        <v>0</v>
      </c>
      <c r="IH264" s="7">
        <f t="shared" ca="1" si="59"/>
        <v>0</v>
      </c>
      <c r="II264" s="7">
        <f t="shared" ca="1" si="59"/>
        <v>0</v>
      </c>
      <c r="IJ264" s="7">
        <f t="shared" ca="1" si="59"/>
        <v>0</v>
      </c>
      <c r="IK264" s="7">
        <f t="shared" ca="1" si="59"/>
        <v>0</v>
      </c>
      <c r="IL264" s="7">
        <f t="shared" ca="1" si="59"/>
        <v>0</v>
      </c>
      <c r="IM264" s="7">
        <f t="shared" ca="1" si="59"/>
        <v>0</v>
      </c>
      <c r="IN264" s="7">
        <f t="shared" ca="1" si="59"/>
        <v>0</v>
      </c>
      <c r="IO264" s="17"/>
      <c r="IP264" s="204" t="s">
        <v>169</v>
      </c>
      <c r="IQ264" s="3" t="s">
        <v>175</v>
      </c>
      <c r="IR264" s="7">
        <f t="array" aca="1" ref="IR264:JK282" ca="1">MMULT(HV264:IN282, FL$103:GE$121)</f>
        <v>0</v>
      </c>
      <c r="IS264" s="7">
        <f ca="1"/>
        <v>0</v>
      </c>
      <c r="IT264" s="7">
        <f ca="1"/>
        <v>0</v>
      </c>
      <c r="IU264" s="7">
        <f ca="1"/>
        <v>0</v>
      </c>
      <c r="IV264" s="7">
        <f ca="1"/>
        <v>0</v>
      </c>
      <c r="IW264" s="7">
        <f ca="1"/>
        <v>0</v>
      </c>
      <c r="IX264" s="7">
        <f ca="1"/>
        <v>0</v>
      </c>
      <c r="IY264" s="7">
        <f ca="1"/>
        <v>0</v>
      </c>
      <c r="IZ264" s="7">
        <f ca="1"/>
        <v>0</v>
      </c>
      <c r="JA264" s="7">
        <f ca="1"/>
        <v>0</v>
      </c>
      <c r="JB264" s="7">
        <f ca="1"/>
        <v>0</v>
      </c>
      <c r="JC264" s="7">
        <f ca="1"/>
        <v>0</v>
      </c>
      <c r="JD264" s="7">
        <f ca="1"/>
        <v>0</v>
      </c>
      <c r="JE264" s="7">
        <f ca="1"/>
        <v>0</v>
      </c>
      <c r="JF264" s="7">
        <f ca="1"/>
        <v>0</v>
      </c>
      <c r="JG264" s="7">
        <f ca="1"/>
        <v>0</v>
      </c>
      <c r="JH264" s="7">
        <f ca="1"/>
        <v>0</v>
      </c>
      <c r="JI264" s="7">
        <f ca="1"/>
        <v>0</v>
      </c>
      <c r="JJ264" s="7">
        <f ca="1"/>
        <v>0</v>
      </c>
      <c r="JK264" s="7">
        <f ca="1"/>
        <v>0</v>
      </c>
      <c r="JL264" s="143"/>
    </row>
    <row r="265" spans="1:276">
      <c r="HN265" s="204"/>
      <c r="HO265" s="148"/>
      <c r="HP265" s="204"/>
      <c r="HQ265" s="3" t="s">
        <v>176</v>
      </c>
      <c r="HR265" s="7">
        <f ca="1"/>
        <v>1</v>
      </c>
      <c r="HS265" t="s">
        <v>185</v>
      </c>
      <c r="HV265" s="7">
        <f t="shared" ca="1" si="58"/>
        <v>0</v>
      </c>
      <c r="HW265" s="7">
        <f t="shared" ca="1" si="58"/>
        <v>1</v>
      </c>
      <c r="HX265" s="7">
        <f t="shared" ca="1" si="58"/>
        <v>0</v>
      </c>
      <c r="HY265" s="7">
        <f t="shared" ca="1" si="58"/>
        <v>0</v>
      </c>
      <c r="HZ265" s="7">
        <f t="shared" ca="1" si="58"/>
        <v>0</v>
      </c>
      <c r="IA265" s="7">
        <f t="shared" ca="1" si="58"/>
        <v>0</v>
      </c>
      <c r="IB265" s="7">
        <f t="shared" ca="1" si="58"/>
        <v>0</v>
      </c>
      <c r="IC265" s="7">
        <f t="shared" ca="1" si="58"/>
        <v>0</v>
      </c>
      <c r="ID265" s="7">
        <f t="shared" ca="1" si="58"/>
        <v>0</v>
      </c>
      <c r="IE265" s="7">
        <f t="shared" ca="1" si="58"/>
        <v>0</v>
      </c>
      <c r="IF265" s="7">
        <f t="shared" ca="1" si="59"/>
        <v>0</v>
      </c>
      <c r="IG265" s="7">
        <f t="shared" ca="1" si="59"/>
        <v>0</v>
      </c>
      <c r="IH265" s="7">
        <f t="shared" ca="1" si="59"/>
        <v>0</v>
      </c>
      <c r="II265" s="7">
        <f t="shared" ca="1" si="59"/>
        <v>0</v>
      </c>
      <c r="IJ265" s="7">
        <f t="shared" ca="1" si="59"/>
        <v>0</v>
      </c>
      <c r="IK265" s="7">
        <f t="shared" ca="1" si="59"/>
        <v>0</v>
      </c>
      <c r="IL265" s="7">
        <f t="shared" ca="1" si="59"/>
        <v>0</v>
      </c>
      <c r="IM265" s="7">
        <f t="shared" ca="1" si="59"/>
        <v>0</v>
      </c>
      <c r="IN265" s="7">
        <f t="shared" ca="1" si="59"/>
        <v>0</v>
      </c>
      <c r="IO265" s="17"/>
      <c r="IP265" s="204"/>
      <c r="IQ265" s="3" t="s">
        <v>176</v>
      </c>
      <c r="IR265" s="7">
        <f ca="1"/>
        <v>0</v>
      </c>
      <c r="IS265" s="7">
        <f ca="1"/>
        <v>0</v>
      </c>
      <c r="IT265" s="7">
        <f ca="1"/>
        <v>0</v>
      </c>
      <c r="IU265" s="7">
        <f ca="1"/>
        <v>0</v>
      </c>
      <c r="IV265" s="7">
        <f ca="1"/>
        <v>0</v>
      </c>
      <c r="IW265" s="7">
        <f ca="1"/>
        <v>0</v>
      </c>
      <c r="IX265" s="7">
        <f ca="1"/>
        <v>0</v>
      </c>
      <c r="IY265" s="7">
        <f ca="1"/>
        <v>0</v>
      </c>
      <c r="IZ265" s="7">
        <f ca="1"/>
        <v>0</v>
      </c>
      <c r="JA265" s="7">
        <f ca="1"/>
        <v>0</v>
      </c>
      <c r="JB265" s="7">
        <f ca="1"/>
        <v>0</v>
      </c>
      <c r="JC265" s="7">
        <f ca="1"/>
        <v>0</v>
      </c>
      <c r="JD265" s="7">
        <f ca="1"/>
        <v>0</v>
      </c>
      <c r="JE265" s="7">
        <f ca="1"/>
        <v>0</v>
      </c>
      <c r="JF265" s="7">
        <f ca="1"/>
        <v>0</v>
      </c>
      <c r="JG265" s="7">
        <f ca="1"/>
        <v>0</v>
      </c>
      <c r="JH265" s="7">
        <f ca="1"/>
        <v>125.70858291264501</v>
      </c>
      <c r="JI265" s="7">
        <f ca="1"/>
        <v>17011.601057192587</v>
      </c>
      <c r="JJ265" s="7">
        <f ca="1"/>
        <v>226.79543068520348</v>
      </c>
      <c r="JK265" s="7">
        <f ca="1"/>
        <v>27355.894929209429</v>
      </c>
      <c r="JL265" s="143"/>
    </row>
    <row r="266" spans="1:276">
      <c r="HN266" s="204"/>
      <c r="HO266" s="148"/>
      <c r="HP266" s="204"/>
      <c r="HQ266" s="3" t="s">
        <v>28</v>
      </c>
      <c r="HR266" s="7">
        <f ca="1"/>
        <v>-1.0487804878048781</v>
      </c>
      <c r="HS266" t="s">
        <v>185</v>
      </c>
      <c r="HV266" s="7">
        <f t="shared" ca="1" si="58"/>
        <v>0</v>
      </c>
      <c r="HW266" s="7">
        <f t="shared" ca="1" si="58"/>
        <v>0</v>
      </c>
      <c r="HX266" s="7">
        <f t="shared" ca="1" si="58"/>
        <v>-1.0487804878048781</v>
      </c>
      <c r="HY266" s="7">
        <f t="shared" ca="1" si="58"/>
        <v>0</v>
      </c>
      <c r="HZ266" s="7">
        <f t="shared" ca="1" si="58"/>
        <v>0</v>
      </c>
      <c r="IA266" s="7">
        <f t="shared" ca="1" si="58"/>
        <v>0</v>
      </c>
      <c r="IB266" s="7">
        <f t="shared" ca="1" si="58"/>
        <v>0</v>
      </c>
      <c r="IC266" s="7">
        <f t="shared" ca="1" si="58"/>
        <v>0</v>
      </c>
      <c r="ID266" s="7">
        <f t="shared" ca="1" si="58"/>
        <v>0</v>
      </c>
      <c r="IE266" s="7">
        <f t="shared" ca="1" si="58"/>
        <v>0</v>
      </c>
      <c r="IF266" s="7">
        <f t="shared" ca="1" si="59"/>
        <v>0</v>
      </c>
      <c r="IG266" s="7">
        <f t="shared" ca="1" si="59"/>
        <v>0</v>
      </c>
      <c r="IH266" s="7">
        <f t="shared" ca="1" si="59"/>
        <v>0</v>
      </c>
      <c r="II266" s="7">
        <f t="shared" ca="1" si="59"/>
        <v>0</v>
      </c>
      <c r="IJ266" s="7">
        <f t="shared" ca="1" si="59"/>
        <v>0</v>
      </c>
      <c r="IK266" s="7">
        <f t="shared" ca="1" si="59"/>
        <v>0</v>
      </c>
      <c r="IL266" s="7">
        <f t="shared" ca="1" si="59"/>
        <v>0</v>
      </c>
      <c r="IM266" s="7">
        <f t="shared" ca="1" si="59"/>
        <v>0</v>
      </c>
      <c r="IN266" s="7">
        <f t="shared" ca="1" si="59"/>
        <v>0</v>
      </c>
      <c r="IO266" s="17"/>
      <c r="IP266" s="204"/>
      <c r="IQ266" s="3" t="s">
        <v>28</v>
      </c>
      <c r="IR266" s="7">
        <f ca="1"/>
        <v>0</v>
      </c>
      <c r="IS266" s="7">
        <f ca="1"/>
        <v>0</v>
      </c>
      <c r="IT266" s="7">
        <f ca="1"/>
        <v>0</v>
      </c>
      <c r="IU266" s="7">
        <f ca="1"/>
        <v>0</v>
      </c>
      <c r="IV266" s="7">
        <f ca="1"/>
        <v>0</v>
      </c>
      <c r="IW266" s="7">
        <f ca="1"/>
        <v>0</v>
      </c>
      <c r="IX266" s="7">
        <f ca="1"/>
        <v>0</v>
      </c>
      <c r="IY266" s="7">
        <f ca="1"/>
        <v>0</v>
      </c>
      <c r="IZ266" s="7">
        <f ca="1"/>
        <v>0</v>
      </c>
      <c r="JA266" s="7">
        <f ca="1"/>
        <v>0</v>
      </c>
      <c r="JB266" s="7">
        <f ca="1"/>
        <v>0</v>
      </c>
      <c r="JC266" s="7">
        <f ca="1"/>
        <v>0</v>
      </c>
      <c r="JD266" s="7">
        <f ca="1"/>
        <v>0</v>
      </c>
      <c r="JE266" s="7">
        <f ca="1"/>
        <v>0</v>
      </c>
      <c r="JF266" s="7">
        <f ca="1"/>
        <v>0</v>
      </c>
      <c r="JG266" s="7">
        <f ca="1"/>
        <v>0</v>
      </c>
      <c r="JH266" s="7">
        <f ca="1"/>
        <v>-125.70858291264503</v>
      </c>
      <c r="JI266" s="7">
        <f ca="1"/>
        <v>-17011.601057192587</v>
      </c>
      <c r="JJ266" s="7">
        <f ca="1"/>
        <v>-226.79543068520348</v>
      </c>
      <c r="JK266" s="7">
        <f ca="1"/>
        <v>-27355.894929209429</v>
      </c>
      <c r="JL266" s="143"/>
    </row>
    <row r="267" spans="1:276">
      <c r="HN267" s="204"/>
      <c r="HO267" s="148"/>
      <c r="HP267" s="204"/>
      <c r="HQ267" s="3" t="s">
        <v>0</v>
      </c>
      <c r="HR267" s="7">
        <f ca="1"/>
        <v>0</v>
      </c>
      <c r="HS267" t="s">
        <v>185</v>
      </c>
      <c r="HV267" s="7">
        <f t="shared" ca="1" si="58"/>
        <v>0</v>
      </c>
      <c r="HW267" s="7">
        <f t="shared" ca="1" si="58"/>
        <v>0</v>
      </c>
      <c r="HX267" s="7">
        <f t="shared" ca="1" si="58"/>
        <v>0</v>
      </c>
      <c r="HY267" s="7">
        <f t="shared" ca="1" si="58"/>
        <v>0</v>
      </c>
      <c r="HZ267" s="7">
        <f t="shared" ca="1" si="58"/>
        <v>0</v>
      </c>
      <c r="IA267" s="7">
        <f t="shared" ca="1" si="58"/>
        <v>0</v>
      </c>
      <c r="IB267" s="7">
        <f t="shared" ca="1" si="58"/>
        <v>0</v>
      </c>
      <c r="IC267" s="7">
        <f t="shared" ca="1" si="58"/>
        <v>0</v>
      </c>
      <c r="ID267" s="7">
        <f t="shared" ca="1" si="58"/>
        <v>0</v>
      </c>
      <c r="IE267" s="7">
        <f t="shared" ca="1" si="58"/>
        <v>0</v>
      </c>
      <c r="IF267" s="7">
        <f t="shared" ca="1" si="59"/>
        <v>0</v>
      </c>
      <c r="IG267" s="7">
        <f t="shared" ca="1" si="59"/>
        <v>0</v>
      </c>
      <c r="IH267" s="7">
        <f t="shared" ca="1" si="59"/>
        <v>0</v>
      </c>
      <c r="II267" s="7">
        <f t="shared" ca="1" si="59"/>
        <v>0</v>
      </c>
      <c r="IJ267" s="7">
        <f t="shared" ca="1" si="59"/>
        <v>0</v>
      </c>
      <c r="IK267" s="7">
        <f t="shared" ca="1" si="59"/>
        <v>0</v>
      </c>
      <c r="IL267" s="7">
        <f t="shared" ca="1" si="59"/>
        <v>0</v>
      </c>
      <c r="IM267" s="7">
        <f t="shared" ca="1" si="59"/>
        <v>0</v>
      </c>
      <c r="IN267" s="7">
        <f t="shared" ca="1" si="59"/>
        <v>0</v>
      </c>
      <c r="IO267" s="17"/>
      <c r="IP267" s="204"/>
      <c r="IQ267" s="3" t="s">
        <v>0</v>
      </c>
      <c r="IR267" s="7">
        <f ca="1"/>
        <v>0</v>
      </c>
      <c r="IS267" s="7">
        <f ca="1"/>
        <v>0</v>
      </c>
      <c r="IT267" s="7">
        <f ca="1"/>
        <v>0</v>
      </c>
      <c r="IU267" s="7">
        <f ca="1"/>
        <v>0</v>
      </c>
      <c r="IV267" s="7">
        <f ca="1"/>
        <v>0</v>
      </c>
      <c r="IW267" s="7">
        <f ca="1"/>
        <v>0</v>
      </c>
      <c r="IX267" s="7">
        <f ca="1"/>
        <v>0</v>
      </c>
      <c r="IY267" s="7">
        <f ca="1"/>
        <v>0</v>
      </c>
      <c r="IZ267" s="7">
        <f ca="1"/>
        <v>0</v>
      </c>
      <c r="JA267" s="7">
        <f ca="1"/>
        <v>0</v>
      </c>
      <c r="JB267" s="7">
        <f ca="1"/>
        <v>0</v>
      </c>
      <c r="JC267" s="7">
        <f ca="1"/>
        <v>0</v>
      </c>
      <c r="JD267" s="7">
        <f ca="1"/>
        <v>0</v>
      </c>
      <c r="JE267" s="7">
        <f ca="1"/>
        <v>0</v>
      </c>
      <c r="JF267" s="7">
        <f ca="1"/>
        <v>0</v>
      </c>
      <c r="JG267" s="7">
        <f ca="1"/>
        <v>0</v>
      </c>
      <c r="JH267" s="7">
        <f ca="1"/>
        <v>0</v>
      </c>
      <c r="JI267" s="7">
        <f ca="1"/>
        <v>0</v>
      </c>
      <c r="JJ267" s="7">
        <f ca="1"/>
        <v>0</v>
      </c>
      <c r="JK267" s="7">
        <f ca="1"/>
        <v>0</v>
      </c>
      <c r="JL267" s="143"/>
    </row>
    <row r="268" spans="1:276">
      <c r="HN268" s="204"/>
      <c r="HO268" s="148"/>
      <c r="HP268" s="204"/>
      <c r="HQ268" s="3" t="s">
        <v>37</v>
      </c>
      <c r="HR268" s="7">
        <f ca="1"/>
        <v>0</v>
      </c>
      <c r="HS268" t="s">
        <v>185</v>
      </c>
      <c r="HV268" s="7">
        <f t="shared" ca="1" si="58"/>
        <v>0</v>
      </c>
      <c r="HW268" s="7">
        <f t="shared" ca="1" si="58"/>
        <v>0</v>
      </c>
      <c r="HX268" s="7">
        <f t="shared" ca="1" si="58"/>
        <v>0</v>
      </c>
      <c r="HY268" s="7">
        <f t="shared" ca="1" si="58"/>
        <v>0</v>
      </c>
      <c r="HZ268" s="7">
        <f t="shared" ca="1" si="58"/>
        <v>0</v>
      </c>
      <c r="IA268" s="7">
        <f t="shared" ca="1" si="58"/>
        <v>0</v>
      </c>
      <c r="IB268" s="7">
        <f t="shared" ca="1" si="58"/>
        <v>0</v>
      </c>
      <c r="IC268" s="7">
        <f t="shared" ca="1" si="58"/>
        <v>0</v>
      </c>
      <c r="ID268" s="7">
        <f t="shared" ca="1" si="58"/>
        <v>0</v>
      </c>
      <c r="IE268" s="7">
        <f t="shared" ca="1" si="58"/>
        <v>0</v>
      </c>
      <c r="IF268" s="7">
        <f t="shared" ca="1" si="59"/>
        <v>0</v>
      </c>
      <c r="IG268" s="7">
        <f t="shared" ca="1" si="59"/>
        <v>0</v>
      </c>
      <c r="IH268" s="7">
        <f t="shared" ca="1" si="59"/>
        <v>0</v>
      </c>
      <c r="II268" s="7">
        <f t="shared" ca="1" si="59"/>
        <v>0</v>
      </c>
      <c r="IJ268" s="7">
        <f t="shared" ca="1" si="59"/>
        <v>0</v>
      </c>
      <c r="IK268" s="7">
        <f t="shared" ca="1" si="59"/>
        <v>0</v>
      </c>
      <c r="IL268" s="7">
        <f t="shared" ca="1" si="59"/>
        <v>0</v>
      </c>
      <c r="IM268" s="7">
        <f t="shared" ca="1" si="59"/>
        <v>0</v>
      </c>
      <c r="IN268" s="7">
        <f t="shared" ca="1" si="59"/>
        <v>0</v>
      </c>
      <c r="IO268" s="17"/>
      <c r="IP268" s="204"/>
      <c r="IQ268" s="3" t="s">
        <v>37</v>
      </c>
      <c r="IR268" s="7">
        <f ca="1"/>
        <v>0</v>
      </c>
      <c r="IS268" s="7">
        <f ca="1"/>
        <v>0</v>
      </c>
      <c r="IT268" s="7">
        <f ca="1"/>
        <v>0</v>
      </c>
      <c r="IU268" s="7">
        <f ca="1"/>
        <v>0</v>
      </c>
      <c r="IV268" s="7">
        <f ca="1"/>
        <v>0</v>
      </c>
      <c r="IW268" s="7">
        <f ca="1"/>
        <v>0</v>
      </c>
      <c r="IX268" s="7">
        <f ca="1"/>
        <v>0</v>
      </c>
      <c r="IY268" s="7">
        <f ca="1"/>
        <v>0</v>
      </c>
      <c r="IZ268" s="7">
        <f ca="1"/>
        <v>0</v>
      </c>
      <c r="JA268" s="7">
        <f ca="1"/>
        <v>0</v>
      </c>
      <c r="JB268" s="7">
        <f ca="1"/>
        <v>0</v>
      </c>
      <c r="JC268" s="7">
        <f ca="1"/>
        <v>0</v>
      </c>
      <c r="JD268" s="7">
        <f ca="1"/>
        <v>0</v>
      </c>
      <c r="JE268" s="7">
        <f ca="1"/>
        <v>0</v>
      </c>
      <c r="JF268" s="7">
        <f ca="1"/>
        <v>0</v>
      </c>
      <c r="JG268" s="7">
        <f ca="1"/>
        <v>0</v>
      </c>
      <c r="JH268" s="7">
        <f ca="1"/>
        <v>0</v>
      </c>
      <c r="JI268" s="7">
        <f ca="1"/>
        <v>0</v>
      </c>
      <c r="JJ268" s="7">
        <f ca="1"/>
        <v>0</v>
      </c>
      <c r="JK268" s="7">
        <f ca="1"/>
        <v>0</v>
      </c>
      <c r="JL268" s="143"/>
    </row>
    <row r="269" spans="1:276">
      <c r="HN269" s="204"/>
      <c r="HO269" s="148"/>
      <c r="HP269" s="204"/>
      <c r="HQ269" s="3" t="s">
        <v>38</v>
      </c>
      <c r="HR269" s="7">
        <f ca="1"/>
        <v>0</v>
      </c>
      <c r="HS269" t="s">
        <v>185</v>
      </c>
      <c r="HV269" s="7">
        <f t="shared" ca="1" si="58"/>
        <v>0</v>
      </c>
      <c r="HW269" s="7">
        <f t="shared" ca="1" si="58"/>
        <v>0</v>
      </c>
      <c r="HX269" s="7">
        <f t="shared" ca="1" si="58"/>
        <v>0</v>
      </c>
      <c r="HY269" s="7">
        <f t="shared" ca="1" si="58"/>
        <v>0</v>
      </c>
      <c r="HZ269" s="7">
        <f t="shared" ca="1" si="58"/>
        <v>0</v>
      </c>
      <c r="IA269" s="7">
        <f t="shared" ca="1" si="58"/>
        <v>0</v>
      </c>
      <c r="IB269" s="7">
        <f t="shared" ca="1" si="58"/>
        <v>0</v>
      </c>
      <c r="IC269" s="7">
        <f t="shared" ca="1" si="58"/>
        <v>0</v>
      </c>
      <c r="ID269" s="7">
        <f t="shared" ca="1" si="58"/>
        <v>0</v>
      </c>
      <c r="IE269" s="7">
        <f t="shared" ca="1" si="58"/>
        <v>0</v>
      </c>
      <c r="IF269" s="7">
        <f t="shared" ca="1" si="59"/>
        <v>0</v>
      </c>
      <c r="IG269" s="7">
        <f t="shared" ca="1" si="59"/>
        <v>0</v>
      </c>
      <c r="IH269" s="7">
        <f t="shared" ca="1" si="59"/>
        <v>0</v>
      </c>
      <c r="II269" s="7">
        <f t="shared" ca="1" si="59"/>
        <v>0</v>
      </c>
      <c r="IJ269" s="7">
        <f t="shared" ca="1" si="59"/>
        <v>0</v>
      </c>
      <c r="IK269" s="7">
        <f t="shared" ca="1" si="59"/>
        <v>0</v>
      </c>
      <c r="IL269" s="7">
        <f t="shared" ca="1" si="59"/>
        <v>0</v>
      </c>
      <c r="IM269" s="7">
        <f t="shared" ca="1" si="59"/>
        <v>0</v>
      </c>
      <c r="IN269" s="7">
        <f t="shared" ca="1" si="59"/>
        <v>0</v>
      </c>
      <c r="IO269" s="17"/>
      <c r="IP269" s="204"/>
      <c r="IQ269" s="3" t="s">
        <v>38</v>
      </c>
      <c r="IR269" s="7">
        <f ca="1"/>
        <v>0</v>
      </c>
      <c r="IS269" s="7">
        <f ca="1"/>
        <v>0</v>
      </c>
      <c r="IT269" s="7">
        <f ca="1"/>
        <v>0</v>
      </c>
      <c r="IU269" s="7">
        <f ca="1"/>
        <v>0</v>
      </c>
      <c r="IV269" s="7">
        <f ca="1"/>
        <v>0</v>
      </c>
      <c r="IW269" s="7">
        <f ca="1"/>
        <v>0</v>
      </c>
      <c r="IX269" s="7">
        <f ca="1"/>
        <v>0</v>
      </c>
      <c r="IY269" s="7">
        <f ca="1"/>
        <v>0</v>
      </c>
      <c r="IZ269" s="7">
        <f ca="1"/>
        <v>0</v>
      </c>
      <c r="JA269" s="7">
        <f ca="1"/>
        <v>0</v>
      </c>
      <c r="JB269" s="7">
        <f ca="1"/>
        <v>0</v>
      </c>
      <c r="JC269" s="7">
        <f ca="1"/>
        <v>0</v>
      </c>
      <c r="JD269" s="7">
        <f ca="1"/>
        <v>0</v>
      </c>
      <c r="JE269" s="7">
        <f ca="1"/>
        <v>0</v>
      </c>
      <c r="JF269" s="7">
        <f ca="1"/>
        <v>0</v>
      </c>
      <c r="JG269" s="7">
        <f ca="1"/>
        <v>0</v>
      </c>
      <c r="JH269" s="7">
        <f ca="1"/>
        <v>0</v>
      </c>
      <c r="JI269" s="7">
        <f ca="1"/>
        <v>0</v>
      </c>
      <c r="JJ269" s="7">
        <f ca="1"/>
        <v>0</v>
      </c>
      <c r="JK269" s="7">
        <f ca="1"/>
        <v>0</v>
      </c>
      <c r="JL269" s="143"/>
      <c r="JP269">
        <f ca="1">SUM(JH265:JK265)</f>
        <v>44719.999999999869</v>
      </c>
    </row>
    <row r="270" spans="1:276">
      <c r="HN270" s="204"/>
      <c r="HO270" s="148"/>
      <c r="HP270" s="204"/>
      <c r="HQ270" s="3" t="s">
        <v>13</v>
      </c>
      <c r="HR270" s="7">
        <f ca="1"/>
        <v>0</v>
      </c>
      <c r="HS270" t="s">
        <v>185</v>
      </c>
      <c r="HV270" s="7">
        <f t="shared" ca="1" si="58"/>
        <v>0</v>
      </c>
      <c r="HW270" s="7">
        <f t="shared" ca="1" si="58"/>
        <v>0</v>
      </c>
      <c r="HX270" s="7">
        <f t="shared" ca="1" si="58"/>
        <v>0</v>
      </c>
      <c r="HY270" s="7">
        <f t="shared" ca="1" si="58"/>
        <v>0</v>
      </c>
      <c r="HZ270" s="7">
        <f t="shared" ca="1" si="58"/>
        <v>0</v>
      </c>
      <c r="IA270" s="7">
        <f t="shared" ca="1" si="58"/>
        <v>0</v>
      </c>
      <c r="IB270" s="7">
        <f t="shared" ca="1" si="58"/>
        <v>0</v>
      </c>
      <c r="IC270" s="7">
        <f t="shared" ca="1" si="58"/>
        <v>0</v>
      </c>
      <c r="ID270" s="7">
        <f t="shared" ca="1" si="58"/>
        <v>0</v>
      </c>
      <c r="IE270" s="7">
        <f t="shared" ca="1" si="58"/>
        <v>0</v>
      </c>
      <c r="IF270" s="7">
        <f t="shared" ca="1" si="59"/>
        <v>0</v>
      </c>
      <c r="IG270" s="7">
        <f t="shared" ca="1" si="59"/>
        <v>0</v>
      </c>
      <c r="IH270" s="7">
        <f t="shared" ca="1" si="59"/>
        <v>0</v>
      </c>
      <c r="II270" s="7">
        <f t="shared" ca="1" si="59"/>
        <v>0</v>
      </c>
      <c r="IJ270" s="7">
        <f t="shared" ca="1" si="59"/>
        <v>0</v>
      </c>
      <c r="IK270" s="7">
        <f t="shared" ca="1" si="59"/>
        <v>0</v>
      </c>
      <c r="IL270" s="7">
        <f t="shared" ca="1" si="59"/>
        <v>0</v>
      </c>
      <c r="IM270" s="7">
        <f t="shared" ca="1" si="59"/>
        <v>0</v>
      </c>
      <c r="IN270" s="7">
        <f t="shared" ca="1" si="59"/>
        <v>0</v>
      </c>
      <c r="IO270" s="17"/>
      <c r="IP270" s="204"/>
      <c r="IQ270" s="3" t="s">
        <v>13</v>
      </c>
      <c r="IR270" s="7">
        <f ca="1"/>
        <v>0</v>
      </c>
      <c r="IS270" s="7">
        <f ca="1"/>
        <v>0</v>
      </c>
      <c r="IT270" s="7">
        <f ca="1"/>
        <v>0</v>
      </c>
      <c r="IU270" s="7">
        <f ca="1"/>
        <v>0</v>
      </c>
      <c r="IV270" s="7">
        <f ca="1"/>
        <v>0</v>
      </c>
      <c r="IW270" s="7">
        <f ca="1"/>
        <v>0</v>
      </c>
      <c r="IX270" s="7">
        <f ca="1"/>
        <v>0</v>
      </c>
      <c r="IY270" s="7">
        <f ca="1"/>
        <v>0</v>
      </c>
      <c r="IZ270" s="7">
        <f ca="1"/>
        <v>0</v>
      </c>
      <c r="JA270" s="7">
        <f ca="1"/>
        <v>0</v>
      </c>
      <c r="JB270" s="7">
        <f ca="1"/>
        <v>0</v>
      </c>
      <c r="JC270" s="7">
        <f ca="1"/>
        <v>0</v>
      </c>
      <c r="JD270" s="7">
        <f ca="1"/>
        <v>0</v>
      </c>
      <c r="JE270" s="7">
        <f ca="1"/>
        <v>0</v>
      </c>
      <c r="JF270" s="7">
        <f ca="1"/>
        <v>0</v>
      </c>
      <c r="JG270" s="7">
        <f ca="1"/>
        <v>0</v>
      </c>
      <c r="JH270" s="7">
        <f ca="1"/>
        <v>0</v>
      </c>
      <c r="JI270" s="7">
        <f ca="1"/>
        <v>0</v>
      </c>
      <c r="JJ270" s="7">
        <f ca="1"/>
        <v>0</v>
      </c>
      <c r="JK270" s="7">
        <f ca="1"/>
        <v>0</v>
      </c>
      <c r="JL270" s="143"/>
      <c r="JP270">
        <f ca="1">SUM(JH266:JK266)</f>
        <v>-44719.999999999869</v>
      </c>
    </row>
    <row r="271" spans="1:276">
      <c r="HN271" s="204"/>
      <c r="HO271" s="148"/>
      <c r="HP271" s="204"/>
      <c r="HQ271" s="3" t="s">
        <v>23</v>
      </c>
      <c r="HR271" s="7">
        <f ca="1"/>
        <v>0</v>
      </c>
      <c r="HS271" t="s">
        <v>185</v>
      </c>
      <c r="HV271" s="7">
        <f t="shared" ca="1" si="58"/>
        <v>0</v>
      </c>
      <c r="HW271" s="7">
        <f t="shared" ca="1" si="58"/>
        <v>0</v>
      </c>
      <c r="HX271" s="7">
        <f t="shared" ca="1" si="58"/>
        <v>0</v>
      </c>
      <c r="HY271" s="7">
        <f t="shared" ca="1" si="58"/>
        <v>0</v>
      </c>
      <c r="HZ271" s="7">
        <f t="shared" ca="1" si="58"/>
        <v>0</v>
      </c>
      <c r="IA271" s="7">
        <f t="shared" ca="1" si="58"/>
        <v>0</v>
      </c>
      <c r="IB271" s="7">
        <f t="shared" ca="1" si="58"/>
        <v>0</v>
      </c>
      <c r="IC271" s="7">
        <f t="shared" ca="1" si="58"/>
        <v>0</v>
      </c>
      <c r="ID271" s="7">
        <f t="shared" ca="1" si="58"/>
        <v>0</v>
      </c>
      <c r="IE271" s="7">
        <f t="shared" ca="1" si="58"/>
        <v>0</v>
      </c>
      <c r="IF271" s="7">
        <f t="shared" ca="1" si="59"/>
        <v>0</v>
      </c>
      <c r="IG271" s="7">
        <f t="shared" ca="1" si="59"/>
        <v>0</v>
      </c>
      <c r="IH271" s="7">
        <f t="shared" ca="1" si="59"/>
        <v>0</v>
      </c>
      <c r="II271" s="7">
        <f t="shared" ca="1" si="59"/>
        <v>0</v>
      </c>
      <c r="IJ271" s="7">
        <f t="shared" ca="1" si="59"/>
        <v>0</v>
      </c>
      <c r="IK271" s="7">
        <f t="shared" ca="1" si="59"/>
        <v>0</v>
      </c>
      <c r="IL271" s="7">
        <f t="shared" ca="1" si="59"/>
        <v>0</v>
      </c>
      <c r="IM271" s="7">
        <f t="shared" ca="1" si="59"/>
        <v>0</v>
      </c>
      <c r="IN271" s="7">
        <f t="shared" ca="1" si="59"/>
        <v>0</v>
      </c>
      <c r="IO271" s="17"/>
      <c r="IP271" s="204"/>
      <c r="IQ271" s="3" t="s">
        <v>23</v>
      </c>
      <c r="IR271" s="7">
        <f ca="1"/>
        <v>0</v>
      </c>
      <c r="IS271" s="7">
        <f ca="1"/>
        <v>0</v>
      </c>
      <c r="IT271" s="7">
        <f ca="1"/>
        <v>0</v>
      </c>
      <c r="IU271" s="7">
        <f ca="1"/>
        <v>0</v>
      </c>
      <c r="IV271" s="7">
        <f ca="1"/>
        <v>0</v>
      </c>
      <c r="IW271" s="7">
        <f ca="1"/>
        <v>0</v>
      </c>
      <c r="IX271" s="7">
        <f ca="1"/>
        <v>0</v>
      </c>
      <c r="IY271" s="7">
        <f ca="1"/>
        <v>0</v>
      </c>
      <c r="IZ271" s="7">
        <f ca="1"/>
        <v>0</v>
      </c>
      <c r="JA271" s="7">
        <f ca="1"/>
        <v>0</v>
      </c>
      <c r="JB271" s="7">
        <f ca="1"/>
        <v>0</v>
      </c>
      <c r="JC271" s="7">
        <f ca="1"/>
        <v>0</v>
      </c>
      <c r="JD271" s="7">
        <f ca="1"/>
        <v>0</v>
      </c>
      <c r="JE271" s="7">
        <f ca="1"/>
        <v>0</v>
      </c>
      <c r="JF271" s="7">
        <f ca="1"/>
        <v>0</v>
      </c>
      <c r="JG271" s="7">
        <f ca="1"/>
        <v>0</v>
      </c>
      <c r="JH271" s="7">
        <f ca="1"/>
        <v>0</v>
      </c>
      <c r="JI271" s="7">
        <f ca="1"/>
        <v>0</v>
      </c>
      <c r="JJ271" s="7">
        <f ca="1"/>
        <v>0</v>
      </c>
      <c r="JK271" s="7">
        <f ca="1"/>
        <v>0</v>
      </c>
      <c r="JL271" s="143"/>
    </row>
    <row r="272" spans="1:276">
      <c r="HN272" s="204"/>
      <c r="HO272" s="148"/>
      <c r="HP272" s="204"/>
      <c r="HQ272" s="3" t="s">
        <v>22</v>
      </c>
      <c r="HR272" s="7">
        <f ca="1"/>
        <v>0</v>
      </c>
      <c r="HS272" t="s">
        <v>185</v>
      </c>
      <c r="HV272" s="7">
        <f t="shared" ca="1" si="58"/>
        <v>0</v>
      </c>
      <c r="HW272" s="7">
        <f t="shared" ca="1" si="58"/>
        <v>0</v>
      </c>
      <c r="HX272" s="7">
        <f t="shared" ca="1" si="58"/>
        <v>0</v>
      </c>
      <c r="HY272" s="7">
        <f t="shared" ca="1" si="58"/>
        <v>0</v>
      </c>
      <c r="HZ272" s="7">
        <f t="shared" ca="1" si="58"/>
        <v>0</v>
      </c>
      <c r="IA272" s="7">
        <f t="shared" ca="1" si="58"/>
        <v>0</v>
      </c>
      <c r="IB272" s="7">
        <f t="shared" ca="1" si="58"/>
        <v>0</v>
      </c>
      <c r="IC272" s="7">
        <f t="shared" ca="1" si="58"/>
        <v>0</v>
      </c>
      <c r="ID272" s="7">
        <f t="shared" ca="1" si="58"/>
        <v>0</v>
      </c>
      <c r="IE272" s="7">
        <f t="shared" ca="1" si="58"/>
        <v>0</v>
      </c>
      <c r="IF272" s="7">
        <f t="shared" ca="1" si="59"/>
        <v>0</v>
      </c>
      <c r="IG272" s="7">
        <f t="shared" ca="1" si="59"/>
        <v>0</v>
      </c>
      <c r="IH272" s="7">
        <f t="shared" ca="1" si="59"/>
        <v>0</v>
      </c>
      <c r="II272" s="7">
        <f t="shared" ca="1" si="59"/>
        <v>0</v>
      </c>
      <c r="IJ272" s="7">
        <f t="shared" ca="1" si="59"/>
        <v>0</v>
      </c>
      <c r="IK272" s="7">
        <f t="shared" ca="1" si="59"/>
        <v>0</v>
      </c>
      <c r="IL272" s="7">
        <f t="shared" ca="1" si="59"/>
        <v>0</v>
      </c>
      <c r="IM272" s="7">
        <f t="shared" ca="1" si="59"/>
        <v>0</v>
      </c>
      <c r="IN272" s="7">
        <f t="shared" ca="1" si="59"/>
        <v>0</v>
      </c>
      <c r="IO272" s="17"/>
      <c r="IP272" s="204"/>
      <c r="IQ272" s="3" t="s">
        <v>22</v>
      </c>
      <c r="IR272" s="7">
        <f ca="1"/>
        <v>0</v>
      </c>
      <c r="IS272" s="7">
        <f ca="1"/>
        <v>0</v>
      </c>
      <c r="IT272" s="7">
        <f ca="1"/>
        <v>0</v>
      </c>
      <c r="IU272" s="7">
        <f ca="1"/>
        <v>0</v>
      </c>
      <c r="IV272" s="7">
        <f ca="1"/>
        <v>0</v>
      </c>
      <c r="IW272" s="7">
        <f ca="1"/>
        <v>0</v>
      </c>
      <c r="IX272" s="7">
        <f ca="1"/>
        <v>0</v>
      </c>
      <c r="IY272" s="7">
        <f ca="1"/>
        <v>0</v>
      </c>
      <c r="IZ272" s="7">
        <f ca="1"/>
        <v>0</v>
      </c>
      <c r="JA272" s="7">
        <f ca="1"/>
        <v>0</v>
      </c>
      <c r="JB272" s="7">
        <f ca="1"/>
        <v>0</v>
      </c>
      <c r="JC272" s="7">
        <f ca="1"/>
        <v>0</v>
      </c>
      <c r="JD272" s="7">
        <f ca="1"/>
        <v>0</v>
      </c>
      <c r="JE272" s="7">
        <f ca="1"/>
        <v>0</v>
      </c>
      <c r="JF272" s="7">
        <f ca="1"/>
        <v>0</v>
      </c>
      <c r="JG272" s="7">
        <f ca="1"/>
        <v>0</v>
      </c>
      <c r="JH272" s="7">
        <f ca="1"/>
        <v>0</v>
      </c>
      <c r="JI272" s="7">
        <f ca="1"/>
        <v>0</v>
      </c>
      <c r="JJ272" s="7">
        <f ca="1"/>
        <v>0</v>
      </c>
      <c r="JK272" s="7">
        <f ca="1"/>
        <v>0</v>
      </c>
      <c r="JL272" s="143"/>
    </row>
    <row r="273" spans="222:272">
      <c r="HN273" s="204"/>
      <c r="HO273" s="148"/>
      <c r="HP273" s="204"/>
      <c r="HQ273" s="3" t="s">
        <v>131</v>
      </c>
      <c r="HR273" s="7">
        <f ca="1"/>
        <v>0</v>
      </c>
      <c r="HS273" t="s">
        <v>185</v>
      </c>
      <c r="HV273" s="7">
        <f t="shared" ca="1" si="58"/>
        <v>0</v>
      </c>
      <c r="HW273" s="7">
        <f t="shared" ca="1" si="58"/>
        <v>0</v>
      </c>
      <c r="HX273" s="7">
        <f t="shared" ca="1" si="58"/>
        <v>0</v>
      </c>
      <c r="HY273" s="7">
        <f t="shared" ca="1" si="58"/>
        <v>0</v>
      </c>
      <c r="HZ273" s="7">
        <f t="shared" ca="1" si="58"/>
        <v>0</v>
      </c>
      <c r="IA273" s="7">
        <f t="shared" ca="1" si="58"/>
        <v>0</v>
      </c>
      <c r="IB273" s="7">
        <f t="shared" ca="1" si="58"/>
        <v>0</v>
      </c>
      <c r="IC273" s="7">
        <f t="shared" ca="1" si="58"/>
        <v>0</v>
      </c>
      <c r="ID273" s="7">
        <f t="shared" ca="1" si="58"/>
        <v>0</v>
      </c>
      <c r="IE273" s="7">
        <f t="shared" ca="1" si="58"/>
        <v>0</v>
      </c>
      <c r="IF273" s="7">
        <f t="shared" ca="1" si="59"/>
        <v>0</v>
      </c>
      <c r="IG273" s="7">
        <f t="shared" ca="1" si="59"/>
        <v>0</v>
      </c>
      <c r="IH273" s="7">
        <f t="shared" ca="1" si="59"/>
        <v>0</v>
      </c>
      <c r="II273" s="7">
        <f t="shared" ca="1" si="59"/>
        <v>0</v>
      </c>
      <c r="IJ273" s="7">
        <f t="shared" ca="1" si="59"/>
        <v>0</v>
      </c>
      <c r="IK273" s="7">
        <f t="shared" ca="1" si="59"/>
        <v>0</v>
      </c>
      <c r="IL273" s="7">
        <f t="shared" ca="1" si="59"/>
        <v>0</v>
      </c>
      <c r="IM273" s="7">
        <f t="shared" ca="1" si="59"/>
        <v>0</v>
      </c>
      <c r="IN273" s="7">
        <f t="shared" ca="1" si="59"/>
        <v>0</v>
      </c>
      <c r="IO273" s="17"/>
      <c r="IP273" s="204"/>
      <c r="IQ273" s="3" t="s">
        <v>131</v>
      </c>
      <c r="IR273" s="7">
        <f ca="1"/>
        <v>0</v>
      </c>
      <c r="IS273" s="7">
        <f ca="1"/>
        <v>0</v>
      </c>
      <c r="IT273" s="7">
        <f ca="1"/>
        <v>0</v>
      </c>
      <c r="IU273" s="7">
        <f ca="1"/>
        <v>0</v>
      </c>
      <c r="IV273" s="7">
        <f ca="1"/>
        <v>0</v>
      </c>
      <c r="IW273" s="7">
        <f ca="1"/>
        <v>0</v>
      </c>
      <c r="IX273" s="7">
        <f ca="1"/>
        <v>0</v>
      </c>
      <c r="IY273" s="7">
        <f ca="1"/>
        <v>0</v>
      </c>
      <c r="IZ273" s="7">
        <f ca="1"/>
        <v>0</v>
      </c>
      <c r="JA273" s="7">
        <f ca="1"/>
        <v>0</v>
      </c>
      <c r="JB273" s="7">
        <f ca="1"/>
        <v>0</v>
      </c>
      <c r="JC273" s="7">
        <f ca="1"/>
        <v>0</v>
      </c>
      <c r="JD273" s="7">
        <f ca="1"/>
        <v>0</v>
      </c>
      <c r="JE273" s="7">
        <f ca="1"/>
        <v>0</v>
      </c>
      <c r="JF273" s="7">
        <f ca="1"/>
        <v>0</v>
      </c>
      <c r="JG273" s="7">
        <f ca="1"/>
        <v>0</v>
      </c>
      <c r="JH273" s="7">
        <f ca="1"/>
        <v>0</v>
      </c>
      <c r="JI273" s="7">
        <f ca="1"/>
        <v>0</v>
      </c>
      <c r="JJ273" s="7">
        <f ca="1"/>
        <v>0</v>
      </c>
      <c r="JK273" s="7">
        <f ca="1"/>
        <v>0</v>
      </c>
      <c r="JL273" s="143"/>
    </row>
    <row r="274" spans="222:272">
      <c r="HN274" s="204"/>
      <c r="HO274" s="148"/>
      <c r="HP274" s="204"/>
      <c r="HQ274" s="3" t="s">
        <v>132</v>
      </c>
      <c r="HR274" s="7">
        <f ca="1"/>
        <v>0</v>
      </c>
      <c r="HS274" t="s">
        <v>185</v>
      </c>
      <c r="HV274" s="7">
        <f t="shared" ref="HV274:IE282" ca="1" si="60">IF((ROW()-ROW($HV$264))=(COLUMN()-COLUMN($HV$264)),INDIRECT("HR"&amp;ROW()),0)</f>
        <v>0</v>
      </c>
      <c r="HW274" s="7">
        <f t="shared" ca="1" si="60"/>
        <v>0</v>
      </c>
      <c r="HX274" s="7">
        <f t="shared" ca="1" si="60"/>
        <v>0</v>
      </c>
      <c r="HY274" s="7">
        <f t="shared" ca="1" si="60"/>
        <v>0</v>
      </c>
      <c r="HZ274" s="7">
        <f t="shared" ca="1" si="60"/>
        <v>0</v>
      </c>
      <c r="IA274" s="7">
        <f t="shared" ca="1" si="60"/>
        <v>0</v>
      </c>
      <c r="IB274" s="7">
        <f t="shared" ca="1" si="60"/>
        <v>0</v>
      </c>
      <c r="IC274" s="7">
        <f t="shared" ca="1" si="60"/>
        <v>0</v>
      </c>
      <c r="ID274" s="7">
        <f t="shared" ca="1" si="60"/>
        <v>0</v>
      </c>
      <c r="IE274" s="7">
        <f t="shared" ca="1" si="60"/>
        <v>0</v>
      </c>
      <c r="IF274" s="7">
        <f t="shared" ref="IF274:IN282" ca="1" si="61">IF((ROW()-ROW($HV$264))=(COLUMN()-COLUMN($HV$264)),INDIRECT("HR"&amp;ROW()),0)</f>
        <v>0</v>
      </c>
      <c r="IG274" s="7">
        <f t="shared" ca="1" si="61"/>
        <v>0</v>
      </c>
      <c r="IH274" s="7">
        <f t="shared" ca="1" si="61"/>
        <v>0</v>
      </c>
      <c r="II274" s="7">
        <f t="shared" ca="1" si="61"/>
        <v>0</v>
      </c>
      <c r="IJ274" s="7">
        <f t="shared" ca="1" si="61"/>
        <v>0</v>
      </c>
      <c r="IK274" s="7">
        <f t="shared" ca="1" si="61"/>
        <v>0</v>
      </c>
      <c r="IL274" s="7">
        <f t="shared" ca="1" si="61"/>
        <v>0</v>
      </c>
      <c r="IM274" s="7">
        <f t="shared" ca="1" si="61"/>
        <v>0</v>
      </c>
      <c r="IN274" s="7">
        <f t="shared" ca="1" si="61"/>
        <v>0</v>
      </c>
      <c r="IO274" s="17"/>
      <c r="IP274" s="204"/>
      <c r="IQ274" s="3" t="s">
        <v>132</v>
      </c>
      <c r="IR274" s="7">
        <f ca="1"/>
        <v>0</v>
      </c>
      <c r="IS274" s="7">
        <f ca="1"/>
        <v>0</v>
      </c>
      <c r="IT274" s="7">
        <f ca="1"/>
        <v>0</v>
      </c>
      <c r="IU274" s="7">
        <f ca="1"/>
        <v>0</v>
      </c>
      <c r="IV274" s="7">
        <f ca="1"/>
        <v>0</v>
      </c>
      <c r="IW274" s="7">
        <f ca="1"/>
        <v>0</v>
      </c>
      <c r="IX274" s="7">
        <f ca="1"/>
        <v>0</v>
      </c>
      <c r="IY274" s="7">
        <f ca="1"/>
        <v>0</v>
      </c>
      <c r="IZ274" s="7">
        <f ca="1"/>
        <v>0</v>
      </c>
      <c r="JA274" s="7">
        <f ca="1"/>
        <v>0</v>
      </c>
      <c r="JB274" s="7">
        <f ca="1"/>
        <v>0</v>
      </c>
      <c r="JC274" s="7">
        <f ca="1"/>
        <v>0</v>
      </c>
      <c r="JD274" s="7">
        <f ca="1"/>
        <v>0</v>
      </c>
      <c r="JE274" s="7">
        <f ca="1"/>
        <v>0</v>
      </c>
      <c r="JF274" s="7">
        <f ca="1"/>
        <v>0</v>
      </c>
      <c r="JG274" s="7">
        <f ca="1"/>
        <v>0</v>
      </c>
      <c r="JH274" s="7">
        <f ca="1"/>
        <v>0</v>
      </c>
      <c r="JI274" s="7">
        <f ca="1"/>
        <v>0</v>
      </c>
      <c r="JJ274" s="7">
        <f ca="1"/>
        <v>0</v>
      </c>
      <c r="JK274" s="7">
        <f ca="1"/>
        <v>0</v>
      </c>
      <c r="JL274" s="143"/>
    </row>
    <row r="275" spans="222:272">
      <c r="HN275" s="204"/>
      <c r="HO275" s="148"/>
      <c r="HP275" s="204"/>
      <c r="HQ275" s="3" t="s">
        <v>32</v>
      </c>
      <c r="HR275" s="7">
        <f ca="1"/>
        <v>0</v>
      </c>
      <c r="HS275" t="s">
        <v>185</v>
      </c>
      <c r="HV275" s="7">
        <f t="shared" ca="1" si="60"/>
        <v>0</v>
      </c>
      <c r="HW275" s="7">
        <f t="shared" ca="1" si="60"/>
        <v>0</v>
      </c>
      <c r="HX275" s="7">
        <f t="shared" ca="1" si="60"/>
        <v>0</v>
      </c>
      <c r="HY275" s="7">
        <f t="shared" ca="1" si="60"/>
        <v>0</v>
      </c>
      <c r="HZ275" s="7">
        <f t="shared" ca="1" si="60"/>
        <v>0</v>
      </c>
      <c r="IA275" s="7">
        <f t="shared" ca="1" si="60"/>
        <v>0</v>
      </c>
      <c r="IB275" s="7">
        <f t="shared" ca="1" si="60"/>
        <v>0</v>
      </c>
      <c r="IC275" s="7">
        <f t="shared" ca="1" si="60"/>
        <v>0</v>
      </c>
      <c r="ID275" s="7">
        <f t="shared" ca="1" si="60"/>
        <v>0</v>
      </c>
      <c r="IE275" s="7">
        <f t="shared" ca="1" si="60"/>
        <v>0</v>
      </c>
      <c r="IF275" s="7">
        <f t="shared" ca="1" si="61"/>
        <v>0</v>
      </c>
      <c r="IG275" s="7">
        <f t="shared" ca="1" si="61"/>
        <v>0</v>
      </c>
      <c r="IH275" s="7">
        <f t="shared" ca="1" si="61"/>
        <v>0</v>
      </c>
      <c r="II275" s="7">
        <f t="shared" ca="1" si="61"/>
        <v>0</v>
      </c>
      <c r="IJ275" s="7">
        <f t="shared" ca="1" si="61"/>
        <v>0</v>
      </c>
      <c r="IK275" s="7">
        <f t="shared" ca="1" si="61"/>
        <v>0</v>
      </c>
      <c r="IL275" s="7">
        <f t="shared" ca="1" si="61"/>
        <v>0</v>
      </c>
      <c r="IM275" s="7">
        <f t="shared" ca="1" si="61"/>
        <v>0</v>
      </c>
      <c r="IN275" s="7">
        <f t="shared" ca="1" si="61"/>
        <v>0</v>
      </c>
      <c r="IO275" s="17"/>
      <c r="IP275" s="204"/>
      <c r="IQ275" s="3" t="s">
        <v>32</v>
      </c>
      <c r="IR275" s="7">
        <f ca="1"/>
        <v>0</v>
      </c>
      <c r="IS275" s="7">
        <f ca="1"/>
        <v>0</v>
      </c>
      <c r="IT275" s="7">
        <f ca="1"/>
        <v>0</v>
      </c>
      <c r="IU275" s="7">
        <f ca="1"/>
        <v>0</v>
      </c>
      <c r="IV275" s="7">
        <f ca="1"/>
        <v>0</v>
      </c>
      <c r="IW275" s="7">
        <f ca="1"/>
        <v>0</v>
      </c>
      <c r="IX275" s="7">
        <f ca="1"/>
        <v>0</v>
      </c>
      <c r="IY275" s="7">
        <f ca="1"/>
        <v>0</v>
      </c>
      <c r="IZ275" s="7">
        <f ca="1"/>
        <v>0</v>
      </c>
      <c r="JA275" s="7">
        <f ca="1"/>
        <v>0</v>
      </c>
      <c r="JB275" s="7">
        <f ca="1"/>
        <v>0</v>
      </c>
      <c r="JC275" s="7">
        <f ca="1"/>
        <v>0</v>
      </c>
      <c r="JD275" s="7">
        <f ca="1"/>
        <v>0</v>
      </c>
      <c r="JE275" s="7">
        <f ca="1"/>
        <v>0</v>
      </c>
      <c r="JF275" s="7">
        <f ca="1"/>
        <v>0</v>
      </c>
      <c r="JG275" s="7">
        <f ca="1"/>
        <v>0</v>
      </c>
      <c r="JH275" s="7">
        <f ca="1"/>
        <v>0</v>
      </c>
      <c r="JI275" s="7">
        <f ca="1"/>
        <v>0</v>
      </c>
      <c r="JJ275" s="7">
        <f ca="1"/>
        <v>0</v>
      </c>
      <c r="JK275" s="7">
        <f ca="1"/>
        <v>0</v>
      </c>
      <c r="JL275" s="143"/>
    </row>
    <row r="276" spans="222:272">
      <c r="HN276" s="204"/>
      <c r="HO276" s="148"/>
      <c r="HP276" s="204"/>
      <c r="HQ276" s="3" t="s">
        <v>33</v>
      </c>
      <c r="HR276" s="7">
        <f ca="1"/>
        <v>0</v>
      </c>
      <c r="HS276" t="s">
        <v>185</v>
      </c>
      <c r="HV276" s="7">
        <f t="shared" ca="1" si="60"/>
        <v>0</v>
      </c>
      <c r="HW276" s="7">
        <f t="shared" ca="1" si="60"/>
        <v>0</v>
      </c>
      <c r="HX276" s="7">
        <f t="shared" ca="1" si="60"/>
        <v>0</v>
      </c>
      <c r="HY276" s="7">
        <f t="shared" ca="1" si="60"/>
        <v>0</v>
      </c>
      <c r="HZ276" s="7">
        <f t="shared" ca="1" si="60"/>
        <v>0</v>
      </c>
      <c r="IA276" s="7">
        <f t="shared" ca="1" si="60"/>
        <v>0</v>
      </c>
      <c r="IB276" s="7">
        <f t="shared" ca="1" si="60"/>
        <v>0</v>
      </c>
      <c r="IC276" s="7">
        <f t="shared" ca="1" si="60"/>
        <v>0</v>
      </c>
      <c r="ID276" s="7">
        <f t="shared" ca="1" si="60"/>
        <v>0</v>
      </c>
      <c r="IE276" s="7">
        <f t="shared" ca="1" si="60"/>
        <v>0</v>
      </c>
      <c r="IF276" s="7">
        <f t="shared" ca="1" si="61"/>
        <v>0</v>
      </c>
      <c r="IG276" s="7">
        <f t="shared" ca="1" si="61"/>
        <v>0</v>
      </c>
      <c r="IH276" s="7">
        <f t="shared" ca="1" si="61"/>
        <v>0</v>
      </c>
      <c r="II276" s="7">
        <f t="shared" ca="1" si="61"/>
        <v>0</v>
      </c>
      <c r="IJ276" s="7">
        <f t="shared" ca="1" si="61"/>
        <v>0</v>
      </c>
      <c r="IK276" s="7">
        <f t="shared" ca="1" si="61"/>
        <v>0</v>
      </c>
      <c r="IL276" s="7">
        <f t="shared" ca="1" si="61"/>
        <v>0</v>
      </c>
      <c r="IM276" s="7">
        <f t="shared" ca="1" si="61"/>
        <v>0</v>
      </c>
      <c r="IN276" s="7">
        <f t="shared" ca="1" si="61"/>
        <v>0</v>
      </c>
      <c r="IO276" s="17"/>
      <c r="IP276" s="204"/>
      <c r="IQ276" s="3" t="s">
        <v>33</v>
      </c>
      <c r="IR276" s="7">
        <f ca="1"/>
        <v>0</v>
      </c>
      <c r="IS276" s="7">
        <f ca="1"/>
        <v>0</v>
      </c>
      <c r="IT276" s="7">
        <f ca="1"/>
        <v>0</v>
      </c>
      <c r="IU276" s="7">
        <f ca="1"/>
        <v>0</v>
      </c>
      <c r="IV276" s="7">
        <f ca="1"/>
        <v>0</v>
      </c>
      <c r="IW276" s="7">
        <f ca="1"/>
        <v>0</v>
      </c>
      <c r="IX276" s="7">
        <f ca="1"/>
        <v>0</v>
      </c>
      <c r="IY276" s="7">
        <f ca="1"/>
        <v>0</v>
      </c>
      <c r="IZ276" s="7">
        <f ca="1"/>
        <v>0</v>
      </c>
      <c r="JA276" s="7">
        <f ca="1"/>
        <v>0</v>
      </c>
      <c r="JB276" s="7">
        <f ca="1"/>
        <v>0</v>
      </c>
      <c r="JC276" s="7">
        <f ca="1"/>
        <v>0</v>
      </c>
      <c r="JD276" s="7">
        <f ca="1"/>
        <v>0</v>
      </c>
      <c r="JE276" s="7">
        <f ca="1"/>
        <v>0</v>
      </c>
      <c r="JF276" s="7">
        <f ca="1"/>
        <v>0</v>
      </c>
      <c r="JG276" s="7">
        <f ca="1"/>
        <v>0</v>
      </c>
      <c r="JH276" s="7">
        <f ca="1"/>
        <v>0</v>
      </c>
      <c r="JI276" s="7">
        <f ca="1"/>
        <v>0</v>
      </c>
      <c r="JJ276" s="7">
        <f ca="1"/>
        <v>0</v>
      </c>
      <c r="JK276" s="7">
        <f ca="1"/>
        <v>0</v>
      </c>
      <c r="JL276" s="143"/>
    </row>
    <row r="277" spans="222:272">
      <c r="HN277" s="204"/>
      <c r="HO277" s="148"/>
      <c r="HP277" s="204"/>
      <c r="HQ277" s="3" t="s">
        <v>42</v>
      </c>
      <c r="HR277" s="7">
        <f ca="1"/>
        <v>0</v>
      </c>
      <c r="HS277" t="s">
        <v>185</v>
      </c>
      <c r="HV277" s="7">
        <f t="shared" ca="1" si="60"/>
        <v>0</v>
      </c>
      <c r="HW277" s="7">
        <f t="shared" ca="1" si="60"/>
        <v>0</v>
      </c>
      <c r="HX277" s="7">
        <f t="shared" ca="1" si="60"/>
        <v>0</v>
      </c>
      <c r="HY277" s="7">
        <f t="shared" ca="1" si="60"/>
        <v>0</v>
      </c>
      <c r="HZ277" s="7">
        <f t="shared" ca="1" si="60"/>
        <v>0</v>
      </c>
      <c r="IA277" s="7">
        <f t="shared" ca="1" si="60"/>
        <v>0</v>
      </c>
      <c r="IB277" s="7">
        <f t="shared" ca="1" si="60"/>
        <v>0</v>
      </c>
      <c r="IC277" s="7">
        <f t="shared" ca="1" si="60"/>
        <v>0</v>
      </c>
      <c r="ID277" s="7">
        <f t="shared" ca="1" si="60"/>
        <v>0</v>
      </c>
      <c r="IE277" s="7">
        <f t="shared" ca="1" si="60"/>
        <v>0</v>
      </c>
      <c r="IF277" s="7">
        <f t="shared" ca="1" si="61"/>
        <v>0</v>
      </c>
      <c r="IG277" s="7">
        <f t="shared" ca="1" si="61"/>
        <v>0</v>
      </c>
      <c r="IH277" s="7">
        <f t="shared" ca="1" si="61"/>
        <v>0</v>
      </c>
      <c r="II277" s="7">
        <f t="shared" ca="1" si="61"/>
        <v>0</v>
      </c>
      <c r="IJ277" s="7">
        <f t="shared" ca="1" si="61"/>
        <v>0</v>
      </c>
      <c r="IK277" s="7">
        <f t="shared" ca="1" si="61"/>
        <v>0</v>
      </c>
      <c r="IL277" s="7">
        <f t="shared" ca="1" si="61"/>
        <v>0</v>
      </c>
      <c r="IM277" s="7">
        <f t="shared" ca="1" si="61"/>
        <v>0</v>
      </c>
      <c r="IN277" s="7">
        <f t="shared" ca="1" si="61"/>
        <v>0</v>
      </c>
      <c r="IO277" s="17"/>
      <c r="IP277" s="204"/>
      <c r="IQ277" s="3" t="s">
        <v>42</v>
      </c>
      <c r="IR277" s="7">
        <f ca="1"/>
        <v>0</v>
      </c>
      <c r="IS277" s="7">
        <f ca="1"/>
        <v>0</v>
      </c>
      <c r="IT277" s="7">
        <f ca="1"/>
        <v>0</v>
      </c>
      <c r="IU277" s="7">
        <f ca="1"/>
        <v>0</v>
      </c>
      <c r="IV277" s="7">
        <f ca="1"/>
        <v>0</v>
      </c>
      <c r="IW277" s="7">
        <f ca="1"/>
        <v>0</v>
      </c>
      <c r="IX277" s="7">
        <f ca="1"/>
        <v>0</v>
      </c>
      <c r="IY277" s="7">
        <f ca="1"/>
        <v>0</v>
      </c>
      <c r="IZ277" s="7">
        <f ca="1"/>
        <v>0</v>
      </c>
      <c r="JA277" s="7">
        <f ca="1"/>
        <v>0</v>
      </c>
      <c r="JB277" s="7">
        <f ca="1"/>
        <v>0</v>
      </c>
      <c r="JC277" s="7">
        <f ca="1"/>
        <v>0</v>
      </c>
      <c r="JD277" s="7">
        <f ca="1"/>
        <v>0</v>
      </c>
      <c r="JE277" s="7">
        <f ca="1"/>
        <v>0</v>
      </c>
      <c r="JF277" s="7">
        <f ca="1"/>
        <v>0</v>
      </c>
      <c r="JG277" s="7">
        <f ca="1"/>
        <v>0</v>
      </c>
      <c r="JH277" s="7">
        <f ca="1"/>
        <v>0</v>
      </c>
      <c r="JI277" s="7">
        <f ca="1"/>
        <v>0</v>
      </c>
      <c r="JJ277" s="7">
        <f ca="1"/>
        <v>0</v>
      </c>
      <c r="JK277" s="7">
        <f ca="1"/>
        <v>0</v>
      </c>
      <c r="JL277" s="143"/>
    </row>
    <row r="278" spans="222:272">
      <c r="HN278" s="204"/>
      <c r="HO278" s="148"/>
      <c r="HP278" s="204"/>
      <c r="HQ278" s="3" t="s">
        <v>34</v>
      </c>
      <c r="HR278" s="7">
        <f ca="1"/>
        <v>0</v>
      </c>
      <c r="HS278" t="s">
        <v>185</v>
      </c>
      <c r="HV278" s="7">
        <f t="shared" ca="1" si="60"/>
        <v>0</v>
      </c>
      <c r="HW278" s="7">
        <f t="shared" ca="1" si="60"/>
        <v>0</v>
      </c>
      <c r="HX278" s="7">
        <f t="shared" ca="1" si="60"/>
        <v>0</v>
      </c>
      <c r="HY278" s="7">
        <f t="shared" ca="1" si="60"/>
        <v>0</v>
      </c>
      <c r="HZ278" s="7">
        <f t="shared" ca="1" si="60"/>
        <v>0</v>
      </c>
      <c r="IA278" s="7">
        <f t="shared" ca="1" si="60"/>
        <v>0</v>
      </c>
      <c r="IB278" s="7">
        <f t="shared" ca="1" si="60"/>
        <v>0</v>
      </c>
      <c r="IC278" s="7">
        <f t="shared" ca="1" si="60"/>
        <v>0</v>
      </c>
      <c r="ID278" s="7">
        <f t="shared" ca="1" si="60"/>
        <v>0</v>
      </c>
      <c r="IE278" s="7">
        <f t="shared" ca="1" si="60"/>
        <v>0</v>
      </c>
      <c r="IF278" s="7">
        <f t="shared" ca="1" si="61"/>
        <v>0</v>
      </c>
      <c r="IG278" s="7">
        <f t="shared" ca="1" si="61"/>
        <v>0</v>
      </c>
      <c r="IH278" s="7">
        <f t="shared" ca="1" si="61"/>
        <v>0</v>
      </c>
      <c r="II278" s="7">
        <f t="shared" ca="1" si="61"/>
        <v>0</v>
      </c>
      <c r="IJ278" s="7">
        <f t="shared" ca="1" si="61"/>
        <v>0</v>
      </c>
      <c r="IK278" s="7">
        <f t="shared" ca="1" si="61"/>
        <v>0</v>
      </c>
      <c r="IL278" s="7">
        <f t="shared" ca="1" si="61"/>
        <v>0</v>
      </c>
      <c r="IM278" s="7">
        <f t="shared" ca="1" si="61"/>
        <v>0</v>
      </c>
      <c r="IN278" s="7">
        <f t="shared" ca="1" si="61"/>
        <v>0</v>
      </c>
      <c r="IO278" s="17"/>
      <c r="IP278" s="204"/>
      <c r="IQ278" s="3" t="s">
        <v>34</v>
      </c>
      <c r="IR278" s="7">
        <f ca="1"/>
        <v>0</v>
      </c>
      <c r="IS278" s="7">
        <f ca="1"/>
        <v>0</v>
      </c>
      <c r="IT278" s="7">
        <f ca="1"/>
        <v>0</v>
      </c>
      <c r="IU278" s="7">
        <f ca="1"/>
        <v>0</v>
      </c>
      <c r="IV278" s="7">
        <f ca="1"/>
        <v>0</v>
      </c>
      <c r="IW278" s="7">
        <f ca="1"/>
        <v>0</v>
      </c>
      <c r="IX278" s="7">
        <f ca="1"/>
        <v>0</v>
      </c>
      <c r="IY278" s="7">
        <f ca="1"/>
        <v>0</v>
      </c>
      <c r="IZ278" s="7">
        <f ca="1"/>
        <v>0</v>
      </c>
      <c r="JA278" s="7">
        <f ca="1"/>
        <v>0</v>
      </c>
      <c r="JB278" s="7">
        <f ca="1"/>
        <v>0</v>
      </c>
      <c r="JC278" s="7">
        <f ca="1"/>
        <v>0</v>
      </c>
      <c r="JD278" s="7">
        <f ca="1"/>
        <v>0</v>
      </c>
      <c r="JE278" s="7">
        <f ca="1"/>
        <v>0</v>
      </c>
      <c r="JF278" s="7">
        <f ca="1"/>
        <v>0</v>
      </c>
      <c r="JG278" s="7">
        <f ca="1"/>
        <v>0</v>
      </c>
      <c r="JH278" s="7">
        <f ca="1"/>
        <v>0</v>
      </c>
      <c r="JI278" s="7">
        <f ca="1"/>
        <v>0</v>
      </c>
      <c r="JJ278" s="7">
        <f ca="1"/>
        <v>0</v>
      </c>
      <c r="JK278" s="7">
        <f ca="1"/>
        <v>0</v>
      </c>
      <c r="JL278" s="143"/>
    </row>
    <row r="279" spans="222:272">
      <c r="HN279" s="204"/>
      <c r="HO279" s="148"/>
      <c r="HP279" s="204"/>
      <c r="HQ279" s="3" t="s">
        <v>35</v>
      </c>
      <c r="HR279" s="7">
        <f ca="1"/>
        <v>0</v>
      </c>
      <c r="HS279" t="s">
        <v>186</v>
      </c>
      <c r="HV279" s="7">
        <f t="shared" ca="1" si="60"/>
        <v>0</v>
      </c>
      <c r="HW279" s="7">
        <f t="shared" ca="1" si="60"/>
        <v>0</v>
      </c>
      <c r="HX279" s="7">
        <f t="shared" ca="1" si="60"/>
        <v>0</v>
      </c>
      <c r="HY279" s="7">
        <f t="shared" ca="1" si="60"/>
        <v>0</v>
      </c>
      <c r="HZ279" s="7">
        <f t="shared" ca="1" si="60"/>
        <v>0</v>
      </c>
      <c r="IA279" s="7">
        <f t="shared" ca="1" si="60"/>
        <v>0</v>
      </c>
      <c r="IB279" s="7">
        <f t="shared" ca="1" si="60"/>
        <v>0</v>
      </c>
      <c r="IC279" s="7">
        <f t="shared" ca="1" si="60"/>
        <v>0</v>
      </c>
      <c r="ID279" s="7">
        <f t="shared" ca="1" si="60"/>
        <v>0</v>
      </c>
      <c r="IE279" s="7">
        <f t="shared" ca="1" si="60"/>
        <v>0</v>
      </c>
      <c r="IF279" s="7">
        <f t="shared" ca="1" si="61"/>
        <v>0</v>
      </c>
      <c r="IG279" s="7">
        <f t="shared" ca="1" si="61"/>
        <v>0</v>
      </c>
      <c r="IH279" s="7">
        <f t="shared" ca="1" si="61"/>
        <v>0</v>
      </c>
      <c r="II279" s="7">
        <f t="shared" ca="1" si="61"/>
        <v>0</v>
      </c>
      <c r="IJ279" s="7">
        <f t="shared" ca="1" si="61"/>
        <v>0</v>
      </c>
      <c r="IK279" s="7">
        <f t="shared" ca="1" si="61"/>
        <v>0</v>
      </c>
      <c r="IL279" s="7">
        <f t="shared" ca="1" si="61"/>
        <v>0</v>
      </c>
      <c r="IM279" s="7">
        <f t="shared" ca="1" si="61"/>
        <v>0</v>
      </c>
      <c r="IN279" s="7">
        <f t="shared" ca="1" si="61"/>
        <v>0</v>
      </c>
      <c r="IO279" s="17"/>
      <c r="IP279" s="204"/>
      <c r="IQ279" s="3" t="s">
        <v>35</v>
      </c>
      <c r="IR279" s="7">
        <f ca="1"/>
        <v>0</v>
      </c>
      <c r="IS279" s="7">
        <f ca="1"/>
        <v>0</v>
      </c>
      <c r="IT279" s="7">
        <f ca="1"/>
        <v>0</v>
      </c>
      <c r="IU279" s="7">
        <f ca="1"/>
        <v>0</v>
      </c>
      <c r="IV279" s="7">
        <f ca="1"/>
        <v>0</v>
      </c>
      <c r="IW279" s="7">
        <f ca="1"/>
        <v>0</v>
      </c>
      <c r="IX279" s="7">
        <f ca="1"/>
        <v>0</v>
      </c>
      <c r="IY279" s="7">
        <f ca="1"/>
        <v>0</v>
      </c>
      <c r="IZ279" s="7">
        <f ca="1"/>
        <v>0</v>
      </c>
      <c r="JA279" s="7">
        <f ca="1"/>
        <v>0</v>
      </c>
      <c r="JB279" s="7">
        <f ca="1"/>
        <v>0</v>
      </c>
      <c r="JC279" s="7">
        <f ca="1"/>
        <v>0</v>
      </c>
      <c r="JD279" s="7">
        <f ca="1"/>
        <v>0</v>
      </c>
      <c r="JE279" s="7">
        <f ca="1"/>
        <v>0</v>
      </c>
      <c r="JF279" s="7">
        <f ca="1"/>
        <v>0</v>
      </c>
      <c r="JG279" s="7">
        <f ca="1"/>
        <v>0</v>
      </c>
      <c r="JH279" s="7">
        <f ca="1"/>
        <v>0</v>
      </c>
      <c r="JI279" s="7">
        <f ca="1"/>
        <v>0</v>
      </c>
      <c r="JJ279" s="7">
        <f ca="1"/>
        <v>0</v>
      </c>
      <c r="JK279" s="7">
        <f ca="1"/>
        <v>0</v>
      </c>
      <c r="JL279" s="143"/>
    </row>
    <row r="280" spans="222:272" ht="19">
      <c r="HN280" s="204"/>
      <c r="HO280" s="148"/>
      <c r="HP280" s="204"/>
      <c r="HQ280" s="3" t="s">
        <v>36</v>
      </c>
      <c r="HR280" s="7">
        <f ca="1"/>
        <v>0</v>
      </c>
      <c r="HS280" t="s">
        <v>187</v>
      </c>
      <c r="HV280" s="7">
        <f t="shared" ca="1" si="60"/>
        <v>0</v>
      </c>
      <c r="HW280" s="7">
        <f t="shared" ca="1" si="60"/>
        <v>0</v>
      </c>
      <c r="HX280" s="7">
        <f t="shared" ca="1" si="60"/>
        <v>0</v>
      </c>
      <c r="HY280" s="7">
        <f t="shared" ca="1" si="60"/>
        <v>0</v>
      </c>
      <c r="HZ280" s="7">
        <f t="shared" ca="1" si="60"/>
        <v>0</v>
      </c>
      <c r="IA280" s="7">
        <f t="shared" ca="1" si="60"/>
        <v>0</v>
      </c>
      <c r="IB280" s="7">
        <f t="shared" ca="1" si="60"/>
        <v>0</v>
      </c>
      <c r="IC280" s="7">
        <f t="shared" ca="1" si="60"/>
        <v>0</v>
      </c>
      <c r="ID280" s="7">
        <f t="shared" ca="1" si="60"/>
        <v>0</v>
      </c>
      <c r="IE280" s="7">
        <f t="shared" ca="1" si="60"/>
        <v>0</v>
      </c>
      <c r="IF280" s="7">
        <f t="shared" ca="1" si="61"/>
        <v>0</v>
      </c>
      <c r="IG280" s="7">
        <f t="shared" ca="1" si="61"/>
        <v>0</v>
      </c>
      <c r="IH280" s="7">
        <f t="shared" ca="1" si="61"/>
        <v>0</v>
      </c>
      <c r="II280" s="7">
        <f t="shared" ca="1" si="61"/>
        <v>0</v>
      </c>
      <c r="IJ280" s="7">
        <f t="shared" ca="1" si="61"/>
        <v>0</v>
      </c>
      <c r="IK280" s="7">
        <f t="shared" ca="1" si="61"/>
        <v>0</v>
      </c>
      <c r="IL280" s="7">
        <f t="shared" ca="1" si="61"/>
        <v>0</v>
      </c>
      <c r="IM280" s="7">
        <f t="shared" ca="1" si="61"/>
        <v>0</v>
      </c>
      <c r="IN280" s="7">
        <f t="shared" ca="1" si="61"/>
        <v>0</v>
      </c>
      <c r="IO280" s="17"/>
      <c r="IP280" s="204"/>
      <c r="IQ280" s="3" t="s">
        <v>36</v>
      </c>
      <c r="IR280" s="7">
        <f ca="1"/>
        <v>0</v>
      </c>
      <c r="IS280" s="7">
        <f ca="1"/>
        <v>0</v>
      </c>
      <c r="IT280" s="7">
        <f ca="1"/>
        <v>0</v>
      </c>
      <c r="IU280" s="7">
        <f ca="1"/>
        <v>0</v>
      </c>
      <c r="IV280" s="7">
        <f ca="1"/>
        <v>0</v>
      </c>
      <c r="IW280" s="7">
        <f ca="1"/>
        <v>0</v>
      </c>
      <c r="IX280" s="7">
        <f ca="1"/>
        <v>0</v>
      </c>
      <c r="IY280" s="7">
        <f ca="1"/>
        <v>0</v>
      </c>
      <c r="IZ280" s="7">
        <f ca="1"/>
        <v>0</v>
      </c>
      <c r="JA280" s="7">
        <f ca="1"/>
        <v>0</v>
      </c>
      <c r="JB280" s="7">
        <f ca="1"/>
        <v>0</v>
      </c>
      <c r="JC280" s="7">
        <f ca="1"/>
        <v>0</v>
      </c>
      <c r="JD280" s="7">
        <f ca="1"/>
        <v>0</v>
      </c>
      <c r="JE280" s="7">
        <f ca="1"/>
        <v>0</v>
      </c>
      <c r="JF280" s="7">
        <f ca="1"/>
        <v>0</v>
      </c>
      <c r="JG280" s="7">
        <f ca="1"/>
        <v>0</v>
      </c>
      <c r="JH280" s="7">
        <f ca="1"/>
        <v>0</v>
      </c>
      <c r="JI280" s="7">
        <f ca="1"/>
        <v>0</v>
      </c>
      <c r="JJ280" s="7">
        <f ca="1"/>
        <v>0</v>
      </c>
      <c r="JK280" s="7">
        <f ca="1"/>
        <v>0</v>
      </c>
      <c r="JL280" s="143"/>
    </row>
    <row r="281" spans="222:272">
      <c r="HN281" s="204"/>
      <c r="HO281" s="148"/>
      <c r="HP281" s="204"/>
      <c r="HQ281" s="3" t="s">
        <v>41</v>
      </c>
      <c r="HR281" s="7">
        <f ca="1"/>
        <v>0</v>
      </c>
      <c r="HS281" t="s">
        <v>188</v>
      </c>
      <c r="HV281" s="7">
        <f t="shared" ca="1" si="60"/>
        <v>0</v>
      </c>
      <c r="HW281" s="7">
        <f t="shared" ca="1" si="60"/>
        <v>0</v>
      </c>
      <c r="HX281" s="7">
        <f t="shared" ca="1" si="60"/>
        <v>0</v>
      </c>
      <c r="HY281" s="7">
        <f t="shared" ca="1" si="60"/>
        <v>0</v>
      </c>
      <c r="HZ281" s="7">
        <f t="shared" ca="1" si="60"/>
        <v>0</v>
      </c>
      <c r="IA281" s="7">
        <f t="shared" ca="1" si="60"/>
        <v>0</v>
      </c>
      <c r="IB281" s="7">
        <f t="shared" ca="1" si="60"/>
        <v>0</v>
      </c>
      <c r="IC281" s="7">
        <f t="shared" ca="1" si="60"/>
        <v>0</v>
      </c>
      <c r="ID281" s="7">
        <f t="shared" ca="1" si="60"/>
        <v>0</v>
      </c>
      <c r="IE281" s="7">
        <f t="shared" ca="1" si="60"/>
        <v>0</v>
      </c>
      <c r="IF281" s="7">
        <f t="shared" ca="1" si="61"/>
        <v>0</v>
      </c>
      <c r="IG281" s="7">
        <f t="shared" ca="1" si="61"/>
        <v>0</v>
      </c>
      <c r="IH281" s="7">
        <f t="shared" ca="1" si="61"/>
        <v>0</v>
      </c>
      <c r="II281" s="7">
        <f t="shared" ca="1" si="61"/>
        <v>0</v>
      </c>
      <c r="IJ281" s="7">
        <f t="shared" ca="1" si="61"/>
        <v>0</v>
      </c>
      <c r="IK281" s="7">
        <f t="shared" ca="1" si="61"/>
        <v>0</v>
      </c>
      <c r="IL281" s="7">
        <f t="shared" ca="1" si="61"/>
        <v>0</v>
      </c>
      <c r="IM281" s="7">
        <f t="shared" ca="1" si="61"/>
        <v>0</v>
      </c>
      <c r="IN281" s="7">
        <f t="shared" ca="1" si="61"/>
        <v>0</v>
      </c>
      <c r="IO281" s="17"/>
      <c r="IP281" s="204"/>
      <c r="IQ281" s="3" t="s">
        <v>41</v>
      </c>
      <c r="IR281" s="7">
        <f ca="1"/>
        <v>0</v>
      </c>
      <c r="IS281" s="7">
        <f ca="1"/>
        <v>0</v>
      </c>
      <c r="IT281" s="7">
        <f ca="1"/>
        <v>0</v>
      </c>
      <c r="IU281" s="7">
        <f ca="1"/>
        <v>0</v>
      </c>
      <c r="IV281" s="7">
        <f ca="1"/>
        <v>0</v>
      </c>
      <c r="IW281" s="7">
        <f ca="1"/>
        <v>0</v>
      </c>
      <c r="IX281" s="7">
        <f ca="1"/>
        <v>0</v>
      </c>
      <c r="IY281" s="7">
        <f ca="1"/>
        <v>0</v>
      </c>
      <c r="IZ281" s="7">
        <f ca="1"/>
        <v>0</v>
      </c>
      <c r="JA281" s="7">
        <f ca="1"/>
        <v>0</v>
      </c>
      <c r="JB281" s="7">
        <f ca="1"/>
        <v>0</v>
      </c>
      <c r="JC281" s="7">
        <f ca="1"/>
        <v>0</v>
      </c>
      <c r="JD281" s="7">
        <f ca="1"/>
        <v>0</v>
      </c>
      <c r="JE281" s="7">
        <f ca="1"/>
        <v>0</v>
      </c>
      <c r="JF281" s="7">
        <f ca="1"/>
        <v>0</v>
      </c>
      <c r="JG281" s="7">
        <f ca="1"/>
        <v>0</v>
      </c>
      <c r="JH281" s="7">
        <f ca="1"/>
        <v>0</v>
      </c>
      <c r="JI281" s="7">
        <f ca="1"/>
        <v>0</v>
      </c>
      <c r="JJ281" s="7">
        <f ca="1"/>
        <v>0</v>
      </c>
      <c r="JK281" s="7">
        <f ca="1"/>
        <v>0</v>
      </c>
      <c r="JL281" s="143"/>
    </row>
    <row r="282" spans="222:272">
      <c r="HN282" s="204"/>
      <c r="HO282" s="148"/>
      <c r="HP282" s="204"/>
      <c r="HQ282" s="3" t="s">
        <v>134</v>
      </c>
      <c r="HR282" s="7">
        <f ca="1"/>
        <v>0</v>
      </c>
      <c r="HS282" t="s">
        <v>189</v>
      </c>
      <c r="HV282" s="7">
        <f t="shared" ca="1" si="60"/>
        <v>0</v>
      </c>
      <c r="HW282" s="7">
        <f t="shared" ca="1" si="60"/>
        <v>0</v>
      </c>
      <c r="HX282" s="7">
        <f t="shared" ca="1" si="60"/>
        <v>0</v>
      </c>
      <c r="HY282" s="7">
        <f t="shared" ca="1" si="60"/>
        <v>0</v>
      </c>
      <c r="HZ282" s="7">
        <f t="shared" ca="1" si="60"/>
        <v>0</v>
      </c>
      <c r="IA282" s="7">
        <f t="shared" ca="1" si="60"/>
        <v>0</v>
      </c>
      <c r="IB282" s="7">
        <f t="shared" ca="1" si="60"/>
        <v>0</v>
      </c>
      <c r="IC282" s="7">
        <f t="shared" ca="1" si="60"/>
        <v>0</v>
      </c>
      <c r="ID282" s="7">
        <f t="shared" ca="1" si="60"/>
        <v>0</v>
      </c>
      <c r="IE282" s="7">
        <f t="shared" ca="1" si="60"/>
        <v>0</v>
      </c>
      <c r="IF282" s="7">
        <f t="shared" ca="1" si="61"/>
        <v>0</v>
      </c>
      <c r="IG282" s="7">
        <f t="shared" ca="1" si="61"/>
        <v>0</v>
      </c>
      <c r="IH282" s="7">
        <f t="shared" ca="1" si="61"/>
        <v>0</v>
      </c>
      <c r="II282" s="7">
        <f t="shared" ca="1" si="61"/>
        <v>0</v>
      </c>
      <c r="IJ282" s="7">
        <f t="shared" ca="1" si="61"/>
        <v>0</v>
      </c>
      <c r="IK282" s="7">
        <f t="shared" ca="1" si="61"/>
        <v>0</v>
      </c>
      <c r="IL282" s="7">
        <f t="shared" ca="1" si="61"/>
        <v>0</v>
      </c>
      <c r="IM282" s="7">
        <f t="shared" ca="1" si="61"/>
        <v>0</v>
      </c>
      <c r="IN282" s="7">
        <f t="shared" ca="1" si="61"/>
        <v>0</v>
      </c>
      <c r="IO282" s="17"/>
      <c r="IP282" s="204"/>
      <c r="IQ282" s="3" t="s">
        <v>134</v>
      </c>
      <c r="IR282" s="7">
        <f ca="1"/>
        <v>0</v>
      </c>
      <c r="IS282" s="7">
        <f ca="1"/>
        <v>0</v>
      </c>
      <c r="IT282" s="7">
        <f ca="1"/>
        <v>0</v>
      </c>
      <c r="IU282" s="7">
        <f ca="1"/>
        <v>0</v>
      </c>
      <c r="IV282" s="7">
        <f ca="1"/>
        <v>0</v>
      </c>
      <c r="IW282" s="7">
        <f ca="1"/>
        <v>0</v>
      </c>
      <c r="IX282" s="7">
        <f ca="1"/>
        <v>0</v>
      </c>
      <c r="IY282" s="7">
        <f ca="1"/>
        <v>0</v>
      </c>
      <c r="IZ282" s="7">
        <f ca="1"/>
        <v>0</v>
      </c>
      <c r="JA282" s="7">
        <f ca="1"/>
        <v>0</v>
      </c>
      <c r="JB282" s="7">
        <f ca="1"/>
        <v>0</v>
      </c>
      <c r="JC282" s="7">
        <f ca="1"/>
        <v>0</v>
      </c>
      <c r="JD282" s="7">
        <f ca="1"/>
        <v>0</v>
      </c>
      <c r="JE282" s="7">
        <f ca="1"/>
        <v>0</v>
      </c>
      <c r="JF282" s="7">
        <f ca="1"/>
        <v>0</v>
      </c>
      <c r="JG282" s="7">
        <f ca="1"/>
        <v>0</v>
      </c>
      <c r="JH282" s="7">
        <f ca="1"/>
        <v>0</v>
      </c>
      <c r="JI282" s="7">
        <f ca="1"/>
        <v>0</v>
      </c>
      <c r="JJ282" s="7">
        <f ca="1"/>
        <v>0</v>
      </c>
      <c r="JK282" s="7">
        <f ca="1"/>
        <v>0</v>
      </c>
      <c r="JL282" s="143"/>
    </row>
    <row r="283" spans="222:272" ht="18">
      <c r="HN283" s="204"/>
      <c r="HO283" s="148"/>
      <c r="HP283" s="17"/>
      <c r="HR283" s="17" t="s">
        <v>212</v>
      </c>
      <c r="HV283" s="211" t="s">
        <v>193</v>
      </c>
      <c r="HW283" s="211"/>
      <c r="HX283" s="211"/>
      <c r="HY283" s="211"/>
      <c r="HZ283" s="211"/>
      <c r="IA283" s="211"/>
      <c r="IB283" s="211"/>
      <c r="IC283" s="211"/>
      <c r="ID283" s="211"/>
      <c r="IE283" s="211"/>
      <c r="IF283" s="211"/>
      <c r="IG283" s="211"/>
      <c r="IH283" s="211"/>
      <c r="II283" s="211"/>
      <c r="IJ283" s="211"/>
      <c r="IK283" s="211"/>
      <c r="IL283" s="211"/>
      <c r="IM283" s="211"/>
      <c r="IN283" s="211"/>
      <c r="IO283" s="17"/>
      <c r="IP283" s="45"/>
      <c r="IQ283" s="3"/>
      <c r="IR283" s="221" t="s">
        <v>259</v>
      </c>
      <c r="IS283" s="221"/>
      <c r="IT283" s="221"/>
      <c r="IU283" s="221"/>
      <c r="IV283" s="221"/>
      <c r="IW283" s="221"/>
      <c r="IX283" s="221"/>
      <c r="IY283" s="221"/>
      <c r="IZ283" s="221"/>
      <c r="JA283" s="221"/>
      <c r="JB283" s="221"/>
      <c r="JC283" s="221"/>
      <c r="JD283" s="221"/>
      <c r="JE283" s="221"/>
      <c r="JF283" s="221"/>
      <c r="JG283" s="221"/>
      <c r="JH283" s="221"/>
      <c r="JI283" s="221"/>
      <c r="JJ283" s="221"/>
      <c r="JK283" s="221"/>
      <c r="JL283" s="143"/>
    </row>
    <row r="284" spans="222:272">
      <c r="HN284" s="204"/>
      <c r="HO284" s="148"/>
      <c r="HP284" s="17"/>
      <c r="HR284" s="17"/>
      <c r="HV284" s="38"/>
      <c r="HW284" s="38"/>
      <c r="HX284" s="38"/>
      <c r="HY284" s="38"/>
      <c r="HZ284" s="38"/>
      <c r="IA284" s="38"/>
      <c r="IB284" s="38"/>
      <c r="IC284" s="38"/>
      <c r="ID284" s="38"/>
      <c r="IE284" s="38"/>
      <c r="IF284" s="38"/>
      <c r="IG284" s="38"/>
      <c r="IH284" s="38"/>
      <c r="II284" s="38"/>
      <c r="IJ284" s="38"/>
      <c r="IK284" s="38"/>
      <c r="IL284" s="38"/>
      <c r="IM284" s="38"/>
      <c r="IN284" s="38"/>
      <c r="IO284" s="17"/>
      <c r="IP284" s="45"/>
      <c r="IQ284" s="3"/>
      <c r="IR284" s="7">
        <f ca="1">IR265</f>
        <v>0</v>
      </c>
      <c r="IS284" s="7">
        <f t="shared" ref="IS284:JK284" ca="1" si="62">IS265</f>
        <v>0</v>
      </c>
      <c r="IT284" s="7">
        <f t="shared" ca="1" si="62"/>
        <v>0</v>
      </c>
      <c r="IU284" s="7">
        <f t="shared" ca="1" si="62"/>
        <v>0</v>
      </c>
      <c r="IV284" s="7">
        <f t="shared" ca="1" si="62"/>
        <v>0</v>
      </c>
      <c r="IW284" s="7">
        <f t="shared" ca="1" si="62"/>
        <v>0</v>
      </c>
      <c r="IX284" s="7">
        <f t="shared" ca="1" si="62"/>
        <v>0</v>
      </c>
      <c r="IY284" s="7">
        <f t="shared" ca="1" si="62"/>
        <v>0</v>
      </c>
      <c r="IZ284" s="7">
        <f t="shared" ca="1" si="62"/>
        <v>0</v>
      </c>
      <c r="JA284" s="7">
        <f t="shared" ca="1" si="62"/>
        <v>0</v>
      </c>
      <c r="JB284" s="7">
        <f t="shared" ca="1" si="62"/>
        <v>0</v>
      </c>
      <c r="JC284" s="7">
        <f t="shared" ca="1" si="62"/>
        <v>0</v>
      </c>
      <c r="JD284" s="7">
        <f t="shared" ca="1" si="62"/>
        <v>0</v>
      </c>
      <c r="JE284" s="7">
        <f t="shared" ca="1" si="62"/>
        <v>0</v>
      </c>
      <c r="JF284" s="7">
        <f t="shared" ca="1" si="62"/>
        <v>0</v>
      </c>
      <c r="JG284" s="7">
        <f t="shared" ca="1" si="62"/>
        <v>0</v>
      </c>
      <c r="JH284" s="7">
        <f t="shared" ca="1" si="62"/>
        <v>125.70858291264501</v>
      </c>
      <c r="JI284" s="7">
        <f t="shared" ca="1" si="62"/>
        <v>17011.601057192587</v>
      </c>
      <c r="JJ284" s="7">
        <f t="shared" ca="1" si="62"/>
        <v>226.79543068520348</v>
      </c>
      <c r="JK284" s="7">
        <f t="shared" ca="1" si="62"/>
        <v>27355.894929209429</v>
      </c>
      <c r="JL284" s="143"/>
    </row>
    <row r="285" spans="222:272" ht="20">
      <c r="HN285" s="204"/>
      <c r="HO285" s="148"/>
      <c r="HP285" s="17"/>
      <c r="HR285" s="17"/>
      <c r="HV285" s="38"/>
      <c r="HW285" s="38"/>
      <c r="HX285" s="38"/>
      <c r="HY285" s="38"/>
      <c r="HZ285" s="38"/>
      <c r="IA285" s="38"/>
      <c r="IB285" s="38"/>
      <c r="IC285" s="38"/>
      <c r="ID285" s="38"/>
      <c r="IE285" s="38"/>
      <c r="IF285" s="38"/>
      <c r="IG285" s="38"/>
      <c r="IH285" s="38"/>
      <c r="II285" s="38"/>
      <c r="IJ285" s="38"/>
      <c r="IK285" s="38"/>
      <c r="IL285" s="38"/>
      <c r="IM285" s="38"/>
      <c r="IN285" s="38"/>
      <c r="IO285" s="17"/>
      <c r="IP285" s="45"/>
      <c r="IQ285" s="3"/>
      <c r="IR285" s="221" t="s">
        <v>261</v>
      </c>
      <c r="IS285" s="221"/>
      <c r="IT285" s="221"/>
      <c r="IU285" s="221"/>
      <c r="IV285" s="221"/>
      <c r="IW285" s="221"/>
      <c r="IX285" s="221"/>
      <c r="IY285" s="221"/>
      <c r="IZ285" s="221"/>
      <c r="JA285" s="221"/>
      <c r="JB285" s="221"/>
      <c r="JC285" s="221"/>
      <c r="JD285" s="221"/>
      <c r="JE285" s="221"/>
      <c r="JF285" s="221"/>
      <c r="JG285" s="221"/>
      <c r="JH285" s="221"/>
      <c r="JI285" s="221"/>
      <c r="JJ285" s="221"/>
      <c r="JK285" s="221"/>
      <c r="JL285" s="143"/>
    </row>
    <row r="286" spans="222:272">
      <c r="HN286" s="204"/>
      <c r="HO286" s="148"/>
      <c r="HP286" s="17"/>
      <c r="HR286" s="17"/>
      <c r="HV286" s="38"/>
      <c r="HW286" s="38"/>
      <c r="HX286" s="38"/>
      <c r="HY286" s="38"/>
      <c r="HZ286" s="38"/>
      <c r="IA286" s="38"/>
      <c r="IB286" s="38"/>
      <c r="IC286" s="38"/>
      <c r="ID286" s="38"/>
      <c r="IE286" s="38"/>
      <c r="IF286" s="38"/>
      <c r="IG286" s="38"/>
      <c r="IH286" s="38"/>
      <c r="II286" s="38"/>
      <c r="IJ286" s="38"/>
      <c r="IK286" s="38"/>
      <c r="IL286" s="38"/>
      <c r="IM286" s="38"/>
      <c r="IN286" s="38"/>
      <c r="IO286" s="17"/>
      <c r="IP286" s="45"/>
      <c r="IQ286" s="3"/>
      <c r="IR286" s="17"/>
      <c r="IS286" s="17"/>
      <c r="IT286" s="17"/>
      <c r="IU286" s="17"/>
      <c r="IV286" s="17"/>
      <c r="IW286" s="17"/>
      <c r="IX286" s="17"/>
      <c r="IY286" s="17"/>
      <c r="IZ286" s="17"/>
      <c r="JA286" s="17"/>
      <c r="JB286" s="17"/>
      <c r="JC286" s="17"/>
      <c r="JD286" s="17"/>
      <c r="JE286" s="17"/>
      <c r="JF286" s="17"/>
      <c r="JG286" s="17"/>
      <c r="JH286" s="17"/>
      <c r="JI286" s="17"/>
      <c r="JJ286" s="17"/>
      <c r="JK286" s="17"/>
      <c r="JL286" s="143"/>
    </row>
    <row r="287" spans="222:272">
      <c r="HN287" s="204"/>
      <c r="HO287" s="147"/>
      <c r="HV287" s="211" t="s">
        <v>1</v>
      </c>
      <c r="HW287" s="211"/>
      <c r="HX287" s="211"/>
      <c r="HY287" s="211"/>
      <c r="HZ287" s="211"/>
      <c r="IA287" s="211"/>
      <c r="IB287" s="211"/>
      <c r="IC287" s="211"/>
      <c r="ID287" s="211"/>
      <c r="IE287" s="211"/>
      <c r="IF287" s="211"/>
      <c r="IG287" s="211"/>
      <c r="IH287" s="211"/>
      <c r="II287" s="211"/>
      <c r="IJ287" s="211"/>
      <c r="IK287" s="211"/>
      <c r="IL287" s="211"/>
      <c r="IM287" s="211"/>
      <c r="IN287" s="211"/>
      <c r="IR287" s="211" t="s">
        <v>110</v>
      </c>
      <c r="IS287" s="211"/>
      <c r="IT287" s="211"/>
      <c r="IU287" s="211"/>
      <c r="IV287" s="211"/>
      <c r="IW287" s="211"/>
      <c r="IX287" s="211"/>
      <c r="IY287" s="211"/>
      <c r="IZ287" s="211"/>
      <c r="JA287" s="211"/>
      <c r="JB287" s="211"/>
      <c r="JC287" s="211"/>
      <c r="JD287" s="211"/>
      <c r="JE287" s="211"/>
      <c r="JF287" s="211"/>
      <c r="JG287" s="211"/>
      <c r="JH287" s="211"/>
      <c r="JI287" s="211"/>
      <c r="JJ287" s="211"/>
      <c r="JK287" s="211"/>
      <c r="JL287" s="143"/>
    </row>
    <row r="288" spans="222:272" ht="96" customHeight="1">
      <c r="HN288" s="204"/>
      <c r="HO288" s="147"/>
      <c r="HS288" t="s">
        <v>190</v>
      </c>
      <c r="HV288" s="6" t="s">
        <v>175</v>
      </c>
      <c r="HW288" s="6" t="s">
        <v>176</v>
      </c>
      <c r="HX288" s="6" t="s">
        <v>28</v>
      </c>
      <c r="HY288" s="6" t="s">
        <v>0</v>
      </c>
      <c r="HZ288" s="6" t="s">
        <v>37</v>
      </c>
      <c r="IA288" s="6" t="s">
        <v>38</v>
      </c>
      <c r="IB288" s="6" t="s">
        <v>13</v>
      </c>
      <c r="IC288" s="6" t="s">
        <v>23</v>
      </c>
      <c r="ID288" s="6" t="s">
        <v>22</v>
      </c>
      <c r="IE288" s="6" t="s">
        <v>131</v>
      </c>
      <c r="IF288" s="6" t="s">
        <v>132</v>
      </c>
      <c r="IG288" s="6" t="s">
        <v>32</v>
      </c>
      <c r="IH288" s="6" t="s">
        <v>33</v>
      </c>
      <c r="II288" s="6" t="s">
        <v>42</v>
      </c>
      <c r="IJ288" s="6" t="s">
        <v>34</v>
      </c>
      <c r="IK288" s="6" t="s">
        <v>35</v>
      </c>
      <c r="IL288" s="6" t="s">
        <v>36</v>
      </c>
      <c r="IM288" s="6" t="s">
        <v>41</v>
      </c>
      <c r="IN288" s="6" t="s">
        <v>134</v>
      </c>
      <c r="IR288" s="6" t="s">
        <v>14</v>
      </c>
      <c r="IS288" s="6" t="s">
        <v>201</v>
      </c>
      <c r="IT288" s="6" t="s">
        <v>202</v>
      </c>
      <c r="IU288" s="6" t="s">
        <v>27</v>
      </c>
      <c r="IV288" s="6" t="s">
        <v>203</v>
      </c>
      <c r="IW288" s="6" t="s">
        <v>204</v>
      </c>
      <c r="IX288" s="6" t="s">
        <v>15</v>
      </c>
      <c r="IY288" s="6" t="s">
        <v>206</v>
      </c>
      <c r="IZ288" s="6" t="s">
        <v>21</v>
      </c>
      <c r="JA288" s="6" t="s">
        <v>205</v>
      </c>
      <c r="JB288" s="6" t="s">
        <v>20</v>
      </c>
      <c r="JC288" s="6" t="s">
        <v>207</v>
      </c>
      <c r="JD288" s="6" t="s">
        <v>182</v>
      </c>
      <c r="JE288" s="6" t="s">
        <v>183</v>
      </c>
      <c r="JF288" s="6" t="s">
        <v>184</v>
      </c>
      <c r="JG288" s="6" t="s">
        <v>180</v>
      </c>
      <c r="JH288" s="6" t="s">
        <v>139</v>
      </c>
      <c r="JI288" s="6" t="s">
        <v>140</v>
      </c>
      <c r="JJ288" s="6" t="s">
        <v>181</v>
      </c>
      <c r="JK288" s="6" t="s">
        <v>142</v>
      </c>
      <c r="JL288" s="143"/>
    </row>
    <row r="289" spans="222:276">
      <c r="HN289" s="204"/>
      <c r="HO289" s="148"/>
      <c r="HP289" s="204" t="s">
        <v>169</v>
      </c>
      <c r="HQ289" s="3" t="s">
        <v>175</v>
      </c>
      <c r="HR289" s="7">
        <f t="array" aca="1" ref="HR289:HR307" ca="1">TRANSPOSE(HV77:IN77)</f>
        <v>0</v>
      </c>
      <c r="HS289" t="s">
        <v>185</v>
      </c>
      <c r="HV289" s="7">
        <f ca="1">IF((ROW()-ROW($HV$289))=(COLUMN()-COLUMN($HV$289)),INDIRECT("HR"&amp;ROW()),0)</f>
        <v>0</v>
      </c>
      <c r="HW289" s="7">
        <f t="shared" ref="HW289:IN303" ca="1" si="63">IF((ROW()-ROW($HV$289))=(COLUMN()-COLUMN($HV$289)),INDIRECT("HR"&amp;ROW()),0)</f>
        <v>0</v>
      </c>
      <c r="HX289" s="7">
        <f t="shared" ca="1" si="63"/>
        <v>0</v>
      </c>
      <c r="HY289" s="7">
        <f t="shared" ca="1" si="63"/>
        <v>0</v>
      </c>
      <c r="HZ289" s="7">
        <f t="shared" ca="1" si="63"/>
        <v>0</v>
      </c>
      <c r="IA289" s="7">
        <f t="shared" ca="1" si="63"/>
        <v>0</v>
      </c>
      <c r="IB289" s="7">
        <f t="shared" ca="1" si="63"/>
        <v>0</v>
      </c>
      <c r="IC289" s="7">
        <f t="shared" ca="1" si="63"/>
        <v>0</v>
      </c>
      <c r="ID289" s="7">
        <f t="shared" ca="1" si="63"/>
        <v>0</v>
      </c>
      <c r="IE289" s="7">
        <f t="shared" ca="1" si="63"/>
        <v>0</v>
      </c>
      <c r="IF289" s="7">
        <f t="shared" ca="1" si="63"/>
        <v>0</v>
      </c>
      <c r="IG289" s="7">
        <f t="shared" ca="1" si="63"/>
        <v>0</v>
      </c>
      <c r="IH289" s="7">
        <f t="shared" ca="1" si="63"/>
        <v>0</v>
      </c>
      <c r="II289" s="7">
        <f t="shared" ca="1" si="63"/>
        <v>0</v>
      </c>
      <c r="IJ289" s="7">
        <f t="shared" ca="1" si="63"/>
        <v>0</v>
      </c>
      <c r="IK289" s="7">
        <f t="shared" ca="1" si="63"/>
        <v>0</v>
      </c>
      <c r="IL289" s="7">
        <f t="shared" ca="1" si="63"/>
        <v>0</v>
      </c>
      <c r="IM289" s="7">
        <f t="shared" ca="1" si="63"/>
        <v>0</v>
      </c>
      <c r="IN289" s="7">
        <f t="shared" ca="1" si="63"/>
        <v>0</v>
      </c>
      <c r="IO289" s="17"/>
      <c r="IP289" s="204" t="s">
        <v>169</v>
      </c>
      <c r="IQ289" s="3" t="s">
        <v>175</v>
      </c>
      <c r="IR289" s="7">
        <f t="array" aca="1" ref="IR289:JK307" ca="1">MMULT(HV289:IN307, FL$103:GE$121)</f>
        <v>0</v>
      </c>
      <c r="IS289" s="7">
        <f ca="1"/>
        <v>0</v>
      </c>
      <c r="IT289" s="7">
        <f ca="1"/>
        <v>0</v>
      </c>
      <c r="IU289" s="7">
        <f ca="1"/>
        <v>0</v>
      </c>
      <c r="IV289" s="7">
        <f ca="1"/>
        <v>0</v>
      </c>
      <c r="IW289" s="7">
        <f ca="1"/>
        <v>0</v>
      </c>
      <c r="IX289" s="7">
        <f ca="1"/>
        <v>0</v>
      </c>
      <c r="IY289" s="7">
        <f ca="1"/>
        <v>0</v>
      </c>
      <c r="IZ289" s="7">
        <f ca="1"/>
        <v>0</v>
      </c>
      <c r="JA289" s="7">
        <f ca="1"/>
        <v>0</v>
      </c>
      <c r="JB289" s="7">
        <f ca="1"/>
        <v>0</v>
      </c>
      <c r="JC289" s="7">
        <f ca="1"/>
        <v>0</v>
      </c>
      <c r="JD289" s="7">
        <f ca="1"/>
        <v>0</v>
      </c>
      <c r="JE289" s="7">
        <f ca="1"/>
        <v>0</v>
      </c>
      <c r="JF289" s="7">
        <f ca="1"/>
        <v>0</v>
      </c>
      <c r="JG289" s="7">
        <f ca="1"/>
        <v>0</v>
      </c>
      <c r="JH289" s="7">
        <f ca="1"/>
        <v>0</v>
      </c>
      <c r="JI289" s="7">
        <f ca="1"/>
        <v>0</v>
      </c>
      <c r="JJ289" s="7">
        <f ca="1"/>
        <v>0</v>
      </c>
      <c r="JK289" s="7">
        <f ca="1"/>
        <v>0</v>
      </c>
      <c r="JL289" s="143"/>
    </row>
    <row r="290" spans="222:276">
      <c r="HN290" s="204"/>
      <c r="HO290" s="148"/>
      <c r="HP290" s="204"/>
      <c r="HQ290" s="3" t="s">
        <v>176</v>
      </c>
      <c r="HR290" s="7">
        <f ca="1"/>
        <v>0</v>
      </c>
      <c r="HS290" t="s">
        <v>185</v>
      </c>
      <c r="HV290" s="7">
        <f t="shared" ref="HV290:IK307" ca="1" si="64">IF((ROW()-ROW($HV$289))=(COLUMN()-COLUMN($HV$289)),INDIRECT("HR"&amp;ROW()),0)</f>
        <v>0</v>
      </c>
      <c r="HW290" s="7">
        <f t="shared" ca="1" si="63"/>
        <v>0</v>
      </c>
      <c r="HX290" s="7">
        <f t="shared" ca="1" si="63"/>
        <v>0</v>
      </c>
      <c r="HY290" s="7">
        <f t="shared" ca="1" si="63"/>
        <v>0</v>
      </c>
      <c r="HZ290" s="7">
        <f t="shared" ca="1" si="63"/>
        <v>0</v>
      </c>
      <c r="IA290" s="7">
        <f t="shared" ca="1" si="63"/>
        <v>0</v>
      </c>
      <c r="IB290" s="7">
        <f t="shared" ca="1" si="63"/>
        <v>0</v>
      </c>
      <c r="IC290" s="7">
        <f t="shared" ca="1" si="63"/>
        <v>0</v>
      </c>
      <c r="ID290" s="7">
        <f t="shared" ca="1" si="63"/>
        <v>0</v>
      </c>
      <c r="IE290" s="7">
        <f t="shared" ca="1" si="63"/>
        <v>0</v>
      </c>
      <c r="IF290" s="7">
        <f t="shared" ca="1" si="63"/>
        <v>0</v>
      </c>
      <c r="IG290" s="7">
        <f t="shared" ca="1" si="63"/>
        <v>0</v>
      </c>
      <c r="IH290" s="7">
        <f t="shared" ca="1" si="63"/>
        <v>0</v>
      </c>
      <c r="II290" s="7">
        <f t="shared" ca="1" si="63"/>
        <v>0</v>
      </c>
      <c r="IJ290" s="7">
        <f t="shared" ca="1" si="63"/>
        <v>0</v>
      </c>
      <c r="IK290" s="7">
        <f t="shared" ca="1" si="63"/>
        <v>0</v>
      </c>
      <c r="IL290" s="7">
        <f t="shared" ca="1" si="63"/>
        <v>0</v>
      </c>
      <c r="IM290" s="7">
        <f t="shared" ca="1" si="63"/>
        <v>0</v>
      </c>
      <c r="IN290" s="7">
        <f t="shared" ca="1" si="63"/>
        <v>0</v>
      </c>
      <c r="IO290" s="17"/>
      <c r="IP290" s="204"/>
      <c r="IQ290" s="3" t="s">
        <v>176</v>
      </c>
      <c r="IR290" s="7">
        <f ca="1"/>
        <v>0</v>
      </c>
      <c r="IS290" s="7">
        <f ca="1"/>
        <v>0</v>
      </c>
      <c r="IT290" s="7">
        <f ca="1"/>
        <v>0</v>
      </c>
      <c r="IU290" s="7">
        <f ca="1"/>
        <v>0</v>
      </c>
      <c r="IV290" s="7">
        <f ca="1"/>
        <v>0</v>
      </c>
      <c r="IW290" s="7">
        <f ca="1"/>
        <v>0</v>
      </c>
      <c r="IX290" s="7">
        <f ca="1"/>
        <v>0</v>
      </c>
      <c r="IY290" s="7">
        <f ca="1"/>
        <v>0</v>
      </c>
      <c r="IZ290" s="7">
        <f ca="1"/>
        <v>0</v>
      </c>
      <c r="JA290" s="7">
        <f ca="1"/>
        <v>0</v>
      </c>
      <c r="JB290" s="7">
        <f ca="1"/>
        <v>0</v>
      </c>
      <c r="JC290" s="7">
        <f ca="1"/>
        <v>0</v>
      </c>
      <c r="JD290" s="7">
        <f ca="1"/>
        <v>0</v>
      </c>
      <c r="JE290" s="7">
        <f ca="1"/>
        <v>0</v>
      </c>
      <c r="JF290" s="7">
        <f ca="1"/>
        <v>0</v>
      </c>
      <c r="JG290" s="7">
        <f ca="1"/>
        <v>0</v>
      </c>
      <c r="JH290" s="7">
        <f ca="1"/>
        <v>0</v>
      </c>
      <c r="JI290" s="7">
        <f ca="1"/>
        <v>0</v>
      </c>
      <c r="JJ290" s="7">
        <f ca="1"/>
        <v>0</v>
      </c>
      <c r="JK290" s="7">
        <f ca="1"/>
        <v>0</v>
      </c>
      <c r="JL290" s="143"/>
    </row>
    <row r="291" spans="222:276">
      <c r="HN291" s="204"/>
      <c r="HO291" s="148"/>
      <c r="HP291" s="204"/>
      <c r="HQ291" s="3" t="s">
        <v>28</v>
      </c>
      <c r="HR291" s="7">
        <f ca="1"/>
        <v>1</v>
      </c>
      <c r="HS291" t="s">
        <v>185</v>
      </c>
      <c r="HV291" s="7">
        <f t="shared" ca="1" si="64"/>
        <v>0</v>
      </c>
      <c r="HW291" s="7">
        <f t="shared" ca="1" si="63"/>
        <v>0</v>
      </c>
      <c r="HX291" s="7">
        <f t="shared" ca="1" si="63"/>
        <v>1</v>
      </c>
      <c r="HY291" s="7">
        <f t="shared" ca="1" si="63"/>
        <v>0</v>
      </c>
      <c r="HZ291" s="7">
        <f t="shared" ca="1" si="63"/>
        <v>0</v>
      </c>
      <c r="IA291" s="7">
        <f t="shared" ca="1" si="63"/>
        <v>0</v>
      </c>
      <c r="IB291" s="7">
        <f t="shared" ca="1" si="63"/>
        <v>0</v>
      </c>
      <c r="IC291" s="7">
        <f t="shared" ca="1" si="63"/>
        <v>0</v>
      </c>
      <c r="ID291" s="7">
        <f t="shared" ca="1" si="63"/>
        <v>0</v>
      </c>
      <c r="IE291" s="7">
        <f t="shared" ca="1" si="63"/>
        <v>0</v>
      </c>
      <c r="IF291" s="7">
        <f t="shared" ca="1" si="63"/>
        <v>0</v>
      </c>
      <c r="IG291" s="7">
        <f t="shared" ca="1" si="63"/>
        <v>0</v>
      </c>
      <c r="IH291" s="7">
        <f t="shared" ca="1" si="63"/>
        <v>0</v>
      </c>
      <c r="II291" s="7">
        <f t="shared" ca="1" si="63"/>
        <v>0</v>
      </c>
      <c r="IJ291" s="7">
        <f t="shared" ca="1" si="63"/>
        <v>0</v>
      </c>
      <c r="IK291" s="7">
        <f t="shared" ca="1" si="63"/>
        <v>0</v>
      </c>
      <c r="IL291" s="7">
        <f t="shared" ca="1" si="63"/>
        <v>0</v>
      </c>
      <c r="IM291" s="7">
        <f t="shared" ca="1" si="63"/>
        <v>0</v>
      </c>
      <c r="IN291" s="7">
        <f t="shared" ca="1" si="63"/>
        <v>0</v>
      </c>
      <c r="IO291" s="17"/>
      <c r="IP291" s="204"/>
      <c r="IQ291" s="3" t="s">
        <v>28</v>
      </c>
      <c r="IR291" s="7">
        <f ca="1"/>
        <v>0</v>
      </c>
      <c r="IS291" s="7">
        <f ca="1"/>
        <v>0</v>
      </c>
      <c r="IT291" s="7">
        <f ca="1"/>
        <v>0</v>
      </c>
      <c r="IU291" s="7">
        <f ca="1"/>
        <v>0</v>
      </c>
      <c r="IV291" s="7">
        <f ca="1"/>
        <v>0</v>
      </c>
      <c r="IW291" s="7">
        <f ca="1"/>
        <v>0</v>
      </c>
      <c r="IX291" s="7">
        <f ca="1"/>
        <v>0</v>
      </c>
      <c r="IY291" s="7">
        <f ca="1"/>
        <v>0</v>
      </c>
      <c r="IZ291" s="7">
        <f ca="1"/>
        <v>0</v>
      </c>
      <c r="JA291" s="7">
        <f ca="1"/>
        <v>0</v>
      </c>
      <c r="JB291" s="7">
        <f ca="1"/>
        <v>0</v>
      </c>
      <c r="JC291" s="7">
        <f ca="1"/>
        <v>0</v>
      </c>
      <c r="JD291" s="7">
        <f ca="1"/>
        <v>0</v>
      </c>
      <c r="JE291" s="7">
        <f ca="1"/>
        <v>0</v>
      </c>
      <c r="JF291" s="7">
        <f ca="1"/>
        <v>0</v>
      </c>
      <c r="JG291" s="7">
        <f ca="1"/>
        <v>0</v>
      </c>
      <c r="JH291" s="7">
        <f ca="1"/>
        <v>119.86167207949875</v>
      </c>
      <c r="JI291" s="7">
        <f ca="1"/>
        <v>16220.363798718514</v>
      </c>
      <c r="JJ291" s="7">
        <f ca="1"/>
        <v>216.24680600217076</v>
      </c>
      <c r="JK291" s="7">
        <f ca="1"/>
        <v>26083.527723199688</v>
      </c>
      <c r="JL291" s="143"/>
    </row>
    <row r="292" spans="222:276">
      <c r="HN292" s="204"/>
      <c r="HO292" s="148"/>
      <c r="HP292" s="204"/>
      <c r="HQ292" s="3" t="s">
        <v>0</v>
      </c>
      <c r="HR292" s="7">
        <f ca="1"/>
        <v>0</v>
      </c>
      <c r="HS292" t="s">
        <v>185</v>
      </c>
      <c r="HV292" s="7">
        <f t="shared" ca="1" si="64"/>
        <v>0</v>
      </c>
      <c r="HW292" s="7">
        <f t="shared" ca="1" si="63"/>
        <v>0</v>
      </c>
      <c r="HX292" s="7">
        <f t="shared" ca="1" si="63"/>
        <v>0</v>
      </c>
      <c r="HY292" s="7">
        <f t="shared" ca="1" si="63"/>
        <v>0</v>
      </c>
      <c r="HZ292" s="7">
        <f t="shared" ca="1" si="63"/>
        <v>0</v>
      </c>
      <c r="IA292" s="7">
        <f t="shared" ca="1" si="63"/>
        <v>0</v>
      </c>
      <c r="IB292" s="7">
        <f t="shared" ca="1" si="63"/>
        <v>0</v>
      </c>
      <c r="IC292" s="7">
        <f t="shared" ca="1" si="63"/>
        <v>0</v>
      </c>
      <c r="ID292" s="7">
        <f t="shared" ca="1" si="63"/>
        <v>0</v>
      </c>
      <c r="IE292" s="7">
        <f t="shared" ca="1" si="63"/>
        <v>0</v>
      </c>
      <c r="IF292" s="7">
        <f t="shared" ca="1" si="63"/>
        <v>0</v>
      </c>
      <c r="IG292" s="7">
        <f t="shared" ca="1" si="63"/>
        <v>0</v>
      </c>
      <c r="IH292" s="7">
        <f t="shared" ca="1" si="63"/>
        <v>0</v>
      </c>
      <c r="II292" s="7">
        <f t="shared" ca="1" si="63"/>
        <v>0</v>
      </c>
      <c r="IJ292" s="7">
        <f t="shared" ca="1" si="63"/>
        <v>0</v>
      </c>
      <c r="IK292" s="7">
        <f t="shared" ca="1" si="63"/>
        <v>0</v>
      </c>
      <c r="IL292" s="7">
        <f t="shared" ca="1" si="63"/>
        <v>0</v>
      </c>
      <c r="IM292" s="7">
        <f t="shared" ca="1" si="63"/>
        <v>0</v>
      </c>
      <c r="IN292" s="7">
        <f t="shared" ca="1" si="63"/>
        <v>0</v>
      </c>
      <c r="IO292" s="17"/>
      <c r="IP292" s="204"/>
      <c r="IQ292" s="3" t="s">
        <v>0</v>
      </c>
      <c r="IR292" s="7">
        <f ca="1"/>
        <v>0</v>
      </c>
      <c r="IS292" s="7">
        <f ca="1"/>
        <v>0</v>
      </c>
      <c r="IT292" s="7">
        <f ca="1"/>
        <v>0</v>
      </c>
      <c r="IU292" s="7">
        <f ca="1"/>
        <v>0</v>
      </c>
      <c r="IV292" s="7">
        <f ca="1"/>
        <v>0</v>
      </c>
      <c r="IW292" s="7">
        <f ca="1"/>
        <v>0</v>
      </c>
      <c r="IX292" s="7">
        <f ca="1"/>
        <v>0</v>
      </c>
      <c r="IY292" s="7">
        <f ca="1"/>
        <v>0</v>
      </c>
      <c r="IZ292" s="7">
        <f ca="1"/>
        <v>0</v>
      </c>
      <c r="JA292" s="7">
        <f ca="1"/>
        <v>0</v>
      </c>
      <c r="JB292" s="7">
        <f ca="1"/>
        <v>0</v>
      </c>
      <c r="JC292" s="7">
        <f ca="1"/>
        <v>0</v>
      </c>
      <c r="JD292" s="7">
        <f ca="1"/>
        <v>0</v>
      </c>
      <c r="JE292" s="7">
        <f ca="1"/>
        <v>0</v>
      </c>
      <c r="JF292" s="7">
        <f ca="1"/>
        <v>0</v>
      </c>
      <c r="JG292" s="7">
        <f ca="1"/>
        <v>0</v>
      </c>
      <c r="JH292" s="7">
        <f ca="1"/>
        <v>0</v>
      </c>
      <c r="JI292" s="7">
        <f ca="1"/>
        <v>0</v>
      </c>
      <c r="JJ292" s="7">
        <f ca="1"/>
        <v>0</v>
      </c>
      <c r="JK292" s="7">
        <f ca="1"/>
        <v>0</v>
      </c>
      <c r="JL292" s="143"/>
    </row>
    <row r="293" spans="222:276">
      <c r="HN293" s="204"/>
      <c r="HO293" s="148"/>
      <c r="HP293" s="204"/>
      <c r="HQ293" s="3" t="s">
        <v>37</v>
      </c>
      <c r="HR293" s="7">
        <f ca="1"/>
        <v>0</v>
      </c>
      <c r="HS293" t="s">
        <v>185</v>
      </c>
      <c r="HV293" s="7">
        <f t="shared" ca="1" si="64"/>
        <v>0</v>
      </c>
      <c r="HW293" s="7">
        <f t="shared" ca="1" si="63"/>
        <v>0</v>
      </c>
      <c r="HX293" s="7">
        <f t="shared" ca="1" si="63"/>
        <v>0</v>
      </c>
      <c r="HY293" s="7">
        <f t="shared" ca="1" si="63"/>
        <v>0</v>
      </c>
      <c r="HZ293" s="7">
        <f t="shared" ca="1" si="63"/>
        <v>0</v>
      </c>
      <c r="IA293" s="7">
        <f t="shared" ca="1" si="63"/>
        <v>0</v>
      </c>
      <c r="IB293" s="7">
        <f t="shared" ca="1" si="63"/>
        <v>0</v>
      </c>
      <c r="IC293" s="7">
        <f t="shared" ca="1" si="63"/>
        <v>0</v>
      </c>
      <c r="ID293" s="7">
        <f t="shared" ca="1" si="63"/>
        <v>0</v>
      </c>
      <c r="IE293" s="7">
        <f t="shared" ca="1" si="63"/>
        <v>0</v>
      </c>
      <c r="IF293" s="7">
        <f t="shared" ca="1" si="63"/>
        <v>0</v>
      </c>
      <c r="IG293" s="7">
        <f t="shared" ca="1" si="63"/>
        <v>0</v>
      </c>
      <c r="IH293" s="7">
        <f t="shared" ca="1" si="63"/>
        <v>0</v>
      </c>
      <c r="II293" s="7">
        <f t="shared" ca="1" si="63"/>
        <v>0</v>
      </c>
      <c r="IJ293" s="7">
        <f t="shared" ca="1" si="63"/>
        <v>0</v>
      </c>
      <c r="IK293" s="7">
        <f t="shared" ca="1" si="63"/>
        <v>0</v>
      </c>
      <c r="IL293" s="7">
        <f t="shared" ca="1" si="63"/>
        <v>0</v>
      </c>
      <c r="IM293" s="7">
        <f t="shared" ca="1" si="63"/>
        <v>0</v>
      </c>
      <c r="IN293" s="7">
        <f t="shared" ca="1" si="63"/>
        <v>0</v>
      </c>
      <c r="IO293" s="17"/>
      <c r="IP293" s="204"/>
      <c r="IQ293" s="3" t="s">
        <v>37</v>
      </c>
      <c r="IR293" s="7">
        <f ca="1"/>
        <v>0</v>
      </c>
      <c r="IS293" s="7">
        <f ca="1"/>
        <v>0</v>
      </c>
      <c r="IT293" s="7">
        <f ca="1"/>
        <v>0</v>
      </c>
      <c r="IU293" s="7">
        <f ca="1"/>
        <v>0</v>
      </c>
      <c r="IV293" s="7">
        <f ca="1"/>
        <v>0</v>
      </c>
      <c r="IW293" s="7">
        <f ca="1"/>
        <v>0</v>
      </c>
      <c r="IX293" s="7">
        <f ca="1"/>
        <v>0</v>
      </c>
      <c r="IY293" s="7">
        <f ca="1"/>
        <v>0</v>
      </c>
      <c r="IZ293" s="7">
        <f ca="1"/>
        <v>0</v>
      </c>
      <c r="JA293" s="7">
        <f ca="1"/>
        <v>0</v>
      </c>
      <c r="JB293" s="7">
        <f ca="1"/>
        <v>0</v>
      </c>
      <c r="JC293" s="7">
        <f ca="1"/>
        <v>0</v>
      </c>
      <c r="JD293" s="7">
        <f ca="1"/>
        <v>0</v>
      </c>
      <c r="JE293" s="7">
        <f ca="1"/>
        <v>0</v>
      </c>
      <c r="JF293" s="7">
        <f ca="1"/>
        <v>0</v>
      </c>
      <c r="JG293" s="7">
        <f ca="1"/>
        <v>0</v>
      </c>
      <c r="JH293" s="7">
        <f ca="1"/>
        <v>0</v>
      </c>
      <c r="JI293" s="7">
        <f ca="1"/>
        <v>0</v>
      </c>
      <c r="JJ293" s="7">
        <f ca="1"/>
        <v>0</v>
      </c>
      <c r="JK293" s="7">
        <f ca="1"/>
        <v>0</v>
      </c>
      <c r="JL293" s="143"/>
    </row>
    <row r="294" spans="222:276">
      <c r="HN294" s="204"/>
      <c r="HO294" s="148"/>
      <c r="HP294" s="204"/>
      <c r="HQ294" s="3" t="s">
        <v>38</v>
      </c>
      <c r="HR294" s="7">
        <f ca="1"/>
        <v>-1</v>
      </c>
      <c r="HS294" t="s">
        <v>185</v>
      </c>
      <c r="HV294" s="7">
        <f t="shared" ca="1" si="64"/>
        <v>0</v>
      </c>
      <c r="HW294" s="7">
        <f t="shared" ca="1" si="63"/>
        <v>0</v>
      </c>
      <c r="HX294" s="7">
        <f t="shared" ca="1" si="63"/>
        <v>0</v>
      </c>
      <c r="HY294" s="7">
        <f t="shared" ca="1" si="63"/>
        <v>0</v>
      </c>
      <c r="HZ294" s="7">
        <f t="shared" ca="1" si="63"/>
        <v>0</v>
      </c>
      <c r="IA294" s="7">
        <f t="shared" ca="1" si="63"/>
        <v>-1</v>
      </c>
      <c r="IB294" s="7">
        <f t="shared" ca="1" si="63"/>
        <v>0</v>
      </c>
      <c r="IC294" s="7">
        <f t="shared" ca="1" si="63"/>
        <v>0</v>
      </c>
      <c r="ID294" s="7">
        <f t="shared" ca="1" si="63"/>
        <v>0</v>
      </c>
      <c r="IE294" s="7">
        <f t="shared" ca="1" si="63"/>
        <v>0</v>
      </c>
      <c r="IF294" s="7">
        <f t="shared" ca="1" si="63"/>
        <v>0</v>
      </c>
      <c r="IG294" s="7">
        <f t="shared" ca="1" si="63"/>
        <v>0</v>
      </c>
      <c r="IH294" s="7">
        <f t="shared" ca="1" si="63"/>
        <v>0</v>
      </c>
      <c r="II294" s="7">
        <f t="shared" ca="1" si="63"/>
        <v>0</v>
      </c>
      <c r="IJ294" s="7">
        <f t="shared" ca="1" si="63"/>
        <v>0</v>
      </c>
      <c r="IK294" s="7">
        <f t="shared" ca="1" si="63"/>
        <v>0</v>
      </c>
      <c r="IL294" s="7">
        <f t="shared" ca="1" si="63"/>
        <v>0</v>
      </c>
      <c r="IM294" s="7">
        <f t="shared" ca="1" si="63"/>
        <v>0</v>
      </c>
      <c r="IN294" s="7">
        <f t="shared" ca="1" si="63"/>
        <v>0</v>
      </c>
      <c r="IO294" s="17"/>
      <c r="IP294" s="204"/>
      <c r="IQ294" s="3" t="s">
        <v>38</v>
      </c>
      <c r="IR294" s="7">
        <f ca="1"/>
        <v>0</v>
      </c>
      <c r="IS294" s="7">
        <f ca="1"/>
        <v>0</v>
      </c>
      <c r="IT294" s="7">
        <f ca="1"/>
        <v>0</v>
      </c>
      <c r="IU294" s="7">
        <f ca="1"/>
        <v>0</v>
      </c>
      <c r="IV294" s="7">
        <f ca="1"/>
        <v>0</v>
      </c>
      <c r="IW294" s="7">
        <f ca="1"/>
        <v>0</v>
      </c>
      <c r="IX294" s="7">
        <f ca="1"/>
        <v>0</v>
      </c>
      <c r="IY294" s="7">
        <f ca="1"/>
        <v>0</v>
      </c>
      <c r="IZ294" s="7">
        <f ca="1"/>
        <v>0</v>
      </c>
      <c r="JA294" s="7">
        <f ca="1"/>
        <v>0</v>
      </c>
      <c r="JB294" s="7">
        <f ca="1"/>
        <v>0</v>
      </c>
      <c r="JC294" s="7">
        <f ca="1"/>
        <v>0</v>
      </c>
      <c r="JD294" s="7">
        <f ca="1"/>
        <v>0</v>
      </c>
      <c r="JE294" s="7">
        <f ca="1"/>
        <v>0</v>
      </c>
      <c r="JF294" s="7">
        <f ca="1"/>
        <v>0</v>
      </c>
      <c r="JG294" s="7">
        <f ca="1"/>
        <v>0</v>
      </c>
      <c r="JH294" s="7">
        <f ca="1"/>
        <v>-119.86167207949875</v>
      </c>
      <c r="JI294" s="7">
        <f ca="1"/>
        <v>-16220.363798718514</v>
      </c>
      <c r="JJ294" s="7">
        <f ca="1"/>
        <v>-216.24680600217076</v>
      </c>
      <c r="JK294" s="7">
        <f ca="1"/>
        <v>-26083.527723199688</v>
      </c>
      <c r="JL294" s="143"/>
      <c r="JP294">
        <f ca="1">SUM(JH290:JK290)</f>
        <v>0</v>
      </c>
    </row>
    <row r="295" spans="222:276">
      <c r="HN295" s="204"/>
      <c r="HO295" s="148"/>
      <c r="HP295" s="204"/>
      <c r="HQ295" s="3" t="s">
        <v>13</v>
      </c>
      <c r="HR295" s="7">
        <f ca="1"/>
        <v>0</v>
      </c>
      <c r="HS295" t="s">
        <v>185</v>
      </c>
      <c r="HV295" s="7">
        <f t="shared" ca="1" si="64"/>
        <v>0</v>
      </c>
      <c r="HW295" s="7">
        <f t="shared" ca="1" si="63"/>
        <v>0</v>
      </c>
      <c r="HX295" s="7">
        <f t="shared" ca="1" si="63"/>
        <v>0</v>
      </c>
      <c r="HY295" s="7">
        <f t="shared" ca="1" si="63"/>
        <v>0</v>
      </c>
      <c r="HZ295" s="7">
        <f t="shared" ca="1" si="63"/>
        <v>0</v>
      </c>
      <c r="IA295" s="7">
        <f t="shared" ca="1" si="63"/>
        <v>0</v>
      </c>
      <c r="IB295" s="7">
        <f t="shared" ca="1" si="63"/>
        <v>0</v>
      </c>
      <c r="IC295" s="7">
        <f t="shared" ca="1" si="63"/>
        <v>0</v>
      </c>
      <c r="ID295" s="7">
        <f t="shared" ca="1" si="63"/>
        <v>0</v>
      </c>
      <c r="IE295" s="7">
        <f t="shared" ca="1" si="63"/>
        <v>0</v>
      </c>
      <c r="IF295" s="7">
        <f t="shared" ca="1" si="63"/>
        <v>0</v>
      </c>
      <c r="IG295" s="7">
        <f t="shared" ca="1" si="63"/>
        <v>0</v>
      </c>
      <c r="IH295" s="7">
        <f t="shared" ca="1" si="63"/>
        <v>0</v>
      </c>
      <c r="II295" s="7">
        <f t="shared" ca="1" si="63"/>
        <v>0</v>
      </c>
      <c r="IJ295" s="7">
        <f t="shared" ca="1" si="63"/>
        <v>0</v>
      </c>
      <c r="IK295" s="7">
        <f t="shared" ca="1" si="63"/>
        <v>0</v>
      </c>
      <c r="IL295" s="7">
        <f t="shared" ca="1" si="63"/>
        <v>0</v>
      </c>
      <c r="IM295" s="7">
        <f t="shared" ca="1" si="63"/>
        <v>0</v>
      </c>
      <c r="IN295" s="7">
        <f t="shared" ca="1" si="63"/>
        <v>0</v>
      </c>
      <c r="IO295" s="17"/>
      <c r="IP295" s="204"/>
      <c r="IQ295" s="3" t="s">
        <v>13</v>
      </c>
      <c r="IR295" s="7">
        <f ca="1"/>
        <v>0</v>
      </c>
      <c r="IS295" s="7">
        <f ca="1"/>
        <v>0</v>
      </c>
      <c r="IT295" s="7">
        <f ca="1"/>
        <v>0</v>
      </c>
      <c r="IU295" s="7">
        <f ca="1"/>
        <v>0</v>
      </c>
      <c r="IV295" s="7">
        <f ca="1"/>
        <v>0</v>
      </c>
      <c r="IW295" s="7">
        <f ca="1"/>
        <v>0</v>
      </c>
      <c r="IX295" s="7">
        <f ca="1"/>
        <v>0</v>
      </c>
      <c r="IY295" s="7">
        <f ca="1"/>
        <v>0</v>
      </c>
      <c r="IZ295" s="7">
        <f ca="1"/>
        <v>0</v>
      </c>
      <c r="JA295" s="7">
        <f ca="1"/>
        <v>0</v>
      </c>
      <c r="JB295" s="7">
        <f ca="1"/>
        <v>0</v>
      </c>
      <c r="JC295" s="7">
        <f ca="1"/>
        <v>0</v>
      </c>
      <c r="JD295" s="7">
        <f ca="1"/>
        <v>0</v>
      </c>
      <c r="JE295" s="7">
        <f ca="1"/>
        <v>0</v>
      </c>
      <c r="JF295" s="7">
        <f ca="1"/>
        <v>0</v>
      </c>
      <c r="JG295" s="7">
        <f ca="1"/>
        <v>0</v>
      </c>
      <c r="JH295" s="7">
        <f ca="1"/>
        <v>0</v>
      </c>
      <c r="JI295" s="7">
        <f ca="1"/>
        <v>0</v>
      </c>
      <c r="JJ295" s="7">
        <f ca="1"/>
        <v>0</v>
      </c>
      <c r="JK295" s="7">
        <f ca="1"/>
        <v>0</v>
      </c>
      <c r="JL295" s="143"/>
      <c r="JP295">
        <f ca="1">SUM(JH291:JK291)</f>
        <v>42639.999999999869</v>
      </c>
    </row>
    <row r="296" spans="222:276">
      <c r="HN296" s="204"/>
      <c r="HO296" s="148"/>
      <c r="HP296" s="204"/>
      <c r="HQ296" s="3" t="s">
        <v>23</v>
      </c>
      <c r="HR296" s="7">
        <f ca="1"/>
        <v>0</v>
      </c>
      <c r="HS296" t="s">
        <v>185</v>
      </c>
      <c r="HV296" s="7">
        <f t="shared" ca="1" si="64"/>
        <v>0</v>
      </c>
      <c r="HW296" s="7">
        <f t="shared" ca="1" si="63"/>
        <v>0</v>
      </c>
      <c r="HX296" s="7">
        <f t="shared" ca="1" si="63"/>
        <v>0</v>
      </c>
      <c r="HY296" s="7">
        <f t="shared" ca="1" si="63"/>
        <v>0</v>
      </c>
      <c r="HZ296" s="7">
        <f t="shared" ca="1" si="63"/>
        <v>0</v>
      </c>
      <c r="IA296" s="7">
        <f t="shared" ca="1" si="63"/>
        <v>0</v>
      </c>
      <c r="IB296" s="7">
        <f t="shared" ca="1" si="63"/>
        <v>0</v>
      </c>
      <c r="IC296" s="7">
        <f t="shared" ca="1" si="63"/>
        <v>0</v>
      </c>
      <c r="ID296" s="7">
        <f t="shared" ca="1" si="63"/>
        <v>0</v>
      </c>
      <c r="IE296" s="7">
        <f t="shared" ca="1" si="63"/>
        <v>0</v>
      </c>
      <c r="IF296" s="7">
        <f t="shared" ca="1" si="63"/>
        <v>0</v>
      </c>
      <c r="IG296" s="7">
        <f t="shared" ca="1" si="63"/>
        <v>0</v>
      </c>
      <c r="IH296" s="7">
        <f t="shared" ca="1" si="63"/>
        <v>0</v>
      </c>
      <c r="II296" s="7">
        <f t="shared" ca="1" si="63"/>
        <v>0</v>
      </c>
      <c r="IJ296" s="7">
        <f t="shared" ca="1" si="63"/>
        <v>0</v>
      </c>
      <c r="IK296" s="7">
        <f t="shared" ca="1" si="63"/>
        <v>0</v>
      </c>
      <c r="IL296" s="7">
        <f t="shared" ca="1" si="63"/>
        <v>0</v>
      </c>
      <c r="IM296" s="7">
        <f t="shared" ca="1" si="63"/>
        <v>0</v>
      </c>
      <c r="IN296" s="7">
        <f t="shared" ca="1" si="63"/>
        <v>0</v>
      </c>
      <c r="IO296" s="17"/>
      <c r="IP296" s="204"/>
      <c r="IQ296" s="3" t="s">
        <v>23</v>
      </c>
      <c r="IR296" s="7">
        <f ca="1"/>
        <v>0</v>
      </c>
      <c r="IS296" s="7">
        <f ca="1"/>
        <v>0</v>
      </c>
      <c r="IT296" s="7">
        <f ca="1"/>
        <v>0</v>
      </c>
      <c r="IU296" s="7">
        <f ca="1"/>
        <v>0</v>
      </c>
      <c r="IV296" s="7">
        <f ca="1"/>
        <v>0</v>
      </c>
      <c r="IW296" s="7">
        <f ca="1"/>
        <v>0</v>
      </c>
      <c r="IX296" s="7">
        <f ca="1"/>
        <v>0</v>
      </c>
      <c r="IY296" s="7">
        <f ca="1"/>
        <v>0</v>
      </c>
      <c r="IZ296" s="7">
        <f ca="1"/>
        <v>0</v>
      </c>
      <c r="JA296" s="7">
        <f ca="1"/>
        <v>0</v>
      </c>
      <c r="JB296" s="7">
        <f ca="1"/>
        <v>0</v>
      </c>
      <c r="JC296" s="7">
        <f ca="1"/>
        <v>0</v>
      </c>
      <c r="JD296" s="7">
        <f ca="1"/>
        <v>0</v>
      </c>
      <c r="JE296" s="7">
        <f ca="1"/>
        <v>0</v>
      </c>
      <c r="JF296" s="7">
        <f ca="1"/>
        <v>0</v>
      </c>
      <c r="JG296" s="7">
        <f ca="1"/>
        <v>0</v>
      </c>
      <c r="JH296" s="7">
        <f ca="1"/>
        <v>0</v>
      </c>
      <c r="JI296" s="7">
        <f ca="1"/>
        <v>0</v>
      </c>
      <c r="JJ296" s="7">
        <f ca="1"/>
        <v>0</v>
      </c>
      <c r="JK296" s="7">
        <f ca="1"/>
        <v>0</v>
      </c>
      <c r="JL296" s="143"/>
    </row>
    <row r="297" spans="222:276">
      <c r="HN297" s="204"/>
      <c r="HO297" s="148"/>
      <c r="HP297" s="204"/>
      <c r="HQ297" s="3" t="s">
        <v>22</v>
      </c>
      <c r="HR297" s="7">
        <f ca="1"/>
        <v>0</v>
      </c>
      <c r="HS297" t="s">
        <v>185</v>
      </c>
      <c r="HV297" s="7">
        <f t="shared" ca="1" si="64"/>
        <v>0</v>
      </c>
      <c r="HW297" s="7">
        <f t="shared" ca="1" si="63"/>
        <v>0</v>
      </c>
      <c r="HX297" s="7">
        <f t="shared" ca="1" si="63"/>
        <v>0</v>
      </c>
      <c r="HY297" s="7">
        <f t="shared" ca="1" si="63"/>
        <v>0</v>
      </c>
      <c r="HZ297" s="7">
        <f t="shared" ca="1" si="63"/>
        <v>0</v>
      </c>
      <c r="IA297" s="7">
        <f t="shared" ca="1" si="63"/>
        <v>0</v>
      </c>
      <c r="IB297" s="7">
        <f t="shared" ca="1" si="63"/>
        <v>0</v>
      </c>
      <c r="IC297" s="7">
        <f t="shared" ca="1" si="63"/>
        <v>0</v>
      </c>
      <c r="ID297" s="7">
        <f t="shared" ca="1" si="63"/>
        <v>0</v>
      </c>
      <c r="IE297" s="7">
        <f t="shared" ca="1" si="63"/>
        <v>0</v>
      </c>
      <c r="IF297" s="7">
        <f t="shared" ca="1" si="63"/>
        <v>0</v>
      </c>
      <c r="IG297" s="7">
        <f t="shared" ca="1" si="63"/>
        <v>0</v>
      </c>
      <c r="IH297" s="7">
        <f t="shared" ca="1" si="63"/>
        <v>0</v>
      </c>
      <c r="II297" s="7">
        <f t="shared" ca="1" si="63"/>
        <v>0</v>
      </c>
      <c r="IJ297" s="7">
        <f t="shared" ca="1" si="63"/>
        <v>0</v>
      </c>
      <c r="IK297" s="7">
        <f t="shared" ca="1" si="63"/>
        <v>0</v>
      </c>
      <c r="IL297" s="7">
        <f t="shared" ca="1" si="63"/>
        <v>0</v>
      </c>
      <c r="IM297" s="7">
        <f t="shared" ca="1" si="63"/>
        <v>0</v>
      </c>
      <c r="IN297" s="7">
        <f t="shared" ca="1" si="63"/>
        <v>0</v>
      </c>
      <c r="IO297" s="17"/>
      <c r="IP297" s="204"/>
      <c r="IQ297" s="3" t="s">
        <v>22</v>
      </c>
      <c r="IR297" s="7">
        <f ca="1"/>
        <v>0</v>
      </c>
      <c r="IS297" s="7">
        <f ca="1"/>
        <v>0</v>
      </c>
      <c r="IT297" s="7">
        <f ca="1"/>
        <v>0</v>
      </c>
      <c r="IU297" s="7">
        <f ca="1"/>
        <v>0</v>
      </c>
      <c r="IV297" s="7">
        <f ca="1"/>
        <v>0</v>
      </c>
      <c r="IW297" s="7">
        <f ca="1"/>
        <v>0</v>
      </c>
      <c r="IX297" s="7">
        <f ca="1"/>
        <v>0</v>
      </c>
      <c r="IY297" s="7">
        <f ca="1"/>
        <v>0</v>
      </c>
      <c r="IZ297" s="7">
        <f ca="1"/>
        <v>0</v>
      </c>
      <c r="JA297" s="7">
        <f ca="1"/>
        <v>0</v>
      </c>
      <c r="JB297" s="7">
        <f ca="1"/>
        <v>0</v>
      </c>
      <c r="JC297" s="7">
        <f ca="1"/>
        <v>0</v>
      </c>
      <c r="JD297" s="7">
        <f ca="1"/>
        <v>0</v>
      </c>
      <c r="JE297" s="7">
        <f ca="1"/>
        <v>0</v>
      </c>
      <c r="JF297" s="7">
        <f ca="1"/>
        <v>0</v>
      </c>
      <c r="JG297" s="7">
        <f ca="1"/>
        <v>0</v>
      </c>
      <c r="JH297" s="7">
        <f ca="1"/>
        <v>0</v>
      </c>
      <c r="JI297" s="7">
        <f ca="1"/>
        <v>0</v>
      </c>
      <c r="JJ297" s="7">
        <f ca="1"/>
        <v>0</v>
      </c>
      <c r="JK297" s="7">
        <f ca="1"/>
        <v>0</v>
      </c>
      <c r="JL297" s="143"/>
    </row>
    <row r="298" spans="222:276">
      <c r="HN298" s="204"/>
      <c r="HO298" s="148"/>
      <c r="HP298" s="204"/>
      <c r="HQ298" s="3" t="s">
        <v>131</v>
      </c>
      <c r="HR298" s="7">
        <f ca="1"/>
        <v>0</v>
      </c>
      <c r="HS298" t="s">
        <v>185</v>
      </c>
      <c r="HV298" s="7">
        <f t="shared" ca="1" si="64"/>
        <v>0</v>
      </c>
      <c r="HW298" s="7">
        <f t="shared" ca="1" si="63"/>
        <v>0</v>
      </c>
      <c r="HX298" s="7">
        <f t="shared" ca="1" si="63"/>
        <v>0</v>
      </c>
      <c r="HY298" s="7">
        <f t="shared" ca="1" si="63"/>
        <v>0</v>
      </c>
      <c r="HZ298" s="7">
        <f t="shared" ca="1" si="63"/>
        <v>0</v>
      </c>
      <c r="IA298" s="7">
        <f t="shared" ca="1" si="63"/>
        <v>0</v>
      </c>
      <c r="IB298" s="7">
        <f t="shared" ca="1" si="63"/>
        <v>0</v>
      </c>
      <c r="IC298" s="7">
        <f t="shared" ca="1" si="63"/>
        <v>0</v>
      </c>
      <c r="ID298" s="7">
        <f t="shared" ca="1" si="63"/>
        <v>0</v>
      </c>
      <c r="IE298" s="7">
        <f t="shared" ca="1" si="63"/>
        <v>0</v>
      </c>
      <c r="IF298" s="7">
        <f t="shared" ca="1" si="63"/>
        <v>0</v>
      </c>
      <c r="IG298" s="7">
        <f t="shared" ca="1" si="63"/>
        <v>0</v>
      </c>
      <c r="IH298" s="7">
        <f t="shared" ca="1" si="63"/>
        <v>0</v>
      </c>
      <c r="II298" s="7">
        <f t="shared" ca="1" si="63"/>
        <v>0</v>
      </c>
      <c r="IJ298" s="7">
        <f t="shared" ca="1" si="63"/>
        <v>0</v>
      </c>
      <c r="IK298" s="7">
        <f t="shared" ca="1" si="63"/>
        <v>0</v>
      </c>
      <c r="IL298" s="7">
        <f t="shared" ca="1" si="63"/>
        <v>0</v>
      </c>
      <c r="IM298" s="7">
        <f t="shared" ca="1" si="63"/>
        <v>0</v>
      </c>
      <c r="IN298" s="7">
        <f t="shared" ca="1" si="63"/>
        <v>0</v>
      </c>
      <c r="IO298" s="17"/>
      <c r="IP298" s="204"/>
      <c r="IQ298" s="3" t="s">
        <v>131</v>
      </c>
      <c r="IR298" s="7">
        <f ca="1"/>
        <v>0</v>
      </c>
      <c r="IS298" s="7">
        <f ca="1"/>
        <v>0</v>
      </c>
      <c r="IT298" s="7">
        <f ca="1"/>
        <v>0</v>
      </c>
      <c r="IU298" s="7">
        <f ca="1"/>
        <v>0</v>
      </c>
      <c r="IV298" s="7">
        <f ca="1"/>
        <v>0</v>
      </c>
      <c r="IW298" s="7">
        <f ca="1"/>
        <v>0</v>
      </c>
      <c r="IX298" s="7">
        <f ca="1"/>
        <v>0</v>
      </c>
      <c r="IY298" s="7">
        <f ca="1"/>
        <v>0</v>
      </c>
      <c r="IZ298" s="7">
        <f ca="1"/>
        <v>0</v>
      </c>
      <c r="JA298" s="7">
        <f ca="1"/>
        <v>0</v>
      </c>
      <c r="JB298" s="7">
        <f ca="1"/>
        <v>0</v>
      </c>
      <c r="JC298" s="7">
        <f ca="1"/>
        <v>0</v>
      </c>
      <c r="JD298" s="7">
        <f ca="1"/>
        <v>0</v>
      </c>
      <c r="JE298" s="7">
        <f ca="1"/>
        <v>0</v>
      </c>
      <c r="JF298" s="7">
        <f ca="1"/>
        <v>0</v>
      </c>
      <c r="JG298" s="7">
        <f ca="1"/>
        <v>0</v>
      </c>
      <c r="JH298" s="7">
        <f ca="1"/>
        <v>0</v>
      </c>
      <c r="JI298" s="7">
        <f ca="1"/>
        <v>0</v>
      </c>
      <c r="JJ298" s="7">
        <f ca="1"/>
        <v>0</v>
      </c>
      <c r="JK298" s="7">
        <f ca="1"/>
        <v>0</v>
      </c>
      <c r="JL298" s="143"/>
    </row>
    <row r="299" spans="222:276">
      <c r="HN299" s="204"/>
      <c r="HO299" s="148"/>
      <c r="HP299" s="204"/>
      <c r="HQ299" s="3" t="s">
        <v>132</v>
      </c>
      <c r="HR299" s="7">
        <f ca="1"/>
        <v>0</v>
      </c>
      <c r="HS299" t="s">
        <v>185</v>
      </c>
      <c r="HV299" s="7">
        <f t="shared" ca="1" si="64"/>
        <v>0</v>
      </c>
      <c r="HW299" s="7">
        <f t="shared" ca="1" si="63"/>
        <v>0</v>
      </c>
      <c r="HX299" s="7">
        <f t="shared" ca="1" si="63"/>
        <v>0</v>
      </c>
      <c r="HY299" s="7">
        <f t="shared" ca="1" si="63"/>
        <v>0</v>
      </c>
      <c r="HZ299" s="7">
        <f t="shared" ca="1" si="63"/>
        <v>0</v>
      </c>
      <c r="IA299" s="7">
        <f t="shared" ca="1" si="63"/>
        <v>0</v>
      </c>
      <c r="IB299" s="7">
        <f t="shared" ca="1" si="63"/>
        <v>0</v>
      </c>
      <c r="IC299" s="7">
        <f t="shared" ca="1" si="63"/>
        <v>0</v>
      </c>
      <c r="ID299" s="7">
        <f t="shared" ca="1" si="63"/>
        <v>0</v>
      </c>
      <c r="IE299" s="7">
        <f t="shared" ca="1" si="63"/>
        <v>0</v>
      </c>
      <c r="IF299" s="7">
        <f t="shared" ca="1" si="63"/>
        <v>0</v>
      </c>
      <c r="IG299" s="7">
        <f t="shared" ca="1" si="63"/>
        <v>0</v>
      </c>
      <c r="IH299" s="7">
        <f t="shared" ca="1" si="63"/>
        <v>0</v>
      </c>
      <c r="II299" s="7">
        <f t="shared" ca="1" si="63"/>
        <v>0</v>
      </c>
      <c r="IJ299" s="7">
        <f t="shared" ca="1" si="63"/>
        <v>0</v>
      </c>
      <c r="IK299" s="7">
        <f t="shared" ca="1" si="63"/>
        <v>0</v>
      </c>
      <c r="IL299" s="7">
        <f t="shared" ca="1" si="63"/>
        <v>0</v>
      </c>
      <c r="IM299" s="7">
        <f t="shared" ca="1" si="63"/>
        <v>0</v>
      </c>
      <c r="IN299" s="7">
        <f t="shared" ca="1" si="63"/>
        <v>0</v>
      </c>
      <c r="IO299" s="17"/>
      <c r="IP299" s="204"/>
      <c r="IQ299" s="3" t="s">
        <v>132</v>
      </c>
      <c r="IR299" s="7">
        <f ca="1"/>
        <v>0</v>
      </c>
      <c r="IS299" s="7">
        <f ca="1"/>
        <v>0</v>
      </c>
      <c r="IT299" s="7">
        <f ca="1"/>
        <v>0</v>
      </c>
      <c r="IU299" s="7">
        <f ca="1"/>
        <v>0</v>
      </c>
      <c r="IV299" s="7">
        <f ca="1"/>
        <v>0</v>
      </c>
      <c r="IW299" s="7">
        <f ca="1"/>
        <v>0</v>
      </c>
      <c r="IX299" s="7">
        <f ca="1"/>
        <v>0</v>
      </c>
      <c r="IY299" s="7">
        <f ca="1"/>
        <v>0</v>
      </c>
      <c r="IZ299" s="7">
        <f ca="1"/>
        <v>0</v>
      </c>
      <c r="JA299" s="7">
        <f ca="1"/>
        <v>0</v>
      </c>
      <c r="JB299" s="7">
        <f ca="1"/>
        <v>0</v>
      </c>
      <c r="JC299" s="7">
        <f ca="1"/>
        <v>0</v>
      </c>
      <c r="JD299" s="7">
        <f ca="1"/>
        <v>0</v>
      </c>
      <c r="JE299" s="7">
        <f ca="1"/>
        <v>0</v>
      </c>
      <c r="JF299" s="7">
        <f ca="1"/>
        <v>0</v>
      </c>
      <c r="JG299" s="7">
        <f ca="1"/>
        <v>0</v>
      </c>
      <c r="JH299" s="7">
        <f ca="1"/>
        <v>0</v>
      </c>
      <c r="JI299" s="7">
        <f ca="1"/>
        <v>0</v>
      </c>
      <c r="JJ299" s="7">
        <f ca="1"/>
        <v>0</v>
      </c>
      <c r="JK299" s="7">
        <f ca="1"/>
        <v>0</v>
      </c>
      <c r="JL299" s="143"/>
    </row>
    <row r="300" spans="222:276">
      <c r="HN300" s="204"/>
      <c r="HO300" s="148"/>
      <c r="HP300" s="204"/>
      <c r="HQ300" s="3" t="s">
        <v>32</v>
      </c>
      <c r="HR300" s="7">
        <f ca="1"/>
        <v>0</v>
      </c>
      <c r="HS300" t="s">
        <v>185</v>
      </c>
      <c r="HV300" s="7">
        <f t="shared" ca="1" si="64"/>
        <v>0</v>
      </c>
      <c r="HW300" s="7">
        <f t="shared" ca="1" si="63"/>
        <v>0</v>
      </c>
      <c r="HX300" s="7">
        <f t="shared" ca="1" si="63"/>
        <v>0</v>
      </c>
      <c r="HY300" s="7">
        <f t="shared" ca="1" si="63"/>
        <v>0</v>
      </c>
      <c r="HZ300" s="7">
        <f t="shared" ca="1" si="63"/>
        <v>0</v>
      </c>
      <c r="IA300" s="7">
        <f t="shared" ca="1" si="63"/>
        <v>0</v>
      </c>
      <c r="IB300" s="7">
        <f t="shared" ca="1" si="63"/>
        <v>0</v>
      </c>
      <c r="IC300" s="7">
        <f t="shared" ca="1" si="63"/>
        <v>0</v>
      </c>
      <c r="ID300" s="7">
        <f t="shared" ca="1" si="63"/>
        <v>0</v>
      </c>
      <c r="IE300" s="7">
        <f t="shared" ca="1" si="63"/>
        <v>0</v>
      </c>
      <c r="IF300" s="7">
        <f t="shared" ca="1" si="63"/>
        <v>0</v>
      </c>
      <c r="IG300" s="7">
        <f t="shared" ca="1" si="63"/>
        <v>0</v>
      </c>
      <c r="IH300" s="7">
        <f t="shared" ca="1" si="63"/>
        <v>0</v>
      </c>
      <c r="II300" s="7">
        <f t="shared" ca="1" si="63"/>
        <v>0</v>
      </c>
      <c r="IJ300" s="7">
        <f t="shared" ca="1" si="63"/>
        <v>0</v>
      </c>
      <c r="IK300" s="7">
        <f t="shared" ca="1" si="63"/>
        <v>0</v>
      </c>
      <c r="IL300" s="7">
        <f t="shared" ca="1" si="63"/>
        <v>0</v>
      </c>
      <c r="IM300" s="7">
        <f t="shared" ca="1" si="63"/>
        <v>0</v>
      </c>
      <c r="IN300" s="7">
        <f t="shared" ca="1" si="63"/>
        <v>0</v>
      </c>
      <c r="IO300" s="17"/>
      <c r="IP300" s="204"/>
      <c r="IQ300" s="3" t="s">
        <v>32</v>
      </c>
      <c r="IR300" s="7">
        <f ca="1"/>
        <v>0</v>
      </c>
      <c r="IS300" s="7">
        <f ca="1"/>
        <v>0</v>
      </c>
      <c r="IT300" s="7">
        <f ca="1"/>
        <v>0</v>
      </c>
      <c r="IU300" s="7">
        <f ca="1"/>
        <v>0</v>
      </c>
      <c r="IV300" s="7">
        <f ca="1"/>
        <v>0</v>
      </c>
      <c r="IW300" s="7">
        <f ca="1"/>
        <v>0</v>
      </c>
      <c r="IX300" s="7">
        <f ca="1"/>
        <v>0</v>
      </c>
      <c r="IY300" s="7">
        <f ca="1"/>
        <v>0</v>
      </c>
      <c r="IZ300" s="7">
        <f ca="1"/>
        <v>0</v>
      </c>
      <c r="JA300" s="7">
        <f ca="1"/>
        <v>0</v>
      </c>
      <c r="JB300" s="7">
        <f ca="1"/>
        <v>0</v>
      </c>
      <c r="JC300" s="7">
        <f ca="1"/>
        <v>0</v>
      </c>
      <c r="JD300" s="7">
        <f ca="1"/>
        <v>0</v>
      </c>
      <c r="JE300" s="7">
        <f ca="1"/>
        <v>0</v>
      </c>
      <c r="JF300" s="7">
        <f ca="1"/>
        <v>0</v>
      </c>
      <c r="JG300" s="7">
        <f ca="1"/>
        <v>0</v>
      </c>
      <c r="JH300" s="7">
        <f ca="1"/>
        <v>0</v>
      </c>
      <c r="JI300" s="7">
        <f ca="1"/>
        <v>0</v>
      </c>
      <c r="JJ300" s="7">
        <f ca="1"/>
        <v>0</v>
      </c>
      <c r="JK300" s="7">
        <f ca="1"/>
        <v>0</v>
      </c>
      <c r="JL300" s="143"/>
    </row>
    <row r="301" spans="222:276">
      <c r="HN301" s="204"/>
      <c r="HO301" s="148"/>
      <c r="HP301" s="204"/>
      <c r="HQ301" s="3" t="s">
        <v>33</v>
      </c>
      <c r="HR301" s="7">
        <f ca="1"/>
        <v>0</v>
      </c>
      <c r="HS301" t="s">
        <v>185</v>
      </c>
      <c r="HV301" s="7">
        <f t="shared" ca="1" si="64"/>
        <v>0</v>
      </c>
      <c r="HW301" s="7">
        <f t="shared" ca="1" si="63"/>
        <v>0</v>
      </c>
      <c r="HX301" s="7">
        <f t="shared" ca="1" si="63"/>
        <v>0</v>
      </c>
      <c r="HY301" s="7">
        <f t="shared" ca="1" si="63"/>
        <v>0</v>
      </c>
      <c r="HZ301" s="7">
        <f t="shared" ca="1" si="63"/>
        <v>0</v>
      </c>
      <c r="IA301" s="7">
        <f t="shared" ca="1" si="63"/>
        <v>0</v>
      </c>
      <c r="IB301" s="7">
        <f t="shared" ca="1" si="63"/>
        <v>0</v>
      </c>
      <c r="IC301" s="7">
        <f t="shared" ca="1" si="63"/>
        <v>0</v>
      </c>
      <c r="ID301" s="7">
        <f t="shared" ca="1" si="63"/>
        <v>0</v>
      </c>
      <c r="IE301" s="7">
        <f t="shared" ca="1" si="63"/>
        <v>0</v>
      </c>
      <c r="IF301" s="7">
        <f t="shared" ca="1" si="63"/>
        <v>0</v>
      </c>
      <c r="IG301" s="7">
        <f t="shared" ca="1" si="63"/>
        <v>0</v>
      </c>
      <c r="IH301" s="7">
        <f t="shared" ca="1" si="63"/>
        <v>0</v>
      </c>
      <c r="II301" s="7">
        <f t="shared" ca="1" si="63"/>
        <v>0</v>
      </c>
      <c r="IJ301" s="7">
        <f t="shared" ca="1" si="63"/>
        <v>0</v>
      </c>
      <c r="IK301" s="7">
        <f t="shared" ca="1" si="63"/>
        <v>0</v>
      </c>
      <c r="IL301" s="7">
        <f t="shared" ca="1" si="63"/>
        <v>0</v>
      </c>
      <c r="IM301" s="7">
        <f t="shared" ca="1" si="63"/>
        <v>0</v>
      </c>
      <c r="IN301" s="7">
        <f t="shared" ca="1" si="63"/>
        <v>0</v>
      </c>
      <c r="IO301" s="17"/>
      <c r="IP301" s="204"/>
      <c r="IQ301" s="3" t="s">
        <v>33</v>
      </c>
      <c r="IR301" s="7">
        <f ca="1"/>
        <v>0</v>
      </c>
      <c r="IS301" s="7">
        <f ca="1"/>
        <v>0</v>
      </c>
      <c r="IT301" s="7">
        <f ca="1"/>
        <v>0</v>
      </c>
      <c r="IU301" s="7">
        <f ca="1"/>
        <v>0</v>
      </c>
      <c r="IV301" s="7">
        <f ca="1"/>
        <v>0</v>
      </c>
      <c r="IW301" s="7">
        <f ca="1"/>
        <v>0</v>
      </c>
      <c r="IX301" s="7">
        <f ca="1"/>
        <v>0</v>
      </c>
      <c r="IY301" s="7">
        <f ca="1"/>
        <v>0</v>
      </c>
      <c r="IZ301" s="7">
        <f ca="1"/>
        <v>0</v>
      </c>
      <c r="JA301" s="7">
        <f ca="1"/>
        <v>0</v>
      </c>
      <c r="JB301" s="7">
        <f ca="1"/>
        <v>0</v>
      </c>
      <c r="JC301" s="7">
        <f ca="1"/>
        <v>0</v>
      </c>
      <c r="JD301" s="7">
        <f ca="1"/>
        <v>0</v>
      </c>
      <c r="JE301" s="7">
        <f ca="1"/>
        <v>0</v>
      </c>
      <c r="JF301" s="7">
        <f ca="1"/>
        <v>0</v>
      </c>
      <c r="JG301" s="7">
        <f ca="1"/>
        <v>0</v>
      </c>
      <c r="JH301" s="7">
        <f ca="1"/>
        <v>0</v>
      </c>
      <c r="JI301" s="7">
        <f ca="1"/>
        <v>0</v>
      </c>
      <c r="JJ301" s="7">
        <f ca="1"/>
        <v>0</v>
      </c>
      <c r="JK301" s="7">
        <f ca="1"/>
        <v>0</v>
      </c>
      <c r="JL301" s="143"/>
    </row>
    <row r="302" spans="222:276">
      <c r="HN302" s="204"/>
      <c r="HO302" s="148"/>
      <c r="HP302" s="204"/>
      <c r="HQ302" s="3" t="s">
        <v>42</v>
      </c>
      <c r="HR302" s="7">
        <f ca="1"/>
        <v>0</v>
      </c>
      <c r="HS302" t="s">
        <v>185</v>
      </c>
      <c r="HV302" s="7">
        <f t="shared" ca="1" si="64"/>
        <v>0</v>
      </c>
      <c r="HW302" s="7">
        <f t="shared" ca="1" si="63"/>
        <v>0</v>
      </c>
      <c r="HX302" s="7">
        <f t="shared" ca="1" si="63"/>
        <v>0</v>
      </c>
      <c r="HY302" s="7">
        <f t="shared" ca="1" si="63"/>
        <v>0</v>
      </c>
      <c r="HZ302" s="7">
        <f t="shared" ca="1" si="63"/>
        <v>0</v>
      </c>
      <c r="IA302" s="7">
        <f t="shared" ca="1" si="63"/>
        <v>0</v>
      </c>
      <c r="IB302" s="7">
        <f t="shared" ca="1" si="63"/>
        <v>0</v>
      </c>
      <c r="IC302" s="7">
        <f t="shared" ca="1" si="63"/>
        <v>0</v>
      </c>
      <c r="ID302" s="7">
        <f t="shared" ca="1" si="63"/>
        <v>0</v>
      </c>
      <c r="IE302" s="7">
        <f t="shared" ca="1" si="63"/>
        <v>0</v>
      </c>
      <c r="IF302" s="7">
        <f t="shared" ca="1" si="63"/>
        <v>0</v>
      </c>
      <c r="IG302" s="7">
        <f t="shared" ca="1" si="63"/>
        <v>0</v>
      </c>
      <c r="IH302" s="7">
        <f t="shared" ca="1" si="63"/>
        <v>0</v>
      </c>
      <c r="II302" s="7">
        <f t="shared" ca="1" si="63"/>
        <v>0</v>
      </c>
      <c r="IJ302" s="7">
        <f t="shared" ca="1" si="63"/>
        <v>0</v>
      </c>
      <c r="IK302" s="7">
        <f t="shared" ca="1" si="63"/>
        <v>0</v>
      </c>
      <c r="IL302" s="7">
        <f t="shared" ca="1" si="63"/>
        <v>0</v>
      </c>
      <c r="IM302" s="7">
        <f t="shared" ca="1" si="63"/>
        <v>0</v>
      </c>
      <c r="IN302" s="7">
        <f t="shared" ca="1" si="63"/>
        <v>0</v>
      </c>
      <c r="IO302" s="17"/>
      <c r="IP302" s="204"/>
      <c r="IQ302" s="3" t="s">
        <v>42</v>
      </c>
      <c r="IR302" s="7">
        <f ca="1"/>
        <v>0</v>
      </c>
      <c r="IS302" s="7">
        <f ca="1"/>
        <v>0</v>
      </c>
      <c r="IT302" s="7">
        <f ca="1"/>
        <v>0</v>
      </c>
      <c r="IU302" s="7">
        <f ca="1"/>
        <v>0</v>
      </c>
      <c r="IV302" s="7">
        <f ca="1"/>
        <v>0</v>
      </c>
      <c r="IW302" s="7">
        <f ca="1"/>
        <v>0</v>
      </c>
      <c r="IX302" s="7">
        <f ca="1"/>
        <v>0</v>
      </c>
      <c r="IY302" s="7">
        <f ca="1"/>
        <v>0</v>
      </c>
      <c r="IZ302" s="7">
        <f ca="1"/>
        <v>0</v>
      </c>
      <c r="JA302" s="7">
        <f ca="1"/>
        <v>0</v>
      </c>
      <c r="JB302" s="7">
        <f ca="1"/>
        <v>0</v>
      </c>
      <c r="JC302" s="7">
        <f ca="1"/>
        <v>0</v>
      </c>
      <c r="JD302" s="7">
        <f ca="1"/>
        <v>0</v>
      </c>
      <c r="JE302" s="7">
        <f ca="1"/>
        <v>0</v>
      </c>
      <c r="JF302" s="7">
        <f ca="1"/>
        <v>0</v>
      </c>
      <c r="JG302" s="7">
        <f ca="1"/>
        <v>0</v>
      </c>
      <c r="JH302" s="7">
        <f ca="1"/>
        <v>0</v>
      </c>
      <c r="JI302" s="7">
        <f ca="1"/>
        <v>0</v>
      </c>
      <c r="JJ302" s="7">
        <f ca="1"/>
        <v>0</v>
      </c>
      <c r="JK302" s="7">
        <f ca="1"/>
        <v>0</v>
      </c>
      <c r="JL302" s="143"/>
    </row>
    <row r="303" spans="222:276">
      <c r="HN303" s="204"/>
      <c r="HO303" s="148"/>
      <c r="HP303" s="204"/>
      <c r="HQ303" s="3" t="s">
        <v>34</v>
      </c>
      <c r="HR303" s="7">
        <f ca="1"/>
        <v>0</v>
      </c>
      <c r="HS303" t="s">
        <v>185</v>
      </c>
      <c r="HV303" s="7">
        <f t="shared" ca="1" si="64"/>
        <v>0</v>
      </c>
      <c r="HW303" s="7">
        <f t="shared" ca="1" si="63"/>
        <v>0</v>
      </c>
      <c r="HX303" s="7">
        <f t="shared" ca="1" si="63"/>
        <v>0</v>
      </c>
      <c r="HY303" s="7">
        <f t="shared" ca="1" si="63"/>
        <v>0</v>
      </c>
      <c r="HZ303" s="7">
        <f t="shared" ref="HZ303:IN307" ca="1" si="65">IF((ROW()-ROW($HV$289))=(COLUMN()-COLUMN($HV$289)),INDIRECT("HR"&amp;ROW()),0)</f>
        <v>0</v>
      </c>
      <c r="IA303" s="7">
        <f t="shared" ca="1" si="65"/>
        <v>0</v>
      </c>
      <c r="IB303" s="7">
        <f t="shared" ca="1" si="65"/>
        <v>0</v>
      </c>
      <c r="IC303" s="7">
        <f t="shared" ca="1" si="65"/>
        <v>0</v>
      </c>
      <c r="ID303" s="7">
        <f t="shared" ca="1" si="65"/>
        <v>0</v>
      </c>
      <c r="IE303" s="7">
        <f t="shared" ca="1" si="65"/>
        <v>0</v>
      </c>
      <c r="IF303" s="7">
        <f t="shared" ca="1" si="65"/>
        <v>0</v>
      </c>
      <c r="IG303" s="7">
        <f t="shared" ca="1" si="65"/>
        <v>0</v>
      </c>
      <c r="IH303" s="7">
        <f t="shared" ca="1" si="65"/>
        <v>0</v>
      </c>
      <c r="II303" s="7">
        <f t="shared" ca="1" si="65"/>
        <v>0</v>
      </c>
      <c r="IJ303" s="7">
        <f t="shared" ca="1" si="65"/>
        <v>0</v>
      </c>
      <c r="IK303" s="7">
        <f t="shared" ca="1" si="65"/>
        <v>0</v>
      </c>
      <c r="IL303" s="7">
        <f t="shared" ca="1" si="65"/>
        <v>0</v>
      </c>
      <c r="IM303" s="7">
        <f t="shared" ca="1" si="65"/>
        <v>0</v>
      </c>
      <c r="IN303" s="7">
        <f t="shared" ca="1" si="65"/>
        <v>0</v>
      </c>
      <c r="IO303" s="17"/>
      <c r="IP303" s="204"/>
      <c r="IQ303" s="3" t="s">
        <v>34</v>
      </c>
      <c r="IR303" s="7">
        <f ca="1"/>
        <v>0</v>
      </c>
      <c r="IS303" s="7">
        <f ca="1"/>
        <v>0</v>
      </c>
      <c r="IT303" s="7">
        <f ca="1"/>
        <v>0</v>
      </c>
      <c r="IU303" s="7">
        <f ca="1"/>
        <v>0</v>
      </c>
      <c r="IV303" s="7">
        <f ca="1"/>
        <v>0</v>
      </c>
      <c r="IW303" s="7">
        <f ca="1"/>
        <v>0</v>
      </c>
      <c r="IX303" s="7">
        <f ca="1"/>
        <v>0</v>
      </c>
      <c r="IY303" s="7">
        <f ca="1"/>
        <v>0</v>
      </c>
      <c r="IZ303" s="7">
        <f ca="1"/>
        <v>0</v>
      </c>
      <c r="JA303" s="7">
        <f ca="1"/>
        <v>0</v>
      </c>
      <c r="JB303" s="7">
        <f ca="1"/>
        <v>0</v>
      </c>
      <c r="JC303" s="7">
        <f ca="1"/>
        <v>0</v>
      </c>
      <c r="JD303" s="7">
        <f ca="1"/>
        <v>0</v>
      </c>
      <c r="JE303" s="7">
        <f ca="1"/>
        <v>0</v>
      </c>
      <c r="JF303" s="7">
        <f ca="1"/>
        <v>0</v>
      </c>
      <c r="JG303" s="7">
        <f ca="1"/>
        <v>0</v>
      </c>
      <c r="JH303" s="7">
        <f ca="1"/>
        <v>0</v>
      </c>
      <c r="JI303" s="7">
        <f ca="1"/>
        <v>0</v>
      </c>
      <c r="JJ303" s="7">
        <f ca="1"/>
        <v>0</v>
      </c>
      <c r="JK303" s="7">
        <f ca="1"/>
        <v>0</v>
      </c>
      <c r="JL303" s="143"/>
    </row>
    <row r="304" spans="222:276">
      <c r="HN304" s="204"/>
      <c r="HO304" s="148"/>
      <c r="HP304" s="204"/>
      <c r="HQ304" s="3" t="s">
        <v>35</v>
      </c>
      <c r="HR304" s="7">
        <f ca="1"/>
        <v>0</v>
      </c>
      <c r="HS304" t="s">
        <v>186</v>
      </c>
      <c r="HV304" s="7">
        <f t="shared" ca="1" si="64"/>
        <v>0</v>
      </c>
      <c r="HW304" s="7">
        <f t="shared" ca="1" si="64"/>
        <v>0</v>
      </c>
      <c r="HX304" s="7">
        <f t="shared" ca="1" si="64"/>
        <v>0</v>
      </c>
      <c r="HY304" s="7">
        <f t="shared" ca="1" si="64"/>
        <v>0</v>
      </c>
      <c r="HZ304" s="7">
        <f t="shared" ca="1" si="64"/>
        <v>0</v>
      </c>
      <c r="IA304" s="7">
        <f t="shared" ca="1" si="64"/>
        <v>0</v>
      </c>
      <c r="IB304" s="7">
        <f t="shared" ca="1" si="64"/>
        <v>0</v>
      </c>
      <c r="IC304" s="7">
        <f t="shared" ca="1" si="64"/>
        <v>0</v>
      </c>
      <c r="ID304" s="7">
        <f t="shared" ca="1" si="64"/>
        <v>0</v>
      </c>
      <c r="IE304" s="7">
        <f t="shared" ca="1" si="64"/>
        <v>0</v>
      </c>
      <c r="IF304" s="7">
        <f t="shared" ca="1" si="64"/>
        <v>0</v>
      </c>
      <c r="IG304" s="7">
        <f t="shared" ca="1" si="64"/>
        <v>0</v>
      </c>
      <c r="IH304" s="7">
        <f t="shared" ca="1" si="64"/>
        <v>0</v>
      </c>
      <c r="II304" s="7">
        <f t="shared" ca="1" si="64"/>
        <v>0</v>
      </c>
      <c r="IJ304" s="7">
        <f t="shared" ca="1" si="64"/>
        <v>0</v>
      </c>
      <c r="IK304" s="7">
        <f t="shared" ca="1" si="64"/>
        <v>0</v>
      </c>
      <c r="IL304" s="7">
        <f t="shared" ca="1" si="65"/>
        <v>0</v>
      </c>
      <c r="IM304" s="7">
        <f t="shared" ca="1" si="65"/>
        <v>0</v>
      </c>
      <c r="IN304" s="7">
        <f t="shared" ca="1" si="65"/>
        <v>0</v>
      </c>
      <c r="IO304" s="17"/>
      <c r="IP304" s="204"/>
      <c r="IQ304" s="3" t="s">
        <v>35</v>
      </c>
      <c r="IR304" s="7">
        <f ca="1"/>
        <v>0</v>
      </c>
      <c r="IS304" s="7">
        <f ca="1"/>
        <v>0</v>
      </c>
      <c r="IT304" s="7">
        <f ca="1"/>
        <v>0</v>
      </c>
      <c r="IU304" s="7">
        <f ca="1"/>
        <v>0</v>
      </c>
      <c r="IV304" s="7">
        <f ca="1"/>
        <v>0</v>
      </c>
      <c r="IW304" s="7">
        <f ca="1"/>
        <v>0</v>
      </c>
      <c r="IX304" s="7">
        <f ca="1"/>
        <v>0</v>
      </c>
      <c r="IY304" s="7">
        <f ca="1"/>
        <v>0</v>
      </c>
      <c r="IZ304" s="7">
        <f ca="1"/>
        <v>0</v>
      </c>
      <c r="JA304" s="7">
        <f ca="1"/>
        <v>0</v>
      </c>
      <c r="JB304" s="7">
        <f ca="1"/>
        <v>0</v>
      </c>
      <c r="JC304" s="7">
        <f ca="1"/>
        <v>0</v>
      </c>
      <c r="JD304" s="7">
        <f ca="1"/>
        <v>0</v>
      </c>
      <c r="JE304" s="7">
        <f ca="1"/>
        <v>0</v>
      </c>
      <c r="JF304" s="7">
        <f ca="1"/>
        <v>0</v>
      </c>
      <c r="JG304" s="7">
        <f ca="1"/>
        <v>0</v>
      </c>
      <c r="JH304" s="7">
        <f ca="1"/>
        <v>0</v>
      </c>
      <c r="JI304" s="7">
        <f ca="1"/>
        <v>0</v>
      </c>
      <c r="JJ304" s="7">
        <f ca="1"/>
        <v>0</v>
      </c>
      <c r="JK304" s="7">
        <f ca="1"/>
        <v>0</v>
      </c>
      <c r="JL304" s="143"/>
    </row>
    <row r="305" spans="222:276" ht="19">
      <c r="HN305" s="204"/>
      <c r="HO305" s="148"/>
      <c r="HP305" s="204"/>
      <c r="HQ305" s="3" t="s">
        <v>36</v>
      </c>
      <c r="HR305" s="7">
        <f ca="1"/>
        <v>0</v>
      </c>
      <c r="HS305" t="s">
        <v>187</v>
      </c>
      <c r="HV305" s="7">
        <f t="shared" ca="1" si="64"/>
        <v>0</v>
      </c>
      <c r="HW305" s="7">
        <f t="shared" ca="1" si="64"/>
        <v>0</v>
      </c>
      <c r="HX305" s="7">
        <f t="shared" ca="1" si="64"/>
        <v>0</v>
      </c>
      <c r="HY305" s="7">
        <f t="shared" ca="1" si="64"/>
        <v>0</v>
      </c>
      <c r="HZ305" s="7">
        <f t="shared" ca="1" si="64"/>
        <v>0</v>
      </c>
      <c r="IA305" s="7">
        <f t="shared" ca="1" si="64"/>
        <v>0</v>
      </c>
      <c r="IB305" s="7">
        <f t="shared" ca="1" si="64"/>
        <v>0</v>
      </c>
      <c r="IC305" s="7">
        <f t="shared" ca="1" si="64"/>
        <v>0</v>
      </c>
      <c r="ID305" s="7">
        <f t="shared" ca="1" si="64"/>
        <v>0</v>
      </c>
      <c r="IE305" s="7">
        <f t="shared" ca="1" si="64"/>
        <v>0</v>
      </c>
      <c r="IF305" s="7">
        <f t="shared" ca="1" si="64"/>
        <v>0</v>
      </c>
      <c r="IG305" s="7">
        <f t="shared" ca="1" si="64"/>
        <v>0</v>
      </c>
      <c r="IH305" s="7">
        <f t="shared" ca="1" si="64"/>
        <v>0</v>
      </c>
      <c r="II305" s="7">
        <f t="shared" ca="1" si="64"/>
        <v>0</v>
      </c>
      <c r="IJ305" s="7">
        <f t="shared" ca="1" si="64"/>
        <v>0</v>
      </c>
      <c r="IK305" s="7">
        <f t="shared" ca="1" si="64"/>
        <v>0</v>
      </c>
      <c r="IL305" s="7">
        <f t="shared" ca="1" si="65"/>
        <v>0</v>
      </c>
      <c r="IM305" s="7">
        <f t="shared" ca="1" si="65"/>
        <v>0</v>
      </c>
      <c r="IN305" s="7">
        <f t="shared" ca="1" si="65"/>
        <v>0</v>
      </c>
      <c r="IO305" s="17"/>
      <c r="IP305" s="204"/>
      <c r="IQ305" s="3" t="s">
        <v>36</v>
      </c>
      <c r="IR305" s="7">
        <f ca="1"/>
        <v>0</v>
      </c>
      <c r="IS305" s="7">
        <f ca="1"/>
        <v>0</v>
      </c>
      <c r="IT305" s="7">
        <f ca="1"/>
        <v>0</v>
      </c>
      <c r="IU305" s="7">
        <f ca="1"/>
        <v>0</v>
      </c>
      <c r="IV305" s="7">
        <f ca="1"/>
        <v>0</v>
      </c>
      <c r="IW305" s="7">
        <f ca="1"/>
        <v>0</v>
      </c>
      <c r="IX305" s="7">
        <f ca="1"/>
        <v>0</v>
      </c>
      <c r="IY305" s="7">
        <f ca="1"/>
        <v>0</v>
      </c>
      <c r="IZ305" s="7">
        <f ca="1"/>
        <v>0</v>
      </c>
      <c r="JA305" s="7">
        <f ca="1"/>
        <v>0</v>
      </c>
      <c r="JB305" s="7">
        <f ca="1"/>
        <v>0</v>
      </c>
      <c r="JC305" s="7">
        <f ca="1"/>
        <v>0</v>
      </c>
      <c r="JD305" s="7">
        <f ca="1"/>
        <v>0</v>
      </c>
      <c r="JE305" s="7">
        <f ca="1"/>
        <v>0</v>
      </c>
      <c r="JF305" s="7">
        <f ca="1"/>
        <v>0</v>
      </c>
      <c r="JG305" s="7">
        <f ca="1"/>
        <v>0</v>
      </c>
      <c r="JH305" s="7">
        <f ca="1"/>
        <v>0</v>
      </c>
      <c r="JI305" s="7">
        <f ca="1"/>
        <v>0</v>
      </c>
      <c r="JJ305" s="7">
        <f ca="1"/>
        <v>0</v>
      </c>
      <c r="JK305" s="7">
        <f ca="1"/>
        <v>0</v>
      </c>
      <c r="JL305" s="143"/>
    </row>
    <row r="306" spans="222:276">
      <c r="HN306" s="204"/>
      <c r="HO306" s="148"/>
      <c r="HP306" s="204"/>
      <c r="HQ306" s="3" t="s">
        <v>41</v>
      </c>
      <c r="HR306" s="7">
        <f ca="1"/>
        <v>0</v>
      </c>
      <c r="HS306" t="s">
        <v>188</v>
      </c>
      <c r="HV306" s="7">
        <f t="shared" ca="1" si="64"/>
        <v>0</v>
      </c>
      <c r="HW306" s="7">
        <f t="shared" ca="1" si="64"/>
        <v>0</v>
      </c>
      <c r="HX306" s="7">
        <f t="shared" ca="1" si="64"/>
        <v>0</v>
      </c>
      <c r="HY306" s="7">
        <f t="shared" ca="1" si="64"/>
        <v>0</v>
      </c>
      <c r="HZ306" s="7">
        <f t="shared" ca="1" si="64"/>
        <v>0</v>
      </c>
      <c r="IA306" s="7">
        <f t="shared" ca="1" si="64"/>
        <v>0</v>
      </c>
      <c r="IB306" s="7">
        <f t="shared" ca="1" si="64"/>
        <v>0</v>
      </c>
      <c r="IC306" s="7">
        <f t="shared" ca="1" si="64"/>
        <v>0</v>
      </c>
      <c r="ID306" s="7">
        <f t="shared" ca="1" si="64"/>
        <v>0</v>
      </c>
      <c r="IE306" s="7">
        <f t="shared" ca="1" si="64"/>
        <v>0</v>
      </c>
      <c r="IF306" s="7">
        <f t="shared" ca="1" si="64"/>
        <v>0</v>
      </c>
      <c r="IG306" s="7">
        <f t="shared" ca="1" si="64"/>
        <v>0</v>
      </c>
      <c r="IH306" s="7">
        <f t="shared" ca="1" si="64"/>
        <v>0</v>
      </c>
      <c r="II306" s="7">
        <f t="shared" ca="1" si="64"/>
        <v>0</v>
      </c>
      <c r="IJ306" s="7">
        <f t="shared" ca="1" si="64"/>
        <v>0</v>
      </c>
      <c r="IK306" s="7">
        <f t="shared" ca="1" si="64"/>
        <v>0</v>
      </c>
      <c r="IL306" s="7">
        <f t="shared" ca="1" si="65"/>
        <v>0</v>
      </c>
      <c r="IM306" s="7">
        <f t="shared" ca="1" si="65"/>
        <v>0</v>
      </c>
      <c r="IN306" s="7">
        <f t="shared" ca="1" si="65"/>
        <v>0</v>
      </c>
      <c r="IO306" s="17"/>
      <c r="IP306" s="204"/>
      <c r="IQ306" s="3" t="s">
        <v>41</v>
      </c>
      <c r="IR306" s="7">
        <f ca="1"/>
        <v>0</v>
      </c>
      <c r="IS306" s="7">
        <f ca="1"/>
        <v>0</v>
      </c>
      <c r="IT306" s="7">
        <f ca="1"/>
        <v>0</v>
      </c>
      <c r="IU306" s="7">
        <f ca="1"/>
        <v>0</v>
      </c>
      <c r="IV306" s="7">
        <f ca="1"/>
        <v>0</v>
      </c>
      <c r="IW306" s="7">
        <f ca="1"/>
        <v>0</v>
      </c>
      <c r="IX306" s="7">
        <f ca="1"/>
        <v>0</v>
      </c>
      <c r="IY306" s="7">
        <f ca="1"/>
        <v>0</v>
      </c>
      <c r="IZ306" s="7">
        <f ca="1"/>
        <v>0</v>
      </c>
      <c r="JA306" s="7">
        <f ca="1"/>
        <v>0</v>
      </c>
      <c r="JB306" s="7">
        <f ca="1"/>
        <v>0</v>
      </c>
      <c r="JC306" s="7">
        <f ca="1"/>
        <v>0</v>
      </c>
      <c r="JD306" s="7">
        <f ca="1"/>
        <v>0</v>
      </c>
      <c r="JE306" s="7">
        <f ca="1"/>
        <v>0</v>
      </c>
      <c r="JF306" s="7">
        <f ca="1"/>
        <v>0</v>
      </c>
      <c r="JG306" s="7">
        <f ca="1"/>
        <v>0</v>
      </c>
      <c r="JH306" s="7">
        <f ca="1"/>
        <v>0</v>
      </c>
      <c r="JI306" s="7">
        <f ca="1"/>
        <v>0</v>
      </c>
      <c r="JJ306" s="7">
        <f ca="1"/>
        <v>0</v>
      </c>
      <c r="JK306" s="7">
        <f ca="1"/>
        <v>0</v>
      </c>
      <c r="JL306" s="143"/>
    </row>
    <row r="307" spans="222:276">
      <c r="HN307" s="204"/>
      <c r="HO307" s="148"/>
      <c r="HP307" s="204"/>
      <c r="HQ307" s="3" t="s">
        <v>134</v>
      </c>
      <c r="HR307" s="7">
        <f ca="1"/>
        <v>0</v>
      </c>
      <c r="HS307" t="s">
        <v>189</v>
      </c>
      <c r="HV307" s="7">
        <f t="shared" ca="1" si="64"/>
        <v>0</v>
      </c>
      <c r="HW307" s="7">
        <f t="shared" ca="1" si="64"/>
        <v>0</v>
      </c>
      <c r="HX307" s="7">
        <f t="shared" ca="1" si="64"/>
        <v>0</v>
      </c>
      <c r="HY307" s="7">
        <f t="shared" ca="1" si="64"/>
        <v>0</v>
      </c>
      <c r="HZ307" s="7">
        <f t="shared" ca="1" si="64"/>
        <v>0</v>
      </c>
      <c r="IA307" s="7">
        <f t="shared" ca="1" si="64"/>
        <v>0</v>
      </c>
      <c r="IB307" s="7">
        <f t="shared" ca="1" si="64"/>
        <v>0</v>
      </c>
      <c r="IC307" s="7">
        <f t="shared" ca="1" si="64"/>
        <v>0</v>
      </c>
      <c r="ID307" s="7">
        <f t="shared" ca="1" si="64"/>
        <v>0</v>
      </c>
      <c r="IE307" s="7">
        <f t="shared" ca="1" si="64"/>
        <v>0</v>
      </c>
      <c r="IF307" s="7">
        <f t="shared" ca="1" si="64"/>
        <v>0</v>
      </c>
      <c r="IG307" s="7">
        <f t="shared" ca="1" si="64"/>
        <v>0</v>
      </c>
      <c r="IH307" s="7">
        <f t="shared" ca="1" si="64"/>
        <v>0</v>
      </c>
      <c r="II307" s="7">
        <f t="shared" ca="1" si="64"/>
        <v>0</v>
      </c>
      <c r="IJ307" s="7">
        <f t="shared" ca="1" si="64"/>
        <v>0</v>
      </c>
      <c r="IK307" s="7">
        <f t="shared" ca="1" si="64"/>
        <v>0</v>
      </c>
      <c r="IL307" s="7">
        <f t="shared" ca="1" si="65"/>
        <v>0</v>
      </c>
      <c r="IM307" s="7">
        <f t="shared" ca="1" si="65"/>
        <v>0</v>
      </c>
      <c r="IN307" s="7">
        <f t="shared" ca="1" si="65"/>
        <v>0</v>
      </c>
      <c r="IO307" s="17"/>
      <c r="IP307" s="204"/>
      <c r="IQ307" s="3" t="s">
        <v>134</v>
      </c>
      <c r="IR307" s="7">
        <f ca="1"/>
        <v>0</v>
      </c>
      <c r="IS307" s="7">
        <f ca="1"/>
        <v>0</v>
      </c>
      <c r="IT307" s="7">
        <f ca="1"/>
        <v>0</v>
      </c>
      <c r="IU307" s="7">
        <f ca="1"/>
        <v>0</v>
      </c>
      <c r="IV307" s="7">
        <f ca="1"/>
        <v>0</v>
      </c>
      <c r="IW307" s="7">
        <f ca="1"/>
        <v>0</v>
      </c>
      <c r="IX307" s="7">
        <f ca="1"/>
        <v>0</v>
      </c>
      <c r="IY307" s="7">
        <f ca="1"/>
        <v>0</v>
      </c>
      <c r="IZ307" s="7">
        <f ca="1"/>
        <v>0</v>
      </c>
      <c r="JA307" s="7">
        <f ca="1"/>
        <v>0</v>
      </c>
      <c r="JB307" s="7">
        <f ca="1"/>
        <v>0</v>
      </c>
      <c r="JC307" s="7">
        <f ca="1"/>
        <v>0</v>
      </c>
      <c r="JD307" s="7">
        <f ca="1"/>
        <v>0</v>
      </c>
      <c r="JE307" s="7">
        <f ca="1"/>
        <v>0</v>
      </c>
      <c r="JF307" s="7">
        <f ca="1"/>
        <v>0</v>
      </c>
      <c r="JG307" s="7">
        <f ca="1"/>
        <v>0</v>
      </c>
      <c r="JH307" s="7">
        <f ca="1"/>
        <v>0</v>
      </c>
      <c r="JI307" s="7">
        <f ca="1"/>
        <v>0</v>
      </c>
      <c r="JJ307" s="7">
        <f ca="1"/>
        <v>0</v>
      </c>
      <c r="JK307" s="7">
        <f ca="1"/>
        <v>0</v>
      </c>
      <c r="JL307" s="143"/>
    </row>
    <row r="308" spans="222:276" ht="18">
      <c r="HN308" s="204"/>
      <c r="HO308" s="148"/>
      <c r="HP308" s="17"/>
      <c r="HR308" s="17" t="s">
        <v>263</v>
      </c>
      <c r="HV308" s="211" t="s">
        <v>278</v>
      </c>
      <c r="HW308" s="211"/>
      <c r="HX308" s="211"/>
      <c r="HY308" s="211"/>
      <c r="HZ308" s="211"/>
      <c r="IA308" s="211"/>
      <c r="IB308" s="211"/>
      <c r="IC308" s="211"/>
      <c r="ID308" s="211"/>
      <c r="IE308" s="211"/>
      <c r="IF308" s="211"/>
      <c r="IG308" s="211"/>
      <c r="IH308" s="211"/>
      <c r="II308" s="211"/>
      <c r="IJ308" s="211"/>
      <c r="IK308" s="211"/>
      <c r="IL308" s="211"/>
      <c r="IM308" s="211"/>
      <c r="IN308" s="211"/>
      <c r="IO308" s="17"/>
      <c r="IP308" s="45"/>
      <c r="IQ308" s="3"/>
      <c r="IR308" s="221" t="s">
        <v>279</v>
      </c>
      <c r="IS308" s="221"/>
      <c r="IT308" s="221"/>
      <c r="IU308" s="221"/>
      <c r="IV308" s="221"/>
      <c r="IW308" s="221"/>
      <c r="IX308" s="221"/>
      <c r="IY308" s="221"/>
      <c r="IZ308" s="221"/>
      <c r="JA308" s="221"/>
      <c r="JB308" s="221"/>
      <c r="JC308" s="221"/>
      <c r="JD308" s="221"/>
      <c r="JE308" s="221"/>
      <c r="JF308" s="221"/>
      <c r="JG308" s="221"/>
      <c r="JH308" s="221"/>
      <c r="JI308" s="221"/>
      <c r="JJ308" s="221"/>
      <c r="JK308" s="221"/>
      <c r="JL308" s="143"/>
    </row>
    <row r="309" spans="222:276">
      <c r="HN309" s="204"/>
      <c r="HO309" s="148"/>
      <c r="HP309" s="17"/>
      <c r="HR309" s="17"/>
      <c r="HV309" s="38"/>
      <c r="HW309" s="38"/>
      <c r="HX309" s="38"/>
      <c r="HY309" s="38"/>
      <c r="HZ309" s="38"/>
      <c r="IA309" s="38"/>
      <c r="IB309" s="38"/>
      <c r="IC309" s="38"/>
      <c r="ID309" s="38"/>
      <c r="IE309" s="38"/>
      <c r="IF309" s="38"/>
      <c r="IG309" s="38"/>
      <c r="IH309" s="38"/>
      <c r="II309" s="38"/>
      <c r="IJ309" s="38"/>
      <c r="IK309" s="38"/>
      <c r="IL309" s="38"/>
      <c r="IM309" s="38"/>
      <c r="IN309" s="38"/>
      <c r="IO309" s="17"/>
      <c r="IP309" s="45"/>
      <c r="IQ309" s="3"/>
      <c r="IR309" s="7">
        <f ca="1">IR291</f>
        <v>0</v>
      </c>
      <c r="IS309" s="7">
        <f t="shared" ref="IS309:JK309" ca="1" si="66">IS291</f>
        <v>0</v>
      </c>
      <c r="IT309" s="7">
        <f t="shared" ca="1" si="66"/>
        <v>0</v>
      </c>
      <c r="IU309" s="7">
        <f t="shared" ca="1" si="66"/>
        <v>0</v>
      </c>
      <c r="IV309" s="7">
        <f t="shared" ca="1" si="66"/>
        <v>0</v>
      </c>
      <c r="IW309" s="7">
        <f t="shared" ca="1" si="66"/>
        <v>0</v>
      </c>
      <c r="IX309" s="7">
        <f t="shared" ca="1" si="66"/>
        <v>0</v>
      </c>
      <c r="IY309" s="7">
        <f t="shared" ca="1" si="66"/>
        <v>0</v>
      </c>
      <c r="IZ309" s="7">
        <f t="shared" ca="1" si="66"/>
        <v>0</v>
      </c>
      <c r="JA309" s="7">
        <f t="shared" ca="1" si="66"/>
        <v>0</v>
      </c>
      <c r="JB309" s="7">
        <f t="shared" ca="1" si="66"/>
        <v>0</v>
      </c>
      <c r="JC309" s="7">
        <f t="shared" ca="1" si="66"/>
        <v>0</v>
      </c>
      <c r="JD309" s="7">
        <f t="shared" ca="1" si="66"/>
        <v>0</v>
      </c>
      <c r="JE309" s="7">
        <f t="shared" ca="1" si="66"/>
        <v>0</v>
      </c>
      <c r="JF309" s="7">
        <f t="shared" ca="1" si="66"/>
        <v>0</v>
      </c>
      <c r="JG309" s="7">
        <f t="shared" ca="1" si="66"/>
        <v>0</v>
      </c>
      <c r="JH309" s="7">
        <f t="shared" ca="1" si="66"/>
        <v>119.86167207949875</v>
      </c>
      <c r="JI309" s="7">
        <f t="shared" ca="1" si="66"/>
        <v>16220.363798718514</v>
      </c>
      <c r="JJ309" s="7">
        <f t="shared" ca="1" si="66"/>
        <v>216.24680600217076</v>
      </c>
      <c r="JK309" s="7">
        <f t="shared" ca="1" si="66"/>
        <v>26083.527723199688</v>
      </c>
      <c r="JL309" s="143"/>
    </row>
    <row r="310" spans="222:276" ht="20">
      <c r="HN310" s="204"/>
      <c r="HO310" s="148"/>
      <c r="HP310" s="17"/>
      <c r="HR310" s="17"/>
      <c r="HV310" s="38"/>
      <c r="HW310" s="38"/>
      <c r="HX310" s="38"/>
      <c r="HY310" s="38"/>
      <c r="HZ310" s="38"/>
      <c r="IA310" s="38"/>
      <c r="IB310" s="38"/>
      <c r="IC310" s="38"/>
      <c r="ID310" s="38"/>
      <c r="IE310" s="38"/>
      <c r="IF310" s="38"/>
      <c r="IG310" s="38"/>
      <c r="IH310" s="38"/>
      <c r="II310" s="38"/>
      <c r="IJ310" s="38"/>
      <c r="IK310" s="38"/>
      <c r="IL310" s="38"/>
      <c r="IM310" s="38"/>
      <c r="IN310" s="38"/>
      <c r="IO310" s="17"/>
      <c r="IP310" s="45"/>
      <c r="IQ310" s="3"/>
      <c r="IR310" s="221" t="s">
        <v>280</v>
      </c>
      <c r="IS310" s="221"/>
      <c r="IT310" s="221"/>
      <c r="IU310" s="221"/>
      <c r="IV310" s="221"/>
      <c r="IW310" s="221"/>
      <c r="IX310" s="221"/>
      <c r="IY310" s="221"/>
      <c r="IZ310" s="221"/>
      <c r="JA310" s="221"/>
      <c r="JB310" s="221"/>
      <c r="JC310" s="221"/>
      <c r="JD310" s="221"/>
      <c r="JE310" s="221"/>
      <c r="JF310" s="221"/>
      <c r="JG310" s="221"/>
      <c r="JH310" s="221"/>
      <c r="JI310" s="221"/>
      <c r="JJ310" s="221"/>
      <c r="JK310" s="221"/>
      <c r="JL310" s="143"/>
    </row>
    <row r="311" spans="222:276">
      <c r="HN311" s="204"/>
      <c r="HO311" s="148"/>
      <c r="HP311" s="17"/>
      <c r="HR311" s="17"/>
      <c r="HV311" s="38"/>
      <c r="HW311" s="38"/>
      <c r="HX311" s="38"/>
      <c r="HY311" s="38"/>
      <c r="HZ311" s="38"/>
      <c r="IA311" s="38"/>
      <c r="IB311" s="38"/>
      <c r="IC311" s="38"/>
      <c r="ID311" s="38"/>
      <c r="IE311" s="38"/>
      <c r="IF311" s="38"/>
      <c r="IG311" s="38"/>
      <c r="IH311" s="38"/>
      <c r="II311" s="38"/>
      <c r="IJ311" s="38"/>
      <c r="IK311" s="38"/>
      <c r="IL311" s="38"/>
      <c r="IM311" s="38"/>
      <c r="IN311" s="38"/>
      <c r="IO311" s="17"/>
      <c r="IP311" s="45"/>
      <c r="IQ311" s="3"/>
      <c r="IR311" s="17"/>
      <c r="IS311" s="17"/>
      <c r="IT311" s="17"/>
      <c r="IU311" s="17"/>
      <c r="IV311" s="17"/>
      <c r="IW311" s="17"/>
      <c r="IX311" s="17"/>
      <c r="IY311" s="17"/>
      <c r="IZ311" s="17"/>
      <c r="JA311" s="17"/>
      <c r="JB311" s="17"/>
      <c r="JC311" s="17"/>
      <c r="JD311" s="17"/>
      <c r="JE311" s="17"/>
      <c r="JF311" s="17"/>
      <c r="JG311" s="17"/>
      <c r="JH311" s="17"/>
      <c r="JI311" s="17"/>
      <c r="JJ311" s="17"/>
      <c r="JK311" s="17"/>
      <c r="JL311" s="143"/>
    </row>
    <row r="312" spans="222:276">
      <c r="HN312" s="204"/>
      <c r="HO312" s="147"/>
      <c r="HV312" s="211" t="s">
        <v>1</v>
      </c>
      <c r="HW312" s="211"/>
      <c r="HX312" s="211"/>
      <c r="HY312" s="211"/>
      <c r="HZ312" s="211"/>
      <c r="IA312" s="211"/>
      <c r="IB312" s="211"/>
      <c r="IC312" s="211"/>
      <c r="ID312" s="211"/>
      <c r="IE312" s="211"/>
      <c r="IF312" s="211"/>
      <c r="IG312" s="211"/>
      <c r="IH312" s="211"/>
      <c r="II312" s="211"/>
      <c r="IJ312" s="211"/>
      <c r="IK312" s="211"/>
      <c r="IL312" s="211"/>
      <c r="IM312" s="211"/>
      <c r="IN312" s="211"/>
      <c r="IR312" s="211" t="s">
        <v>110</v>
      </c>
      <c r="IS312" s="211"/>
      <c r="IT312" s="211"/>
      <c r="IU312" s="211"/>
      <c r="IV312" s="211"/>
      <c r="IW312" s="211"/>
      <c r="IX312" s="211"/>
      <c r="IY312" s="211"/>
      <c r="IZ312" s="211"/>
      <c r="JA312" s="211"/>
      <c r="JB312" s="211"/>
      <c r="JC312" s="211"/>
      <c r="JD312" s="211"/>
      <c r="JE312" s="211"/>
      <c r="JF312" s="211"/>
      <c r="JG312" s="211"/>
      <c r="JH312" s="211"/>
      <c r="JI312" s="211"/>
      <c r="JJ312" s="211"/>
      <c r="JK312" s="211"/>
      <c r="JL312" s="143"/>
    </row>
    <row r="313" spans="222:276" ht="96" customHeight="1">
      <c r="HN313" s="204"/>
      <c r="HO313" s="147"/>
      <c r="HS313" t="s">
        <v>190</v>
      </c>
      <c r="HV313" s="6" t="s">
        <v>175</v>
      </c>
      <c r="HW313" s="6" t="s">
        <v>176</v>
      </c>
      <c r="HX313" s="6" t="s">
        <v>28</v>
      </c>
      <c r="HY313" s="6" t="s">
        <v>0</v>
      </c>
      <c r="HZ313" s="6" t="s">
        <v>37</v>
      </c>
      <c r="IA313" s="6" t="s">
        <v>38</v>
      </c>
      <c r="IB313" s="6" t="s">
        <v>13</v>
      </c>
      <c r="IC313" s="6" t="s">
        <v>23</v>
      </c>
      <c r="ID313" s="6" t="s">
        <v>22</v>
      </c>
      <c r="IE313" s="6" t="s">
        <v>131</v>
      </c>
      <c r="IF313" s="6" t="s">
        <v>132</v>
      </c>
      <c r="IG313" s="6" t="s">
        <v>32</v>
      </c>
      <c r="IH313" s="6" t="s">
        <v>33</v>
      </c>
      <c r="II313" s="6" t="s">
        <v>42</v>
      </c>
      <c r="IJ313" s="6" t="s">
        <v>34</v>
      </c>
      <c r="IK313" s="6" t="s">
        <v>35</v>
      </c>
      <c r="IL313" s="6" t="s">
        <v>36</v>
      </c>
      <c r="IM313" s="6" t="s">
        <v>41</v>
      </c>
      <c r="IN313" s="6" t="s">
        <v>134</v>
      </c>
      <c r="IR313" s="6" t="s">
        <v>14</v>
      </c>
      <c r="IS313" s="6" t="s">
        <v>201</v>
      </c>
      <c r="IT313" s="6" t="s">
        <v>202</v>
      </c>
      <c r="IU313" s="6" t="s">
        <v>27</v>
      </c>
      <c r="IV313" s="6" t="s">
        <v>203</v>
      </c>
      <c r="IW313" s="6" t="s">
        <v>204</v>
      </c>
      <c r="IX313" s="6" t="s">
        <v>15</v>
      </c>
      <c r="IY313" s="6" t="s">
        <v>206</v>
      </c>
      <c r="IZ313" s="6" t="s">
        <v>21</v>
      </c>
      <c r="JA313" s="6" t="s">
        <v>205</v>
      </c>
      <c r="JB313" s="6" t="s">
        <v>20</v>
      </c>
      <c r="JC313" s="6" t="s">
        <v>207</v>
      </c>
      <c r="JD313" s="6" t="s">
        <v>182</v>
      </c>
      <c r="JE313" s="6" t="s">
        <v>183</v>
      </c>
      <c r="JF313" s="6" t="s">
        <v>184</v>
      </c>
      <c r="JG313" s="6" t="s">
        <v>180</v>
      </c>
      <c r="JH313" s="6" t="s">
        <v>139</v>
      </c>
      <c r="JI313" s="6" t="s">
        <v>140</v>
      </c>
      <c r="JJ313" s="6" t="s">
        <v>181</v>
      </c>
      <c r="JK313" s="6" t="s">
        <v>142</v>
      </c>
      <c r="JL313" s="143"/>
    </row>
    <row r="314" spans="222:276">
      <c r="HN314" s="204"/>
      <c r="HO314" s="148"/>
      <c r="HP314" s="204" t="s">
        <v>169</v>
      </c>
      <c r="HQ314" s="3" t="s">
        <v>175</v>
      </c>
      <c r="HR314" s="7">
        <f t="array" aca="1" ref="HR314:HR332" ca="1">TRANSPOSE(HV78:IN78)</f>
        <v>0</v>
      </c>
      <c r="HS314" t="s">
        <v>185</v>
      </c>
      <c r="HV314" s="7">
        <f ca="1">IF((ROW()-ROW($HV$314))=(COLUMN()-COLUMN($HV$314)),INDIRECT("HR"&amp;ROW()),0)</f>
        <v>0</v>
      </c>
      <c r="HW314" s="7">
        <f t="shared" ref="HW314:IN328" ca="1" si="67">IF((ROW()-ROW($HV$314))=(COLUMN()-COLUMN($HV$314)),INDIRECT("HR"&amp;ROW()),0)</f>
        <v>0</v>
      </c>
      <c r="HX314" s="7">
        <f t="shared" ca="1" si="67"/>
        <v>0</v>
      </c>
      <c r="HY314" s="7">
        <f t="shared" ca="1" si="67"/>
        <v>0</v>
      </c>
      <c r="HZ314" s="7">
        <f t="shared" ca="1" si="67"/>
        <v>0</v>
      </c>
      <c r="IA314" s="7">
        <f t="shared" ca="1" si="67"/>
        <v>0</v>
      </c>
      <c r="IB314" s="7">
        <f t="shared" ca="1" si="67"/>
        <v>0</v>
      </c>
      <c r="IC314" s="7">
        <f t="shared" ca="1" si="67"/>
        <v>0</v>
      </c>
      <c r="ID314" s="7">
        <f t="shared" ca="1" si="67"/>
        <v>0</v>
      </c>
      <c r="IE314" s="7">
        <f t="shared" ca="1" si="67"/>
        <v>0</v>
      </c>
      <c r="IF314" s="7">
        <f t="shared" ca="1" si="67"/>
        <v>0</v>
      </c>
      <c r="IG314" s="7">
        <f t="shared" ca="1" si="67"/>
        <v>0</v>
      </c>
      <c r="IH314" s="7">
        <f t="shared" ca="1" si="67"/>
        <v>0</v>
      </c>
      <c r="II314" s="7">
        <f t="shared" ca="1" si="67"/>
        <v>0</v>
      </c>
      <c r="IJ314" s="7">
        <f t="shared" ca="1" si="67"/>
        <v>0</v>
      </c>
      <c r="IK314" s="7">
        <f t="shared" ca="1" si="67"/>
        <v>0</v>
      </c>
      <c r="IL314" s="7">
        <f t="shared" ca="1" si="67"/>
        <v>0</v>
      </c>
      <c r="IM314" s="7">
        <f t="shared" ca="1" si="67"/>
        <v>0</v>
      </c>
      <c r="IN314" s="7">
        <f t="shared" ca="1" si="67"/>
        <v>0</v>
      </c>
      <c r="IO314" s="17"/>
      <c r="IP314" s="204" t="s">
        <v>169</v>
      </c>
      <c r="IQ314" s="3" t="s">
        <v>175</v>
      </c>
      <c r="IR314" s="7">
        <f t="array" aca="1" ref="IR314:JK332" ca="1">MMULT(HV314:IN332, FL$103:GE$121)</f>
        <v>0</v>
      </c>
      <c r="IS314" s="7">
        <f ca="1"/>
        <v>0</v>
      </c>
      <c r="IT314" s="7">
        <f ca="1"/>
        <v>0</v>
      </c>
      <c r="IU314" s="7">
        <f ca="1"/>
        <v>0</v>
      </c>
      <c r="IV314" s="7">
        <f ca="1"/>
        <v>0</v>
      </c>
      <c r="IW314" s="7">
        <f ca="1"/>
        <v>0</v>
      </c>
      <c r="IX314" s="7">
        <f ca="1"/>
        <v>0</v>
      </c>
      <c r="IY314" s="7">
        <f ca="1"/>
        <v>0</v>
      </c>
      <c r="IZ314" s="7">
        <f ca="1"/>
        <v>0</v>
      </c>
      <c r="JA314" s="7">
        <f ca="1"/>
        <v>0</v>
      </c>
      <c r="JB314" s="7">
        <f ca="1"/>
        <v>0</v>
      </c>
      <c r="JC314" s="7">
        <f ca="1"/>
        <v>0</v>
      </c>
      <c r="JD314" s="7">
        <f ca="1"/>
        <v>0</v>
      </c>
      <c r="JE314" s="7">
        <f ca="1"/>
        <v>0</v>
      </c>
      <c r="JF314" s="7">
        <f ca="1"/>
        <v>0</v>
      </c>
      <c r="JG314" s="7">
        <f ca="1"/>
        <v>0</v>
      </c>
      <c r="JH314" s="7">
        <f ca="1"/>
        <v>0</v>
      </c>
      <c r="JI314" s="7">
        <f ca="1"/>
        <v>0</v>
      </c>
      <c r="JJ314" s="7">
        <f ca="1"/>
        <v>0</v>
      </c>
      <c r="JK314" s="7">
        <f ca="1"/>
        <v>0</v>
      </c>
      <c r="JL314" s="143"/>
    </row>
    <row r="315" spans="222:276">
      <c r="HN315" s="204"/>
      <c r="HO315" s="148"/>
      <c r="HP315" s="204"/>
      <c r="HQ315" s="3" t="s">
        <v>176</v>
      </c>
      <c r="HR315" s="7">
        <f ca="1"/>
        <v>0</v>
      </c>
      <c r="HS315" t="s">
        <v>185</v>
      </c>
      <c r="HV315" s="7">
        <f t="shared" ref="HV315:IK332" ca="1" si="68">IF((ROW()-ROW($HV$314))=(COLUMN()-COLUMN($HV$314)),INDIRECT("HR"&amp;ROW()),0)</f>
        <v>0</v>
      </c>
      <c r="HW315" s="7">
        <f t="shared" ca="1" si="67"/>
        <v>0</v>
      </c>
      <c r="HX315" s="7">
        <f t="shared" ca="1" si="67"/>
        <v>0</v>
      </c>
      <c r="HY315" s="7">
        <f t="shared" ca="1" si="67"/>
        <v>0</v>
      </c>
      <c r="HZ315" s="7">
        <f t="shared" ca="1" si="67"/>
        <v>0</v>
      </c>
      <c r="IA315" s="7">
        <f t="shared" ca="1" si="67"/>
        <v>0</v>
      </c>
      <c r="IB315" s="7">
        <f t="shared" ca="1" si="67"/>
        <v>0</v>
      </c>
      <c r="IC315" s="7">
        <f t="shared" ca="1" si="67"/>
        <v>0</v>
      </c>
      <c r="ID315" s="7">
        <f t="shared" ca="1" si="67"/>
        <v>0</v>
      </c>
      <c r="IE315" s="7">
        <f t="shared" ca="1" si="67"/>
        <v>0</v>
      </c>
      <c r="IF315" s="7">
        <f t="shared" ca="1" si="67"/>
        <v>0</v>
      </c>
      <c r="IG315" s="7">
        <f t="shared" ca="1" si="67"/>
        <v>0</v>
      </c>
      <c r="IH315" s="7">
        <f t="shared" ca="1" si="67"/>
        <v>0</v>
      </c>
      <c r="II315" s="7">
        <f t="shared" ca="1" si="67"/>
        <v>0</v>
      </c>
      <c r="IJ315" s="7">
        <f t="shared" ca="1" si="67"/>
        <v>0</v>
      </c>
      <c r="IK315" s="7">
        <f t="shared" ca="1" si="67"/>
        <v>0</v>
      </c>
      <c r="IL315" s="7">
        <f t="shared" ca="1" si="67"/>
        <v>0</v>
      </c>
      <c r="IM315" s="7">
        <f t="shared" ca="1" si="67"/>
        <v>0</v>
      </c>
      <c r="IN315" s="7">
        <f t="shared" ca="1" si="67"/>
        <v>0</v>
      </c>
      <c r="IO315" s="17"/>
      <c r="IP315" s="204"/>
      <c r="IQ315" s="3" t="s">
        <v>176</v>
      </c>
      <c r="IR315" s="7">
        <f ca="1"/>
        <v>0</v>
      </c>
      <c r="IS315" s="7">
        <f ca="1"/>
        <v>0</v>
      </c>
      <c r="IT315" s="7">
        <f ca="1"/>
        <v>0</v>
      </c>
      <c r="IU315" s="7">
        <f ca="1"/>
        <v>0</v>
      </c>
      <c r="IV315" s="7">
        <f ca="1"/>
        <v>0</v>
      </c>
      <c r="IW315" s="7">
        <f ca="1"/>
        <v>0</v>
      </c>
      <c r="IX315" s="7">
        <f ca="1"/>
        <v>0</v>
      </c>
      <c r="IY315" s="7">
        <f ca="1"/>
        <v>0</v>
      </c>
      <c r="IZ315" s="7">
        <f ca="1"/>
        <v>0</v>
      </c>
      <c r="JA315" s="7">
        <f ca="1"/>
        <v>0</v>
      </c>
      <c r="JB315" s="7">
        <f ca="1"/>
        <v>0</v>
      </c>
      <c r="JC315" s="7">
        <f ca="1"/>
        <v>0</v>
      </c>
      <c r="JD315" s="7">
        <f ca="1"/>
        <v>0</v>
      </c>
      <c r="JE315" s="7">
        <f ca="1"/>
        <v>0</v>
      </c>
      <c r="JF315" s="7">
        <f ca="1"/>
        <v>0</v>
      </c>
      <c r="JG315" s="7">
        <f ca="1"/>
        <v>0</v>
      </c>
      <c r="JH315" s="7">
        <f ca="1"/>
        <v>0</v>
      </c>
      <c r="JI315" s="7">
        <f ca="1"/>
        <v>0</v>
      </c>
      <c r="JJ315" s="7">
        <f ca="1"/>
        <v>0</v>
      </c>
      <c r="JK315" s="7">
        <f ca="1"/>
        <v>0</v>
      </c>
      <c r="JL315" s="143"/>
    </row>
    <row r="316" spans="222:276">
      <c r="HN316" s="204"/>
      <c r="HO316" s="148"/>
      <c r="HP316" s="204"/>
      <c r="HQ316" s="3" t="s">
        <v>28</v>
      </c>
      <c r="HR316" s="7">
        <f ca="1"/>
        <v>0</v>
      </c>
      <c r="HS316" t="s">
        <v>185</v>
      </c>
      <c r="HV316" s="7">
        <f t="shared" ca="1" si="68"/>
        <v>0</v>
      </c>
      <c r="HW316" s="7">
        <f t="shared" ca="1" si="67"/>
        <v>0</v>
      </c>
      <c r="HX316" s="7">
        <f t="shared" ca="1" si="67"/>
        <v>0</v>
      </c>
      <c r="HY316" s="7">
        <f t="shared" ca="1" si="67"/>
        <v>0</v>
      </c>
      <c r="HZ316" s="7">
        <f t="shared" ca="1" si="67"/>
        <v>0</v>
      </c>
      <c r="IA316" s="7">
        <f t="shared" ca="1" si="67"/>
        <v>0</v>
      </c>
      <c r="IB316" s="7">
        <f t="shared" ca="1" si="67"/>
        <v>0</v>
      </c>
      <c r="IC316" s="7">
        <f t="shared" ca="1" si="67"/>
        <v>0</v>
      </c>
      <c r="ID316" s="7">
        <f t="shared" ca="1" si="67"/>
        <v>0</v>
      </c>
      <c r="IE316" s="7">
        <f t="shared" ca="1" si="67"/>
        <v>0</v>
      </c>
      <c r="IF316" s="7">
        <f t="shared" ca="1" si="67"/>
        <v>0</v>
      </c>
      <c r="IG316" s="7">
        <f t="shared" ca="1" si="67"/>
        <v>0</v>
      </c>
      <c r="IH316" s="7">
        <f t="shared" ca="1" si="67"/>
        <v>0</v>
      </c>
      <c r="II316" s="7">
        <f t="shared" ca="1" si="67"/>
        <v>0</v>
      </c>
      <c r="IJ316" s="7">
        <f t="shared" ca="1" si="67"/>
        <v>0</v>
      </c>
      <c r="IK316" s="7">
        <f t="shared" ca="1" si="67"/>
        <v>0</v>
      </c>
      <c r="IL316" s="7">
        <f t="shared" ca="1" si="67"/>
        <v>0</v>
      </c>
      <c r="IM316" s="7">
        <f t="shared" ca="1" si="67"/>
        <v>0</v>
      </c>
      <c r="IN316" s="7">
        <f t="shared" ca="1" si="67"/>
        <v>0</v>
      </c>
      <c r="IO316" s="17"/>
      <c r="IP316" s="204"/>
      <c r="IQ316" s="3" t="s">
        <v>28</v>
      </c>
      <c r="IR316" s="7">
        <f ca="1"/>
        <v>0</v>
      </c>
      <c r="IS316" s="7">
        <f ca="1"/>
        <v>0</v>
      </c>
      <c r="IT316" s="7">
        <f ca="1"/>
        <v>0</v>
      </c>
      <c r="IU316" s="7">
        <f ca="1"/>
        <v>0</v>
      </c>
      <c r="IV316" s="7">
        <f ca="1"/>
        <v>0</v>
      </c>
      <c r="IW316" s="7">
        <f ca="1"/>
        <v>0</v>
      </c>
      <c r="IX316" s="7">
        <f ca="1"/>
        <v>0</v>
      </c>
      <c r="IY316" s="7">
        <f ca="1"/>
        <v>0</v>
      </c>
      <c r="IZ316" s="7">
        <f ca="1"/>
        <v>0</v>
      </c>
      <c r="JA316" s="7">
        <f ca="1"/>
        <v>0</v>
      </c>
      <c r="JB316" s="7">
        <f ca="1"/>
        <v>0</v>
      </c>
      <c r="JC316" s="7">
        <f ca="1"/>
        <v>0</v>
      </c>
      <c r="JD316" s="7">
        <f ca="1"/>
        <v>0</v>
      </c>
      <c r="JE316" s="7">
        <f ca="1"/>
        <v>0</v>
      </c>
      <c r="JF316" s="7">
        <f ca="1"/>
        <v>0</v>
      </c>
      <c r="JG316" s="7">
        <f ca="1"/>
        <v>0</v>
      </c>
      <c r="JH316" s="7">
        <f ca="1"/>
        <v>0</v>
      </c>
      <c r="JI316" s="7">
        <f ca="1"/>
        <v>0</v>
      </c>
      <c r="JJ316" s="7">
        <f ca="1"/>
        <v>0</v>
      </c>
      <c r="JK316" s="7">
        <f ca="1"/>
        <v>0</v>
      </c>
      <c r="JL316" s="143"/>
    </row>
    <row r="317" spans="222:276">
      <c r="HN317" s="204"/>
      <c r="HO317" s="148"/>
      <c r="HP317" s="204"/>
      <c r="HQ317" s="3" t="s">
        <v>0</v>
      </c>
      <c r="HR317" s="7">
        <f ca="1"/>
        <v>0</v>
      </c>
      <c r="HS317" t="s">
        <v>185</v>
      </c>
      <c r="HV317" s="7">
        <f t="shared" ca="1" si="68"/>
        <v>0</v>
      </c>
      <c r="HW317" s="7">
        <f t="shared" ca="1" si="67"/>
        <v>0</v>
      </c>
      <c r="HX317" s="7">
        <f t="shared" ca="1" si="67"/>
        <v>0</v>
      </c>
      <c r="HY317" s="7">
        <f t="shared" ca="1" si="67"/>
        <v>0</v>
      </c>
      <c r="HZ317" s="7">
        <f t="shared" ca="1" si="67"/>
        <v>0</v>
      </c>
      <c r="IA317" s="7">
        <f t="shared" ca="1" si="67"/>
        <v>0</v>
      </c>
      <c r="IB317" s="7">
        <f t="shared" ca="1" si="67"/>
        <v>0</v>
      </c>
      <c r="IC317" s="7">
        <f t="shared" ca="1" si="67"/>
        <v>0</v>
      </c>
      <c r="ID317" s="7">
        <f t="shared" ca="1" si="67"/>
        <v>0</v>
      </c>
      <c r="IE317" s="7">
        <f t="shared" ca="1" si="67"/>
        <v>0</v>
      </c>
      <c r="IF317" s="7">
        <f t="shared" ca="1" si="67"/>
        <v>0</v>
      </c>
      <c r="IG317" s="7">
        <f t="shared" ca="1" si="67"/>
        <v>0</v>
      </c>
      <c r="IH317" s="7">
        <f t="shared" ca="1" si="67"/>
        <v>0</v>
      </c>
      <c r="II317" s="7">
        <f t="shared" ca="1" si="67"/>
        <v>0</v>
      </c>
      <c r="IJ317" s="7">
        <f t="shared" ca="1" si="67"/>
        <v>0</v>
      </c>
      <c r="IK317" s="7">
        <f t="shared" ca="1" si="67"/>
        <v>0</v>
      </c>
      <c r="IL317" s="7">
        <f t="shared" ca="1" si="67"/>
        <v>0</v>
      </c>
      <c r="IM317" s="7">
        <f t="shared" ca="1" si="67"/>
        <v>0</v>
      </c>
      <c r="IN317" s="7">
        <f t="shared" ca="1" si="67"/>
        <v>0</v>
      </c>
      <c r="IO317" s="17"/>
      <c r="IP317" s="204"/>
      <c r="IQ317" s="3" t="s">
        <v>0</v>
      </c>
      <c r="IR317" s="7">
        <f ca="1"/>
        <v>0</v>
      </c>
      <c r="IS317" s="7">
        <f ca="1"/>
        <v>0</v>
      </c>
      <c r="IT317" s="7">
        <f ca="1"/>
        <v>0</v>
      </c>
      <c r="IU317" s="7">
        <f ca="1"/>
        <v>0</v>
      </c>
      <c r="IV317" s="7">
        <f ca="1"/>
        <v>0</v>
      </c>
      <c r="IW317" s="7">
        <f ca="1"/>
        <v>0</v>
      </c>
      <c r="IX317" s="7">
        <f ca="1"/>
        <v>0</v>
      </c>
      <c r="IY317" s="7">
        <f ca="1"/>
        <v>0</v>
      </c>
      <c r="IZ317" s="7">
        <f ca="1"/>
        <v>0</v>
      </c>
      <c r="JA317" s="7">
        <f ca="1"/>
        <v>0</v>
      </c>
      <c r="JB317" s="7">
        <f ca="1"/>
        <v>0</v>
      </c>
      <c r="JC317" s="7">
        <f ca="1"/>
        <v>0</v>
      </c>
      <c r="JD317" s="7">
        <f ca="1"/>
        <v>0</v>
      </c>
      <c r="JE317" s="7">
        <f ca="1"/>
        <v>0</v>
      </c>
      <c r="JF317" s="7">
        <f ca="1"/>
        <v>0</v>
      </c>
      <c r="JG317" s="7">
        <f ca="1"/>
        <v>0</v>
      </c>
      <c r="JH317" s="7">
        <f ca="1"/>
        <v>0</v>
      </c>
      <c r="JI317" s="7">
        <f ca="1"/>
        <v>0</v>
      </c>
      <c r="JJ317" s="7">
        <f ca="1"/>
        <v>0</v>
      </c>
      <c r="JK317" s="7">
        <f ca="1"/>
        <v>0</v>
      </c>
      <c r="JL317" s="143"/>
    </row>
    <row r="318" spans="222:276">
      <c r="HN318" s="204"/>
      <c r="HO318" s="148"/>
      <c r="HP318" s="204"/>
      <c r="HQ318" s="3" t="s">
        <v>37</v>
      </c>
      <c r="HR318" s="7">
        <f ca="1"/>
        <v>0</v>
      </c>
      <c r="HS318" t="s">
        <v>185</v>
      </c>
      <c r="HV318" s="7">
        <f t="shared" ca="1" si="68"/>
        <v>0</v>
      </c>
      <c r="HW318" s="7">
        <f t="shared" ca="1" si="67"/>
        <v>0</v>
      </c>
      <c r="HX318" s="7">
        <f t="shared" ca="1" si="67"/>
        <v>0</v>
      </c>
      <c r="HY318" s="7">
        <f t="shared" ca="1" si="67"/>
        <v>0</v>
      </c>
      <c r="HZ318" s="7">
        <f t="shared" ca="1" si="67"/>
        <v>0</v>
      </c>
      <c r="IA318" s="7">
        <f t="shared" ca="1" si="67"/>
        <v>0</v>
      </c>
      <c r="IB318" s="7">
        <f t="shared" ca="1" si="67"/>
        <v>0</v>
      </c>
      <c r="IC318" s="7">
        <f t="shared" ca="1" si="67"/>
        <v>0</v>
      </c>
      <c r="ID318" s="7">
        <f t="shared" ca="1" si="67"/>
        <v>0</v>
      </c>
      <c r="IE318" s="7">
        <f t="shared" ca="1" si="67"/>
        <v>0</v>
      </c>
      <c r="IF318" s="7">
        <f t="shared" ca="1" si="67"/>
        <v>0</v>
      </c>
      <c r="IG318" s="7">
        <f t="shared" ca="1" si="67"/>
        <v>0</v>
      </c>
      <c r="IH318" s="7">
        <f t="shared" ca="1" si="67"/>
        <v>0</v>
      </c>
      <c r="II318" s="7">
        <f t="shared" ca="1" si="67"/>
        <v>0</v>
      </c>
      <c r="IJ318" s="7">
        <f t="shared" ca="1" si="67"/>
        <v>0</v>
      </c>
      <c r="IK318" s="7">
        <f t="shared" ca="1" si="67"/>
        <v>0</v>
      </c>
      <c r="IL318" s="7">
        <f t="shared" ca="1" si="67"/>
        <v>0</v>
      </c>
      <c r="IM318" s="7">
        <f t="shared" ca="1" si="67"/>
        <v>0</v>
      </c>
      <c r="IN318" s="7">
        <f t="shared" ca="1" si="67"/>
        <v>0</v>
      </c>
      <c r="IO318" s="17"/>
      <c r="IP318" s="204"/>
      <c r="IQ318" s="3" t="s">
        <v>37</v>
      </c>
      <c r="IR318" s="7">
        <f ca="1"/>
        <v>0</v>
      </c>
      <c r="IS318" s="7">
        <f ca="1"/>
        <v>0</v>
      </c>
      <c r="IT318" s="7">
        <f ca="1"/>
        <v>0</v>
      </c>
      <c r="IU318" s="7">
        <f ca="1"/>
        <v>0</v>
      </c>
      <c r="IV318" s="7">
        <f ca="1"/>
        <v>0</v>
      </c>
      <c r="IW318" s="7">
        <f ca="1"/>
        <v>0</v>
      </c>
      <c r="IX318" s="7">
        <f ca="1"/>
        <v>0</v>
      </c>
      <c r="IY318" s="7">
        <f ca="1"/>
        <v>0</v>
      </c>
      <c r="IZ318" s="7">
        <f ca="1"/>
        <v>0</v>
      </c>
      <c r="JA318" s="7">
        <f ca="1"/>
        <v>0</v>
      </c>
      <c r="JB318" s="7">
        <f ca="1"/>
        <v>0</v>
      </c>
      <c r="JC318" s="7">
        <f ca="1"/>
        <v>0</v>
      </c>
      <c r="JD318" s="7">
        <f ca="1"/>
        <v>0</v>
      </c>
      <c r="JE318" s="7">
        <f ca="1"/>
        <v>0</v>
      </c>
      <c r="JF318" s="7">
        <f ca="1"/>
        <v>0</v>
      </c>
      <c r="JG318" s="7">
        <f ca="1"/>
        <v>0</v>
      </c>
      <c r="JH318" s="7">
        <f ca="1"/>
        <v>0</v>
      </c>
      <c r="JI318" s="7">
        <f ca="1"/>
        <v>0</v>
      </c>
      <c r="JJ318" s="7">
        <f ca="1"/>
        <v>0</v>
      </c>
      <c r="JK318" s="7">
        <f ca="1"/>
        <v>0</v>
      </c>
      <c r="JL318" s="143"/>
    </row>
    <row r="319" spans="222:276">
      <c r="HN319" s="204"/>
      <c r="HO319" s="148"/>
      <c r="HP319" s="204"/>
      <c r="HQ319" s="3" t="s">
        <v>38</v>
      </c>
      <c r="HR319" s="7">
        <f ca="1"/>
        <v>1</v>
      </c>
      <c r="HS319" t="s">
        <v>185</v>
      </c>
      <c r="HV319" s="7">
        <f t="shared" ca="1" si="68"/>
        <v>0</v>
      </c>
      <c r="HW319" s="7">
        <f t="shared" ca="1" si="67"/>
        <v>0</v>
      </c>
      <c r="HX319" s="7">
        <f t="shared" ca="1" si="67"/>
        <v>0</v>
      </c>
      <c r="HY319" s="7">
        <f t="shared" ca="1" si="67"/>
        <v>0</v>
      </c>
      <c r="HZ319" s="7">
        <f t="shared" ca="1" si="67"/>
        <v>0</v>
      </c>
      <c r="IA319" s="7">
        <f t="shared" ca="1" si="67"/>
        <v>1</v>
      </c>
      <c r="IB319" s="7">
        <f t="shared" ca="1" si="67"/>
        <v>0</v>
      </c>
      <c r="IC319" s="7">
        <f t="shared" ca="1" si="67"/>
        <v>0</v>
      </c>
      <c r="ID319" s="7">
        <f t="shared" ca="1" si="67"/>
        <v>0</v>
      </c>
      <c r="IE319" s="7">
        <f t="shared" ca="1" si="67"/>
        <v>0</v>
      </c>
      <c r="IF319" s="7">
        <f t="shared" ca="1" si="67"/>
        <v>0</v>
      </c>
      <c r="IG319" s="7">
        <f t="shared" ca="1" si="67"/>
        <v>0</v>
      </c>
      <c r="IH319" s="7">
        <f t="shared" ca="1" si="67"/>
        <v>0</v>
      </c>
      <c r="II319" s="7">
        <f t="shared" ca="1" si="67"/>
        <v>0</v>
      </c>
      <c r="IJ319" s="7">
        <f t="shared" ca="1" si="67"/>
        <v>0</v>
      </c>
      <c r="IK319" s="7">
        <f t="shared" ca="1" si="67"/>
        <v>0</v>
      </c>
      <c r="IL319" s="7">
        <f t="shared" ca="1" si="67"/>
        <v>0</v>
      </c>
      <c r="IM319" s="7">
        <f t="shared" ca="1" si="67"/>
        <v>0</v>
      </c>
      <c r="IN319" s="7">
        <f t="shared" ca="1" si="67"/>
        <v>0</v>
      </c>
      <c r="IO319" s="17"/>
      <c r="IP319" s="204"/>
      <c r="IQ319" s="3" t="s">
        <v>38</v>
      </c>
      <c r="IR319" s="7">
        <f ca="1"/>
        <v>0</v>
      </c>
      <c r="IS319" s="7">
        <f ca="1"/>
        <v>0</v>
      </c>
      <c r="IT319" s="7">
        <f ca="1"/>
        <v>0</v>
      </c>
      <c r="IU319" s="7">
        <f ca="1"/>
        <v>0</v>
      </c>
      <c r="IV319" s="7">
        <f ca="1"/>
        <v>0</v>
      </c>
      <c r="IW319" s="7">
        <f ca="1"/>
        <v>0</v>
      </c>
      <c r="IX319" s="7">
        <f ca="1"/>
        <v>0</v>
      </c>
      <c r="IY319" s="7">
        <f ca="1"/>
        <v>0</v>
      </c>
      <c r="IZ319" s="7">
        <f ca="1"/>
        <v>0</v>
      </c>
      <c r="JA319" s="7">
        <f ca="1"/>
        <v>0</v>
      </c>
      <c r="JB319" s="7">
        <f ca="1"/>
        <v>0</v>
      </c>
      <c r="JC319" s="7">
        <f ca="1"/>
        <v>0</v>
      </c>
      <c r="JD319" s="7">
        <f ca="1"/>
        <v>0</v>
      </c>
      <c r="JE319" s="7">
        <f ca="1"/>
        <v>0</v>
      </c>
      <c r="JF319" s="7">
        <f ca="1"/>
        <v>0</v>
      </c>
      <c r="JG319" s="7">
        <f ca="1"/>
        <v>0</v>
      </c>
      <c r="JH319" s="7">
        <f ca="1"/>
        <v>119.86167207949875</v>
      </c>
      <c r="JI319" s="7">
        <f ca="1"/>
        <v>16220.363798718514</v>
      </c>
      <c r="JJ319" s="7">
        <f ca="1"/>
        <v>216.24680600217076</v>
      </c>
      <c r="JK319" s="7">
        <f ca="1"/>
        <v>26083.527723199688</v>
      </c>
      <c r="JL319" s="143"/>
      <c r="JP319">
        <f ca="1">SUM(JH315:JK315)</f>
        <v>0</v>
      </c>
    </row>
    <row r="320" spans="222:276">
      <c r="HN320" s="204"/>
      <c r="HO320" s="148"/>
      <c r="HP320" s="204"/>
      <c r="HQ320" s="3" t="s">
        <v>13</v>
      </c>
      <c r="HR320" s="7">
        <f ca="1"/>
        <v>0</v>
      </c>
      <c r="HS320" t="s">
        <v>185</v>
      </c>
      <c r="HV320" s="7">
        <f t="shared" ca="1" si="68"/>
        <v>0</v>
      </c>
      <c r="HW320" s="7">
        <f t="shared" ca="1" si="67"/>
        <v>0</v>
      </c>
      <c r="HX320" s="7">
        <f t="shared" ca="1" si="67"/>
        <v>0</v>
      </c>
      <c r="HY320" s="7">
        <f t="shared" ca="1" si="67"/>
        <v>0</v>
      </c>
      <c r="HZ320" s="7">
        <f t="shared" ca="1" si="67"/>
        <v>0</v>
      </c>
      <c r="IA320" s="7">
        <f t="shared" ca="1" si="67"/>
        <v>0</v>
      </c>
      <c r="IB320" s="7">
        <f t="shared" ca="1" si="67"/>
        <v>0</v>
      </c>
      <c r="IC320" s="7">
        <f t="shared" ca="1" si="67"/>
        <v>0</v>
      </c>
      <c r="ID320" s="7">
        <f t="shared" ca="1" si="67"/>
        <v>0</v>
      </c>
      <c r="IE320" s="7">
        <f t="shared" ca="1" si="67"/>
        <v>0</v>
      </c>
      <c r="IF320" s="7">
        <f t="shared" ca="1" si="67"/>
        <v>0</v>
      </c>
      <c r="IG320" s="7">
        <f t="shared" ca="1" si="67"/>
        <v>0</v>
      </c>
      <c r="IH320" s="7">
        <f t="shared" ca="1" si="67"/>
        <v>0</v>
      </c>
      <c r="II320" s="7">
        <f t="shared" ca="1" si="67"/>
        <v>0</v>
      </c>
      <c r="IJ320" s="7">
        <f t="shared" ca="1" si="67"/>
        <v>0</v>
      </c>
      <c r="IK320" s="7">
        <f t="shared" ca="1" si="67"/>
        <v>0</v>
      </c>
      <c r="IL320" s="7">
        <f t="shared" ca="1" si="67"/>
        <v>0</v>
      </c>
      <c r="IM320" s="7">
        <f t="shared" ca="1" si="67"/>
        <v>0</v>
      </c>
      <c r="IN320" s="7">
        <f t="shared" ca="1" si="67"/>
        <v>0</v>
      </c>
      <c r="IO320" s="17"/>
      <c r="IP320" s="204"/>
      <c r="IQ320" s="3" t="s">
        <v>13</v>
      </c>
      <c r="IR320" s="7">
        <f ca="1"/>
        <v>0</v>
      </c>
      <c r="IS320" s="7">
        <f ca="1"/>
        <v>0</v>
      </c>
      <c r="IT320" s="7">
        <f ca="1"/>
        <v>0</v>
      </c>
      <c r="IU320" s="7">
        <f ca="1"/>
        <v>0</v>
      </c>
      <c r="IV320" s="7">
        <f ca="1"/>
        <v>0</v>
      </c>
      <c r="IW320" s="7">
        <f ca="1"/>
        <v>0</v>
      </c>
      <c r="IX320" s="7">
        <f ca="1"/>
        <v>0</v>
      </c>
      <c r="IY320" s="7">
        <f ca="1"/>
        <v>0</v>
      </c>
      <c r="IZ320" s="7">
        <f ca="1"/>
        <v>0</v>
      </c>
      <c r="JA320" s="7">
        <f ca="1"/>
        <v>0</v>
      </c>
      <c r="JB320" s="7">
        <f ca="1"/>
        <v>0</v>
      </c>
      <c r="JC320" s="7">
        <f ca="1"/>
        <v>0</v>
      </c>
      <c r="JD320" s="7">
        <f ca="1"/>
        <v>0</v>
      </c>
      <c r="JE320" s="7">
        <f ca="1"/>
        <v>0</v>
      </c>
      <c r="JF320" s="7">
        <f ca="1"/>
        <v>0</v>
      </c>
      <c r="JG320" s="7">
        <f ca="1"/>
        <v>0</v>
      </c>
      <c r="JH320" s="7">
        <f ca="1"/>
        <v>0</v>
      </c>
      <c r="JI320" s="7">
        <f ca="1"/>
        <v>0</v>
      </c>
      <c r="JJ320" s="7">
        <f ca="1"/>
        <v>0</v>
      </c>
      <c r="JK320" s="7">
        <f ca="1"/>
        <v>0</v>
      </c>
      <c r="JL320" s="143"/>
      <c r="JP320">
        <f ca="1">SUM(JH316:JK316)</f>
        <v>0</v>
      </c>
    </row>
    <row r="321" spans="222:272">
      <c r="HN321" s="204"/>
      <c r="HO321" s="148"/>
      <c r="HP321" s="204"/>
      <c r="HQ321" s="3" t="s">
        <v>23</v>
      </c>
      <c r="HR321" s="7">
        <f ca="1"/>
        <v>-2.6</v>
      </c>
      <c r="HS321" t="s">
        <v>185</v>
      </c>
      <c r="HV321" s="7">
        <f t="shared" ca="1" si="68"/>
        <v>0</v>
      </c>
      <c r="HW321" s="7">
        <f t="shared" ca="1" si="67"/>
        <v>0</v>
      </c>
      <c r="HX321" s="7">
        <f t="shared" ca="1" si="67"/>
        <v>0</v>
      </c>
      <c r="HY321" s="7">
        <f t="shared" ca="1" si="67"/>
        <v>0</v>
      </c>
      <c r="HZ321" s="7">
        <f t="shared" ca="1" si="67"/>
        <v>0</v>
      </c>
      <c r="IA321" s="7">
        <f t="shared" ca="1" si="67"/>
        <v>0</v>
      </c>
      <c r="IB321" s="7">
        <f t="shared" ca="1" si="67"/>
        <v>0</v>
      </c>
      <c r="IC321" s="7">
        <f t="shared" ca="1" si="67"/>
        <v>-2.6</v>
      </c>
      <c r="ID321" s="7">
        <f t="shared" ca="1" si="67"/>
        <v>0</v>
      </c>
      <c r="IE321" s="7">
        <f t="shared" ca="1" si="67"/>
        <v>0</v>
      </c>
      <c r="IF321" s="7">
        <f t="shared" ca="1" si="67"/>
        <v>0</v>
      </c>
      <c r="IG321" s="7">
        <f t="shared" ca="1" si="67"/>
        <v>0</v>
      </c>
      <c r="IH321" s="7">
        <f t="shared" ca="1" si="67"/>
        <v>0</v>
      </c>
      <c r="II321" s="7">
        <f t="shared" ca="1" si="67"/>
        <v>0</v>
      </c>
      <c r="IJ321" s="7">
        <f t="shared" ca="1" si="67"/>
        <v>0</v>
      </c>
      <c r="IK321" s="7">
        <f t="shared" ca="1" si="67"/>
        <v>0</v>
      </c>
      <c r="IL321" s="7">
        <f t="shared" ca="1" si="67"/>
        <v>0</v>
      </c>
      <c r="IM321" s="7">
        <f t="shared" ca="1" si="67"/>
        <v>0</v>
      </c>
      <c r="IN321" s="7">
        <f t="shared" ca="1" si="67"/>
        <v>0</v>
      </c>
      <c r="IO321" s="17"/>
      <c r="IP321" s="204"/>
      <c r="IQ321" s="3" t="s">
        <v>23</v>
      </c>
      <c r="IR321" s="7">
        <f ca="1"/>
        <v>0</v>
      </c>
      <c r="IS321" s="7">
        <f ca="1"/>
        <v>0</v>
      </c>
      <c r="IT321" s="7">
        <f ca="1"/>
        <v>0</v>
      </c>
      <c r="IU321" s="7">
        <f ca="1"/>
        <v>0</v>
      </c>
      <c r="IV321" s="7">
        <f ca="1"/>
        <v>0</v>
      </c>
      <c r="IW321" s="7">
        <f ca="1"/>
        <v>0</v>
      </c>
      <c r="IX321" s="7">
        <f ca="1"/>
        <v>0</v>
      </c>
      <c r="IY321" s="7">
        <f ca="1"/>
        <v>0</v>
      </c>
      <c r="IZ321" s="7">
        <f ca="1"/>
        <v>0</v>
      </c>
      <c r="JA321" s="7">
        <f ca="1"/>
        <v>0</v>
      </c>
      <c r="JB321" s="7">
        <f ca="1"/>
        <v>0</v>
      </c>
      <c r="JC321" s="7">
        <f ca="1"/>
        <v>0</v>
      </c>
      <c r="JD321" s="7">
        <f ca="1"/>
        <v>0</v>
      </c>
      <c r="JE321" s="7">
        <f ca="1"/>
        <v>0</v>
      </c>
      <c r="JF321" s="7">
        <f ca="1"/>
        <v>0</v>
      </c>
      <c r="JG321" s="7">
        <f ca="1"/>
        <v>0</v>
      </c>
      <c r="JH321" s="7">
        <f ca="1"/>
        <v>-119.86167207964345</v>
      </c>
      <c r="JI321" s="7">
        <f ca="1"/>
        <v>-16220.363798718514</v>
      </c>
      <c r="JJ321" s="7">
        <f ca="1"/>
        <v>-216.24680600216416</v>
      </c>
      <c r="JK321" s="7">
        <f ca="1"/>
        <v>-83.527723199694606</v>
      </c>
      <c r="JL321" s="143"/>
    </row>
    <row r="322" spans="222:272">
      <c r="HN322" s="204"/>
      <c r="HO322" s="148"/>
      <c r="HP322" s="204"/>
      <c r="HQ322" s="3" t="s">
        <v>22</v>
      </c>
      <c r="HR322" s="7">
        <f ca="1"/>
        <v>0</v>
      </c>
      <c r="HS322" t="s">
        <v>185</v>
      </c>
      <c r="HV322" s="7">
        <f t="shared" ca="1" si="68"/>
        <v>0</v>
      </c>
      <c r="HW322" s="7">
        <f t="shared" ca="1" si="67"/>
        <v>0</v>
      </c>
      <c r="HX322" s="7">
        <f t="shared" ca="1" si="67"/>
        <v>0</v>
      </c>
      <c r="HY322" s="7">
        <f t="shared" ca="1" si="67"/>
        <v>0</v>
      </c>
      <c r="HZ322" s="7">
        <f t="shared" ca="1" si="67"/>
        <v>0</v>
      </c>
      <c r="IA322" s="7">
        <f t="shared" ca="1" si="67"/>
        <v>0</v>
      </c>
      <c r="IB322" s="7">
        <f t="shared" ca="1" si="67"/>
        <v>0</v>
      </c>
      <c r="IC322" s="7">
        <f t="shared" ca="1" si="67"/>
        <v>0</v>
      </c>
      <c r="ID322" s="7">
        <f t="shared" ca="1" si="67"/>
        <v>0</v>
      </c>
      <c r="IE322" s="7">
        <f t="shared" ca="1" si="67"/>
        <v>0</v>
      </c>
      <c r="IF322" s="7">
        <f t="shared" ca="1" si="67"/>
        <v>0</v>
      </c>
      <c r="IG322" s="7">
        <f t="shared" ca="1" si="67"/>
        <v>0</v>
      </c>
      <c r="IH322" s="7">
        <f t="shared" ca="1" si="67"/>
        <v>0</v>
      </c>
      <c r="II322" s="7">
        <f t="shared" ca="1" si="67"/>
        <v>0</v>
      </c>
      <c r="IJ322" s="7">
        <f t="shared" ca="1" si="67"/>
        <v>0</v>
      </c>
      <c r="IK322" s="7">
        <f t="shared" ca="1" si="67"/>
        <v>0</v>
      </c>
      <c r="IL322" s="7">
        <f t="shared" ca="1" si="67"/>
        <v>0</v>
      </c>
      <c r="IM322" s="7">
        <f t="shared" ca="1" si="67"/>
        <v>0</v>
      </c>
      <c r="IN322" s="7">
        <f t="shared" ca="1" si="67"/>
        <v>0</v>
      </c>
      <c r="IO322" s="17"/>
      <c r="IP322" s="204"/>
      <c r="IQ322" s="3" t="s">
        <v>22</v>
      </c>
      <c r="IR322" s="7">
        <f ca="1"/>
        <v>0</v>
      </c>
      <c r="IS322" s="7">
        <f ca="1"/>
        <v>0</v>
      </c>
      <c r="IT322" s="7">
        <f ca="1"/>
        <v>0</v>
      </c>
      <c r="IU322" s="7">
        <f ca="1"/>
        <v>0</v>
      </c>
      <c r="IV322" s="7">
        <f ca="1"/>
        <v>0</v>
      </c>
      <c r="IW322" s="7">
        <f ca="1"/>
        <v>0</v>
      </c>
      <c r="IX322" s="7">
        <f ca="1"/>
        <v>0</v>
      </c>
      <c r="IY322" s="7">
        <f ca="1"/>
        <v>0</v>
      </c>
      <c r="IZ322" s="7">
        <f ca="1"/>
        <v>0</v>
      </c>
      <c r="JA322" s="7">
        <f ca="1"/>
        <v>0</v>
      </c>
      <c r="JB322" s="7">
        <f ca="1"/>
        <v>0</v>
      </c>
      <c r="JC322" s="7">
        <f ca="1"/>
        <v>0</v>
      </c>
      <c r="JD322" s="7">
        <f ca="1"/>
        <v>0</v>
      </c>
      <c r="JE322" s="7">
        <f ca="1"/>
        <v>0</v>
      </c>
      <c r="JF322" s="7">
        <f ca="1"/>
        <v>0</v>
      </c>
      <c r="JG322" s="7">
        <f ca="1"/>
        <v>0</v>
      </c>
      <c r="JH322" s="7">
        <f ca="1"/>
        <v>0</v>
      </c>
      <c r="JI322" s="7">
        <f ca="1"/>
        <v>0</v>
      </c>
      <c r="JJ322" s="7">
        <f ca="1"/>
        <v>0</v>
      </c>
      <c r="JK322" s="7">
        <f ca="1"/>
        <v>0</v>
      </c>
      <c r="JL322" s="143"/>
    </row>
    <row r="323" spans="222:272">
      <c r="HN323" s="204"/>
      <c r="HO323" s="148"/>
      <c r="HP323" s="204"/>
      <c r="HQ323" s="3" t="s">
        <v>131</v>
      </c>
      <c r="HR323" s="7">
        <f ca="1"/>
        <v>0</v>
      </c>
      <c r="HS323" t="s">
        <v>185</v>
      </c>
      <c r="HV323" s="7">
        <f t="shared" ca="1" si="68"/>
        <v>0</v>
      </c>
      <c r="HW323" s="7">
        <f t="shared" ca="1" si="67"/>
        <v>0</v>
      </c>
      <c r="HX323" s="7">
        <f t="shared" ca="1" si="67"/>
        <v>0</v>
      </c>
      <c r="HY323" s="7">
        <f t="shared" ca="1" si="67"/>
        <v>0</v>
      </c>
      <c r="HZ323" s="7">
        <f t="shared" ca="1" si="67"/>
        <v>0</v>
      </c>
      <c r="IA323" s="7">
        <f t="shared" ca="1" si="67"/>
        <v>0</v>
      </c>
      <c r="IB323" s="7">
        <f t="shared" ca="1" si="67"/>
        <v>0</v>
      </c>
      <c r="IC323" s="7">
        <f t="shared" ca="1" si="67"/>
        <v>0</v>
      </c>
      <c r="ID323" s="7">
        <f t="shared" ca="1" si="67"/>
        <v>0</v>
      </c>
      <c r="IE323" s="7">
        <f t="shared" ca="1" si="67"/>
        <v>0</v>
      </c>
      <c r="IF323" s="7">
        <f t="shared" ca="1" si="67"/>
        <v>0</v>
      </c>
      <c r="IG323" s="7">
        <f t="shared" ca="1" si="67"/>
        <v>0</v>
      </c>
      <c r="IH323" s="7">
        <f t="shared" ca="1" si="67"/>
        <v>0</v>
      </c>
      <c r="II323" s="7">
        <f t="shared" ca="1" si="67"/>
        <v>0</v>
      </c>
      <c r="IJ323" s="7">
        <f t="shared" ca="1" si="67"/>
        <v>0</v>
      </c>
      <c r="IK323" s="7">
        <f t="shared" ca="1" si="67"/>
        <v>0</v>
      </c>
      <c r="IL323" s="7">
        <f t="shared" ca="1" si="67"/>
        <v>0</v>
      </c>
      <c r="IM323" s="7">
        <f t="shared" ca="1" si="67"/>
        <v>0</v>
      </c>
      <c r="IN323" s="7">
        <f t="shared" ca="1" si="67"/>
        <v>0</v>
      </c>
      <c r="IO323" s="17"/>
      <c r="IP323" s="204"/>
      <c r="IQ323" s="3" t="s">
        <v>131</v>
      </c>
      <c r="IR323" s="7">
        <f ca="1"/>
        <v>0</v>
      </c>
      <c r="IS323" s="7">
        <f ca="1"/>
        <v>0</v>
      </c>
      <c r="IT323" s="7">
        <f ca="1"/>
        <v>0</v>
      </c>
      <c r="IU323" s="7">
        <f ca="1"/>
        <v>0</v>
      </c>
      <c r="IV323" s="7">
        <f ca="1"/>
        <v>0</v>
      </c>
      <c r="IW323" s="7">
        <f ca="1"/>
        <v>0</v>
      </c>
      <c r="IX323" s="7">
        <f ca="1"/>
        <v>0</v>
      </c>
      <c r="IY323" s="7">
        <f ca="1"/>
        <v>0</v>
      </c>
      <c r="IZ323" s="7">
        <f ca="1"/>
        <v>0</v>
      </c>
      <c r="JA323" s="7">
        <f ca="1"/>
        <v>0</v>
      </c>
      <c r="JB323" s="7">
        <f ca="1"/>
        <v>0</v>
      </c>
      <c r="JC323" s="7">
        <f ca="1"/>
        <v>0</v>
      </c>
      <c r="JD323" s="7">
        <f ca="1"/>
        <v>0</v>
      </c>
      <c r="JE323" s="7">
        <f ca="1"/>
        <v>0</v>
      </c>
      <c r="JF323" s="7">
        <f ca="1"/>
        <v>0</v>
      </c>
      <c r="JG323" s="7">
        <f ca="1"/>
        <v>0</v>
      </c>
      <c r="JH323" s="7">
        <f ca="1"/>
        <v>0</v>
      </c>
      <c r="JI323" s="7">
        <f ca="1"/>
        <v>0</v>
      </c>
      <c r="JJ323" s="7">
        <f ca="1"/>
        <v>0</v>
      </c>
      <c r="JK323" s="7">
        <f ca="1"/>
        <v>0</v>
      </c>
      <c r="JL323" s="143"/>
    </row>
    <row r="324" spans="222:272">
      <c r="HN324" s="204"/>
      <c r="HO324" s="148"/>
      <c r="HP324" s="204"/>
      <c r="HQ324" s="3" t="s">
        <v>132</v>
      </c>
      <c r="HR324" s="7">
        <f ca="1"/>
        <v>0</v>
      </c>
      <c r="HS324" t="s">
        <v>185</v>
      </c>
      <c r="HV324" s="7">
        <f t="shared" ca="1" si="68"/>
        <v>0</v>
      </c>
      <c r="HW324" s="7">
        <f t="shared" ca="1" si="67"/>
        <v>0</v>
      </c>
      <c r="HX324" s="7">
        <f t="shared" ca="1" si="67"/>
        <v>0</v>
      </c>
      <c r="HY324" s="7">
        <f t="shared" ca="1" si="67"/>
        <v>0</v>
      </c>
      <c r="HZ324" s="7">
        <f t="shared" ca="1" si="67"/>
        <v>0</v>
      </c>
      <c r="IA324" s="7">
        <f t="shared" ca="1" si="67"/>
        <v>0</v>
      </c>
      <c r="IB324" s="7">
        <f t="shared" ca="1" si="67"/>
        <v>0</v>
      </c>
      <c r="IC324" s="7">
        <f t="shared" ca="1" si="67"/>
        <v>0</v>
      </c>
      <c r="ID324" s="7">
        <f t="shared" ca="1" si="67"/>
        <v>0</v>
      </c>
      <c r="IE324" s="7">
        <f t="shared" ca="1" si="67"/>
        <v>0</v>
      </c>
      <c r="IF324" s="7">
        <f t="shared" ca="1" si="67"/>
        <v>0</v>
      </c>
      <c r="IG324" s="7">
        <f t="shared" ca="1" si="67"/>
        <v>0</v>
      </c>
      <c r="IH324" s="7">
        <f t="shared" ca="1" si="67"/>
        <v>0</v>
      </c>
      <c r="II324" s="7">
        <f t="shared" ca="1" si="67"/>
        <v>0</v>
      </c>
      <c r="IJ324" s="7">
        <f t="shared" ca="1" si="67"/>
        <v>0</v>
      </c>
      <c r="IK324" s="7">
        <f t="shared" ca="1" si="67"/>
        <v>0</v>
      </c>
      <c r="IL324" s="7">
        <f t="shared" ca="1" si="67"/>
        <v>0</v>
      </c>
      <c r="IM324" s="7">
        <f t="shared" ca="1" si="67"/>
        <v>0</v>
      </c>
      <c r="IN324" s="7">
        <f t="shared" ca="1" si="67"/>
        <v>0</v>
      </c>
      <c r="IO324" s="17"/>
      <c r="IP324" s="204"/>
      <c r="IQ324" s="3" t="s">
        <v>132</v>
      </c>
      <c r="IR324" s="7">
        <f ca="1"/>
        <v>0</v>
      </c>
      <c r="IS324" s="7">
        <f ca="1"/>
        <v>0</v>
      </c>
      <c r="IT324" s="7">
        <f ca="1"/>
        <v>0</v>
      </c>
      <c r="IU324" s="7">
        <f ca="1"/>
        <v>0</v>
      </c>
      <c r="IV324" s="7">
        <f ca="1"/>
        <v>0</v>
      </c>
      <c r="IW324" s="7">
        <f ca="1"/>
        <v>0</v>
      </c>
      <c r="IX324" s="7">
        <f ca="1"/>
        <v>0</v>
      </c>
      <c r="IY324" s="7">
        <f ca="1"/>
        <v>0</v>
      </c>
      <c r="IZ324" s="7">
        <f ca="1"/>
        <v>0</v>
      </c>
      <c r="JA324" s="7">
        <f ca="1"/>
        <v>0</v>
      </c>
      <c r="JB324" s="7">
        <f ca="1"/>
        <v>0</v>
      </c>
      <c r="JC324" s="7">
        <f ca="1"/>
        <v>0</v>
      </c>
      <c r="JD324" s="7">
        <f ca="1"/>
        <v>0</v>
      </c>
      <c r="JE324" s="7">
        <f ca="1"/>
        <v>0</v>
      </c>
      <c r="JF324" s="7">
        <f ca="1"/>
        <v>0</v>
      </c>
      <c r="JG324" s="7">
        <f ca="1"/>
        <v>0</v>
      </c>
      <c r="JH324" s="7">
        <f ca="1"/>
        <v>0</v>
      </c>
      <c r="JI324" s="7">
        <f ca="1"/>
        <v>0</v>
      </c>
      <c r="JJ324" s="7">
        <f ca="1"/>
        <v>0</v>
      </c>
      <c r="JK324" s="7">
        <f ca="1"/>
        <v>0</v>
      </c>
      <c r="JL324" s="143"/>
    </row>
    <row r="325" spans="222:272">
      <c r="HN325" s="204"/>
      <c r="HO325" s="148"/>
      <c r="HP325" s="204"/>
      <c r="HQ325" s="3" t="s">
        <v>32</v>
      </c>
      <c r="HR325" s="7">
        <f ca="1"/>
        <v>0</v>
      </c>
      <c r="HS325" t="s">
        <v>185</v>
      </c>
      <c r="HV325" s="7">
        <f t="shared" ca="1" si="68"/>
        <v>0</v>
      </c>
      <c r="HW325" s="7">
        <f t="shared" ca="1" si="67"/>
        <v>0</v>
      </c>
      <c r="HX325" s="7">
        <f t="shared" ca="1" si="67"/>
        <v>0</v>
      </c>
      <c r="HY325" s="7">
        <f t="shared" ca="1" si="67"/>
        <v>0</v>
      </c>
      <c r="HZ325" s="7">
        <f t="shared" ca="1" si="67"/>
        <v>0</v>
      </c>
      <c r="IA325" s="7">
        <f t="shared" ca="1" si="67"/>
        <v>0</v>
      </c>
      <c r="IB325" s="7">
        <f t="shared" ca="1" si="67"/>
        <v>0</v>
      </c>
      <c r="IC325" s="7">
        <f t="shared" ca="1" si="67"/>
        <v>0</v>
      </c>
      <c r="ID325" s="7">
        <f t="shared" ca="1" si="67"/>
        <v>0</v>
      </c>
      <c r="IE325" s="7">
        <f t="shared" ca="1" si="67"/>
        <v>0</v>
      </c>
      <c r="IF325" s="7">
        <f t="shared" ca="1" si="67"/>
        <v>0</v>
      </c>
      <c r="IG325" s="7">
        <f t="shared" ca="1" si="67"/>
        <v>0</v>
      </c>
      <c r="IH325" s="7">
        <f t="shared" ca="1" si="67"/>
        <v>0</v>
      </c>
      <c r="II325" s="7">
        <f t="shared" ca="1" si="67"/>
        <v>0</v>
      </c>
      <c r="IJ325" s="7">
        <f t="shared" ca="1" si="67"/>
        <v>0</v>
      </c>
      <c r="IK325" s="7">
        <f t="shared" ca="1" si="67"/>
        <v>0</v>
      </c>
      <c r="IL325" s="7">
        <f t="shared" ca="1" si="67"/>
        <v>0</v>
      </c>
      <c r="IM325" s="7">
        <f t="shared" ca="1" si="67"/>
        <v>0</v>
      </c>
      <c r="IN325" s="7">
        <f t="shared" ca="1" si="67"/>
        <v>0</v>
      </c>
      <c r="IO325" s="17"/>
      <c r="IP325" s="204"/>
      <c r="IQ325" s="3" t="s">
        <v>32</v>
      </c>
      <c r="IR325" s="7">
        <f ca="1"/>
        <v>0</v>
      </c>
      <c r="IS325" s="7">
        <f ca="1"/>
        <v>0</v>
      </c>
      <c r="IT325" s="7">
        <f ca="1"/>
        <v>0</v>
      </c>
      <c r="IU325" s="7">
        <f ca="1"/>
        <v>0</v>
      </c>
      <c r="IV325" s="7">
        <f ca="1"/>
        <v>0</v>
      </c>
      <c r="IW325" s="7">
        <f ca="1"/>
        <v>0</v>
      </c>
      <c r="IX325" s="7">
        <f ca="1"/>
        <v>0</v>
      </c>
      <c r="IY325" s="7">
        <f ca="1"/>
        <v>0</v>
      </c>
      <c r="IZ325" s="7">
        <f ca="1"/>
        <v>0</v>
      </c>
      <c r="JA325" s="7">
        <f ca="1"/>
        <v>0</v>
      </c>
      <c r="JB325" s="7">
        <f ca="1"/>
        <v>0</v>
      </c>
      <c r="JC325" s="7">
        <f ca="1"/>
        <v>0</v>
      </c>
      <c r="JD325" s="7">
        <f ca="1"/>
        <v>0</v>
      </c>
      <c r="JE325" s="7">
        <f ca="1"/>
        <v>0</v>
      </c>
      <c r="JF325" s="7">
        <f ca="1"/>
        <v>0</v>
      </c>
      <c r="JG325" s="7">
        <f ca="1"/>
        <v>0</v>
      </c>
      <c r="JH325" s="7">
        <f ca="1"/>
        <v>0</v>
      </c>
      <c r="JI325" s="7">
        <f ca="1"/>
        <v>0</v>
      </c>
      <c r="JJ325" s="7">
        <f ca="1"/>
        <v>0</v>
      </c>
      <c r="JK325" s="7">
        <f ca="1"/>
        <v>0</v>
      </c>
      <c r="JL325" s="143"/>
    </row>
    <row r="326" spans="222:272">
      <c r="HN326" s="204"/>
      <c r="HO326" s="148"/>
      <c r="HP326" s="204"/>
      <c r="HQ326" s="3" t="s">
        <v>33</v>
      </c>
      <c r="HR326" s="7">
        <f ca="1"/>
        <v>-77.518999999999764</v>
      </c>
      <c r="HS326" t="s">
        <v>185</v>
      </c>
      <c r="HV326" s="7">
        <f t="shared" ca="1" si="68"/>
        <v>0</v>
      </c>
      <c r="HW326" s="7">
        <f t="shared" ca="1" si="67"/>
        <v>0</v>
      </c>
      <c r="HX326" s="7">
        <f t="shared" ca="1" si="67"/>
        <v>0</v>
      </c>
      <c r="HY326" s="7">
        <f t="shared" ca="1" si="67"/>
        <v>0</v>
      </c>
      <c r="HZ326" s="7">
        <f t="shared" ca="1" si="67"/>
        <v>0</v>
      </c>
      <c r="IA326" s="7">
        <f t="shared" ca="1" si="67"/>
        <v>0</v>
      </c>
      <c r="IB326" s="7">
        <f t="shared" ca="1" si="67"/>
        <v>0</v>
      </c>
      <c r="IC326" s="7">
        <f t="shared" ca="1" si="67"/>
        <v>0</v>
      </c>
      <c r="ID326" s="7">
        <f t="shared" ca="1" si="67"/>
        <v>0</v>
      </c>
      <c r="IE326" s="7">
        <f t="shared" ca="1" si="67"/>
        <v>0</v>
      </c>
      <c r="IF326" s="7">
        <f t="shared" ca="1" si="67"/>
        <v>0</v>
      </c>
      <c r="IG326" s="7">
        <f t="shared" ca="1" si="67"/>
        <v>0</v>
      </c>
      <c r="IH326" s="7">
        <f t="shared" ca="1" si="67"/>
        <v>-77.518999999999764</v>
      </c>
      <c r="II326" s="7">
        <f t="shared" ca="1" si="67"/>
        <v>0</v>
      </c>
      <c r="IJ326" s="7">
        <f t="shared" ca="1" si="67"/>
        <v>0</v>
      </c>
      <c r="IK326" s="7">
        <f t="shared" ca="1" si="67"/>
        <v>0</v>
      </c>
      <c r="IL326" s="7">
        <f t="shared" ca="1" si="67"/>
        <v>0</v>
      </c>
      <c r="IM326" s="7">
        <f t="shared" ca="1" si="67"/>
        <v>0</v>
      </c>
      <c r="IN326" s="7">
        <f t="shared" ca="1" si="67"/>
        <v>0</v>
      </c>
      <c r="IO326" s="17"/>
      <c r="IP326" s="204"/>
      <c r="IQ326" s="3" t="s">
        <v>33</v>
      </c>
      <c r="IR326" s="7">
        <f ca="1"/>
        <v>0</v>
      </c>
      <c r="IS326" s="7">
        <f ca="1"/>
        <v>0</v>
      </c>
      <c r="IT326" s="7">
        <f ca="1"/>
        <v>0</v>
      </c>
      <c r="IU326" s="7">
        <f ca="1"/>
        <v>0</v>
      </c>
      <c r="IV326" s="7">
        <f ca="1"/>
        <v>0</v>
      </c>
      <c r="IW326" s="7">
        <f ca="1"/>
        <v>0</v>
      </c>
      <c r="IX326" s="7">
        <f ca="1"/>
        <v>0</v>
      </c>
      <c r="IY326" s="7">
        <f ca="1"/>
        <v>0</v>
      </c>
      <c r="IZ326" s="7">
        <f ca="1"/>
        <v>0</v>
      </c>
      <c r="JA326" s="7">
        <f ca="1"/>
        <v>0</v>
      </c>
      <c r="JB326" s="7">
        <f ca="1"/>
        <v>0</v>
      </c>
      <c r="JC326" s="7">
        <f ca="1"/>
        <v>0</v>
      </c>
      <c r="JD326" s="7">
        <f ca="1"/>
        <v>0</v>
      </c>
      <c r="JE326" s="7">
        <f ca="1"/>
        <v>0</v>
      </c>
      <c r="JF326" s="7">
        <f ca="1"/>
        <v>0</v>
      </c>
      <c r="JG326" s="7">
        <f ca="1"/>
        <v>0</v>
      </c>
      <c r="JH326" s="7">
        <f ca="1"/>
        <v>0</v>
      </c>
      <c r="JI326" s="7">
        <f ca="1"/>
        <v>0</v>
      </c>
      <c r="JJ326" s="7">
        <f ca="1"/>
        <v>0</v>
      </c>
      <c r="JK326" s="7">
        <f ca="1"/>
        <v>-25999.999999999993</v>
      </c>
      <c r="JL326" s="143"/>
    </row>
    <row r="327" spans="222:272">
      <c r="HN327" s="204"/>
      <c r="HO327" s="148"/>
      <c r="HP327" s="204"/>
      <c r="HQ327" s="3" t="s">
        <v>42</v>
      </c>
      <c r="HR327" s="7">
        <f ca="1"/>
        <v>0</v>
      </c>
      <c r="HS327" t="s">
        <v>185</v>
      </c>
      <c r="HV327" s="7">
        <f t="shared" ca="1" si="68"/>
        <v>0</v>
      </c>
      <c r="HW327" s="7">
        <f t="shared" ca="1" si="67"/>
        <v>0</v>
      </c>
      <c r="HX327" s="7">
        <f t="shared" ca="1" si="67"/>
        <v>0</v>
      </c>
      <c r="HY327" s="7">
        <f t="shared" ca="1" si="67"/>
        <v>0</v>
      </c>
      <c r="HZ327" s="7">
        <f t="shared" ca="1" si="67"/>
        <v>0</v>
      </c>
      <c r="IA327" s="7">
        <f t="shared" ca="1" si="67"/>
        <v>0</v>
      </c>
      <c r="IB327" s="7">
        <f t="shared" ca="1" si="67"/>
        <v>0</v>
      </c>
      <c r="IC327" s="7">
        <f t="shared" ca="1" si="67"/>
        <v>0</v>
      </c>
      <c r="ID327" s="7">
        <f t="shared" ca="1" si="67"/>
        <v>0</v>
      </c>
      <c r="IE327" s="7">
        <f t="shared" ca="1" si="67"/>
        <v>0</v>
      </c>
      <c r="IF327" s="7">
        <f t="shared" ca="1" si="67"/>
        <v>0</v>
      </c>
      <c r="IG327" s="7">
        <f t="shared" ca="1" si="67"/>
        <v>0</v>
      </c>
      <c r="IH327" s="7">
        <f t="shared" ca="1" si="67"/>
        <v>0</v>
      </c>
      <c r="II327" s="7">
        <f t="shared" ca="1" si="67"/>
        <v>0</v>
      </c>
      <c r="IJ327" s="7">
        <f t="shared" ca="1" si="67"/>
        <v>0</v>
      </c>
      <c r="IK327" s="7">
        <f t="shared" ca="1" si="67"/>
        <v>0</v>
      </c>
      <c r="IL327" s="7">
        <f t="shared" ca="1" si="67"/>
        <v>0</v>
      </c>
      <c r="IM327" s="7">
        <f t="shared" ca="1" si="67"/>
        <v>0</v>
      </c>
      <c r="IN327" s="7">
        <f t="shared" ca="1" si="67"/>
        <v>0</v>
      </c>
      <c r="IO327" s="17"/>
      <c r="IP327" s="204"/>
      <c r="IQ327" s="3" t="s">
        <v>42</v>
      </c>
      <c r="IR327" s="7">
        <f ca="1"/>
        <v>0</v>
      </c>
      <c r="IS327" s="7">
        <f ca="1"/>
        <v>0</v>
      </c>
      <c r="IT327" s="7">
        <f ca="1"/>
        <v>0</v>
      </c>
      <c r="IU327" s="7">
        <f ca="1"/>
        <v>0</v>
      </c>
      <c r="IV327" s="7">
        <f ca="1"/>
        <v>0</v>
      </c>
      <c r="IW327" s="7">
        <f ca="1"/>
        <v>0</v>
      </c>
      <c r="IX327" s="7">
        <f ca="1"/>
        <v>0</v>
      </c>
      <c r="IY327" s="7">
        <f ca="1"/>
        <v>0</v>
      </c>
      <c r="IZ327" s="7">
        <f ca="1"/>
        <v>0</v>
      </c>
      <c r="JA327" s="7">
        <f ca="1"/>
        <v>0</v>
      </c>
      <c r="JB327" s="7">
        <f ca="1"/>
        <v>0</v>
      </c>
      <c r="JC327" s="7">
        <f ca="1"/>
        <v>0</v>
      </c>
      <c r="JD327" s="7">
        <f ca="1"/>
        <v>0</v>
      </c>
      <c r="JE327" s="7">
        <f ca="1"/>
        <v>0</v>
      </c>
      <c r="JF327" s="7">
        <f ca="1"/>
        <v>0</v>
      </c>
      <c r="JG327" s="7">
        <f ca="1"/>
        <v>0</v>
      </c>
      <c r="JH327" s="7">
        <f ca="1"/>
        <v>0</v>
      </c>
      <c r="JI327" s="7">
        <f ca="1"/>
        <v>0</v>
      </c>
      <c r="JJ327" s="7">
        <f ca="1"/>
        <v>0</v>
      </c>
      <c r="JK327" s="7">
        <f ca="1"/>
        <v>0</v>
      </c>
      <c r="JL327" s="143"/>
    </row>
    <row r="328" spans="222:272">
      <c r="HN328" s="204"/>
      <c r="HO328" s="148"/>
      <c r="HP328" s="204"/>
      <c r="HQ328" s="3" t="s">
        <v>34</v>
      </c>
      <c r="HR328" s="7">
        <f ca="1"/>
        <v>0</v>
      </c>
      <c r="HS328" t="s">
        <v>185</v>
      </c>
      <c r="HV328" s="7">
        <f t="shared" ca="1" si="68"/>
        <v>0</v>
      </c>
      <c r="HW328" s="7">
        <f t="shared" ca="1" si="67"/>
        <v>0</v>
      </c>
      <c r="HX328" s="7">
        <f t="shared" ca="1" si="67"/>
        <v>0</v>
      </c>
      <c r="HY328" s="7">
        <f t="shared" ca="1" si="67"/>
        <v>0</v>
      </c>
      <c r="HZ328" s="7">
        <f t="shared" ref="HZ328:IN332" ca="1" si="69">IF((ROW()-ROW($HV$314))=(COLUMN()-COLUMN($HV$314)),INDIRECT("HR"&amp;ROW()),0)</f>
        <v>0</v>
      </c>
      <c r="IA328" s="7">
        <f t="shared" ca="1" si="69"/>
        <v>0</v>
      </c>
      <c r="IB328" s="7">
        <f t="shared" ca="1" si="69"/>
        <v>0</v>
      </c>
      <c r="IC328" s="7">
        <f t="shared" ca="1" si="69"/>
        <v>0</v>
      </c>
      <c r="ID328" s="7">
        <f t="shared" ca="1" si="69"/>
        <v>0</v>
      </c>
      <c r="IE328" s="7">
        <f t="shared" ca="1" si="69"/>
        <v>0</v>
      </c>
      <c r="IF328" s="7">
        <f t="shared" ca="1" si="69"/>
        <v>0</v>
      </c>
      <c r="IG328" s="7">
        <f t="shared" ca="1" si="69"/>
        <v>0</v>
      </c>
      <c r="IH328" s="7">
        <f t="shared" ca="1" si="69"/>
        <v>0</v>
      </c>
      <c r="II328" s="7">
        <f t="shared" ca="1" si="69"/>
        <v>0</v>
      </c>
      <c r="IJ328" s="7">
        <f t="shared" ca="1" si="69"/>
        <v>0</v>
      </c>
      <c r="IK328" s="7">
        <f t="shared" ca="1" si="69"/>
        <v>0</v>
      </c>
      <c r="IL328" s="7">
        <f t="shared" ca="1" si="69"/>
        <v>0</v>
      </c>
      <c r="IM328" s="7">
        <f t="shared" ca="1" si="69"/>
        <v>0</v>
      </c>
      <c r="IN328" s="7">
        <f t="shared" ca="1" si="69"/>
        <v>0</v>
      </c>
      <c r="IO328" s="17"/>
      <c r="IP328" s="204"/>
      <c r="IQ328" s="3" t="s">
        <v>34</v>
      </c>
      <c r="IR328" s="7">
        <f ca="1"/>
        <v>0</v>
      </c>
      <c r="IS328" s="7">
        <f ca="1"/>
        <v>0</v>
      </c>
      <c r="IT328" s="7">
        <f ca="1"/>
        <v>0</v>
      </c>
      <c r="IU328" s="7">
        <f ca="1"/>
        <v>0</v>
      </c>
      <c r="IV328" s="7">
        <f ca="1"/>
        <v>0</v>
      </c>
      <c r="IW328" s="7">
        <f ca="1"/>
        <v>0</v>
      </c>
      <c r="IX328" s="7">
        <f ca="1"/>
        <v>0</v>
      </c>
      <c r="IY328" s="7">
        <f ca="1"/>
        <v>0</v>
      </c>
      <c r="IZ328" s="7">
        <f ca="1"/>
        <v>0</v>
      </c>
      <c r="JA328" s="7">
        <f ca="1"/>
        <v>0</v>
      </c>
      <c r="JB328" s="7">
        <f ca="1"/>
        <v>0</v>
      </c>
      <c r="JC328" s="7">
        <f ca="1"/>
        <v>0</v>
      </c>
      <c r="JD328" s="7">
        <f ca="1"/>
        <v>0</v>
      </c>
      <c r="JE328" s="7">
        <f ca="1"/>
        <v>0</v>
      </c>
      <c r="JF328" s="7">
        <f ca="1"/>
        <v>0</v>
      </c>
      <c r="JG328" s="7">
        <f ca="1"/>
        <v>0</v>
      </c>
      <c r="JH328" s="7">
        <f ca="1"/>
        <v>0</v>
      </c>
      <c r="JI328" s="7">
        <f ca="1"/>
        <v>0</v>
      </c>
      <c r="JJ328" s="7">
        <f ca="1"/>
        <v>0</v>
      </c>
      <c r="JK328" s="7">
        <f ca="1"/>
        <v>0</v>
      </c>
      <c r="JL328" s="143"/>
    </row>
    <row r="329" spans="222:272">
      <c r="HN329" s="204"/>
      <c r="HO329" s="148"/>
      <c r="HP329" s="204"/>
      <c r="HQ329" s="3" t="s">
        <v>35</v>
      </c>
      <c r="HR329" s="7">
        <f ca="1"/>
        <v>0</v>
      </c>
      <c r="HS329" t="s">
        <v>186</v>
      </c>
      <c r="HV329" s="7">
        <f t="shared" ca="1" si="68"/>
        <v>0</v>
      </c>
      <c r="HW329" s="7">
        <f t="shared" ca="1" si="68"/>
        <v>0</v>
      </c>
      <c r="HX329" s="7">
        <f t="shared" ca="1" si="68"/>
        <v>0</v>
      </c>
      <c r="HY329" s="7">
        <f t="shared" ca="1" si="68"/>
        <v>0</v>
      </c>
      <c r="HZ329" s="7">
        <f t="shared" ca="1" si="68"/>
        <v>0</v>
      </c>
      <c r="IA329" s="7">
        <f t="shared" ca="1" si="68"/>
        <v>0</v>
      </c>
      <c r="IB329" s="7">
        <f t="shared" ca="1" si="68"/>
        <v>0</v>
      </c>
      <c r="IC329" s="7">
        <f t="shared" ca="1" si="68"/>
        <v>0</v>
      </c>
      <c r="ID329" s="7">
        <f t="shared" ca="1" si="68"/>
        <v>0</v>
      </c>
      <c r="IE329" s="7">
        <f t="shared" ca="1" si="68"/>
        <v>0</v>
      </c>
      <c r="IF329" s="7">
        <f t="shared" ca="1" si="68"/>
        <v>0</v>
      </c>
      <c r="IG329" s="7">
        <f t="shared" ca="1" si="68"/>
        <v>0</v>
      </c>
      <c r="IH329" s="7">
        <f t="shared" ca="1" si="68"/>
        <v>0</v>
      </c>
      <c r="II329" s="7">
        <f t="shared" ca="1" si="68"/>
        <v>0</v>
      </c>
      <c r="IJ329" s="7">
        <f t="shared" ca="1" si="68"/>
        <v>0</v>
      </c>
      <c r="IK329" s="7">
        <f t="shared" ca="1" si="68"/>
        <v>0</v>
      </c>
      <c r="IL329" s="7">
        <f t="shared" ca="1" si="69"/>
        <v>0</v>
      </c>
      <c r="IM329" s="7">
        <f t="shared" ca="1" si="69"/>
        <v>0</v>
      </c>
      <c r="IN329" s="7">
        <f t="shared" ca="1" si="69"/>
        <v>0</v>
      </c>
      <c r="IO329" s="17"/>
      <c r="IP329" s="204"/>
      <c r="IQ329" s="3" t="s">
        <v>35</v>
      </c>
      <c r="IR329" s="7">
        <f ca="1"/>
        <v>0</v>
      </c>
      <c r="IS329" s="7">
        <f ca="1"/>
        <v>0</v>
      </c>
      <c r="IT329" s="7">
        <f ca="1"/>
        <v>0</v>
      </c>
      <c r="IU329" s="7">
        <f ca="1"/>
        <v>0</v>
      </c>
      <c r="IV329" s="7">
        <f ca="1"/>
        <v>0</v>
      </c>
      <c r="IW329" s="7">
        <f ca="1"/>
        <v>0</v>
      </c>
      <c r="IX329" s="7">
        <f ca="1"/>
        <v>0</v>
      </c>
      <c r="IY329" s="7">
        <f ca="1"/>
        <v>0</v>
      </c>
      <c r="IZ329" s="7">
        <f ca="1"/>
        <v>0</v>
      </c>
      <c r="JA329" s="7">
        <f ca="1"/>
        <v>0</v>
      </c>
      <c r="JB329" s="7">
        <f ca="1"/>
        <v>0</v>
      </c>
      <c r="JC329" s="7">
        <f ca="1"/>
        <v>0</v>
      </c>
      <c r="JD329" s="7">
        <f ca="1"/>
        <v>0</v>
      </c>
      <c r="JE329" s="7">
        <f ca="1"/>
        <v>0</v>
      </c>
      <c r="JF329" s="7">
        <f ca="1"/>
        <v>0</v>
      </c>
      <c r="JG329" s="7">
        <f ca="1"/>
        <v>0</v>
      </c>
      <c r="JH329" s="7">
        <f ca="1"/>
        <v>0</v>
      </c>
      <c r="JI329" s="7">
        <f ca="1"/>
        <v>0</v>
      </c>
      <c r="JJ329" s="7">
        <f ca="1"/>
        <v>0</v>
      </c>
      <c r="JK329" s="7">
        <f ca="1"/>
        <v>0</v>
      </c>
      <c r="JL329" s="143"/>
    </row>
    <row r="330" spans="222:272" ht="19">
      <c r="HN330" s="204"/>
      <c r="HO330" s="148"/>
      <c r="HP330" s="204"/>
      <c r="HQ330" s="3" t="s">
        <v>36</v>
      </c>
      <c r="HR330" s="7">
        <f ca="1"/>
        <v>0</v>
      </c>
      <c r="HS330" t="s">
        <v>187</v>
      </c>
      <c r="HV330" s="7">
        <f t="shared" ca="1" si="68"/>
        <v>0</v>
      </c>
      <c r="HW330" s="7">
        <f t="shared" ca="1" si="68"/>
        <v>0</v>
      </c>
      <c r="HX330" s="7">
        <f t="shared" ca="1" si="68"/>
        <v>0</v>
      </c>
      <c r="HY330" s="7">
        <f t="shared" ca="1" si="68"/>
        <v>0</v>
      </c>
      <c r="HZ330" s="7">
        <f t="shared" ca="1" si="68"/>
        <v>0</v>
      </c>
      <c r="IA330" s="7">
        <f t="shared" ca="1" si="68"/>
        <v>0</v>
      </c>
      <c r="IB330" s="7">
        <f t="shared" ca="1" si="68"/>
        <v>0</v>
      </c>
      <c r="IC330" s="7">
        <f t="shared" ca="1" si="68"/>
        <v>0</v>
      </c>
      <c r="ID330" s="7">
        <f t="shared" ca="1" si="68"/>
        <v>0</v>
      </c>
      <c r="IE330" s="7">
        <f t="shared" ca="1" si="68"/>
        <v>0</v>
      </c>
      <c r="IF330" s="7">
        <f t="shared" ca="1" si="68"/>
        <v>0</v>
      </c>
      <c r="IG330" s="7">
        <f t="shared" ca="1" si="68"/>
        <v>0</v>
      </c>
      <c r="IH330" s="7">
        <f t="shared" ca="1" si="68"/>
        <v>0</v>
      </c>
      <c r="II330" s="7">
        <f t="shared" ca="1" si="68"/>
        <v>0</v>
      </c>
      <c r="IJ330" s="7">
        <f t="shared" ca="1" si="68"/>
        <v>0</v>
      </c>
      <c r="IK330" s="7">
        <f t="shared" ca="1" si="68"/>
        <v>0</v>
      </c>
      <c r="IL330" s="7">
        <f t="shared" ca="1" si="69"/>
        <v>0</v>
      </c>
      <c r="IM330" s="7">
        <f t="shared" ca="1" si="69"/>
        <v>0</v>
      </c>
      <c r="IN330" s="7">
        <f t="shared" ca="1" si="69"/>
        <v>0</v>
      </c>
      <c r="IO330" s="17"/>
      <c r="IP330" s="204"/>
      <c r="IQ330" s="3" t="s">
        <v>36</v>
      </c>
      <c r="IR330" s="7">
        <f ca="1"/>
        <v>0</v>
      </c>
      <c r="IS330" s="7">
        <f ca="1"/>
        <v>0</v>
      </c>
      <c r="IT330" s="7">
        <f ca="1"/>
        <v>0</v>
      </c>
      <c r="IU330" s="7">
        <f ca="1"/>
        <v>0</v>
      </c>
      <c r="IV330" s="7">
        <f ca="1"/>
        <v>0</v>
      </c>
      <c r="IW330" s="7">
        <f ca="1"/>
        <v>0</v>
      </c>
      <c r="IX330" s="7">
        <f ca="1"/>
        <v>0</v>
      </c>
      <c r="IY330" s="7">
        <f ca="1"/>
        <v>0</v>
      </c>
      <c r="IZ330" s="7">
        <f ca="1"/>
        <v>0</v>
      </c>
      <c r="JA330" s="7">
        <f ca="1"/>
        <v>0</v>
      </c>
      <c r="JB330" s="7">
        <f ca="1"/>
        <v>0</v>
      </c>
      <c r="JC330" s="7">
        <f ca="1"/>
        <v>0</v>
      </c>
      <c r="JD330" s="7">
        <f ca="1"/>
        <v>0</v>
      </c>
      <c r="JE330" s="7">
        <f ca="1"/>
        <v>0</v>
      </c>
      <c r="JF330" s="7">
        <f ca="1"/>
        <v>0</v>
      </c>
      <c r="JG330" s="7">
        <f ca="1"/>
        <v>0</v>
      </c>
      <c r="JH330" s="7">
        <f ca="1"/>
        <v>0</v>
      </c>
      <c r="JI330" s="7">
        <f ca="1"/>
        <v>0</v>
      </c>
      <c r="JJ330" s="7">
        <f ca="1"/>
        <v>0</v>
      </c>
      <c r="JK330" s="7">
        <f ca="1"/>
        <v>0</v>
      </c>
      <c r="JL330" s="143"/>
    </row>
    <row r="331" spans="222:272">
      <c r="HN331" s="204"/>
      <c r="HO331" s="148"/>
      <c r="HP331" s="204"/>
      <c r="HQ331" s="3" t="s">
        <v>41</v>
      </c>
      <c r="HR331" s="7">
        <f ca="1"/>
        <v>0</v>
      </c>
      <c r="HS331" t="s">
        <v>188</v>
      </c>
      <c r="HV331" s="7">
        <f t="shared" ca="1" si="68"/>
        <v>0</v>
      </c>
      <c r="HW331" s="7">
        <f t="shared" ca="1" si="68"/>
        <v>0</v>
      </c>
      <c r="HX331" s="7">
        <f t="shared" ca="1" si="68"/>
        <v>0</v>
      </c>
      <c r="HY331" s="7">
        <f t="shared" ca="1" si="68"/>
        <v>0</v>
      </c>
      <c r="HZ331" s="7">
        <f t="shared" ca="1" si="68"/>
        <v>0</v>
      </c>
      <c r="IA331" s="7">
        <f t="shared" ca="1" si="68"/>
        <v>0</v>
      </c>
      <c r="IB331" s="7">
        <f t="shared" ca="1" si="68"/>
        <v>0</v>
      </c>
      <c r="IC331" s="7">
        <f t="shared" ca="1" si="68"/>
        <v>0</v>
      </c>
      <c r="ID331" s="7">
        <f t="shared" ca="1" si="68"/>
        <v>0</v>
      </c>
      <c r="IE331" s="7">
        <f t="shared" ca="1" si="68"/>
        <v>0</v>
      </c>
      <c r="IF331" s="7">
        <f t="shared" ca="1" si="68"/>
        <v>0</v>
      </c>
      <c r="IG331" s="7">
        <f t="shared" ca="1" si="68"/>
        <v>0</v>
      </c>
      <c r="IH331" s="7">
        <f t="shared" ca="1" si="68"/>
        <v>0</v>
      </c>
      <c r="II331" s="7">
        <f t="shared" ca="1" si="68"/>
        <v>0</v>
      </c>
      <c r="IJ331" s="7">
        <f t="shared" ca="1" si="68"/>
        <v>0</v>
      </c>
      <c r="IK331" s="7">
        <f t="shared" ca="1" si="68"/>
        <v>0</v>
      </c>
      <c r="IL331" s="7">
        <f t="shared" ca="1" si="69"/>
        <v>0</v>
      </c>
      <c r="IM331" s="7">
        <f t="shared" ca="1" si="69"/>
        <v>0</v>
      </c>
      <c r="IN331" s="7">
        <f t="shared" ca="1" si="69"/>
        <v>0</v>
      </c>
      <c r="IO331" s="17"/>
      <c r="IP331" s="204"/>
      <c r="IQ331" s="3" t="s">
        <v>41</v>
      </c>
      <c r="IR331" s="7">
        <f ca="1"/>
        <v>0</v>
      </c>
      <c r="IS331" s="7">
        <f ca="1"/>
        <v>0</v>
      </c>
      <c r="IT331" s="7">
        <f ca="1"/>
        <v>0</v>
      </c>
      <c r="IU331" s="7">
        <f ca="1"/>
        <v>0</v>
      </c>
      <c r="IV331" s="7">
        <f ca="1"/>
        <v>0</v>
      </c>
      <c r="IW331" s="7">
        <f ca="1"/>
        <v>0</v>
      </c>
      <c r="IX331" s="7">
        <f ca="1"/>
        <v>0</v>
      </c>
      <c r="IY331" s="7">
        <f ca="1"/>
        <v>0</v>
      </c>
      <c r="IZ331" s="7">
        <f ca="1"/>
        <v>0</v>
      </c>
      <c r="JA331" s="7">
        <f ca="1"/>
        <v>0</v>
      </c>
      <c r="JB331" s="7">
        <f ca="1"/>
        <v>0</v>
      </c>
      <c r="JC331" s="7">
        <f ca="1"/>
        <v>0</v>
      </c>
      <c r="JD331" s="7">
        <f ca="1"/>
        <v>0</v>
      </c>
      <c r="JE331" s="7">
        <f ca="1"/>
        <v>0</v>
      </c>
      <c r="JF331" s="7">
        <f ca="1"/>
        <v>0</v>
      </c>
      <c r="JG331" s="7">
        <f ca="1"/>
        <v>0</v>
      </c>
      <c r="JH331" s="7">
        <f ca="1"/>
        <v>0</v>
      </c>
      <c r="JI331" s="7">
        <f ca="1"/>
        <v>0</v>
      </c>
      <c r="JJ331" s="7">
        <f ca="1"/>
        <v>0</v>
      </c>
      <c r="JK331" s="7">
        <f ca="1"/>
        <v>0</v>
      </c>
      <c r="JL331" s="143"/>
    </row>
    <row r="332" spans="222:272">
      <c r="HN332" s="204"/>
      <c r="HO332" s="148"/>
      <c r="HP332" s="204"/>
      <c r="HQ332" s="3" t="s">
        <v>134</v>
      </c>
      <c r="HR332" s="7">
        <f ca="1"/>
        <v>0</v>
      </c>
      <c r="HS332" t="s">
        <v>189</v>
      </c>
      <c r="HV332" s="7">
        <f t="shared" ca="1" si="68"/>
        <v>0</v>
      </c>
      <c r="HW332" s="7">
        <f t="shared" ca="1" si="68"/>
        <v>0</v>
      </c>
      <c r="HX332" s="7">
        <f t="shared" ca="1" si="68"/>
        <v>0</v>
      </c>
      <c r="HY332" s="7">
        <f t="shared" ca="1" si="68"/>
        <v>0</v>
      </c>
      <c r="HZ332" s="7">
        <f t="shared" ca="1" si="68"/>
        <v>0</v>
      </c>
      <c r="IA332" s="7">
        <f t="shared" ca="1" si="68"/>
        <v>0</v>
      </c>
      <c r="IB332" s="7">
        <f t="shared" ca="1" si="68"/>
        <v>0</v>
      </c>
      <c r="IC332" s="7">
        <f t="shared" ca="1" si="68"/>
        <v>0</v>
      </c>
      <c r="ID332" s="7">
        <f t="shared" ca="1" si="68"/>
        <v>0</v>
      </c>
      <c r="IE332" s="7">
        <f t="shared" ca="1" si="68"/>
        <v>0</v>
      </c>
      <c r="IF332" s="7">
        <f t="shared" ca="1" si="68"/>
        <v>0</v>
      </c>
      <c r="IG332" s="7">
        <f t="shared" ca="1" si="68"/>
        <v>0</v>
      </c>
      <c r="IH332" s="7">
        <f t="shared" ca="1" si="68"/>
        <v>0</v>
      </c>
      <c r="II332" s="7">
        <f t="shared" ca="1" si="68"/>
        <v>0</v>
      </c>
      <c r="IJ332" s="7">
        <f t="shared" ca="1" si="68"/>
        <v>0</v>
      </c>
      <c r="IK332" s="7">
        <f t="shared" ca="1" si="68"/>
        <v>0</v>
      </c>
      <c r="IL332" s="7">
        <f t="shared" ca="1" si="69"/>
        <v>0</v>
      </c>
      <c r="IM332" s="7">
        <f t="shared" ca="1" si="69"/>
        <v>0</v>
      </c>
      <c r="IN332" s="7">
        <f t="shared" ca="1" si="69"/>
        <v>0</v>
      </c>
      <c r="IO332" s="17"/>
      <c r="IP332" s="204"/>
      <c r="IQ332" s="3" t="s">
        <v>134</v>
      </c>
      <c r="IR332" s="7">
        <f ca="1"/>
        <v>0</v>
      </c>
      <c r="IS332" s="7">
        <f ca="1"/>
        <v>0</v>
      </c>
      <c r="IT332" s="7">
        <f ca="1"/>
        <v>0</v>
      </c>
      <c r="IU332" s="7">
        <f ca="1"/>
        <v>0</v>
      </c>
      <c r="IV332" s="7">
        <f ca="1"/>
        <v>0</v>
      </c>
      <c r="IW332" s="7">
        <f ca="1"/>
        <v>0</v>
      </c>
      <c r="IX332" s="7">
        <f ca="1"/>
        <v>0</v>
      </c>
      <c r="IY332" s="7">
        <f ca="1"/>
        <v>0</v>
      </c>
      <c r="IZ332" s="7">
        <f ca="1"/>
        <v>0</v>
      </c>
      <c r="JA332" s="7">
        <f ca="1"/>
        <v>0</v>
      </c>
      <c r="JB332" s="7">
        <f ca="1"/>
        <v>0</v>
      </c>
      <c r="JC332" s="7">
        <f ca="1"/>
        <v>0</v>
      </c>
      <c r="JD332" s="7">
        <f ca="1"/>
        <v>0</v>
      </c>
      <c r="JE332" s="7">
        <f ca="1"/>
        <v>0</v>
      </c>
      <c r="JF332" s="7">
        <f ca="1"/>
        <v>0</v>
      </c>
      <c r="JG332" s="7">
        <f ca="1"/>
        <v>0</v>
      </c>
      <c r="JH332" s="7">
        <f ca="1"/>
        <v>0</v>
      </c>
      <c r="JI332" s="7">
        <f ca="1"/>
        <v>0</v>
      </c>
      <c r="JJ332" s="7">
        <f ca="1"/>
        <v>0</v>
      </c>
      <c r="JK332" s="7">
        <f ca="1"/>
        <v>0</v>
      </c>
      <c r="JL332" s="143"/>
    </row>
    <row r="333" spans="222:272" ht="18">
      <c r="HN333" s="204"/>
      <c r="HO333" s="148"/>
      <c r="HP333" s="17"/>
      <c r="HR333" s="17" t="s">
        <v>264</v>
      </c>
      <c r="HV333" s="211" t="s">
        <v>281</v>
      </c>
      <c r="HW333" s="211"/>
      <c r="HX333" s="211"/>
      <c r="HY333" s="211"/>
      <c r="HZ333" s="211"/>
      <c r="IA333" s="211"/>
      <c r="IB333" s="211"/>
      <c r="IC333" s="211"/>
      <c r="ID333" s="211"/>
      <c r="IE333" s="211"/>
      <c r="IF333" s="211"/>
      <c r="IG333" s="211"/>
      <c r="IH333" s="211"/>
      <c r="II333" s="211"/>
      <c r="IJ333" s="211"/>
      <c r="IK333" s="211"/>
      <c r="IL333" s="211"/>
      <c r="IM333" s="211"/>
      <c r="IN333" s="211"/>
      <c r="IO333" s="17"/>
      <c r="IP333" s="45"/>
      <c r="IQ333" s="3"/>
      <c r="IR333" s="221" t="s">
        <v>282</v>
      </c>
      <c r="IS333" s="221"/>
      <c r="IT333" s="221"/>
      <c r="IU333" s="221"/>
      <c r="IV333" s="221"/>
      <c r="IW333" s="221"/>
      <c r="IX333" s="221"/>
      <c r="IY333" s="221"/>
      <c r="IZ333" s="221"/>
      <c r="JA333" s="221"/>
      <c r="JB333" s="221"/>
      <c r="JC333" s="221"/>
      <c r="JD333" s="221"/>
      <c r="JE333" s="221"/>
      <c r="JF333" s="221"/>
      <c r="JG333" s="221"/>
      <c r="JH333" s="221"/>
      <c r="JI333" s="221"/>
      <c r="JJ333" s="221"/>
      <c r="JK333" s="221"/>
      <c r="JL333" s="143"/>
    </row>
    <row r="334" spans="222:272">
      <c r="HN334" s="204"/>
      <c r="HO334" s="148"/>
      <c r="HP334" s="17"/>
      <c r="HR334" s="17"/>
      <c r="HV334" s="38"/>
      <c r="HW334" s="38"/>
      <c r="HX334" s="38"/>
      <c r="HY334" s="38"/>
      <c r="HZ334" s="38"/>
      <c r="IA334" s="38"/>
      <c r="IB334" s="38"/>
      <c r="IC334" s="38"/>
      <c r="ID334" s="38"/>
      <c r="IE334" s="38"/>
      <c r="IF334" s="38"/>
      <c r="IG334" s="38"/>
      <c r="IH334" s="38"/>
      <c r="II334" s="38"/>
      <c r="IJ334" s="38"/>
      <c r="IK334" s="38"/>
      <c r="IL334" s="38"/>
      <c r="IM334" s="38"/>
      <c r="IN334" s="38"/>
      <c r="IO334" s="17"/>
      <c r="IP334" s="45"/>
      <c r="IQ334" s="3"/>
      <c r="IR334" s="7">
        <f ca="1">IR319</f>
        <v>0</v>
      </c>
      <c r="IS334" s="7">
        <f t="shared" ref="IS334:JK334" ca="1" si="70">IS319</f>
        <v>0</v>
      </c>
      <c r="IT334" s="7">
        <f t="shared" ca="1" si="70"/>
        <v>0</v>
      </c>
      <c r="IU334" s="7">
        <f t="shared" ca="1" si="70"/>
        <v>0</v>
      </c>
      <c r="IV334" s="7">
        <f t="shared" ca="1" si="70"/>
        <v>0</v>
      </c>
      <c r="IW334" s="7">
        <f t="shared" ca="1" si="70"/>
        <v>0</v>
      </c>
      <c r="IX334" s="7">
        <f t="shared" ca="1" si="70"/>
        <v>0</v>
      </c>
      <c r="IY334" s="7">
        <f t="shared" ca="1" si="70"/>
        <v>0</v>
      </c>
      <c r="IZ334" s="7">
        <f t="shared" ca="1" si="70"/>
        <v>0</v>
      </c>
      <c r="JA334" s="7">
        <f t="shared" ca="1" si="70"/>
        <v>0</v>
      </c>
      <c r="JB334" s="7">
        <f t="shared" ca="1" si="70"/>
        <v>0</v>
      </c>
      <c r="JC334" s="7">
        <f t="shared" ca="1" si="70"/>
        <v>0</v>
      </c>
      <c r="JD334" s="7">
        <f t="shared" ca="1" si="70"/>
        <v>0</v>
      </c>
      <c r="JE334" s="7">
        <f t="shared" ca="1" si="70"/>
        <v>0</v>
      </c>
      <c r="JF334" s="7">
        <f t="shared" ca="1" si="70"/>
        <v>0</v>
      </c>
      <c r="JG334" s="7">
        <f t="shared" ca="1" si="70"/>
        <v>0</v>
      </c>
      <c r="JH334" s="7">
        <f t="shared" ca="1" si="70"/>
        <v>119.86167207949875</v>
      </c>
      <c r="JI334" s="7">
        <f t="shared" ca="1" si="70"/>
        <v>16220.363798718514</v>
      </c>
      <c r="JJ334" s="7">
        <f t="shared" ca="1" si="70"/>
        <v>216.24680600217076</v>
      </c>
      <c r="JK334" s="7">
        <f t="shared" ca="1" si="70"/>
        <v>26083.527723199688</v>
      </c>
      <c r="JL334" s="143"/>
    </row>
    <row r="335" spans="222:272" ht="20">
      <c r="HN335" s="204"/>
      <c r="HO335" s="148"/>
      <c r="HP335" s="17"/>
      <c r="HR335" s="17"/>
      <c r="HV335" s="38"/>
      <c r="HW335" s="38"/>
      <c r="HX335" s="38"/>
      <c r="HY335" s="38"/>
      <c r="HZ335" s="38"/>
      <c r="IA335" s="38"/>
      <c r="IB335" s="38"/>
      <c r="IC335" s="38"/>
      <c r="ID335" s="38"/>
      <c r="IE335" s="38"/>
      <c r="IF335" s="38"/>
      <c r="IG335" s="38"/>
      <c r="IH335" s="38"/>
      <c r="II335" s="38"/>
      <c r="IJ335" s="38"/>
      <c r="IK335" s="38"/>
      <c r="IL335" s="38"/>
      <c r="IM335" s="38"/>
      <c r="IN335" s="38"/>
      <c r="IO335" s="17"/>
      <c r="IP335" s="45"/>
      <c r="IQ335" s="3"/>
      <c r="IR335" s="221" t="s">
        <v>283</v>
      </c>
      <c r="IS335" s="221"/>
      <c r="IT335" s="221"/>
      <c r="IU335" s="221"/>
      <c r="IV335" s="221"/>
      <c r="IW335" s="221"/>
      <c r="IX335" s="221"/>
      <c r="IY335" s="221"/>
      <c r="IZ335" s="221"/>
      <c r="JA335" s="221"/>
      <c r="JB335" s="221"/>
      <c r="JC335" s="221"/>
      <c r="JD335" s="221"/>
      <c r="JE335" s="221"/>
      <c r="JF335" s="221"/>
      <c r="JG335" s="221"/>
      <c r="JH335" s="221"/>
      <c r="JI335" s="221"/>
      <c r="JJ335" s="221"/>
      <c r="JK335" s="221"/>
      <c r="JL335" s="143"/>
    </row>
    <row r="336" spans="222:272">
      <c r="HN336" s="204"/>
      <c r="HO336" s="148"/>
      <c r="HP336" s="17"/>
      <c r="HR336" s="17"/>
      <c r="HV336" s="38"/>
      <c r="HW336" s="38"/>
      <c r="HX336" s="38"/>
      <c r="HY336" s="38"/>
      <c r="HZ336" s="38"/>
      <c r="IA336" s="38"/>
      <c r="IB336" s="38"/>
      <c r="IC336" s="38"/>
      <c r="ID336" s="38"/>
      <c r="IE336" s="38"/>
      <c r="IF336" s="38"/>
      <c r="IG336" s="38"/>
      <c r="IH336" s="38"/>
      <c r="II336" s="38"/>
      <c r="IJ336" s="38"/>
      <c r="IK336" s="38"/>
      <c r="IL336" s="38"/>
      <c r="IM336" s="38"/>
      <c r="IN336" s="38"/>
      <c r="IO336" s="17"/>
      <c r="IP336" s="45"/>
      <c r="IQ336" s="3"/>
      <c r="IR336" s="17"/>
      <c r="IS336" s="17"/>
      <c r="IT336" s="17"/>
      <c r="IU336" s="17"/>
      <c r="IV336" s="17"/>
      <c r="IW336" s="17"/>
      <c r="IX336" s="17"/>
      <c r="IY336" s="17"/>
      <c r="IZ336" s="17"/>
      <c r="JA336" s="17"/>
      <c r="JB336" s="17"/>
      <c r="JC336" s="17"/>
      <c r="JD336" s="17"/>
      <c r="JE336" s="17"/>
      <c r="JF336" s="17"/>
      <c r="JG336" s="17"/>
      <c r="JH336" s="17"/>
      <c r="JI336" s="17"/>
      <c r="JJ336" s="17"/>
      <c r="JK336" s="17"/>
      <c r="JL336" s="143"/>
    </row>
    <row r="337" spans="222:276">
      <c r="HN337" s="204"/>
      <c r="HO337" s="147"/>
      <c r="HV337" s="211" t="s">
        <v>1</v>
      </c>
      <c r="HW337" s="211"/>
      <c r="HX337" s="211"/>
      <c r="HY337" s="211"/>
      <c r="HZ337" s="211"/>
      <c r="IA337" s="211"/>
      <c r="IB337" s="211"/>
      <c r="IC337" s="211"/>
      <c r="ID337" s="211"/>
      <c r="IE337" s="211"/>
      <c r="IF337" s="211"/>
      <c r="IG337" s="211"/>
      <c r="IH337" s="211"/>
      <c r="II337" s="211"/>
      <c r="IJ337" s="211"/>
      <c r="IK337" s="211"/>
      <c r="IL337" s="211"/>
      <c r="IM337" s="211"/>
      <c r="IN337" s="211"/>
      <c r="IR337" s="211" t="s">
        <v>110</v>
      </c>
      <c r="IS337" s="211"/>
      <c r="IT337" s="211"/>
      <c r="IU337" s="211"/>
      <c r="IV337" s="211"/>
      <c r="IW337" s="211"/>
      <c r="IX337" s="211"/>
      <c r="IY337" s="211"/>
      <c r="IZ337" s="211"/>
      <c r="JA337" s="211"/>
      <c r="JB337" s="211"/>
      <c r="JC337" s="211"/>
      <c r="JD337" s="211"/>
      <c r="JE337" s="211"/>
      <c r="JF337" s="211"/>
      <c r="JG337" s="211"/>
      <c r="JH337" s="211"/>
      <c r="JI337" s="211"/>
      <c r="JJ337" s="211"/>
      <c r="JK337" s="211"/>
      <c r="JL337" s="143"/>
    </row>
    <row r="338" spans="222:276" ht="96" customHeight="1">
      <c r="HN338" s="204"/>
      <c r="HO338" s="147"/>
      <c r="HS338" t="s">
        <v>190</v>
      </c>
      <c r="HV338" s="6" t="s">
        <v>175</v>
      </c>
      <c r="HW338" s="6" t="s">
        <v>176</v>
      </c>
      <c r="HX338" s="6" t="s">
        <v>28</v>
      </c>
      <c r="HY338" s="6" t="s">
        <v>0</v>
      </c>
      <c r="HZ338" s="6" t="s">
        <v>37</v>
      </c>
      <c r="IA338" s="6" t="s">
        <v>38</v>
      </c>
      <c r="IB338" s="6" t="s">
        <v>13</v>
      </c>
      <c r="IC338" s="6" t="s">
        <v>23</v>
      </c>
      <c r="ID338" s="6" t="s">
        <v>22</v>
      </c>
      <c r="IE338" s="6" t="s">
        <v>131</v>
      </c>
      <c r="IF338" s="6" t="s">
        <v>132</v>
      </c>
      <c r="IG338" s="6" t="s">
        <v>32</v>
      </c>
      <c r="IH338" s="6" t="s">
        <v>33</v>
      </c>
      <c r="II338" s="6" t="s">
        <v>42</v>
      </c>
      <c r="IJ338" s="6" t="s">
        <v>34</v>
      </c>
      <c r="IK338" s="6" t="s">
        <v>35</v>
      </c>
      <c r="IL338" s="6" t="s">
        <v>36</v>
      </c>
      <c r="IM338" s="6" t="s">
        <v>41</v>
      </c>
      <c r="IN338" s="6" t="s">
        <v>134</v>
      </c>
      <c r="IR338" s="6" t="s">
        <v>14</v>
      </c>
      <c r="IS338" s="6" t="s">
        <v>201</v>
      </c>
      <c r="IT338" s="6" t="s">
        <v>202</v>
      </c>
      <c r="IU338" s="6" t="s">
        <v>27</v>
      </c>
      <c r="IV338" s="6" t="s">
        <v>203</v>
      </c>
      <c r="IW338" s="6" t="s">
        <v>204</v>
      </c>
      <c r="IX338" s="6" t="s">
        <v>15</v>
      </c>
      <c r="IY338" s="6" t="s">
        <v>206</v>
      </c>
      <c r="IZ338" s="6" t="s">
        <v>21</v>
      </c>
      <c r="JA338" s="6" t="s">
        <v>205</v>
      </c>
      <c r="JB338" s="6" t="s">
        <v>20</v>
      </c>
      <c r="JC338" s="6" t="s">
        <v>207</v>
      </c>
      <c r="JD338" s="6" t="s">
        <v>182</v>
      </c>
      <c r="JE338" s="6" t="s">
        <v>183</v>
      </c>
      <c r="JF338" s="6" t="s">
        <v>184</v>
      </c>
      <c r="JG338" s="6" t="s">
        <v>180</v>
      </c>
      <c r="JH338" s="6" t="s">
        <v>139</v>
      </c>
      <c r="JI338" s="6" t="s">
        <v>140</v>
      </c>
      <c r="JJ338" s="6" t="s">
        <v>181</v>
      </c>
      <c r="JK338" s="6" t="s">
        <v>142</v>
      </c>
      <c r="JL338" s="143"/>
    </row>
    <row r="339" spans="222:276">
      <c r="HN339" s="204"/>
      <c r="HO339" s="148"/>
      <c r="HP339" s="204" t="s">
        <v>169</v>
      </c>
      <c r="HQ339" s="3" t="s">
        <v>175</v>
      </c>
      <c r="HR339" s="7">
        <f t="array" aca="1" ref="HR339:HR357" ca="1">TRANSPOSE(HV79:IN79)</f>
        <v>0</v>
      </c>
      <c r="HS339" t="s">
        <v>185</v>
      </c>
      <c r="HV339" s="7">
        <f ca="1">IF((ROW()-ROW($HV$339))=(COLUMN()-COLUMN($HV$339)),INDIRECT("HR"&amp;ROW()),0)</f>
        <v>0</v>
      </c>
      <c r="HW339" s="7">
        <f t="shared" ref="HW339:IN353" ca="1" si="71">IF((ROW()-ROW($HV$339))=(COLUMN()-COLUMN($HV$339)),INDIRECT("HR"&amp;ROW()),0)</f>
        <v>0</v>
      </c>
      <c r="HX339" s="7">
        <f t="shared" ca="1" si="71"/>
        <v>0</v>
      </c>
      <c r="HY339" s="7">
        <f t="shared" ca="1" si="71"/>
        <v>0</v>
      </c>
      <c r="HZ339" s="7">
        <f t="shared" ca="1" si="71"/>
        <v>0</v>
      </c>
      <c r="IA339" s="7">
        <f t="shared" ca="1" si="71"/>
        <v>0</v>
      </c>
      <c r="IB339" s="7">
        <f t="shared" ca="1" si="71"/>
        <v>0</v>
      </c>
      <c r="IC339" s="7">
        <f t="shared" ca="1" si="71"/>
        <v>0</v>
      </c>
      <c r="ID339" s="7">
        <f t="shared" ca="1" si="71"/>
        <v>0</v>
      </c>
      <c r="IE339" s="7">
        <f t="shared" ca="1" si="71"/>
        <v>0</v>
      </c>
      <c r="IF339" s="7">
        <f t="shared" ca="1" si="71"/>
        <v>0</v>
      </c>
      <c r="IG339" s="7">
        <f t="shared" ca="1" si="71"/>
        <v>0</v>
      </c>
      <c r="IH339" s="7">
        <f t="shared" ca="1" si="71"/>
        <v>0</v>
      </c>
      <c r="II339" s="7">
        <f t="shared" ca="1" si="71"/>
        <v>0</v>
      </c>
      <c r="IJ339" s="7">
        <f t="shared" ca="1" si="71"/>
        <v>0</v>
      </c>
      <c r="IK339" s="7">
        <f t="shared" ca="1" si="71"/>
        <v>0</v>
      </c>
      <c r="IL339" s="7">
        <f t="shared" ca="1" si="71"/>
        <v>0</v>
      </c>
      <c r="IM339" s="7">
        <f t="shared" ca="1" si="71"/>
        <v>0</v>
      </c>
      <c r="IN339" s="7">
        <f t="shared" ca="1" si="71"/>
        <v>0</v>
      </c>
      <c r="IO339" s="17"/>
      <c r="IP339" s="204" t="s">
        <v>169</v>
      </c>
      <c r="IQ339" s="3" t="s">
        <v>175</v>
      </c>
      <c r="IR339" s="7">
        <f t="array" aca="1" ref="IR339:JK357" ca="1">MMULT(HV339:IN357, FL$103:GE$121)</f>
        <v>0</v>
      </c>
      <c r="IS339" s="7">
        <f ca="1"/>
        <v>0</v>
      </c>
      <c r="IT339" s="7">
        <f ca="1"/>
        <v>0</v>
      </c>
      <c r="IU339" s="7">
        <f ca="1"/>
        <v>0</v>
      </c>
      <c r="IV339" s="7">
        <f ca="1"/>
        <v>0</v>
      </c>
      <c r="IW339" s="7">
        <f ca="1"/>
        <v>0</v>
      </c>
      <c r="IX339" s="7">
        <f ca="1"/>
        <v>0</v>
      </c>
      <c r="IY339" s="7">
        <f ca="1"/>
        <v>0</v>
      </c>
      <c r="IZ339" s="7">
        <f ca="1"/>
        <v>0</v>
      </c>
      <c r="JA339" s="7">
        <f ca="1"/>
        <v>0</v>
      </c>
      <c r="JB339" s="7">
        <f ca="1"/>
        <v>0</v>
      </c>
      <c r="JC339" s="7">
        <f ca="1"/>
        <v>0</v>
      </c>
      <c r="JD339" s="7">
        <f ca="1"/>
        <v>0</v>
      </c>
      <c r="JE339" s="7">
        <f ca="1"/>
        <v>0</v>
      </c>
      <c r="JF339" s="7">
        <f ca="1"/>
        <v>0</v>
      </c>
      <c r="JG339" s="7">
        <f ca="1"/>
        <v>0</v>
      </c>
      <c r="JH339" s="7">
        <f ca="1"/>
        <v>0</v>
      </c>
      <c r="JI339" s="7">
        <f ca="1"/>
        <v>0</v>
      </c>
      <c r="JJ339" s="7">
        <f ca="1"/>
        <v>0</v>
      </c>
      <c r="JK339" s="7">
        <f ca="1"/>
        <v>0</v>
      </c>
      <c r="JL339" s="143"/>
    </row>
    <row r="340" spans="222:276">
      <c r="HN340" s="204"/>
      <c r="HO340" s="148"/>
      <c r="HP340" s="204"/>
      <c r="HQ340" s="3" t="s">
        <v>176</v>
      </c>
      <c r="HR340" s="7">
        <f ca="1"/>
        <v>0</v>
      </c>
      <c r="HS340" t="s">
        <v>185</v>
      </c>
      <c r="HV340" s="7">
        <f t="shared" ref="HV340:IK357" ca="1" si="72">IF((ROW()-ROW($HV$339))=(COLUMN()-COLUMN($HV$339)),INDIRECT("HR"&amp;ROW()),0)</f>
        <v>0</v>
      </c>
      <c r="HW340" s="7">
        <f t="shared" ca="1" si="71"/>
        <v>0</v>
      </c>
      <c r="HX340" s="7">
        <f t="shared" ca="1" si="71"/>
        <v>0</v>
      </c>
      <c r="HY340" s="7">
        <f t="shared" ca="1" si="71"/>
        <v>0</v>
      </c>
      <c r="HZ340" s="7">
        <f t="shared" ca="1" si="71"/>
        <v>0</v>
      </c>
      <c r="IA340" s="7">
        <f t="shared" ca="1" si="71"/>
        <v>0</v>
      </c>
      <c r="IB340" s="7">
        <f t="shared" ca="1" si="71"/>
        <v>0</v>
      </c>
      <c r="IC340" s="7">
        <f t="shared" ca="1" si="71"/>
        <v>0</v>
      </c>
      <c r="ID340" s="7">
        <f t="shared" ca="1" si="71"/>
        <v>0</v>
      </c>
      <c r="IE340" s="7">
        <f t="shared" ca="1" si="71"/>
        <v>0</v>
      </c>
      <c r="IF340" s="7">
        <f t="shared" ca="1" si="71"/>
        <v>0</v>
      </c>
      <c r="IG340" s="7">
        <f t="shared" ca="1" si="71"/>
        <v>0</v>
      </c>
      <c r="IH340" s="7">
        <f t="shared" ca="1" si="71"/>
        <v>0</v>
      </c>
      <c r="II340" s="7">
        <f t="shared" ca="1" si="71"/>
        <v>0</v>
      </c>
      <c r="IJ340" s="7">
        <f t="shared" ca="1" si="71"/>
        <v>0</v>
      </c>
      <c r="IK340" s="7">
        <f t="shared" ca="1" si="71"/>
        <v>0</v>
      </c>
      <c r="IL340" s="7">
        <f t="shared" ca="1" si="71"/>
        <v>0</v>
      </c>
      <c r="IM340" s="7">
        <f t="shared" ca="1" si="71"/>
        <v>0</v>
      </c>
      <c r="IN340" s="7">
        <f t="shared" ca="1" si="71"/>
        <v>0</v>
      </c>
      <c r="IO340" s="17"/>
      <c r="IP340" s="204"/>
      <c r="IQ340" s="3" t="s">
        <v>176</v>
      </c>
      <c r="IR340" s="7">
        <f ca="1"/>
        <v>0</v>
      </c>
      <c r="IS340" s="7">
        <f ca="1"/>
        <v>0</v>
      </c>
      <c r="IT340" s="7">
        <f ca="1"/>
        <v>0</v>
      </c>
      <c r="IU340" s="7">
        <f ca="1"/>
        <v>0</v>
      </c>
      <c r="IV340" s="7">
        <f ca="1"/>
        <v>0</v>
      </c>
      <c r="IW340" s="7">
        <f ca="1"/>
        <v>0</v>
      </c>
      <c r="IX340" s="7">
        <f ca="1"/>
        <v>0</v>
      </c>
      <c r="IY340" s="7">
        <f ca="1"/>
        <v>0</v>
      </c>
      <c r="IZ340" s="7">
        <f ca="1"/>
        <v>0</v>
      </c>
      <c r="JA340" s="7">
        <f ca="1"/>
        <v>0</v>
      </c>
      <c r="JB340" s="7">
        <f ca="1"/>
        <v>0</v>
      </c>
      <c r="JC340" s="7">
        <f ca="1"/>
        <v>0</v>
      </c>
      <c r="JD340" s="7">
        <f ca="1"/>
        <v>0</v>
      </c>
      <c r="JE340" s="7">
        <f ca="1"/>
        <v>0</v>
      </c>
      <c r="JF340" s="7">
        <f ca="1"/>
        <v>0</v>
      </c>
      <c r="JG340" s="7">
        <f ca="1"/>
        <v>0</v>
      </c>
      <c r="JH340" s="7">
        <f ca="1"/>
        <v>0</v>
      </c>
      <c r="JI340" s="7">
        <f ca="1"/>
        <v>0</v>
      </c>
      <c r="JJ340" s="7">
        <f ca="1"/>
        <v>0</v>
      </c>
      <c r="JK340" s="7">
        <f ca="1"/>
        <v>0</v>
      </c>
      <c r="JL340" s="143"/>
    </row>
    <row r="341" spans="222:276">
      <c r="HN341" s="204"/>
      <c r="HO341" s="148"/>
      <c r="HP341" s="204"/>
      <c r="HQ341" s="3" t="s">
        <v>28</v>
      </c>
      <c r="HR341" s="7">
        <f ca="1"/>
        <v>0</v>
      </c>
      <c r="HS341" t="s">
        <v>185</v>
      </c>
      <c r="HV341" s="7">
        <f t="shared" ca="1" si="72"/>
        <v>0</v>
      </c>
      <c r="HW341" s="7">
        <f t="shared" ca="1" si="71"/>
        <v>0</v>
      </c>
      <c r="HX341" s="7">
        <f t="shared" ca="1" si="71"/>
        <v>0</v>
      </c>
      <c r="HY341" s="7">
        <f t="shared" ca="1" si="71"/>
        <v>0</v>
      </c>
      <c r="HZ341" s="7">
        <f t="shared" ca="1" si="71"/>
        <v>0</v>
      </c>
      <c r="IA341" s="7">
        <f t="shared" ca="1" si="71"/>
        <v>0</v>
      </c>
      <c r="IB341" s="7">
        <f t="shared" ca="1" si="71"/>
        <v>0</v>
      </c>
      <c r="IC341" s="7">
        <f t="shared" ca="1" si="71"/>
        <v>0</v>
      </c>
      <c r="ID341" s="7">
        <f t="shared" ca="1" si="71"/>
        <v>0</v>
      </c>
      <c r="IE341" s="7">
        <f t="shared" ca="1" si="71"/>
        <v>0</v>
      </c>
      <c r="IF341" s="7">
        <f t="shared" ca="1" si="71"/>
        <v>0</v>
      </c>
      <c r="IG341" s="7">
        <f t="shared" ca="1" si="71"/>
        <v>0</v>
      </c>
      <c r="IH341" s="7">
        <f t="shared" ca="1" si="71"/>
        <v>0</v>
      </c>
      <c r="II341" s="7">
        <f t="shared" ca="1" si="71"/>
        <v>0</v>
      </c>
      <c r="IJ341" s="7">
        <f t="shared" ca="1" si="71"/>
        <v>0</v>
      </c>
      <c r="IK341" s="7">
        <f t="shared" ca="1" si="71"/>
        <v>0</v>
      </c>
      <c r="IL341" s="7">
        <f t="shared" ca="1" si="71"/>
        <v>0</v>
      </c>
      <c r="IM341" s="7">
        <f t="shared" ca="1" si="71"/>
        <v>0</v>
      </c>
      <c r="IN341" s="7">
        <f t="shared" ca="1" si="71"/>
        <v>0</v>
      </c>
      <c r="IO341" s="17"/>
      <c r="IP341" s="204"/>
      <c r="IQ341" s="3" t="s">
        <v>28</v>
      </c>
      <c r="IR341" s="7">
        <f ca="1"/>
        <v>0</v>
      </c>
      <c r="IS341" s="7">
        <f ca="1"/>
        <v>0</v>
      </c>
      <c r="IT341" s="7">
        <f ca="1"/>
        <v>0</v>
      </c>
      <c r="IU341" s="7">
        <f ca="1"/>
        <v>0</v>
      </c>
      <c r="IV341" s="7">
        <f ca="1"/>
        <v>0</v>
      </c>
      <c r="IW341" s="7">
        <f ca="1"/>
        <v>0</v>
      </c>
      <c r="IX341" s="7">
        <f ca="1"/>
        <v>0</v>
      </c>
      <c r="IY341" s="7">
        <f ca="1"/>
        <v>0</v>
      </c>
      <c r="IZ341" s="7">
        <f ca="1"/>
        <v>0</v>
      </c>
      <c r="JA341" s="7">
        <f ca="1"/>
        <v>0</v>
      </c>
      <c r="JB341" s="7">
        <f ca="1"/>
        <v>0</v>
      </c>
      <c r="JC341" s="7">
        <f ca="1"/>
        <v>0</v>
      </c>
      <c r="JD341" s="7">
        <f ca="1"/>
        <v>0</v>
      </c>
      <c r="JE341" s="7">
        <f ca="1"/>
        <v>0</v>
      </c>
      <c r="JF341" s="7">
        <f ca="1"/>
        <v>0</v>
      </c>
      <c r="JG341" s="7">
        <f ca="1"/>
        <v>0</v>
      </c>
      <c r="JH341" s="7">
        <f ca="1"/>
        <v>0</v>
      </c>
      <c r="JI341" s="7">
        <f ca="1"/>
        <v>0</v>
      </c>
      <c r="JJ341" s="7">
        <f ca="1"/>
        <v>0</v>
      </c>
      <c r="JK341" s="7">
        <f ca="1"/>
        <v>0</v>
      </c>
      <c r="JL341" s="143"/>
    </row>
    <row r="342" spans="222:276">
      <c r="HN342" s="204"/>
      <c r="HO342" s="148"/>
      <c r="HP342" s="204"/>
      <c r="HQ342" s="3" t="s">
        <v>0</v>
      </c>
      <c r="HR342" s="7">
        <f ca="1"/>
        <v>0</v>
      </c>
      <c r="HS342" t="s">
        <v>185</v>
      </c>
      <c r="HV342" s="7">
        <f t="shared" ca="1" si="72"/>
        <v>0</v>
      </c>
      <c r="HW342" s="7">
        <f t="shared" ca="1" si="71"/>
        <v>0</v>
      </c>
      <c r="HX342" s="7">
        <f t="shared" ca="1" si="71"/>
        <v>0</v>
      </c>
      <c r="HY342" s="7">
        <f t="shared" ca="1" si="71"/>
        <v>0</v>
      </c>
      <c r="HZ342" s="7">
        <f t="shared" ca="1" si="71"/>
        <v>0</v>
      </c>
      <c r="IA342" s="7">
        <f t="shared" ca="1" si="71"/>
        <v>0</v>
      </c>
      <c r="IB342" s="7">
        <f t="shared" ca="1" si="71"/>
        <v>0</v>
      </c>
      <c r="IC342" s="7">
        <f t="shared" ca="1" si="71"/>
        <v>0</v>
      </c>
      <c r="ID342" s="7">
        <f t="shared" ca="1" si="71"/>
        <v>0</v>
      </c>
      <c r="IE342" s="7">
        <f t="shared" ca="1" si="71"/>
        <v>0</v>
      </c>
      <c r="IF342" s="7">
        <f t="shared" ca="1" si="71"/>
        <v>0</v>
      </c>
      <c r="IG342" s="7">
        <f t="shared" ca="1" si="71"/>
        <v>0</v>
      </c>
      <c r="IH342" s="7">
        <f t="shared" ca="1" si="71"/>
        <v>0</v>
      </c>
      <c r="II342" s="7">
        <f t="shared" ca="1" si="71"/>
        <v>0</v>
      </c>
      <c r="IJ342" s="7">
        <f t="shared" ca="1" si="71"/>
        <v>0</v>
      </c>
      <c r="IK342" s="7">
        <f t="shared" ca="1" si="71"/>
        <v>0</v>
      </c>
      <c r="IL342" s="7">
        <f t="shared" ca="1" si="71"/>
        <v>0</v>
      </c>
      <c r="IM342" s="7">
        <f t="shared" ca="1" si="71"/>
        <v>0</v>
      </c>
      <c r="IN342" s="7">
        <f t="shared" ca="1" si="71"/>
        <v>0</v>
      </c>
      <c r="IO342" s="17"/>
      <c r="IP342" s="204"/>
      <c r="IQ342" s="3" t="s">
        <v>0</v>
      </c>
      <c r="IR342" s="7">
        <f ca="1"/>
        <v>0</v>
      </c>
      <c r="IS342" s="7">
        <f ca="1"/>
        <v>0</v>
      </c>
      <c r="IT342" s="7">
        <f ca="1"/>
        <v>0</v>
      </c>
      <c r="IU342" s="7">
        <f ca="1"/>
        <v>0</v>
      </c>
      <c r="IV342" s="7">
        <f ca="1"/>
        <v>0</v>
      </c>
      <c r="IW342" s="7">
        <f ca="1"/>
        <v>0</v>
      </c>
      <c r="IX342" s="7">
        <f ca="1"/>
        <v>0</v>
      </c>
      <c r="IY342" s="7">
        <f ca="1"/>
        <v>0</v>
      </c>
      <c r="IZ342" s="7">
        <f ca="1"/>
        <v>0</v>
      </c>
      <c r="JA342" s="7">
        <f ca="1"/>
        <v>0</v>
      </c>
      <c r="JB342" s="7">
        <f ca="1"/>
        <v>0</v>
      </c>
      <c r="JC342" s="7">
        <f ca="1"/>
        <v>0</v>
      </c>
      <c r="JD342" s="7">
        <f ca="1"/>
        <v>0</v>
      </c>
      <c r="JE342" s="7">
        <f ca="1"/>
        <v>0</v>
      </c>
      <c r="JF342" s="7">
        <f ca="1"/>
        <v>0</v>
      </c>
      <c r="JG342" s="7">
        <f ca="1"/>
        <v>0</v>
      </c>
      <c r="JH342" s="7">
        <f ca="1"/>
        <v>0</v>
      </c>
      <c r="JI342" s="7">
        <f ca="1"/>
        <v>0</v>
      </c>
      <c r="JJ342" s="7">
        <f ca="1"/>
        <v>0</v>
      </c>
      <c r="JK342" s="7">
        <f ca="1"/>
        <v>0</v>
      </c>
      <c r="JL342" s="143"/>
    </row>
    <row r="343" spans="222:276">
      <c r="HN343" s="204"/>
      <c r="HO343" s="148"/>
      <c r="HP343" s="204"/>
      <c r="HQ343" s="3" t="s">
        <v>37</v>
      </c>
      <c r="HR343" s="7">
        <f ca="1"/>
        <v>0</v>
      </c>
      <c r="HS343" t="s">
        <v>185</v>
      </c>
      <c r="HV343" s="7">
        <f t="shared" ca="1" si="72"/>
        <v>0</v>
      </c>
      <c r="HW343" s="7">
        <f t="shared" ca="1" si="71"/>
        <v>0</v>
      </c>
      <c r="HX343" s="7">
        <f t="shared" ca="1" si="71"/>
        <v>0</v>
      </c>
      <c r="HY343" s="7">
        <f t="shared" ca="1" si="71"/>
        <v>0</v>
      </c>
      <c r="HZ343" s="7">
        <f t="shared" ca="1" si="71"/>
        <v>0</v>
      </c>
      <c r="IA343" s="7">
        <f t="shared" ca="1" si="71"/>
        <v>0</v>
      </c>
      <c r="IB343" s="7">
        <f t="shared" ca="1" si="71"/>
        <v>0</v>
      </c>
      <c r="IC343" s="7">
        <f t="shared" ca="1" si="71"/>
        <v>0</v>
      </c>
      <c r="ID343" s="7">
        <f t="shared" ca="1" si="71"/>
        <v>0</v>
      </c>
      <c r="IE343" s="7">
        <f t="shared" ca="1" si="71"/>
        <v>0</v>
      </c>
      <c r="IF343" s="7">
        <f t="shared" ca="1" si="71"/>
        <v>0</v>
      </c>
      <c r="IG343" s="7">
        <f t="shared" ca="1" si="71"/>
        <v>0</v>
      </c>
      <c r="IH343" s="7">
        <f t="shared" ca="1" si="71"/>
        <v>0</v>
      </c>
      <c r="II343" s="7">
        <f t="shared" ca="1" si="71"/>
        <v>0</v>
      </c>
      <c r="IJ343" s="7">
        <f t="shared" ca="1" si="71"/>
        <v>0</v>
      </c>
      <c r="IK343" s="7">
        <f t="shared" ca="1" si="71"/>
        <v>0</v>
      </c>
      <c r="IL343" s="7">
        <f t="shared" ca="1" si="71"/>
        <v>0</v>
      </c>
      <c r="IM343" s="7">
        <f t="shared" ca="1" si="71"/>
        <v>0</v>
      </c>
      <c r="IN343" s="7">
        <f t="shared" ca="1" si="71"/>
        <v>0</v>
      </c>
      <c r="IO343" s="17"/>
      <c r="IP343" s="204"/>
      <c r="IQ343" s="3" t="s">
        <v>37</v>
      </c>
      <c r="IR343" s="7">
        <f ca="1"/>
        <v>0</v>
      </c>
      <c r="IS343" s="7">
        <f ca="1"/>
        <v>0</v>
      </c>
      <c r="IT343" s="7">
        <f ca="1"/>
        <v>0</v>
      </c>
      <c r="IU343" s="7">
        <f ca="1"/>
        <v>0</v>
      </c>
      <c r="IV343" s="7">
        <f ca="1"/>
        <v>0</v>
      </c>
      <c r="IW343" s="7">
        <f ca="1"/>
        <v>0</v>
      </c>
      <c r="IX343" s="7">
        <f ca="1"/>
        <v>0</v>
      </c>
      <c r="IY343" s="7">
        <f ca="1"/>
        <v>0</v>
      </c>
      <c r="IZ343" s="7">
        <f ca="1"/>
        <v>0</v>
      </c>
      <c r="JA343" s="7">
        <f ca="1"/>
        <v>0</v>
      </c>
      <c r="JB343" s="7">
        <f ca="1"/>
        <v>0</v>
      </c>
      <c r="JC343" s="7">
        <f ca="1"/>
        <v>0</v>
      </c>
      <c r="JD343" s="7">
        <f ca="1"/>
        <v>0</v>
      </c>
      <c r="JE343" s="7">
        <f ca="1"/>
        <v>0</v>
      </c>
      <c r="JF343" s="7">
        <f ca="1"/>
        <v>0</v>
      </c>
      <c r="JG343" s="7">
        <f ca="1"/>
        <v>0</v>
      </c>
      <c r="JH343" s="7">
        <f ca="1"/>
        <v>0</v>
      </c>
      <c r="JI343" s="7">
        <f ca="1"/>
        <v>0</v>
      </c>
      <c r="JJ343" s="7">
        <f ca="1"/>
        <v>0</v>
      </c>
      <c r="JK343" s="7">
        <f ca="1"/>
        <v>0</v>
      </c>
      <c r="JL343" s="143"/>
    </row>
    <row r="344" spans="222:276">
      <c r="HN344" s="204"/>
      <c r="HO344" s="148"/>
      <c r="HP344" s="204"/>
      <c r="HQ344" s="3" t="s">
        <v>38</v>
      </c>
      <c r="HR344" s="7">
        <f ca="1"/>
        <v>0</v>
      </c>
      <c r="HS344" t="s">
        <v>185</v>
      </c>
      <c r="HV344" s="7">
        <f t="shared" ca="1" si="72"/>
        <v>0</v>
      </c>
      <c r="HW344" s="7">
        <f t="shared" ca="1" si="71"/>
        <v>0</v>
      </c>
      <c r="HX344" s="7">
        <f t="shared" ca="1" si="71"/>
        <v>0</v>
      </c>
      <c r="HY344" s="7">
        <f t="shared" ca="1" si="71"/>
        <v>0</v>
      </c>
      <c r="HZ344" s="7">
        <f t="shared" ca="1" si="71"/>
        <v>0</v>
      </c>
      <c r="IA344" s="7">
        <f t="shared" ca="1" si="71"/>
        <v>0</v>
      </c>
      <c r="IB344" s="7">
        <f t="shared" ca="1" si="71"/>
        <v>0</v>
      </c>
      <c r="IC344" s="7">
        <f t="shared" ca="1" si="71"/>
        <v>0</v>
      </c>
      <c r="ID344" s="7">
        <f t="shared" ca="1" si="71"/>
        <v>0</v>
      </c>
      <c r="IE344" s="7">
        <f t="shared" ca="1" si="71"/>
        <v>0</v>
      </c>
      <c r="IF344" s="7">
        <f t="shared" ca="1" si="71"/>
        <v>0</v>
      </c>
      <c r="IG344" s="7">
        <f t="shared" ca="1" si="71"/>
        <v>0</v>
      </c>
      <c r="IH344" s="7">
        <f t="shared" ca="1" si="71"/>
        <v>0</v>
      </c>
      <c r="II344" s="7">
        <f t="shared" ca="1" si="71"/>
        <v>0</v>
      </c>
      <c r="IJ344" s="7">
        <f t="shared" ca="1" si="71"/>
        <v>0</v>
      </c>
      <c r="IK344" s="7">
        <f t="shared" ca="1" si="71"/>
        <v>0</v>
      </c>
      <c r="IL344" s="7">
        <f t="shared" ca="1" si="71"/>
        <v>0</v>
      </c>
      <c r="IM344" s="7">
        <f t="shared" ca="1" si="71"/>
        <v>0</v>
      </c>
      <c r="IN344" s="7">
        <f t="shared" ca="1" si="71"/>
        <v>0</v>
      </c>
      <c r="IO344" s="17"/>
      <c r="IP344" s="204"/>
      <c r="IQ344" s="3" t="s">
        <v>38</v>
      </c>
      <c r="IR344" s="7">
        <f ca="1"/>
        <v>0</v>
      </c>
      <c r="IS344" s="7">
        <f ca="1"/>
        <v>0</v>
      </c>
      <c r="IT344" s="7">
        <f ca="1"/>
        <v>0</v>
      </c>
      <c r="IU344" s="7">
        <f ca="1"/>
        <v>0</v>
      </c>
      <c r="IV344" s="7">
        <f ca="1"/>
        <v>0</v>
      </c>
      <c r="IW344" s="7">
        <f ca="1"/>
        <v>0</v>
      </c>
      <c r="IX344" s="7">
        <f ca="1"/>
        <v>0</v>
      </c>
      <c r="IY344" s="7">
        <f ca="1"/>
        <v>0</v>
      </c>
      <c r="IZ344" s="7">
        <f ca="1"/>
        <v>0</v>
      </c>
      <c r="JA344" s="7">
        <f ca="1"/>
        <v>0</v>
      </c>
      <c r="JB344" s="7">
        <f ca="1"/>
        <v>0</v>
      </c>
      <c r="JC344" s="7">
        <f ca="1"/>
        <v>0</v>
      </c>
      <c r="JD344" s="7">
        <f ca="1"/>
        <v>0</v>
      </c>
      <c r="JE344" s="7">
        <f ca="1"/>
        <v>0</v>
      </c>
      <c r="JF344" s="7">
        <f ca="1"/>
        <v>0</v>
      </c>
      <c r="JG344" s="7">
        <f ca="1"/>
        <v>0</v>
      </c>
      <c r="JH344" s="7">
        <f ca="1"/>
        <v>0</v>
      </c>
      <c r="JI344" s="7">
        <f ca="1"/>
        <v>0</v>
      </c>
      <c r="JJ344" s="7">
        <f ca="1"/>
        <v>0</v>
      </c>
      <c r="JK344" s="7">
        <f ca="1"/>
        <v>0</v>
      </c>
      <c r="JL344" s="143"/>
      <c r="JP344">
        <f ca="1">SUM(JH340:JK340)</f>
        <v>0</v>
      </c>
    </row>
    <row r="345" spans="222:276">
      <c r="HN345" s="204"/>
      <c r="HO345" s="148"/>
      <c r="HP345" s="204"/>
      <c r="HQ345" s="3" t="s">
        <v>13</v>
      </c>
      <c r="HR345" s="7">
        <f ca="1"/>
        <v>0.36904761904761907</v>
      </c>
      <c r="HS345" t="s">
        <v>185</v>
      </c>
      <c r="HV345" s="7">
        <f t="shared" ca="1" si="72"/>
        <v>0</v>
      </c>
      <c r="HW345" s="7">
        <f t="shared" ca="1" si="71"/>
        <v>0</v>
      </c>
      <c r="HX345" s="7">
        <f t="shared" ca="1" si="71"/>
        <v>0</v>
      </c>
      <c r="HY345" s="7">
        <f t="shared" ca="1" si="71"/>
        <v>0</v>
      </c>
      <c r="HZ345" s="7">
        <f t="shared" ca="1" si="71"/>
        <v>0</v>
      </c>
      <c r="IA345" s="7">
        <f t="shared" ca="1" si="71"/>
        <v>0</v>
      </c>
      <c r="IB345" s="7">
        <f t="shared" ca="1" si="71"/>
        <v>0.36904761904761907</v>
      </c>
      <c r="IC345" s="7">
        <f t="shared" ca="1" si="71"/>
        <v>0</v>
      </c>
      <c r="ID345" s="7">
        <f t="shared" ca="1" si="71"/>
        <v>0</v>
      </c>
      <c r="IE345" s="7">
        <f t="shared" ca="1" si="71"/>
        <v>0</v>
      </c>
      <c r="IF345" s="7">
        <f t="shared" ca="1" si="71"/>
        <v>0</v>
      </c>
      <c r="IG345" s="7">
        <f t="shared" ca="1" si="71"/>
        <v>0</v>
      </c>
      <c r="IH345" s="7">
        <f t="shared" ca="1" si="71"/>
        <v>0</v>
      </c>
      <c r="II345" s="7">
        <f t="shared" ca="1" si="71"/>
        <v>0</v>
      </c>
      <c r="IJ345" s="7">
        <f t="shared" ca="1" si="71"/>
        <v>0</v>
      </c>
      <c r="IK345" s="7">
        <f t="shared" ca="1" si="71"/>
        <v>0</v>
      </c>
      <c r="IL345" s="7">
        <f t="shared" ca="1" si="71"/>
        <v>0</v>
      </c>
      <c r="IM345" s="7">
        <f t="shared" ca="1" si="71"/>
        <v>0</v>
      </c>
      <c r="IN345" s="7">
        <f t="shared" ca="1" si="71"/>
        <v>0</v>
      </c>
      <c r="IO345" s="17"/>
      <c r="IP345" s="204"/>
      <c r="IQ345" s="3" t="s">
        <v>13</v>
      </c>
      <c r="IR345" s="7">
        <f ca="1"/>
        <v>0</v>
      </c>
      <c r="IS345" s="7">
        <f ca="1"/>
        <v>0</v>
      </c>
      <c r="IT345" s="7">
        <f ca="1"/>
        <v>0</v>
      </c>
      <c r="IU345" s="7">
        <f ca="1"/>
        <v>0</v>
      </c>
      <c r="IV345" s="7">
        <f ca="1"/>
        <v>0</v>
      </c>
      <c r="IW345" s="7">
        <f ca="1"/>
        <v>0</v>
      </c>
      <c r="IX345" s="7">
        <f ca="1"/>
        <v>0</v>
      </c>
      <c r="IY345" s="7">
        <f ca="1"/>
        <v>0</v>
      </c>
      <c r="IZ345" s="7">
        <f ca="1"/>
        <v>0</v>
      </c>
      <c r="JA345" s="7">
        <f ca="1"/>
        <v>0</v>
      </c>
      <c r="JB345" s="7">
        <f ca="1"/>
        <v>0</v>
      </c>
      <c r="JC345" s="7">
        <f ca="1"/>
        <v>0</v>
      </c>
      <c r="JD345" s="7">
        <f ca="1"/>
        <v>0</v>
      </c>
      <c r="JE345" s="7">
        <f ca="1"/>
        <v>0</v>
      </c>
      <c r="JF345" s="7">
        <f ca="1"/>
        <v>0</v>
      </c>
      <c r="JG345" s="7">
        <f ca="1"/>
        <v>0</v>
      </c>
      <c r="JH345" s="7">
        <f ca="1"/>
        <v>5882.9471647501932</v>
      </c>
      <c r="JI345" s="7">
        <f ca="1"/>
        <v>33.900008686450079</v>
      </c>
      <c r="JJ345" s="7">
        <f ca="1"/>
        <v>10613.639140719961</v>
      </c>
      <c r="JK345" s="7">
        <f ca="1"/>
        <v>54.513685843445153</v>
      </c>
      <c r="JL345" s="143"/>
      <c r="JP345">
        <f ca="1">SUM(JH341:JK341)</f>
        <v>0</v>
      </c>
    </row>
    <row r="346" spans="222:276">
      <c r="HN346" s="204"/>
      <c r="HO346" s="148"/>
      <c r="HP346" s="204"/>
      <c r="HQ346" s="3" t="s">
        <v>23</v>
      </c>
      <c r="HR346" s="7">
        <f ca="1"/>
        <v>0</v>
      </c>
      <c r="HS346" t="s">
        <v>185</v>
      </c>
      <c r="HV346" s="7">
        <f t="shared" ca="1" si="72"/>
        <v>0</v>
      </c>
      <c r="HW346" s="7">
        <f t="shared" ca="1" si="71"/>
        <v>0</v>
      </c>
      <c r="HX346" s="7">
        <f t="shared" ca="1" si="71"/>
        <v>0</v>
      </c>
      <c r="HY346" s="7">
        <f t="shared" ca="1" si="71"/>
        <v>0</v>
      </c>
      <c r="HZ346" s="7">
        <f t="shared" ca="1" si="71"/>
        <v>0</v>
      </c>
      <c r="IA346" s="7">
        <f t="shared" ca="1" si="71"/>
        <v>0</v>
      </c>
      <c r="IB346" s="7">
        <f t="shared" ca="1" si="71"/>
        <v>0</v>
      </c>
      <c r="IC346" s="7">
        <f t="shared" ca="1" si="71"/>
        <v>0</v>
      </c>
      <c r="ID346" s="7">
        <f t="shared" ca="1" si="71"/>
        <v>0</v>
      </c>
      <c r="IE346" s="7">
        <f t="shared" ca="1" si="71"/>
        <v>0</v>
      </c>
      <c r="IF346" s="7">
        <f t="shared" ca="1" si="71"/>
        <v>0</v>
      </c>
      <c r="IG346" s="7">
        <f t="shared" ca="1" si="71"/>
        <v>0</v>
      </c>
      <c r="IH346" s="7">
        <f t="shared" ca="1" si="71"/>
        <v>0</v>
      </c>
      <c r="II346" s="7">
        <f t="shared" ca="1" si="71"/>
        <v>0</v>
      </c>
      <c r="IJ346" s="7">
        <f t="shared" ca="1" si="71"/>
        <v>0</v>
      </c>
      <c r="IK346" s="7">
        <f t="shared" ca="1" si="71"/>
        <v>0</v>
      </c>
      <c r="IL346" s="7">
        <f t="shared" ca="1" si="71"/>
        <v>0</v>
      </c>
      <c r="IM346" s="7">
        <f t="shared" ca="1" si="71"/>
        <v>0</v>
      </c>
      <c r="IN346" s="7">
        <f t="shared" ca="1" si="71"/>
        <v>0</v>
      </c>
      <c r="IO346" s="17"/>
      <c r="IP346" s="204"/>
      <c r="IQ346" s="3" t="s">
        <v>23</v>
      </c>
      <c r="IR346" s="7">
        <f ca="1"/>
        <v>0</v>
      </c>
      <c r="IS346" s="7">
        <f ca="1"/>
        <v>0</v>
      </c>
      <c r="IT346" s="7">
        <f ca="1"/>
        <v>0</v>
      </c>
      <c r="IU346" s="7">
        <f ca="1"/>
        <v>0</v>
      </c>
      <c r="IV346" s="7">
        <f ca="1"/>
        <v>0</v>
      </c>
      <c r="IW346" s="7">
        <f ca="1"/>
        <v>0</v>
      </c>
      <c r="IX346" s="7">
        <f ca="1"/>
        <v>0</v>
      </c>
      <c r="IY346" s="7">
        <f ca="1"/>
        <v>0</v>
      </c>
      <c r="IZ346" s="7">
        <f ca="1"/>
        <v>0</v>
      </c>
      <c r="JA346" s="7">
        <f ca="1"/>
        <v>0</v>
      </c>
      <c r="JB346" s="7">
        <f ca="1"/>
        <v>0</v>
      </c>
      <c r="JC346" s="7">
        <f ca="1"/>
        <v>0</v>
      </c>
      <c r="JD346" s="7">
        <f ca="1"/>
        <v>0</v>
      </c>
      <c r="JE346" s="7">
        <f ca="1"/>
        <v>0</v>
      </c>
      <c r="JF346" s="7">
        <f ca="1"/>
        <v>0</v>
      </c>
      <c r="JG346" s="7">
        <f ca="1"/>
        <v>0</v>
      </c>
      <c r="JH346" s="7">
        <f ca="1"/>
        <v>0</v>
      </c>
      <c r="JI346" s="7">
        <f ca="1"/>
        <v>0</v>
      </c>
      <c r="JJ346" s="7">
        <f ca="1"/>
        <v>0</v>
      </c>
      <c r="JK346" s="7">
        <f ca="1"/>
        <v>0</v>
      </c>
      <c r="JL346" s="143"/>
    </row>
    <row r="347" spans="222:276">
      <c r="HN347" s="204"/>
      <c r="HO347" s="148"/>
      <c r="HP347" s="204"/>
      <c r="HQ347" s="3" t="s">
        <v>22</v>
      </c>
      <c r="HR347" s="7">
        <f ca="1"/>
        <v>0</v>
      </c>
      <c r="HS347" t="s">
        <v>185</v>
      </c>
      <c r="HV347" s="7">
        <f t="shared" ca="1" si="72"/>
        <v>0</v>
      </c>
      <c r="HW347" s="7">
        <f t="shared" ca="1" si="71"/>
        <v>0</v>
      </c>
      <c r="HX347" s="7">
        <f t="shared" ca="1" si="71"/>
        <v>0</v>
      </c>
      <c r="HY347" s="7">
        <f t="shared" ca="1" si="71"/>
        <v>0</v>
      </c>
      <c r="HZ347" s="7">
        <f t="shared" ca="1" si="71"/>
        <v>0</v>
      </c>
      <c r="IA347" s="7">
        <f t="shared" ca="1" si="71"/>
        <v>0</v>
      </c>
      <c r="IB347" s="7">
        <f t="shared" ca="1" si="71"/>
        <v>0</v>
      </c>
      <c r="IC347" s="7">
        <f t="shared" ca="1" si="71"/>
        <v>0</v>
      </c>
      <c r="ID347" s="7">
        <f t="shared" ca="1" si="71"/>
        <v>0</v>
      </c>
      <c r="IE347" s="7">
        <f t="shared" ca="1" si="71"/>
        <v>0</v>
      </c>
      <c r="IF347" s="7">
        <f t="shared" ca="1" si="71"/>
        <v>0</v>
      </c>
      <c r="IG347" s="7">
        <f t="shared" ca="1" si="71"/>
        <v>0</v>
      </c>
      <c r="IH347" s="7">
        <f t="shared" ca="1" si="71"/>
        <v>0</v>
      </c>
      <c r="II347" s="7">
        <f t="shared" ca="1" si="71"/>
        <v>0</v>
      </c>
      <c r="IJ347" s="7">
        <f t="shared" ca="1" si="71"/>
        <v>0</v>
      </c>
      <c r="IK347" s="7">
        <f t="shared" ca="1" si="71"/>
        <v>0</v>
      </c>
      <c r="IL347" s="7">
        <f t="shared" ca="1" si="71"/>
        <v>0</v>
      </c>
      <c r="IM347" s="7">
        <f t="shared" ca="1" si="71"/>
        <v>0</v>
      </c>
      <c r="IN347" s="7">
        <f t="shared" ca="1" si="71"/>
        <v>0</v>
      </c>
      <c r="IO347" s="17"/>
      <c r="IP347" s="204"/>
      <c r="IQ347" s="3" t="s">
        <v>22</v>
      </c>
      <c r="IR347" s="7">
        <f ca="1"/>
        <v>0</v>
      </c>
      <c r="IS347" s="7">
        <f ca="1"/>
        <v>0</v>
      </c>
      <c r="IT347" s="7">
        <f ca="1"/>
        <v>0</v>
      </c>
      <c r="IU347" s="7">
        <f ca="1"/>
        <v>0</v>
      </c>
      <c r="IV347" s="7">
        <f ca="1"/>
        <v>0</v>
      </c>
      <c r="IW347" s="7">
        <f ca="1"/>
        <v>0</v>
      </c>
      <c r="IX347" s="7">
        <f ca="1"/>
        <v>0</v>
      </c>
      <c r="IY347" s="7">
        <f ca="1"/>
        <v>0</v>
      </c>
      <c r="IZ347" s="7">
        <f ca="1"/>
        <v>0</v>
      </c>
      <c r="JA347" s="7">
        <f ca="1"/>
        <v>0</v>
      </c>
      <c r="JB347" s="7">
        <f ca="1"/>
        <v>0</v>
      </c>
      <c r="JC347" s="7">
        <f ca="1"/>
        <v>0</v>
      </c>
      <c r="JD347" s="7">
        <f ca="1"/>
        <v>0</v>
      </c>
      <c r="JE347" s="7">
        <f ca="1"/>
        <v>0</v>
      </c>
      <c r="JF347" s="7">
        <f ca="1"/>
        <v>0</v>
      </c>
      <c r="JG347" s="7">
        <f ca="1"/>
        <v>0</v>
      </c>
      <c r="JH347" s="7">
        <f ca="1"/>
        <v>0</v>
      </c>
      <c r="JI347" s="7">
        <f ca="1"/>
        <v>0</v>
      </c>
      <c r="JJ347" s="7">
        <f ca="1"/>
        <v>0</v>
      </c>
      <c r="JK347" s="7">
        <f ca="1"/>
        <v>0</v>
      </c>
      <c r="JL347" s="143"/>
    </row>
    <row r="348" spans="222:276">
      <c r="HN348" s="204"/>
      <c r="HO348" s="148"/>
      <c r="HP348" s="204"/>
      <c r="HQ348" s="3" t="s">
        <v>131</v>
      </c>
      <c r="HR348" s="7">
        <f ca="1"/>
        <v>-1.023102310231023</v>
      </c>
      <c r="HS348" t="s">
        <v>185</v>
      </c>
      <c r="HV348" s="7">
        <f t="shared" ca="1" si="72"/>
        <v>0</v>
      </c>
      <c r="HW348" s="7">
        <f t="shared" ca="1" si="71"/>
        <v>0</v>
      </c>
      <c r="HX348" s="7">
        <f t="shared" ca="1" si="71"/>
        <v>0</v>
      </c>
      <c r="HY348" s="7">
        <f t="shared" ca="1" si="71"/>
        <v>0</v>
      </c>
      <c r="HZ348" s="7">
        <f t="shared" ca="1" si="71"/>
        <v>0</v>
      </c>
      <c r="IA348" s="7">
        <f t="shared" ca="1" si="71"/>
        <v>0</v>
      </c>
      <c r="IB348" s="7">
        <f t="shared" ca="1" si="71"/>
        <v>0</v>
      </c>
      <c r="IC348" s="7">
        <f t="shared" ca="1" si="71"/>
        <v>0</v>
      </c>
      <c r="ID348" s="7">
        <f t="shared" ca="1" si="71"/>
        <v>0</v>
      </c>
      <c r="IE348" s="7">
        <f t="shared" ca="1" si="71"/>
        <v>-1.023102310231023</v>
      </c>
      <c r="IF348" s="7">
        <f t="shared" ca="1" si="71"/>
        <v>0</v>
      </c>
      <c r="IG348" s="7">
        <f t="shared" ca="1" si="71"/>
        <v>0</v>
      </c>
      <c r="IH348" s="7">
        <f t="shared" ca="1" si="71"/>
        <v>0</v>
      </c>
      <c r="II348" s="7">
        <f t="shared" ca="1" si="71"/>
        <v>0</v>
      </c>
      <c r="IJ348" s="7">
        <f t="shared" ca="1" si="71"/>
        <v>0</v>
      </c>
      <c r="IK348" s="7">
        <f t="shared" ca="1" si="71"/>
        <v>0</v>
      </c>
      <c r="IL348" s="7">
        <f t="shared" ca="1" si="71"/>
        <v>0</v>
      </c>
      <c r="IM348" s="7">
        <f t="shared" ca="1" si="71"/>
        <v>0</v>
      </c>
      <c r="IN348" s="7">
        <f t="shared" ca="1" si="71"/>
        <v>0</v>
      </c>
      <c r="IO348" s="17"/>
      <c r="IP348" s="204"/>
      <c r="IQ348" s="3" t="s">
        <v>131</v>
      </c>
      <c r="IR348" s="7">
        <f ca="1"/>
        <v>0</v>
      </c>
      <c r="IS348" s="7">
        <f ca="1"/>
        <v>0</v>
      </c>
      <c r="IT348" s="7">
        <f ca="1"/>
        <v>0</v>
      </c>
      <c r="IU348" s="7">
        <f ca="1"/>
        <v>0</v>
      </c>
      <c r="IV348" s="7">
        <f ca="1"/>
        <v>0</v>
      </c>
      <c r="IW348" s="7">
        <f ca="1"/>
        <v>0</v>
      </c>
      <c r="IX348" s="7">
        <f ca="1"/>
        <v>0</v>
      </c>
      <c r="IY348" s="7">
        <f ca="1"/>
        <v>0</v>
      </c>
      <c r="IZ348" s="7">
        <f ca="1"/>
        <v>0</v>
      </c>
      <c r="JA348" s="7">
        <f ca="1"/>
        <v>0</v>
      </c>
      <c r="JB348" s="7">
        <f ca="1"/>
        <v>0</v>
      </c>
      <c r="JC348" s="7">
        <f ca="1"/>
        <v>0</v>
      </c>
      <c r="JD348" s="7">
        <f ca="1"/>
        <v>0</v>
      </c>
      <c r="JE348" s="7">
        <f ca="1"/>
        <v>0</v>
      </c>
      <c r="JF348" s="7">
        <f ca="1"/>
        <v>0</v>
      </c>
      <c r="JG348" s="7">
        <f ca="1"/>
        <v>0</v>
      </c>
      <c r="JH348" s="7">
        <f ca="1"/>
        <v>-15940.88909158117</v>
      </c>
      <c r="JI348" s="7">
        <f ca="1"/>
        <v>-91.858088053606636</v>
      </c>
      <c r="JJ348" s="7">
        <f ca="1"/>
        <v>-404.53831678957238</v>
      </c>
      <c r="JK348" s="7">
        <f ca="1"/>
        <v>-147.71450357578686</v>
      </c>
      <c r="JL348" s="143"/>
    </row>
    <row r="349" spans="222:276">
      <c r="HN349" s="204"/>
      <c r="HO349" s="148"/>
      <c r="HP349" s="204"/>
      <c r="HQ349" s="3" t="s">
        <v>132</v>
      </c>
      <c r="HR349" s="7">
        <f ca="1"/>
        <v>0</v>
      </c>
      <c r="HS349" t="s">
        <v>185</v>
      </c>
      <c r="HV349" s="7">
        <f t="shared" ca="1" si="72"/>
        <v>0</v>
      </c>
      <c r="HW349" s="7">
        <f t="shared" ca="1" si="71"/>
        <v>0</v>
      </c>
      <c r="HX349" s="7">
        <f t="shared" ca="1" si="71"/>
        <v>0</v>
      </c>
      <c r="HY349" s="7">
        <f t="shared" ca="1" si="71"/>
        <v>0</v>
      </c>
      <c r="HZ349" s="7">
        <f t="shared" ca="1" si="71"/>
        <v>0</v>
      </c>
      <c r="IA349" s="7">
        <f t="shared" ca="1" si="71"/>
        <v>0</v>
      </c>
      <c r="IB349" s="7">
        <f t="shared" ca="1" si="71"/>
        <v>0</v>
      </c>
      <c r="IC349" s="7">
        <f t="shared" ca="1" si="71"/>
        <v>0</v>
      </c>
      <c r="ID349" s="7">
        <f t="shared" ca="1" si="71"/>
        <v>0</v>
      </c>
      <c r="IE349" s="7">
        <f t="shared" ca="1" si="71"/>
        <v>0</v>
      </c>
      <c r="IF349" s="7">
        <f t="shared" ca="1" si="71"/>
        <v>0</v>
      </c>
      <c r="IG349" s="7">
        <f t="shared" ca="1" si="71"/>
        <v>0</v>
      </c>
      <c r="IH349" s="7">
        <f t="shared" ca="1" si="71"/>
        <v>0</v>
      </c>
      <c r="II349" s="7">
        <f t="shared" ca="1" si="71"/>
        <v>0</v>
      </c>
      <c r="IJ349" s="7">
        <f t="shared" ca="1" si="71"/>
        <v>0</v>
      </c>
      <c r="IK349" s="7">
        <f t="shared" ca="1" si="71"/>
        <v>0</v>
      </c>
      <c r="IL349" s="7">
        <f t="shared" ca="1" si="71"/>
        <v>0</v>
      </c>
      <c r="IM349" s="7">
        <f t="shared" ca="1" si="71"/>
        <v>0</v>
      </c>
      <c r="IN349" s="7">
        <f t="shared" ca="1" si="71"/>
        <v>0</v>
      </c>
      <c r="IO349" s="17"/>
      <c r="IP349" s="204"/>
      <c r="IQ349" s="3" t="s">
        <v>132</v>
      </c>
      <c r="IR349" s="7">
        <f ca="1"/>
        <v>0</v>
      </c>
      <c r="IS349" s="7">
        <f ca="1"/>
        <v>0</v>
      </c>
      <c r="IT349" s="7">
        <f ca="1"/>
        <v>0</v>
      </c>
      <c r="IU349" s="7">
        <f ca="1"/>
        <v>0</v>
      </c>
      <c r="IV349" s="7">
        <f ca="1"/>
        <v>0</v>
      </c>
      <c r="IW349" s="7">
        <f ca="1"/>
        <v>0</v>
      </c>
      <c r="IX349" s="7">
        <f ca="1"/>
        <v>0</v>
      </c>
      <c r="IY349" s="7">
        <f ca="1"/>
        <v>0</v>
      </c>
      <c r="IZ349" s="7">
        <f ca="1"/>
        <v>0</v>
      </c>
      <c r="JA349" s="7">
        <f ca="1"/>
        <v>0</v>
      </c>
      <c r="JB349" s="7">
        <f ca="1"/>
        <v>0</v>
      </c>
      <c r="JC349" s="7">
        <f ca="1"/>
        <v>0</v>
      </c>
      <c r="JD349" s="7">
        <f ca="1"/>
        <v>0</v>
      </c>
      <c r="JE349" s="7">
        <f ca="1"/>
        <v>0</v>
      </c>
      <c r="JF349" s="7">
        <f ca="1"/>
        <v>0</v>
      </c>
      <c r="JG349" s="7">
        <f ca="1"/>
        <v>0</v>
      </c>
      <c r="JH349" s="7">
        <f ca="1"/>
        <v>0</v>
      </c>
      <c r="JI349" s="7">
        <f ca="1"/>
        <v>0</v>
      </c>
      <c r="JJ349" s="7">
        <f ca="1"/>
        <v>0</v>
      </c>
      <c r="JK349" s="7">
        <f ca="1"/>
        <v>0</v>
      </c>
      <c r="JL349" s="143"/>
    </row>
    <row r="350" spans="222:276">
      <c r="HN350" s="204"/>
      <c r="HO350" s="148"/>
      <c r="HP350" s="204"/>
      <c r="HQ350" s="3" t="s">
        <v>32</v>
      </c>
      <c r="HR350" s="7">
        <f ca="1"/>
        <v>0</v>
      </c>
      <c r="HS350" t="s">
        <v>185</v>
      </c>
      <c r="HV350" s="7">
        <f t="shared" ca="1" si="72"/>
        <v>0</v>
      </c>
      <c r="HW350" s="7">
        <f t="shared" ca="1" si="71"/>
        <v>0</v>
      </c>
      <c r="HX350" s="7">
        <f t="shared" ca="1" si="71"/>
        <v>0</v>
      </c>
      <c r="HY350" s="7">
        <f t="shared" ca="1" si="71"/>
        <v>0</v>
      </c>
      <c r="HZ350" s="7">
        <f t="shared" ca="1" si="71"/>
        <v>0</v>
      </c>
      <c r="IA350" s="7">
        <f t="shared" ca="1" si="71"/>
        <v>0</v>
      </c>
      <c r="IB350" s="7">
        <f t="shared" ca="1" si="71"/>
        <v>0</v>
      </c>
      <c r="IC350" s="7">
        <f t="shared" ca="1" si="71"/>
        <v>0</v>
      </c>
      <c r="ID350" s="7">
        <f t="shared" ca="1" si="71"/>
        <v>0</v>
      </c>
      <c r="IE350" s="7">
        <f t="shared" ca="1" si="71"/>
        <v>0</v>
      </c>
      <c r="IF350" s="7">
        <f t="shared" ca="1" si="71"/>
        <v>0</v>
      </c>
      <c r="IG350" s="7">
        <f t="shared" ca="1" si="71"/>
        <v>0</v>
      </c>
      <c r="IH350" s="7">
        <f t="shared" ca="1" si="71"/>
        <v>0</v>
      </c>
      <c r="II350" s="7">
        <f t="shared" ca="1" si="71"/>
        <v>0</v>
      </c>
      <c r="IJ350" s="7">
        <f t="shared" ca="1" si="71"/>
        <v>0</v>
      </c>
      <c r="IK350" s="7">
        <f t="shared" ca="1" si="71"/>
        <v>0</v>
      </c>
      <c r="IL350" s="7">
        <f t="shared" ca="1" si="71"/>
        <v>0</v>
      </c>
      <c r="IM350" s="7">
        <f t="shared" ca="1" si="71"/>
        <v>0</v>
      </c>
      <c r="IN350" s="7">
        <f t="shared" ca="1" si="71"/>
        <v>0</v>
      </c>
      <c r="IO350" s="17"/>
      <c r="IP350" s="204"/>
      <c r="IQ350" s="3" t="s">
        <v>32</v>
      </c>
      <c r="IR350" s="7">
        <f ca="1"/>
        <v>0</v>
      </c>
      <c r="IS350" s="7">
        <f ca="1"/>
        <v>0</v>
      </c>
      <c r="IT350" s="7">
        <f ca="1"/>
        <v>0</v>
      </c>
      <c r="IU350" s="7">
        <f ca="1"/>
        <v>0</v>
      </c>
      <c r="IV350" s="7">
        <f ca="1"/>
        <v>0</v>
      </c>
      <c r="IW350" s="7">
        <f ca="1"/>
        <v>0</v>
      </c>
      <c r="IX350" s="7">
        <f ca="1"/>
        <v>0</v>
      </c>
      <c r="IY350" s="7">
        <f ca="1"/>
        <v>0</v>
      </c>
      <c r="IZ350" s="7">
        <f ca="1"/>
        <v>0</v>
      </c>
      <c r="JA350" s="7">
        <f ca="1"/>
        <v>0</v>
      </c>
      <c r="JB350" s="7">
        <f ca="1"/>
        <v>0</v>
      </c>
      <c r="JC350" s="7">
        <f ca="1"/>
        <v>0</v>
      </c>
      <c r="JD350" s="7">
        <f ca="1"/>
        <v>0</v>
      </c>
      <c r="JE350" s="7">
        <f ca="1"/>
        <v>0</v>
      </c>
      <c r="JF350" s="7">
        <f ca="1"/>
        <v>0</v>
      </c>
      <c r="JG350" s="7">
        <f ca="1"/>
        <v>0</v>
      </c>
      <c r="JH350" s="7">
        <f ca="1"/>
        <v>0</v>
      </c>
      <c r="JI350" s="7">
        <f ca="1"/>
        <v>0</v>
      </c>
      <c r="JJ350" s="7">
        <f ca="1"/>
        <v>0</v>
      </c>
      <c r="JK350" s="7">
        <f ca="1"/>
        <v>0</v>
      </c>
      <c r="JL350" s="143"/>
    </row>
    <row r="351" spans="222:276">
      <c r="HN351" s="204"/>
      <c r="HO351" s="148"/>
      <c r="HP351" s="204"/>
      <c r="HQ351" s="3" t="s">
        <v>33</v>
      </c>
      <c r="HR351" s="7">
        <f ca="1"/>
        <v>0</v>
      </c>
      <c r="HS351" t="s">
        <v>185</v>
      </c>
      <c r="HV351" s="7">
        <f t="shared" ca="1" si="72"/>
        <v>0</v>
      </c>
      <c r="HW351" s="7">
        <f t="shared" ca="1" si="71"/>
        <v>0</v>
      </c>
      <c r="HX351" s="7">
        <f t="shared" ca="1" si="71"/>
        <v>0</v>
      </c>
      <c r="HY351" s="7">
        <f t="shared" ca="1" si="71"/>
        <v>0</v>
      </c>
      <c r="HZ351" s="7">
        <f t="shared" ca="1" si="71"/>
        <v>0</v>
      </c>
      <c r="IA351" s="7">
        <f t="shared" ca="1" si="71"/>
        <v>0</v>
      </c>
      <c r="IB351" s="7">
        <f t="shared" ca="1" si="71"/>
        <v>0</v>
      </c>
      <c r="IC351" s="7">
        <f t="shared" ca="1" si="71"/>
        <v>0</v>
      </c>
      <c r="ID351" s="7">
        <f t="shared" ca="1" si="71"/>
        <v>0</v>
      </c>
      <c r="IE351" s="7">
        <f t="shared" ca="1" si="71"/>
        <v>0</v>
      </c>
      <c r="IF351" s="7">
        <f t="shared" ca="1" si="71"/>
        <v>0</v>
      </c>
      <c r="IG351" s="7">
        <f t="shared" ca="1" si="71"/>
        <v>0</v>
      </c>
      <c r="IH351" s="7">
        <f t="shared" ca="1" si="71"/>
        <v>0</v>
      </c>
      <c r="II351" s="7">
        <f t="shared" ca="1" si="71"/>
        <v>0</v>
      </c>
      <c r="IJ351" s="7">
        <f t="shared" ca="1" si="71"/>
        <v>0</v>
      </c>
      <c r="IK351" s="7">
        <f t="shared" ca="1" si="71"/>
        <v>0</v>
      </c>
      <c r="IL351" s="7">
        <f t="shared" ca="1" si="71"/>
        <v>0</v>
      </c>
      <c r="IM351" s="7">
        <f t="shared" ca="1" si="71"/>
        <v>0</v>
      </c>
      <c r="IN351" s="7">
        <f t="shared" ca="1" si="71"/>
        <v>0</v>
      </c>
      <c r="IO351" s="17"/>
      <c r="IP351" s="204"/>
      <c r="IQ351" s="3" t="s">
        <v>33</v>
      </c>
      <c r="IR351" s="7">
        <f ca="1"/>
        <v>0</v>
      </c>
      <c r="IS351" s="7">
        <f ca="1"/>
        <v>0</v>
      </c>
      <c r="IT351" s="7">
        <f ca="1"/>
        <v>0</v>
      </c>
      <c r="IU351" s="7">
        <f ca="1"/>
        <v>0</v>
      </c>
      <c r="IV351" s="7">
        <f ca="1"/>
        <v>0</v>
      </c>
      <c r="IW351" s="7">
        <f ca="1"/>
        <v>0</v>
      </c>
      <c r="IX351" s="7">
        <f ca="1"/>
        <v>0</v>
      </c>
      <c r="IY351" s="7">
        <f ca="1"/>
        <v>0</v>
      </c>
      <c r="IZ351" s="7">
        <f ca="1"/>
        <v>0</v>
      </c>
      <c r="JA351" s="7">
        <f ca="1"/>
        <v>0</v>
      </c>
      <c r="JB351" s="7">
        <f ca="1"/>
        <v>0</v>
      </c>
      <c r="JC351" s="7">
        <f ca="1"/>
        <v>0</v>
      </c>
      <c r="JD351" s="7">
        <f ca="1"/>
        <v>0</v>
      </c>
      <c r="JE351" s="7">
        <f ca="1"/>
        <v>0</v>
      </c>
      <c r="JF351" s="7">
        <f ca="1"/>
        <v>0</v>
      </c>
      <c r="JG351" s="7">
        <f ca="1"/>
        <v>0</v>
      </c>
      <c r="JH351" s="7">
        <f ca="1"/>
        <v>0</v>
      </c>
      <c r="JI351" s="7">
        <f ca="1"/>
        <v>0</v>
      </c>
      <c r="JJ351" s="7">
        <f ca="1"/>
        <v>0</v>
      </c>
      <c r="JK351" s="7">
        <f ca="1"/>
        <v>0</v>
      </c>
      <c r="JL351" s="143"/>
    </row>
    <row r="352" spans="222:276">
      <c r="HN352" s="204"/>
      <c r="HO352" s="148"/>
      <c r="HP352" s="204"/>
      <c r="HQ352" s="3" t="s">
        <v>42</v>
      </c>
      <c r="HR352" s="7">
        <f ca="1"/>
        <v>0</v>
      </c>
      <c r="HS352" t="s">
        <v>185</v>
      </c>
      <c r="HV352" s="7">
        <f t="shared" ca="1" si="72"/>
        <v>0</v>
      </c>
      <c r="HW352" s="7">
        <f t="shared" ca="1" si="71"/>
        <v>0</v>
      </c>
      <c r="HX352" s="7">
        <f t="shared" ca="1" si="71"/>
        <v>0</v>
      </c>
      <c r="HY352" s="7">
        <f t="shared" ca="1" si="71"/>
        <v>0</v>
      </c>
      <c r="HZ352" s="7">
        <f t="shared" ca="1" si="71"/>
        <v>0</v>
      </c>
      <c r="IA352" s="7">
        <f t="shared" ca="1" si="71"/>
        <v>0</v>
      </c>
      <c r="IB352" s="7">
        <f t="shared" ca="1" si="71"/>
        <v>0</v>
      </c>
      <c r="IC352" s="7">
        <f t="shared" ca="1" si="71"/>
        <v>0</v>
      </c>
      <c r="ID352" s="7">
        <f t="shared" ca="1" si="71"/>
        <v>0</v>
      </c>
      <c r="IE352" s="7">
        <f t="shared" ca="1" si="71"/>
        <v>0</v>
      </c>
      <c r="IF352" s="7">
        <f t="shared" ca="1" si="71"/>
        <v>0</v>
      </c>
      <c r="IG352" s="7">
        <f t="shared" ca="1" si="71"/>
        <v>0</v>
      </c>
      <c r="IH352" s="7">
        <f t="shared" ca="1" si="71"/>
        <v>0</v>
      </c>
      <c r="II352" s="7">
        <f t="shared" ca="1" si="71"/>
        <v>0</v>
      </c>
      <c r="IJ352" s="7">
        <f t="shared" ca="1" si="71"/>
        <v>0</v>
      </c>
      <c r="IK352" s="7">
        <f t="shared" ca="1" si="71"/>
        <v>0</v>
      </c>
      <c r="IL352" s="7">
        <f t="shared" ca="1" si="71"/>
        <v>0</v>
      </c>
      <c r="IM352" s="7">
        <f t="shared" ca="1" si="71"/>
        <v>0</v>
      </c>
      <c r="IN352" s="7">
        <f t="shared" ca="1" si="71"/>
        <v>0</v>
      </c>
      <c r="IO352" s="17"/>
      <c r="IP352" s="204"/>
      <c r="IQ352" s="3" t="s">
        <v>42</v>
      </c>
      <c r="IR352" s="7">
        <f ca="1"/>
        <v>0</v>
      </c>
      <c r="IS352" s="7">
        <f ca="1"/>
        <v>0</v>
      </c>
      <c r="IT352" s="7">
        <f ca="1"/>
        <v>0</v>
      </c>
      <c r="IU352" s="7">
        <f ca="1"/>
        <v>0</v>
      </c>
      <c r="IV352" s="7">
        <f ca="1"/>
        <v>0</v>
      </c>
      <c r="IW352" s="7">
        <f ca="1"/>
        <v>0</v>
      </c>
      <c r="IX352" s="7">
        <f ca="1"/>
        <v>0</v>
      </c>
      <c r="IY352" s="7">
        <f ca="1"/>
        <v>0</v>
      </c>
      <c r="IZ352" s="7">
        <f ca="1"/>
        <v>0</v>
      </c>
      <c r="JA352" s="7">
        <f ca="1"/>
        <v>0</v>
      </c>
      <c r="JB352" s="7">
        <f ca="1"/>
        <v>0</v>
      </c>
      <c r="JC352" s="7">
        <f ca="1"/>
        <v>0</v>
      </c>
      <c r="JD352" s="7">
        <f ca="1"/>
        <v>0</v>
      </c>
      <c r="JE352" s="7">
        <f ca="1"/>
        <v>0</v>
      </c>
      <c r="JF352" s="7">
        <f ca="1"/>
        <v>0</v>
      </c>
      <c r="JG352" s="7">
        <f ca="1"/>
        <v>0</v>
      </c>
      <c r="JH352" s="7">
        <f ca="1"/>
        <v>0</v>
      </c>
      <c r="JI352" s="7">
        <f ca="1"/>
        <v>0</v>
      </c>
      <c r="JJ352" s="7">
        <f ca="1"/>
        <v>0</v>
      </c>
      <c r="JK352" s="7">
        <f ca="1"/>
        <v>0</v>
      </c>
      <c r="JL352" s="143"/>
    </row>
    <row r="353" spans="222:272">
      <c r="HN353" s="204"/>
      <c r="HO353" s="148"/>
      <c r="HP353" s="204"/>
      <c r="HQ353" s="3" t="s">
        <v>34</v>
      </c>
      <c r="HR353" s="7">
        <f ca="1"/>
        <v>0</v>
      </c>
      <c r="HS353" t="s">
        <v>185</v>
      </c>
      <c r="HV353" s="7">
        <f t="shared" ca="1" si="72"/>
        <v>0</v>
      </c>
      <c r="HW353" s="7">
        <f t="shared" ca="1" si="71"/>
        <v>0</v>
      </c>
      <c r="HX353" s="7">
        <f t="shared" ca="1" si="71"/>
        <v>0</v>
      </c>
      <c r="HY353" s="7">
        <f t="shared" ca="1" si="71"/>
        <v>0</v>
      </c>
      <c r="HZ353" s="7">
        <f t="shared" ref="HZ353:IN357" ca="1" si="73">IF((ROW()-ROW($HV$339))=(COLUMN()-COLUMN($HV$339)),INDIRECT("HR"&amp;ROW()),0)</f>
        <v>0</v>
      </c>
      <c r="IA353" s="7">
        <f t="shared" ca="1" si="73"/>
        <v>0</v>
      </c>
      <c r="IB353" s="7">
        <f t="shared" ca="1" si="73"/>
        <v>0</v>
      </c>
      <c r="IC353" s="7">
        <f t="shared" ca="1" si="73"/>
        <v>0</v>
      </c>
      <c r="ID353" s="7">
        <f t="shared" ca="1" si="73"/>
        <v>0</v>
      </c>
      <c r="IE353" s="7">
        <f t="shared" ca="1" si="73"/>
        <v>0</v>
      </c>
      <c r="IF353" s="7">
        <f t="shared" ca="1" si="73"/>
        <v>0</v>
      </c>
      <c r="IG353" s="7">
        <f t="shared" ca="1" si="73"/>
        <v>0</v>
      </c>
      <c r="IH353" s="7">
        <f t="shared" ca="1" si="73"/>
        <v>0</v>
      </c>
      <c r="II353" s="7">
        <f t="shared" ca="1" si="73"/>
        <v>0</v>
      </c>
      <c r="IJ353" s="7">
        <f t="shared" ca="1" si="73"/>
        <v>0</v>
      </c>
      <c r="IK353" s="7">
        <f t="shared" ca="1" si="73"/>
        <v>0</v>
      </c>
      <c r="IL353" s="7">
        <f t="shared" ca="1" si="73"/>
        <v>0</v>
      </c>
      <c r="IM353" s="7">
        <f t="shared" ca="1" si="73"/>
        <v>0</v>
      </c>
      <c r="IN353" s="7">
        <f t="shared" ca="1" si="73"/>
        <v>0</v>
      </c>
      <c r="IO353" s="17"/>
      <c r="IP353" s="204"/>
      <c r="IQ353" s="3" t="s">
        <v>34</v>
      </c>
      <c r="IR353" s="7">
        <f ca="1"/>
        <v>0</v>
      </c>
      <c r="IS353" s="7">
        <f ca="1"/>
        <v>0</v>
      </c>
      <c r="IT353" s="7">
        <f ca="1"/>
        <v>0</v>
      </c>
      <c r="IU353" s="7">
        <f ca="1"/>
        <v>0</v>
      </c>
      <c r="IV353" s="7">
        <f ca="1"/>
        <v>0</v>
      </c>
      <c r="IW353" s="7">
        <f ca="1"/>
        <v>0</v>
      </c>
      <c r="IX353" s="7">
        <f ca="1"/>
        <v>0</v>
      </c>
      <c r="IY353" s="7">
        <f ca="1"/>
        <v>0</v>
      </c>
      <c r="IZ353" s="7">
        <f ca="1"/>
        <v>0</v>
      </c>
      <c r="JA353" s="7">
        <f ca="1"/>
        <v>0</v>
      </c>
      <c r="JB353" s="7">
        <f ca="1"/>
        <v>0</v>
      </c>
      <c r="JC353" s="7">
        <f ca="1"/>
        <v>0</v>
      </c>
      <c r="JD353" s="7">
        <f ca="1"/>
        <v>0</v>
      </c>
      <c r="JE353" s="7">
        <f ca="1"/>
        <v>0</v>
      </c>
      <c r="JF353" s="7">
        <f ca="1"/>
        <v>0</v>
      </c>
      <c r="JG353" s="7">
        <f ca="1"/>
        <v>0</v>
      </c>
      <c r="JH353" s="7">
        <f ca="1"/>
        <v>0</v>
      </c>
      <c r="JI353" s="7">
        <f ca="1"/>
        <v>0</v>
      </c>
      <c r="JJ353" s="7">
        <f ca="1"/>
        <v>0</v>
      </c>
      <c r="JK353" s="7">
        <f ca="1"/>
        <v>0</v>
      </c>
      <c r="JL353" s="143"/>
    </row>
    <row r="354" spans="222:272">
      <c r="HN354" s="204"/>
      <c r="HO354" s="148"/>
      <c r="HP354" s="204"/>
      <c r="HQ354" s="3" t="s">
        <v>35</v>
      </c>
      <c r="HR354" s="7">
        <f ca="1"/>
        <v>0</v>
      </c>
      <c r="HS354" t="s">
        <v>186</v>
      </c>
      <c r="HV354" s="7">
        <f t="shared" ca="1" si="72"/>
        <v>0</v>
      </c>
      <c r="HW354" s="7">
        <f t="shared" ca="1" si="72"/>
        <v>0</v>
      </c>
      <c r="HX354" s="7">
        <f t="shared" ca="1" si="72"/>
        <v>0</v>
      </c>
      <c r="HY354" s="7">
        <f t="shared" ca="1" si="72"/>
        <v>0</v>
      </c>
      <c r="HZ354" s="7">
        <f t="shared" ca="1" si="72"/>
        <v>0</v>
      </c>
      <c r="IA354" s="7">
        <f t="shared" ca="1" si="72"/>
        <v>0</v>
      </c>
      <c r="IB354" s="7">
        <f t="shared" ca="1" si="72"/>
        <v>0</v>
      </c>
      <c r="IC354" s="7">
        <f t="shared" ca="1" si="72"/>
        <v>0</v>
      </c>
      <c r="ID354" s="7">
        <f t="shared" ca="1" si="72"/>
        <v>0</v>
      </c>
      <c r="IE354" s="7">
        <f t="shared" ca="1" si="72"/>
        <v>0</v>
      </c>
      <c r="IF354" s="7">
        <f t="shared" ca="1" si="72"/>
        <v>0</v>
      </c>
      <c r="IG354" s="7">
        <f t="shared" ca="1" si="72"/>
        <v>0</v>
      </c>
      <c r="IH354" s="7">
        <f t="shared" ca="1" si="72"/>
        <v>0</v>
      </c>
      <c r="II354" s="7">
        <f t="shared" ca="1" si="72"/>
        <v>0</v>
      </c>
      <c r="IJ354" s="7">
        <f t="shared" ca="1" si="72"/>
        <v>0</v>
      </c>
      <c r="IK354" s="7">
        <f t="shared" ca="1" si="72"/>
        <v>0</v>
      </c>
      <c r="IL354" s="7">
        <f t="shared" ca="1" si="73"/>
        <v>0</v>
      </c>
      <c r="IM354" s="7">
        <f t="shared" ca="1" si="73"/>
        <v>0</v>
      </c>
      <c r="IN354" s="7">
        <f t="shared" ca="1" si="73"/>
        <v>0</v>
      </c>
      <c r="IO354" s="17"/>
      <c r="IP354" s="204"/>
      <c r="IQ354" s="3" t="s">
        <v>35</v>
      </c>
      <c r="IR354" s="7">
        <f ca="1"/>
        <v>0</v>
      </c>
      <c r="IS354" s="7">
        <f ca="1"/>
        <v>0</v>
      </c>
      <c r="IT354" s="7">
        <f ca="1"/>
        <v>0</v>
      </c>
      <c r="IU354" s="7">
        <f ca="1"/>
        <v>0</v>
      </c>
      <c r="IV354" s="7">
        <f ca="1"/>
        <v>0</v>
      </c>
      <c r="IW354" s="7">
        <f ca="1"/>
        <v>0</v>
      </c>
      <c r="IX354" s="7">
        <f ca="1"/>
        <v>0</v>
      </c>
      <c r="IY354" s="7">
        <f ca="1"/>
        <v>0</v>
      </c>
      <c r="IZ354" s="7">
        <f ca="1"/>
        <v>0</v>
      </c>
      <c r="JA354" s="7">
        <f ca="1"/>
        <v>0</v>
      </c>
      <c r="JB354" s="7">
        <f ca="1"/>
        <v>0</v>
      </c>
      <c r="JC354" s="7">
        <f ca="1"/>
        <v>0</v>
      </c>
      <c r="JD354" s="7">
        <f ca="1"/>
        <v>0</v>
      </c>
      <c r="JE354" s="7">
        <f ca="1"/>
        <v>0</v>
      </c>
      <c r="JF354" s="7">
        <f ca="1"/>
        <v>0</v>
      </c>
      <c r="JG354" s="7">
        <f ca="1"/>
        <v>0</v>
      </c>
      <c r="JH354" s="7">
        <f ca="1"/>
        <v>0</v>
      </c>
      <c r="JI354" s="7">
        <f ca="1"/>
        <v>0</v>
      </c>
      <c r="JJ354" s="7">
        <f ca="1"/>
        <v>0</v>
      </c>
      <c r="JK354" s="7">
        <f ca="1"/>
        <v>0</v>
      </c>
      <c r="JL354" s="143"/>
    </row>
    <row r="355" spans="222:272" ht="19">
      <c r="HN355" s="204"/>
      <c r="HO355" s="148"/>
      <c r="HP355" s="204"/>
      <c r="HQ355" s="3" t="s">
        <v>36</v>
      </c>
      <c r="HR355" s="7">
        <f ca="1"/>
        <v>0</v>
      </c>
      <c r="HS355" t="s">
        <v>187</v>
      </c>
      <c r="HV355" s="7">
        <f t="shared" ca="1" si="72"/>
        <v>0</v>
      </c>
      <c r="HW355" s="7">
        <f t="shared" ca="1" si="72"/>
        <v>0</v>
      </c>
      <c r="HX355" s="7">
        <f t="shared" ca="1" si="72"/>
        <v>0</v>
      </c>
      <c r="HY355" s="7">
        <f t="shared" ca="1" si="72"/>
        <v>0</v>
      </c>
      <c r="HZ355" s="7">
        <f t="shared" ca="1" si="72"/>
        <v>0</v>
      </c>
      <c r="IA355" s="7">
        <f t="shared" ca="1" si="72"/>
        <v>0</v>
      </c>
      <c r="IB355" s="7">
        <f t="shared" ca="1" si="72"/>
        <v>0</v>
      </c>
      <c r="IC355" s="7">
        <f t="shared" ca="1" si="72"/>
        <v>0</v>
      </c>
      <c r="ID355" s="7">
        <f t="shared" ca="1" si="72"/>
        <v>0</v>
      </c>
      <c r="IE355" s="7">
        <f t="shared" ca="1" si="72"/>
        <v>0</v>
      </c>
      <c r="IF355" s="7">
        <f t="shared" ca="1" si="72"/>
        <v>0</v>
      </c>
      <c r="IG355" s="7">
        <f t="shared" ca="1" si="72"/>
        <v>0</v>
      </c>
      <c r="IH355" s="7">
        <f t="shared" ca="1" si="72"/>
        <v>0</v>
      </c>
      <c r="II355" s="7">
        <f t="shared" ca="1" si="72"/>
        <v>0</v>
      </c>
      <c r="IJ355" s="7">
        <f t="shared" ca="1" si="72"/>
        <v>0</v>
      </c>
      <c r="IK355" s="7">
        <f t="shared" ca="1" si="72"/>
        <v>0</v>
      </c>
      <c r="IL355" s="7">
        <f t="shared" ca="1" si="73"/>
        <v>0</v>
      </c>
      <c r="IM355" s="7">
        <f t="shared" ca="1" si="73"/>
        <v>0</v>
      </c>
      <c r="IN355" s="7">
        <f t="shared" ca="1" si="73"/>
        <v>0</v>
      </c>
      <c r="IO355" s="17"/>
      <c r="IP355" s="204"/>
      <c r="IQ355" s="3" t="s">
        <v>36</v>
      </c>
      <c r="IR355" s="7">
        <f ca="1"/>
        <v>0</v>
      </c>
      <c r="IS355" s="7">
        <f ca="1"/>
        <v>0</v>
      </c>
      <c r="IT355" s="7">
        <f ca="1"/>
        <v>0</v>
      </c>
      <c r="IU355" s="7">
        <f ca="1"/>
        <v>0</v>
      </c>
      <c r="IV355" s="7">
        <f ca="1"/>
        <v>0</v>
      </c>
      <c r="IW355" s="7">
        <f ca="1"/>
        <v>0</v>
      </c>
      <c r="IX355" s="7">
        <f ca="1"/>
        <v>0</v>
      </c>
      <c r="IY355" s="7">
        <f ca="1"/>
        <v>0</v>
      </c>
      <c r="IZ355" s="7">
        <f ca="1"/>
        <v>0</v>
      </c>
      <c r="JA355" s="7">
        <f ca="1"/>
        <v>0</v>
      </c>
      <c r="JB355" s="7">
        <f ca="1"/>
        <v>0</v>
      </c>
      <c r="JC355" s="7">
        <f ca="1"/>
        <v>0</v>
      </c>
      <c r="JD355" s="7">
        <f ca="1"/>
        <v>0</v>
      </c>
      <c r="JE355" s="7">
        <f ca="1"/>
        <v>0</v>
      </c>
      <c r="JF355" s="7">
        <f ca="1"/>
        <v>0</v>
      </c>
      <c r="JG355" s="7">
        <f ca="1"/>
        <v>0</v>
      </c>
      <c r="JH355" s="7">
        <f ca="1"/>
        <v>0</v>
      </c>
      <c r="JI355" s="7">
        <f ca="1"/>
        <v>0</v>
      </c>
      <c r="JJ355" s="7">
        <f ca="1"/>
        <v>0</v>
      </c>
      <c r="JK355" s="7">
        <f ca="1"/>
        <v>0</v>
      </c>
      <c r="JL355" s="143"/>
    </row>
    <row r="356" spans="222:272">
      <c r="HN356" s="204"/>
      <c r="HO356" s="148"/>
      <c r="HP356" s="204"/>
      <c r="HQ356" s="3" t="s">
        <v>41</v>
      </c>
      <c r="HR356" s="7">
        <f ca="1"/>
        <v>0</v>
      </c>
      <c r="HS356" t="s">
        <v>188</v>
      </c>
      <c r="HV356" s="7">
        <f t="shared" ca="1" si="72"/>
        <v>0</v>
      </c>
      <c r="HW356" s="7">
        <f t="shared" ca="1" si="72"/>
        <v>0</v>
      </c>
      <c r="HX356" s="7">
        <f t="shared" ca="1" si="72"/>
        <v>0</v>
      </c>
      <c r="HY356" s="7">
        <f t="shared" ca="1" si="72"/>
        <v>0</v>
      </c>
      <c r="HZ356" s="7">
        <f t="shared" ca="1" si="72"/>
        <v>0</v>
      </c>
      <c r="IA356" s="7">
        <f t="shared" ca="1" si="72"/>
        <v>0</v>
      </c>
      <c r="IB356" s="7">
        <f t="shared" ca="1" si="72"/>
        <v>0</v>
      </c>
      <c r="IC356" s="7">
        <f t="shared" ca="1" si="72"/>
        <v>0</v>
      </c>
      <c r="ID356" s="7">
        <f t="shared" ca="1" si="72"/>
        <v>0</v>
      </c>
      <c r="IE356" s="7">
        <f t="shared" ca="1" si="72"/>
        <v>0</v>
      </c>
      <c r="IF356" s="7">
        <f t="shared" ca="1" si="72"/>
        <v>0</v>
      </c>
      <c r="IG356" s="7">
        <f t="shared" ca="1" si="72"/>
        <v>0</v>
      </c>
      <c r="IH356" s="7">
        <f t="shared" ca="1" si="72"/>
        <v>0</v>
      </c>
      <c r="II356" s="7">
        <f t="shared" ca="1" si="72"/>
        <v>0</v>
      </c>
      <c r="IJ356" s="7">
        <f t="shared" ca="1" si="72"/>
        <v>0</v>
      </c>
      <c r="IK356" s="7">
        <f t="shared" ca="1" si="72"/>
        <v>0</v>
      </c>
      <c r="IL356" s="7">
        <f t="shared" ca="1" si="73"/>
        <v>0</v>
      </c>
      <c r="IM356" s="7">
        <f t="shared" ca="1" si="73"/>
        <v>0</v>
      </c>
      <c r="IN356" s="7">
        <f t="shared" ca="1" si="73"/>
        <v>0</v>
      </c>
      <c r="IO356" s="17"/>
      <c r="IP356" s="204"/>
      <c r="IQ356" s="3" t="s">
        <v>41</v>
      </c>
      <c r="IR356" s="7">
        <f ca="1"/>
        <v>0</v>
      </c>
      <c r="IS356" s="7">
        <f ca="1"/>
        <v>0</v>
      </c>
      <c r="IT356" s="7">
        <f ca="1"/>
        <v>0</v>
      </c>
      <c r="IU356" s="7">
        <f ca="1"/>
        <v>0</v>
      </c>
      <c r="IV356" s="7">
        <f ca="1"/>
        <v>0</v>
      </c>
      <c r="IW356" s="7">
        <f ca="1"/>
        <v>0</v>
      </c>
      <c r="IX356" s="7">
        <f ca="1"/>
        <v>0</v>
      </c>
      <c r="IY356" s="7">
        <f ca="1"/>
        <v>0</v>
      </c>
      <c r="IZ356" s="7">
        <f ca="1"/>
        <v>0</v>
      </c>
      <c r="JA356" s="7">
        <f ca="1"/>
        <v>0</v>
      </c>
      <c r="JB356" s="7">
        <f ca="1"/>
        <v>0</v>
      </c>
      <c r="JC356" s="7">
        <f ca="1"/>
        <v>0</v>
      </c>
      <c r="JD356" s="7">
        <f ca="1"/>
        <v>0</v>
      </c>
      <c r="JE356" s="7">
        <f ca="1"/>
        <v>0</v>
      </c>
      <c r="JF356" s="7">
        <f ca="1"/>
        <v>0</v>
      </c>
      <c r="JG356" s="7">
        <f ca="1"/>
        <v>0</v>
      </c>
      <c r="JH356" s="7">
        <f ca="1"/>
        <v>0</v>
      </c>
      <c r="JI356" s="7">
        <f ca="1"/>
        <v>0</v>
      </c>
      <c r="JJ356" s="7">
        <f ca="1"/>
        <v>0</v>
      </c>
      <c r="JK356" s="7">
        <f ca="1"/>
        <v>0</v>
      </c>
      <c r="JL356" s="143"/>
    </row>
    <row r="357" spans="222:272">
      <c r="HN357" s="204"/>
      <c r="HO357" s="148"/>
      <c r="HP357" s="204"/>
      <c r="HQ357" s="3" t="s">
        <v>134</v>
      </c>
      <c r="HR357" s="7">
        <f ca="1"/>
        <v>0</v>
      </c>
      <c r="HS357" t="s">
        <v>189</v>
      </c>
      <c r="HV357" s="7">
        <f t="shared" ca="1" si="72"/>
        <v>0</v>
      </c>
      <c r="HW357" s="7">
        <f t="shared" ca="1" si="72"/>
        <v>0</v>
      </c>
      <c r="HX357" s="7">
        <f t="shared" ca="1" si="72"/>
        <v>0</v>
      </c>
      <c r="HY357" s="7">
        <f t="shared" ca="1" si="72"/>
        <v>0</v>
      </c>
      <c r="HZ357" s="7">
        <f t="shared" ca="1" si="72"/>
        <v>0</v>
      </c>
      <c r="IA357" s="7">
        <f t="shared" ca="1" si="72"/>
        <v>0</v>
      </c>
      <c r="IB357" s="7">
        <f t="shared" ca="1" si="72"/>
        <v>0</v>
      </c>
      <c r="IC357" s="7">
        <f t="shared" ca="1" si="72"/>
        <v>0</v>
      </c>
      <c r="ID357" s="7">
        <f t="shared" ca="1" si="72"/>
        <v>0</v>
      </c>
      <c r="IE357" s="7">
        <f t="shared" ca="1" si="72"/>
        <v>0</v>
      </c>
      <c r="IF357" s="7">
        <f t="shared" ca="1" si="72"/>
        <v>0</v>
      </c>
      <c r="IG357" s="7">
        <f t="shared" ca="1" si="72"/>
        <v>0</v>
      </c>
      <c r="IH357" s="7">
        <f t="shared" ca="1" si="72"/>
        <v>0</v>
      </c>
      <c r="II357" s="7">
        <f t="shared" ca="1" si="72"/>
        <v>0</v>
      </c>
      <c r="IJ357" s="7">
        <f t="shared" ca="1" si="72"/>
        <v>0</v>
      </c>
      <c r="IK357" s="7">
        <f t="shared" ca="1" si="72"/>
        <v>0</v>
      </c>
      <c r="IL357" s="7">
        <f t="shared" ca="1" si="73"/>
        <v>0</v>
      </c>
      <c r="IM357" s="7">
        <f t="shared" ca="1" si="73"/>
        <v>0</v>
      </c>
      <c r="IN357" s="7">
        <f t="shared" ca="1" si="73"/>
        <v>0</v>
      </c>
      <c r="IO357" s="17"/>
      <c r="IP357" s="204"/>
      <c r="IQ357" s="3" t="s">
        <v>134</v>
      </c>
      <c r="IR357" s="7">
        <f ca="1"/>
        <v>0</v>
      </c>
      <c r="IS357" s="7">
        <f ca="1"/>
        <v>0</v>
      </c>
      <c r="IT357" s="7">
        <f ca="1"/>
        <v>0</v>
      </c>
      <c r="IU357" s="7">
        <f ca="1"/>
        <v>0</v>
      </c>
      <c r="IV357" s="7">
        <f ca="1"/>
        <v>0</v>
      </c>
      <c r="IW357" s="7">
        <f ca="1"/>
        <v>0</v>
      </c>
      <c r="IX357" s="7">
        <f ca="1"/>
        <v>0</v>
      </c>
      <c r="IY357" s="7">
        <f ca="1"/>
        <v>0</v>
      </c>
      <c r="IZ357" s="7">
        <f ca="1"/>
        <v>0</v>
      </c>
      <c r="JA357" s="7">
        <f ca="1"/>
        <v>0</v>
      </c>
      <c r="JB357" s="7">
        <f ca="1"/>
        <v>0</v>
      </c>
      <c r="JC357" s="7">
        <f ca="1"/>
        <v>0</v>
      </c>
      <c r="JD357" s="7">
        <f ca="1"/>
        <v>0</v>
      </c>
      <c r="JE357" s="7">
        <f ca="1"/>
        <v>0</v>
      </c>
      <c r="JF357" s="7">
        <f ca="1"/>
        <v>0</v>
      </c>
      <c r="JG357" s="7">
        <f ca="1"/>
        <v>0</v>
      </c>
      <c r="JH357" s="7">
        <f ca="1"/>
        <v>0</v>
      </c>
      <c r="JI357" s="7">
        <f ca="1"/>
        <v>0</v>
      </c>
      <c r="JJ357" s="7">
        <f ca="1"/>
        <v>0</v>
      </c>
      <c r="JK357" s="7">
        <f ca="1"/>
        <v>0</v>
      </c>
      <c r="JL357" s="143"/>
    </row>
    <row r="358" spans="222:272" ht="18">
      <c r="HN358" s="204"/>
      <c r="HO358" s="148"/>
      <c r="HP358" s="17"/>
      <c r="HR358" s="17" t="s">
        <v>265</v>
      </c>
      <c r="HV358" s="211" t="s">
        <v>284</v>
      </c>
      <c r="HW358" s="211"/>
      <c r="HX358" s="211"/>
      <c r="HY358" s="211"/>
      <c r="HZ358" s="211"/>
      <c r="IA358" s="211"/>
      <c r="IB358" s="211"/>
      <c r="IC358" s="211"/>
      <c r="ID358" s="211"/>
      <c r="IE358" s="211"/>
      <c r="IF358" s="211"/>
      <c r="IG358" s="211"/>
      <c r="IH358" s="211"/>
      <c r="II358" s="211"/>
      <c r="IJ358" s="211"/>
      <c r="IK358" s="211"/>
      <c r="IL358" s="211"/>
      <c r="IM358" s="211"/>
      <c r="IN358" s="211"/>
      <c r="IO358" s="17"/>
      <c r="IP358" s="45"/>
      <c r="IQ358" s="3"/>
      <c r="IR358" s="221" t="s">
        <v>285</v>
      </c>
      <c r="IS358" s="221"/>
      <c r="IT358" s="221"/>
      <c r="IU358" s="221"/>
      <c r="IV358" s="221"/>
      <c r="IW358" s="221"/>
      <c r="IX358" s="221"/>
      <c r="IY358" s="221"/>
      <c r="IZ358" s="221"/>
      <c r="JA358" s="221"/>
      <c r="JB358" s="221"/>
      <c r="JC358" s="221"/>
      <c r="JD358" s="221"/>
      <c r="JE358" s="221"/>
      <c r="JF358" s="221"/>
      <c r="JG358" s="221"/>
      <c r="JH358" s="221"/>
      <c r="JI358" s="221"/>
      <c r="JJ358" s="221"/>
      <c r="JK358" s="221"/>
      <c r="JL358" s="143"/>
    </row>
    <row r="359" spans="222:272">
      <c r="HN359" s="204"/>
      <c r="HO359" s="148"/>
      <c r="HP359" s="17"/>
      <c r="HR359" s="17"/>
      <c r="HV359" s="38"/>
      <c r="HW359" s="38"/>
      <c r="HX359" s="38"/>
      <c r="HY359" s="38"/>
      <c r="HZ359" s="38"/>
      <c r="IA359" s="38"/>
      <c r="IB359" s="38"/>
      <c r="IC359" s="38"/>
      <c r="ID359" s="38"/>
      <c r="IE359" s="38"/>
      <c r="IF359" s="38"/>
      <c r="IG359" s="38"/>
      <c r="IH359" s="38"/>
      <c r="II359" s="38"/>
      <c r="IJ359" s="38"/>
      <c r="IK359" s="38"/>
      <c r="IL359" s="38"/>
      <c r="IM359" s="38"/>
      <c r="IN359" s="38"/>
      <c r="IO359" s="17"/>
      <c r="IP359" s="45"/>
      <c r="IQ359" s="3"/>
      <c r="IR359" s="7">
        <f ca="1">IR345</f>
        <v>0</v>
      </c>
      <c r="IS359" s="7">
        <f t="shared" ref="IS359:JK359" ca="1" si="74">IS345</f>
        <v>0</v>
      </c>
      <c r="IT359" s="7">
        <f t="shared" ca="1" si="74"/>
        <v>0</v>
      </c>
      <c r="IU359" s="7">
        <f t="shared" ca="1" si="74"/>
        <v>0</v>
      </c>
      <c r="IV359" s="7">
        <f t="shared" ca="1" si="74"/>
        <v>0</v>
      </c>
      <c r="IW359" s="7">
        <f t="shared" ca="1" si="74"/>
        <v>0</v>
      </c>
      <c r="IX359" s="7">
        <f t="shared" ca="1" si="74"/>
        <v>0</v>
      </c>
      <c r="IY359" s="7">
        <f t="shared" ca="1" si="74"/>
        <v>0</v>
      </c>
      <c r="IZ359" s="7">
        <f t="shared" ca="1" si="74"/>
        <v>0</v>
      </c>
      <c r="JA359" s="7">
        <f t="shared" ca="1" si="74"/>
        <v>0</v>
      </c>
      <c r="JB359" s="7">
        <f t="shared" ca="1" si="74"/>
        <v>0</v>
      </c>
      <c r="JC359" s="7">
        <f t="shared" ca="1" si="74"/>
        <v>0</v>
      </c>
      <c r="JD359" s="7">
        <f t="shared" ca="1" si="74"/>
        <v>0</v>
      </c>
      <c r="JE359" s="7">
        <f t="shared" ca="1" si="74"/>
        <v>0</v>
      </c>
      <c r="JF359" s="7">
        <f t="shared" ca="1" si="74"/>
        <v>0</v>
      </c>
      <c r="JG359" s="7">
        <f t="shared" ca="1" si="74"/>
        <v>0</v>
      </c>
      <c r="JH359" s="7">
        <f t="shared" ca="1" si="74"/>
        <v>5882.9471647501932</v>
      </c>
      <c r="JI359" s="7">
        <f t="shared" ca="1" si="74"/>
        <v>33.900008686450079</v>
      </c>
      <c r="JJ359" s="7">
        <f t="shared" ca="1" si="74"/>
        <v>10613.639140719961</v>
      </c>
      <c r="JK359" s="7">
        <f t="shared" ca="1" si="74"/>
        <v>54.513685843445153</v>
      </c>
      <c r="JL359" s="143"/>
    </row>
    <row r="360" spans="222:272" ht="20">
      <c r="HN360" s="204"/>
      <c r="HO360" s="148"/>
      <c r="HP360" s="17"/>
      <c r="HR360" s="17"/>
      <c r="HV360" s="38"/>
      <c r="HW360" s="38"/>
      <c r="HX360" s="38"/>
      <c r="HY360" s="38"/>
      <c r="HZ360" s="38"/>
      <c r="IA360" s="38"/>
      <c r="IB360" s="38"/>
      <c r="IC360" s="38"/>
      <c r="ID360" s="38"/>
      <c r="IE360" s="38"/>
      <c r="IF360" s="38"/>
      <c r="IG360" s="38"/>
      <c r="IH360" s="38"/>
      <c r="II360" s="38"/>
      <c r="IJ360" s="38"/>
      <c r="IK360" s="38"/>
      <c r="IL360" s="38"/>
      <c r="IM360" s="38"/>
      <c r="IN360" s="38"/>
      <c r="IO360" s="17"/>
      <c r="IP360" s="45"/>
      <c r="IQ360" s="3"/>
      <c r="IR360" s="221" t="s">
        <v>286</v>
      </c>
      <c r="IS360" s="221"/>
      <c r="IT360" s="221"/>
      <c r="IU360" s="221"/>
      <c r="IV360" s="221"/>
      <c r="IW360" s="221"/>
      <c r="IX360" s="221"/>
      <c r="IY360" s="221"/>
      <c r="IZ360" s="221"/>
      <c r="JA360" s="221"/>
      <c r="JB360" s="221"/>
      <c r="JC360" s="221"/>
      <c r="JD360" s="221"/>
      <c r="JE360" s="221"/>
      <c r="JF360" s="221"/>
      <c r="JG360" s="221"/>
      <c r="JH360" s="221"/>
      <c r="JI360" s="221"/>
      <c r="JJ360" s="221"/>
      <c r="JK360" s="221"/>
      <c r="JL360" s="143"/>
    </row>
    <row r="361" spans="222:272">
      <c r="HN361" s="204"/>
      <c r="HO361" s="148"/>
      <c r="HP361" s="17"/>
      <c r="HR361" s="17"/>
      <c r="HV361" s="38"/>
      <c r="HW361" s="38"/>
      <c r="HX361" s="38"/>
      <c r="HY361" s="38"/>
      <c r="HZ361" s="38"/>
      <c r="IA361" s="38"/>
      <c r="IB361" s="38"/>
      <c r="IC361" s="38"/>
      <c r="ID361" s="38"/>
      <c r="IE361" s="38"/>
      <c r="IF361" s="38"/>
      <c r="IG361" s="38"/>
      <c r="IH361" s="38"/>
      <c r="II361" s="38"/>
      <c r="IJ361" s="38"/>
      <c r="IK361" s="38"/>
      <c r="IL361" s="38"/>
      <c r="IM361" s="38"/>
      <c r="IN361" s="38"/>
      <c r="IO361" s="17"/>
      <c r="IP361" s="45"/>
      <c r="IQ361" s="3"/>
      <c r="IR361" s="17"/>
      <c r="IS361" s="17"/>
      <c r="IT361" s="17"/>
      <c r="IU361" s="17"/>
      <c r="IV361" s="17"/>
      <c r="IW361" s="17"/>
      <c r="IX361" s="17"/>
      <c r="IY361" s="17"/>
      <c r="IZ361" s="17"/>
      <c r="JA361" s="17"/>
      <c r="JB361" s="17"/>
      <c r="JC361" s="17"/>
      <c r="JD361" s="17"/>
      <c r="JE361" s="17"/>
      <c r="JF361" s="17"/>
      <c r="JG361" s="17"/>
      <c r="JH361" s="17"/>
      <c r="JI361" s="17"/>
      <c r="JJ361" s="17"/>
      <c r="JK361" s="17"/>
      <c r="JL361" s="143"/>
    </row>
    <row r="362" spans="222:272">
      <c r="HN362" s="204"/>
      <c r="HO362" s="147"/>
      <c r="HV362" s="211" t="s">
        <v>1</v>
      </c>
      <c r="HW362" s="211"/>
      <c r="HX362" s="211"/>
      <c r="HY362" s="211"/>
      <c r="HZ362" s="211"/>
      <c r="IA362" s="211"/>
      <c r="IB362" s="211"/>
      <c r="IC362" s="211"/>
      <c r="ID362" s="211"/>
      <c r="IE362" s="211"/>
      <c r="IF362" s="211"/>
      <c r="IG362" s="211"/>
      <c r="IH362" s="211"/>
      <c r="II362" s="211"/>
      <c r="IJ362" s="211"/>
      <c r="IK362" s="211"/>
      <c r="IL362" s="211"/>
      <c r="IM362" s="211"/>
      <c r="IN362" s="211"/>
      <c r="IR362" s="211" t="s">
        <v>110</v>
      </c>
      <c r="IS362" s="211"/>
      <c r="IT362" s="211"/>
      <c r="IU362" s="211"/>
      <c r="IV362" s="211"/>
      <c r="IW362" s="211"/>
      <c r="IX362" s="211"/>
      <c r="IY362" s="211"/>
      <c r="IZ362" s="211"/>
      <c r="JA362" s="211"/>
      <c r="JB362" s="211"/>
      <c r="JC362" s="211"/>
      <c r="JD362" s="211"/>
      <c r="JE362" s="211"/>
      <c r="JF362" s="211"/>
      <c r="JG362" s="211"/>
      <c r="JH362" s="211"/>
      <c r="JI362" s="211"/>
      <c r="JJ362" s="211"/>
      <c r="JK362" s="211"/>
      <c r="JL362" s="143"/>
    </row>
    <row r="363" spans="222:272" ht="96" customHeight="1">
      <c r="HN363" s="204"/>
      <c r="HO363" s="147"/>
      <c r="HS363" t="s">
        <v>190</v>
      </c>
      <c r="HV363" s="6" t="s">
        <v>175</v>
      </c>
      <c r="HW363" s="6" t="s">
        <v>176</v>
      </c>
      <c r="HX363" s="6" t="s">
        <v>28</v>
      </c>
      <c r="HY363" s="6" t="s">
        <v>0</v>
      </c>
      <c r="HZ363" s="6" t="s">
        <v>37</v>
      </c>
      <c r="IA363" s="6" t="s">
        <v>38</v>
      </c>
      <c r="IB363" s="6" t="s">
        <v>13</v>
      </c>
      <c r="IC363" s="6" t="s">
        <v>23</v>
      </c>
      <c r="ID363" s="6" t="s">
        <v>22</v>
      </c>
      <c r="IE363" s="6" t="s">
        <v>131</v>
      </c>
      <c r="IF363" s="6" t="s">
        <v>132</v>
      </c>
      <c r="IG363" s="6" t="s">
        <v>32</v>
      </c>
      <c r="IH363" s="6" t="s">
        <v>33</v>
      </c>
      <c r="II363" s="6" t="s">
        <v>42</v>
      </c>
      <c r="IJ363" s="6" t="s">
        <v>34</v>
      </c>
      <c r="IK363" s="6" t="s">
        <v>35</v>
      </c>
      <c r="IL363" s="6" t="s">
        <v>36</v>
      </c>
      <c r="IM363" s="6" t="s">
        <v>41</v>
      </c>
      <c r="IN363" s="6" t="s">
        <v>134</v>
      </c>
      <c r="IR363" s="6" t="s">
        <v>14</v>
      </c>
      <c r="IS363" s="6" t="s">
        <v>201</v>
      </c>
      <c r="IT363" s="6" t="s">
        <v>202</v>
      </c>
      <c r="IU363" s="6" t="s">
        <v>27</v>
      </c>
      <c r="IV363" s="6" t="s">
        <v>203</v>
      </c>
      <c r="IW363" s="6" t="s">
        <v>204</v>
      </c>
      <c r="IX363" s="6" t="s">
        <v>15</v>
      </c>
      <c r="IY363" s="6" t="s">
        <v>206</v>
      </c>
      <c r="IZ363" s="6" t="s">
        <v>21</v>
      </c>
      <c r="JA363" s="6" t="s">
        <v>205</v>
      </c>
      <c r="JB363" s="6" t="s">
        <v>20</v>
      </c>
      <c r="JC363" s="6" t="s">
        <v>207</v>
      </c>
      <c r="JD363" s="6" t="s">
        <v>182</v>
      </c>
      <c r="JE363" s="6" t="s">
        <v>183</v>
      </c>
      <c r="JF363" s="6" t="s">
        <v>184</v>
      </c>
      <c r="JG363" s="6" t="s">
        <v>180</v>
      </c>
      <c r="JH363" s="6" t="s">
        <v>139</v>
      </c>
      <c r="JI363" s="6" t="s">
        <v>140</v>
      </c>
      <c r="JJ363" s="6" t="s">
        <v>181</v>
      </c>
      <c r="JK363" s="6" t="s">
        <v>142</v>
      </c>
      <c r="JL363" s="143"/>
    </row>
    <row r="364" spans="222:272">
      <c r="HN364" s="204"/>
      <c r="HO364" s="148"/>
      <c r="HP364" s="204" t="s">
        <v>169</v>
      </c>
      <c r="HQ364" s="3" t="s">
        <v>175</v>
      </c>
      <c r="HR364" s="7">
        <f t="array" aca="1" ref="HR364:HR382" ca="1">TRANSPOSE(HV80:IN80)</f>
        <v>0</v>
      </c>
      <c r="HS364" t="s">
        <v>185</v>
      </c>
      <c r="HV364" s="7">
        <f ca="1">IF((ROW()-ROW($HV$364))=(COLUMN()-COLUMN($HV$364)),INDIRECT("HR"&amp;ROW()),0)</f>
        <v>0</v>
      </c>
      <c r="HW364" s="7">
        <f t="shared" ref="HW364:IN378" ca="1" si="75">IF((ROW()-ROW($HV$364))=(COLUMN()-COLUMN($HV$364)),INDIRECT("HR"&amp;ROW()),0)</f>
        <v>0</v>
      </c>
      <c r="HX364" s="7">
        <f t="shared" ca="1" si="75"/>
        <v>0</v>
      </c>
      <c r="HY364" s="7">
        <f t="shared" ca="1" si="75"/>
        <v>0</v>
      </c>
      <c r="HZ364" s="7">
        <f t="shared" ca="1" si="75"/>
        <v>0</v>
      </c>
      <c r="IA364" s="7">
        <f t="shared" ca="1" si="75"/>
        <v>0</v>
      </c>
      <c r="IB364" s="7">
        <f t="shared" ca="1" si="75"/>
        <v>0</v>
      </c>
      <c r="IC364" s="7">
        <f t="shared" ca="1" si="75"/>
        <v>0</v>
      </c>
      <c r="ID364" s="7">
        <f t="shared" ca="1" si="75"/>
        <v>0</v>
      </c>
      <c r="IE364" s="7">
        <f t="shared" ca="1" si="75"/>
        <v>0</v>
      </c>
      <c r="IF364" s="7">
        <f t="shared" ca="1" si="75"/>
        <v>0</v>
      </c>
      <c r="IG364" s="7">
        <f t="shared" ca="1" si="75"/>
        <v>0</v>
      </c>
      <c r="IH364" s="7">
        <f t="shared" ca="1" si="75"/>
        <v>0</v>
      </c>
      <c r="II364" s="7">
        <f t="shared" ca="1" si="75"/>
        <v>0</v>
      </c>
      <c r="IJ364" s="7">
        <f t="shared" ca="1" si="75"/>
        <v>0</v>
      </c>
      <c r="IK364" s="7">
        <f t="shared" ca="1" si="75"/>
        <v>0</v>
      </c>
      <c r="IL364" s="7">
        <f t="shared" ca="1" si="75"/>
        <v>0</v>
      </c>
      <c r="IM364" s="7">
        <f t="shared" ca="1" si="75"/>
        <v>0</v>
      </c>
      <c r="IN364" s="7">
        <f t="shared" ca="1" si="75"/>
        <v>0</v>
      </c>
      <c r="IO364" s="17"/>
      <c r="IP364" s="204" t="s">
        <v>169</v>
      </c>
      <c r="IQ364" s="3" t="s">
        <v>175</v>
      </c>
      <c r="IR364" s="7">
        <f t="array" aca="1" ref="IR364:JK382" ca="1">MMULT(HV364:IN382, FL$103:GE$121)</f>
        <v>0</v>
      </c>
      <c r="IS364" s="7">
        <f ca="1"/>
        <v>0</v>
      </c>
      <c r="IT364" s="7">
        <f ca="1"/>
        <v>0</v>
      </c>
      <c r="IU364" s="7">
        <f ca="1"/>
        <v>0</v>
      </c>
      <c r="IV364" s="7">
        <f ca="1"/>
        <v>0</v>
      </c>
      <c r="IW364" s="7">
        <f ca="1"/>
        <v>0</v>
      </c>
      <c r="IX364" s="7">
        <f ca="1"/>
        <v>0</v>
      </c>
      <c r="IY364" s="7">
        <f ca="1"/>
        <v>0</v>
      </c>
      <c r="IZ364" s="7">
        <f ca="1"/>
        <v>0</v>
      </c>
      <c r="JA364" s="7">
        <f ca="1"/>
        <v>0</v>
      </c>
      <c r="JB364" s="7">
        <f ca="1"/>
        <v>0</v>
      </c>
      <c r="JC364" s="7">
        <f ca="1"/>
        <v>0</v>
      </c>
      <c r="JD364" s="7">
        <f ca="1"/>
        <v>0</v>
      </c>
      <c r="JE364" s="7">
        <f ca="1"/>
        <v>0</v>
      </c>
      <c r="JF364" s="7">
        <f ca="1"/>
        <v>0</v>
      </c>
      <c r="JG364" s="7">
        <f ca="1"/>
        <v>0</v>
      </c>
      <c r="JH364" s="7">
        <f ca="1"/>
        <v>0</v>
      </c>
      <c r="JI364" s="7">
        <f ca="1"/>
        <v>0</v>
      </c>
      <c r="JJ364" s="7">
        <f ca="1"/>
        <v>0</v>
      </c>
      <c r="JK364" s="7">
        <f ca="1"/>
        <v>0</v>
      </c>
      <c r="JL364" s="143"/>
    </row>
    <row r="365" spans="222:272">
      <c r="HN365" s="204"/>
      <c r="HO365" s="148"/>
      <c r="HP365" s="204"/>
      <c r="HQ365" s="3" t="s">
        <v>176</v>
      </c>
      <c r="HR365" s="7">
        <f ca="1"/>
        <v>0</v>
      </c>
      <c r="HS365" t="s">
        <v>185</v>
      </c>
      <c r="HV365" s="7">
        <f t="shared" ref="HV365:IK382" ca="1" si="76">IF((ROW()-ROW($HV$364))=(COLUMN()-COLUMN($HV$364)),INDIRECT("HR"&amp;ROW()),0)</f>
        <v>0</v>
      </c>
      <c r="HW365" s="7">
        <f t="shared" ca="1" si="75"/>
        <v>0</v>
      </c>
      <c r="HX365" s="7">
        <f t="shared" ca="1" si="75"/>
        <v>0</v>
      </c>
      <c r="HY365" s="7">
        <f t="shared" ca="1" si="75"/>
        <v>0</v>
      </c>
      <c r="HZ365" s="7">
        <f t="shared" ca="1" si="75"/>
        <v>0</v>
      </c>
      <c r="IA365" s="7">
        <f t="shared" ca="1" si="75"/>
        <v>0</v>
      </c>
      <c r="IB365" s="7">
        <f t="shared" ca="1" si="75"/>
        <v>0</v>
      </c>
      <c r="IC365" s="7">
        <f t="shared" ca="1" si="75"/>
        <v>0</v>
      </c>
      <c r="ID365" s="7">
        <f t="shared" ca="1" si="75"/>
        <v>0</v>
      </c>
      <c r="IE365" s="7">
        <f t="shared" ca="1" si="75"/>
        <v>0</v>
      </c>
      <c r="IF365" s="7">
        <f t="shared" ca="1" si="75"/>
        <v>0</v>
      </c>
      <c r="IG365" s="7">
        <f t="shared" ca="1" si="75"/>
        <v>0</v>
      </c>
      <c r="IH365" s="7">
        <f t="shared" ca="1" si="75"/>
        <v>0</v>
      </c>
      <c r="II365" s="7">
        <f t="shared" ca="1" si="75"/>
        <v>0</v>
      </c>
      <c r="IJ365" s="7">
        <f t="shared" ca="1" si="75"/>
        <v>0</v>
      </c>
      <c r="IK365" s="7">
        <f t="shared" ca="1" si="75"/>
        <v>0</v>
      </c>
      <c r="IL365" s="7">
        <f t="shared" ca="1" si="75"/>
        <v>0</v>
      </c>
      <c r="IM365" s="7">
        <f t="shared" ca="1" si="75"/>
        <v>0</v>
      </c>
      <c r="IN365" s="7">
        <f t="shared" ca="1" si="75"/>
        <v>0</v>
      </c>
      <c r="IO365" s="17"/>
      <c r="IP365" s="204"/>
      <c r="IQ365" s="3" t="s">
        <v>176</v>
      </c>
      <c r="IR365" s="7">
        <f ca="1"/>
        <v>0</v>
      </c>
      <c r="IS365" s="7">
        <f ca="1"/>
        <v>0</v>
      </c>
      <c r="IT365" s="7">
        <f ca="1"/>
        <v>0</v>
      </c>
      <c r="IU365" s="7">
        <f ca="1"/>
        <v>0</v>
      </c>
      <c r="IV365" s="7">
        <f ca="1"/>
        <v>0</v>
      </c>
      <c r="IW365" s="7">
        <f ca="1"/>
        <v>0</v>
      </c>
      <c r="IX365" s="7">
        <f ca="1"/>
        <v>0</v>
      </c>
      <c r="IY365" s="7">
        <f ca="1"/>
        <v>0</v>
      </c>
      <c r="IZ365" s="7">
        <f ca="1"/>
        <v>0</v>
      </c>
      <c r="JA365" s="7">
        <f ca="1"/>
        <v>0</v>
      </c>
      <c r="JB365" s="7">
        <f ca="1"/>
        <v>0</v>
      </c>
      <c r="JC365" s="7">
        <f ca="1"/>
        <v>0</v>
      </c>
      <c r="JD365" s="7">
        <f ca="1"/>
        <v>0</v>
      </c>
      <c r="JE365" s="7">
        <f ca="1"/>
        <v>0</v>
      </c>
      <c r="JF365" s="7">
        <f ca="1"/>
        <v>0</v>
      </c>
      <c r="JG365" s="7">
        <f ca="1"/>
        <v>0</v>
      </c>
      <c r="JH365" s="7">
        <f ca="1"/>
        <v>0</v>
      </c>
      <c r="JI365" s="7">
        <f ca="1"/>
        <v>0</v>
      </c>
      <c r="JJ365" s="7">
        <f ca="1"/>
        <v>0</v>
      </c>
      <c r="JK365" s="7">
        <f ca="1"/>
        <v>0</v>
      </c>
      <c r="JL365" s="143"/>
    </row>
    <row r="366" spans="222:272">
      <c r="HN366" s="204"/>
      <c r="HO366" s="148"/>
      <c r="HP366" s="204"/>
      <c r="HQ366" s="3" t="s">
        <v>28</v>
      </c>
      <c r="HR366" s="7">
        <f ca="1"/>
        <v>0</v>
      </c>
      <c r="HS366" t="s">
        <v>185</v>
      </c>
      <c r="HV366" s="7">
        <f t="shared" ca="1" si="76"/>
        <v>0</v>
      </c>
      <c r="HW366" s="7">
        <f t="shared" ca="1" si="75"/>
        <v>0</v>
      </c>
      <c r="HX366" s="7">
        <f t="shared" ca="1" si="75"/>
        <v>0</v>
      </c>
      <c r="HY366" s="7">
        <f t="shared" ca="1" si="75"/>
        <v>0</v>
      </c>
      <c r="HZ366" s="7">
        <f t="shared" ca="1" si="75"/>
        <v>0</v>
      </c>
      <c r="IA366" s="7">
        <f t="shared" ca="1" si="75"/>
        <v>0</v>
      </c>
      <c r="IB366" s="7">
        <f t="shared" ca="1" si="75"/>
        <v>0</v>
      </c>
      <c r="IC366" s="7">
        <f t="shared" ca="1" si="75"/>
        <v>0</v>
      </c>
      <c r="ID366" s="7">
        <f t="shared" ca="1" si="75"/>
        <v>0</v>
      </c>
      <c r="IE366" s="7">
        <f t="shared" ca="1" si="75"/>
        <v>0</v>
      </c>
      <c r="IF366" s="7">
        <f t="shared" ca="1" si="75"/>
        <v>0</v>
      </c>
      <c r="IG366" s="7">
        <f t="shared" ca="1" si="75"/>
        <v>0</v>
      </c>
      <c r="IH366" s="7">
        <f t="shared" ca="1" si="75"/>
        <v>0</v>
      </c>
      <c r="II366" s="7">
        <f t="shared" ca="1" si="75"/>
        <v>0</v>
      </c>
      <c r="IJ366" s="7">
        <f t="shared" ca="1" si="75"/>
        <v>0</v>
      </c>
      <c r="IK366" s="7">
        <f t="shared" ca="1" si="75"/>
        <v>0</v>
      </c>
      <c r="IL366" s="7">
        <f t="shared" ca="1" si="75"/>
        <v>0</v>
      </c>
      <c r="IM366" s="7">
        <f t="shared" ca="1" si="75"/>
        <v>0</v>
      </c>
      <c r="IN366" s="7">
        <f t="shared" ca="1" si="75"/>
        <v>0</v>
      </c>
      <c r="IO366" s="17"/>
      <c r="IP366" s="204"/>
      <c r="IQ366" s="3" t="s">
        <v>28</v>
      </c>
      <c r="IR366" s="7">
        <f ca="1"/>
        <v>0</v>
      </c>
      <c r="IS366" s="7">
        <f ca="1"/>
        <v>0</v>
      </c>
      <c r="IT366" s="7">
        <f ca="1"/>
        <v>0</v>
      </c>
      <c r="IU366" s="7">
        <f ca="1"/>
        <v>0</v>
      </c>
      <c r="IV366" s="7">
        <f ca="1"/>
        <v>0</v>
      </c>
      <c r="IW366" s="7">
        <f ca="1"/>
        <v>0</v>
      </c>
      <c r="IX366" s="7">
        <f ca="1"/>
        <v>0</v>
      </c>
      <c r="IY366" s="7">
        <f ca="1"/>
        <v>0</v>
      </c>
      <c r="IZ366" s="7">
        <f ca="1"/>
        <v>0</v>
      </c>
      <c r="JA366" s="7">
        <f ca="1"/>
        <v>0</v>
      </c>
      <c r="JB366" s="7">
        <f ca="1"/>
        <v>0</v>
      </c>
      <c r="JC366" s="7">
        <f ca="1"/>
        <v>0</v>
      </c>
      <c r="JD366" s="7">
        <f ca="1"/>
        <v>0</v>
      </c>
      <c r="JE366" s="7">
        <f ca="1"/>
        <v>0</v>
      </c>
      <c r="JF366" s="7">
        <f ca="1"/>
        <v>0</v>
      </c>
      <c r="JG366" s="7">
        <f ca="1"/>
        <v>0</v>
      </c>
      <c r="JH366" s="7">
        <f ca="1"/>
        <v>0</v>
      </c>
      <c r="JI366" s="7">
        <f ca="1"/>
        <v>0</v>
      </c>
      <c r="JJ366" s="7">
        <f ca="1"/>
        <v>0</v>
      </c>
      <c r="JK366" s="7">
        <f ca="1"/>
        <v>0</v>
      </c>
      <c r="JL366" s="143"/>
    </row>
    <row r="367" spans="222:272">
      <c r="HN367" s="204"/>
      <c r="HO367" s="148"/>
      <c r="HP367" s="204"/>
      <c r="HQ367" s="3" t="s">
        <v>0</v>
      </c>
      <c r="HR367" s="7">
        <f ca="1"/>
        <v>0</v>
      </c>
      <c r="HS367" t="s">
        <v>185</v>
      </c>
      <c r="HV367" s="7">
        <f t="shared" ca="1" si="76"/>
        <v>0</v>
      </c>
      <c r="HW367" s="7">
        <f t="shared" ca="1" si="75"/>
        <v>0</v>
      </c>
      <c r="HX367" s="7">
        <f t="shared" ca="1" si="75"/>
        <v>0</v>
      </c>
      <c r="HY367" s="7">
        <f t="shared" ca="1" si="75"/>
        <v>0</v>
      </c>
      <c r="HZ367" s="7">
        <f t="shared" ca="1" si="75"/>
        <v>0</v>
      </c>
      <c r="IA367" s="7">
        <f t="shared" ca="1" si="75"/>
        <v>0</v>
      </c>
      <c r="IB367" s="7">
        <f t="shared" ca="1" si="75"/>
        <v>0</v>
      </c>
      <c r="IC367" s="7">
        <f t="shared" ca="1" si="75"/>
        <v>0</v>
      </c>
      <c r="ID367" s="7">
        <f t="shared" ca="1" si="75"/>
        <v>0</v>
      </c>
      <c r="IE367" s="7">
        <f t="shared" ca="1" si="75"/>
        <v>0</v>
      </c>
      <c r="IF367" s="7">
        <f t="shared" ca="1" si="75"/>
        <v>0</v>
      </c>
      <c r="IG367" s="7">
        <f t="shared" ca="1" si="75"/>
        <v>0</v>
      </c>
      <c r="IH367" s="7">
        <f t="shared" ca="1" si="75"/>
        <v>0</v>
      </c>
      <c r="II367" s="7">
        <f t="shared" ca="1" si="75"/>
        <v>0</v>
      </c>
      <c r="IJ367" s="7">
        <f t="shared" ca="1" si="75"/>
        <v>0</v>
      </c>
      <c r="IK367" s="7">
        <f t="shared" ca="1" si="75"/>
        <v>0</v>
      </c>
      <c r="IL367" s="7">
        <f t="shared" ca="1" si="75"/>
        <v>0</v>
      </c>
      <c r="IM367" s="7">
        <f t="shared" ca="1" si="75"/>
        <v>0</v>
      </c>
      <c r="IN367" s="7">
        <f t="shared" ca="1" si="75"/>
        <v>0</v>
      </c>
      <c r="IO367" s="17"/>
      <c r="IP367" s="204"/>
      <c r="IQ367" s="3" t="s">
        <v>0</v>
      </c>
      <c r="IR367" s="7">
        <f ca="1"/>
        <v>0</v>
      </c>
      <c r="IS367" s="7">
        <f ca="1"/>
        <v>0</v>
      </c>
      <c r="IT367" s="7">
        <f ca="1"/>
        <v>0</v>
      </c>
      <c r="IU367" s="7">
        <f ca="1"/>
        <v>0</v>
      </c>
      <c r="IV367" s="7">
        <f ca="1"/>
        <v>0</v>
      </c>
      <c r="IW367" s="7">
        <f ca="1"/>
        <v>0</v>
      </c>
      <c r="IX367" s="7">
        <f ca="1"/>
        <v>0</v>
      </c>
      <c r="IY367" s="7">
        <f ca="1"/>
        <v>0</v>
      </c>
      <c r="IZ367" s="7">
        <f ca="1"/>
        <v>0</v>
      </c>
      <c r="JA367" s="7">
        <f ca="1"/>
        <v>0</v>
      </c>
      <c r="JB367" s="7">
        <f ca="1"/>
        <v>0</v>
      </c>
      <c r="JC367" s="7">
        <f ca="1"/>
        <v>0</v>
      </c>
      <c r="JD367" s="7">
        <f ca="1"/>
        <v>0</v>
      </c>
      <c r="JE367" s="7">
        <f ca="1"/>
        <v>0</v>
      </c>
      <c r="JF367" s="7">
        <f ca="1"/>
        <v>0</v>
      </c>
      <c r="JG367" s="7">
        <f ca="1"/>
        <v>0</v>
      </c>
      <c r="JH367" s="7">
        <f ca="1"/>
        <v>0</v>
      </c>
      <c r="JI367" s="7">
        <f ca="1"/>
        <v>0</v>
      </c>
      <c r="JJ367" s="7">
        <f ca="1"/>
        <v>0</v>
      </c>
      <c r="JK367" s="7">
        <f ca="1"/>
        <v>0</v>
      </c>
      <c r="JL367" s="143"/>
    </row>
    <row r="368" spans="222:272">
      <c r="HN368" s="204"/>
      <c r="HO368" s="148"/>
      <c r="HP368" s="204"/>
      <c r="HQ368" s="3" t="s">
        <v>37</v>
      </c>
      <c r="HR368" s="7">
        <f ca="1"/>
        <v>0</v>
      </c>
      <c r="HS368" t="s">
        <v>185</v>
      </c>
      <c r="HV368" s="7">
        <f t="shared" ca="1" si="76"/>
        <v>0</v>
      </c>
      <c r="HW368" s="7">
        <f t="shared" ca="1" si="75"/>
        <v>0</v>
      </c>
      <c r="HX368" s="7">
        <f t="shared" ca="1" si="75"/>
        <v>0</v>
      </c>
      <c r="HY368" s="7">
        <f t="shared" ca="1" si="75"/>
        <v>0</v>
      </c>
      <c r="HZ368" s="7">
        <f t="shared" ca="1" si="75"/>
        <v>0</v>
      </c>
      <c r="IA368" s="7">
        <f t="shared" ca="1" si="75"/>
        <v>0</v>
      </c>
      <c r="IB368" s="7">
        <f t="shared" ca="1" si="75"/>
        <v>0</v>
      </c>
      <c r="IC368" s="7">
        <f t="shared" ca="1" si="75"/>
        <v>0</v>
      </c>
      <c r="ID368" s="7">
        <f t="shared" ca="1" si="75"/>
        <v>0</v>
      </c>
      <c r="IE368" s="7">
        <f t="shared" ca="1" si="75"/>
        <v>0</v>
      </c>
      <c r="IF368" s="7">
        <f t="shared" ca="1" si="75"/>
        <v>0</v>
      </c>
      <c r="IG368" s="7">
        <f t="shared" ca="1" si="75"/>
        <v>0</v>
      </c>
      <c r="IH368" s="7">
        <f t="shared" ca="1" si="75"/>
        <v>0</v>
      </c>
      <c r="II368" s="7">
        <f t="shared" ca="1" si="75"/>
        <v>0</v>
      </c>
      <c r="IJ368" s="7">
        <f t="shared" ca="1" si="75"/>
        <v>0</v>
      </c>
      <c r="IK368" s="7">
        <f t="shared" ca="1" si="75"/>
        <v>0</v>
      </c>
      <c r="IL368" s="7">
        <f t="shared" ca="1" si="75"/>
        <v>0</v>
      </c>
      <c r="IM368" s="7">
        <f t="shared" ca="1" si="75"/>
        <v>0</v>
      </c>
      <c r="IN368" s="7">
        <f t="shared" ca="1" si="75"/>
        <v>0</v>
      </c>
      <c r="IO368" s="17"/>
      <c r="IP368" s="204"/>
      <c r="IQ368" s="3" t="s">
        <v>37</v>
      </c>
      <c r="IR368" s="7">
        <f ca="1"/>
        <v>0</v>
      </c>
      <c r="IS368" s="7">
        <f ca="1"/>
        <v>0</v>
      </c>
      <c r="IT368" s="7">
        <f ca="1"/>
        <v>0</v>
      </c>
      <c r="IU368" s="7">
        <f ca="1"/>
        <v>0</v>
      </c>
      <c r="IV368" s="7">
        <f ca="1"/>
        <v>0</v>
      </c>
      <c r="IW368" s="7">
        <f ca="1"/>
        <v>0</v>
      </c>
      <c r="IX368" s="7">
        <f ca="1"/>
        <v>0</v>
      </c>
      <c r="IY368" s="7">
        <f ca="1"/>
        <v>0</v>
      </c>
      <c r="IZ368" s="7">
        <f ca="1"/>
        <v>0</v>
      </c>
      <c r="JA368" s="7">
        <f ca="1"/>
        <v>0</v>
      </c>
      <c r="JB368" s="7">
        <f ca="1"/>
        <v>0</v>
      </c>
      <c r="JC368" s="7">
        <f ca="1"/>
        <v>0</v>
      </c>
      <c r="JD368" s="7">
        <f ca="1"/>
        <v>0</v>
      </c>
      <c r="JE368" s="7">
        <f ca="1"/>
        <v>0</v>
      </c>
      <c r="JF368" s="7">
        <f ca="1"/>
        <v>0</v>
      </c>
      <c r="JG368" s="7">
        <f ca="1"/>
        <v>0</v>
      </c>
      <c r="JH368" s="7">
        <f ca="1"/>
        <v>0</v>
      </c>
      <c r="JI368" s="7">
        <f ca="1"/>
        <v>0</v>
      </c>
      <c r="JJ368" s="7">
        <f ca="1"/>
        <v>0</v>
      </c>
      <c r="JK368" s="7">
        <f ca="1"/>
        <v>0</v>
      </c>
      <c r="JL368" s="143"/>
    </row>
    <row r="369" spans="222:276">
      <c r="HN369" s="204"/>
      <c r="HO369" s="148"/>
      <c r="HP369" s="204"/>
      <c r="HQ369" s="3" t="s">
        <v>38</v>
      </c>
      <c r="HR369" s="7">
        <f ca="1"/>
        <v>0</v>
      </c>
      <c r="HS369" t="s">
        <v>185</v>
      </c>
      <c r="HV369" s="7">
        <f t="shared" ca="1" si="76"/>
        <v>0</v>
      </c>
      <c r="HW369" s="7">
        <f t="shared" ca="1" si="75"/>
        <v>0</v>
      </c>
      <c r="HX369" s="7">
        <f t="shared" ca="1" si="75"/>
        <v>0</v>
      </c>
      <c r="HY369" s="7">
        <f t="shared" ca="1" si="75"/>
        <v>0</v>
      </c>
      <c r="HZ369" s="7">
        <f t="shared" ca="1" si="75"/>
        <v>0</v>
      </c>
      <c r="IA369" s="7">
        <f t="shared" ca="1" si="75"/>
        <v>0</v>
      </c>
      <c r="IB369" s="7">
        <f t="shared" ca="1" si="75"/>
        <v>0</v>
      </c>
      <c r="IC369" s="7">
        <f t="shared" ca="1" si="75"/>
        <v>0</v>
      </c>
      <c r="ID369" s="7">
        <f t="shared" ca="1" si="75"/>
        <v>0</v>
      </c>
      <c r="IE369" s="7">
        <f t="shared" ca="1" si="75"/>
        <v>0</v>
      </c>
      <c r="IF369" s="7">
        <f t="shared" ca="1" si="75"/>
        <v>0</v>
      </c>
      <c r="IG369" s="7">
        <f t="shared" ca="1" si="75"/>
        <v>0</v>
      </c>
      <c r="IH369" s="7">
        <f t="shared" ca="1" si="75"/>
        <v>0</v>
      </c>
      <c r="II369" s="7">
        <f t="shared" ca="1" si="75"/>
        <v>0</v>
      </c>
      <c r="IJ369" s="7">
        <f t="shared" ca="1" si="75"/>
        <v>0</v>
      </c>
      <c r="IK369" s="7">
        <f t="shared" ca="1" si="75"/>
        <v>0</v>
      </c>
      <c r="IL369" s="7">
        <f t="shared" ca="1" si="75"/>
        <v>0</v>
      </c>
      <c r="IM369" s="7">
        <f t="shared" ca="1" si="75"/>
        <v>0</v>
      </c>
      <c r="IN369" s="7">
        <f t="shared" ca="1" si="75"/>
        <v>0</v>
      </c>
      <c r="IO369" s="17"/>
      <c r="IP369" s="204"/>
      <c r="IQ369" s="3" t="s">
        <v>38</v>
      </c>
      <c r="IR369" s="7">
        <f ca="1"/>
        <v>0</v>
      </c>
      <c r="IS369" s="7">
        <f ca="1"/>
        <v>0</v>
      </c>
      <c r="IT369" s="7">
        <f ca="1"/>
        <v>0</v>
      </c>
      <c r="IU369" s="7">
        <f ca="1"/>
        <v>0</v>
      </c>
      <c r="IV369" s="7">
        <f ca="1"/>
        <v>0</v>
      </c>
      <c r="IW369" s="7">
        <f ca="1"/>
        <v>0</v>
      </c>
      <c r="IX369" s="7">
        <f ca="1"/>
        <v>0</v>
      </c>
      <c r="IY369" s="7">
        <f ca="1"/>
        <v>0</v>
      </c>
      <c r="IZ369" s="7">
        <f ca="1"/>
        <v>0</v>
      </c>
      <c r="JA369" s="7">
        <f ca="1"/>
        <v>0</v>
      </c>
      <c r="JB369" s="7">
        <f ca="1"/>
        <v>0</v>
      </c>
      <c r="JC369" s="7">
        <f ca="1"/>
        <v>0</v>
      </c>
      <c r="JD369" s="7">
        <f ca="1"/>
        <v>0</v>
      </c>
      <c r="JE369" s="7">
        <f ca="1"/>
        <v>0</v>
      </c>
      <c r="JF369" s="7">
        <f ca="1"/>
        <v>0</v>
      </c>
      <c r="JG369" s="7">
        <f ca="1"/>
        <v>0</v>
      </c>
      <c r="JH369" s="7">
        <f ca="1"/>
        <v>0</v>
      </c>
      <c r="JI369" s="7">
        <f ca="1"/>
        <v>0</v>
      </c>
      <c r="JJ369" s="7">
        <f ca="1"/>
        <v>0</v>
      </c>
      <c r="JK369" s="7">
        <f ca="1"/>
        <v>0</v>
      </c>
      <c r="JL369" s="143"/>
      <c r="JP369">
        <f ca="1">SUM(JH365:JK365)</f>
        <v>0</v>
      </c>
    </row>
    <row r="370" spans="222:276">
      <c r="HN370" s="204"/>
      <c r="HO370" s="148"/>
      <c r="HP370" s="204"/>
      <c r="HQ370" s="3" t="s">
        <v>13</v>
      </c>
      <c r="HR370" s="7">
        <f ca="1"/>
        <v>0</v>
      </c>
      <c r="HS370" t="s">
        <v>185</v>
      </c>
      <c r="HV370" s="7">
        <f t="shared" ca="1" si="76"/>
        <v>0</v>
      </c>
      <c r="HW370" s="7">
        <f t="shared" ca="1" si="75"/>
        <v>0</v>
      </c>
      <c r="HX370" s="7">
        <f t="shared" ca="1" si="75"/>
        <v>0</v>
      </c>
      <c r="HY370" s="7">
        <f t="shared" ca="1" si="75"/>
        <v>0</v>
      </c>
      <c r="HZ370" s="7">
        <f t="shared" ca="1" si="75"/>
        <v>0</v>
      </c>
      <c r="IA370" s="7">
        <f t="shared" ca="1" si="75"/>
        <v>0</v>
      </c>
      <c r="IB370" s="7">
        <f t="shared" ca="1" si="75"/>
        <v>0</v>
      </c>
      <c r="IC370" s="7">
        <f t="shared" ca="1" si="75"/>
        <v>0</v>
      </c>
      <c r="ID370" s="7">
        <f t="shared" ca="1" si="75"/>
        <v>0</v>
      </c>
      <c r="IE370" s="7">
        <f t="shared" ca="1" si="75"/>
        <v>0</v>
      </c>
      <c r="IF370" s="7">
        <f t="shared" ca="1" si="75"/>
        <v>0</v>
      </c>
      <c r="IG370" s="7">
        <f t="shared" ca="1" si="75"/>
        <v>0</v>
      </c>
      <c r="IH370" s="7">
        <f t="shared" ca="1" si="75"/>
        <v>0</v>
      </c>
      <c r="II370" s="7">
        <f t="shared" ca="1" si="75"/>
        <v>0</v>
      </c>
      <c r="IJ370" s="7">
        <f t="shared" ca="1" si="75"/>
        <v>0</v>
      </c>
      <c r="IK370" s="7">
        <f t="shared" ca="1" si="75"/>
        <v>0</v>
      </c>
      <c r="IL370" s="7">
        <f t="shared" ca="1" si="75"/>
        <v>0</v>
      </c>
      <c r="IM370" s="7">
        <f t="shared" ca="1" si="75"/>
        <v>0</v>
      </c>
      <c r="IN370" s="7">
        <f t="shared" ca="1" si="75"/>
        <v>0</v>
      </c>
      <c r="IO370" s="17"/>
      <c r="IP370" s="204"/>
      <c r="IQ370" s="3" t="s">
        <v>13</v>
      </c>
      <c r="IR370" s="7">
        <f ca="1"/>
        <v>0</v>
      </c>
      <c r="IS370" s="7">
        <f ca="1"/>
        <v>0</v>
      </c>
      <c r="IT370" s="7">
        <f ca="1"/>
        <v>0</v>
      </c>
      <c r="IU370" s="7">
        <f ca="1"/>
        <v>0</v>
      </c>
      <c r="IV370" s="7">
        <f ca="1"/>
        <v>0</v>
      </c>
      <c r="IW370" s="7">
        <f ca="1"/>
        <v>0</v>
      </c>
      <c r="IX370" s="7">
        <f ca="1"/>
        <v>0</v>
      </c>
      <c r="IY370" s="7">
        <f ca="1"/>
        <v>0</v>
      </c>
      <c r="IZ370" s="7">
        <f ca="1"/>
        <v>0</v>
      </c>
      <c r="JA370" s="7">
        <f ca="1"/>
        <v>0</v>
      </c>
      <c r="JB370" s="7">
        <f ca="1"/>
        <v>0</v>
      </c>
      <c r="JC370" s="7">
        <f ca="1"/>
        <v>0</v>
      </c>
      <c r="JD370" s="7">
        <f ca="1"/>
        <v>0</v>
      </c>
      <c r="JE370" s="7">
        <f ca="1"/>
        <v>0</v>
      </c>
      <c r="JF370" s="7">
        <f ca="1"/>
        <v>0</v>
      </c>
      <c r="JG370" s="7">
        <f ca="1"/>
        <v>0</v>
      </c>
      <c r="JH370" s="7">
        <f ca="1"/>
        <v>0</v>
      </c>
      <c r="JI370" s="7">
        <f ca="1"/>
        <v>0</v>
      </c>
      <c r="JJ370" s="7">
        <f ca="1"/>
        <v>0</v>
      </c>
      <c r="JK370" s="7">
        <f ca="1"/>
        <v>0</v>
      </c>
      <c r="JL370" s="143"/>
      <c r="JP370">
        <f ca="1">SUM(JH366:JK366)</f>
        <v>0</v>
      </c>
    </row>
    <row r="371" spans="222:276">
      <c r="HN371" s="204"/>
      <c r="HO371" s="148"/>
      <c r="HP371" s="204"/>
      <c r="HQ371" s="3" t="s">
        <v>23</v>
      </c>
      <c r="HR371" s="7">
        <f ca="1"/>
        <v>0</v>
      </c>
      <c r="HS371" t="s">
        <v>185</v>
      </c>
      <c r="HV371" s="7">
        <f t="shared" ca="1" si="76"/>
        <v>0</v>
      </c>
      <c r="HW371" s="7">
        <f t="shared" ca="1" si="75"/>
        <v>0</v>
      </c>
      <c r="HX371" s="7">
        <f t="shared" ca="1" si="75"/>
        <v>0</v>
      </c>
      <c r="HY371" s="7">
        <f t="shared" ca="1" si="75"/>
        <v>0</v>
      </c>
      <c r="HZ371" s="7">
        <f t="shared" ca="1" si="75"/>
        <v>0</v>
      </c>
      <c r="IA371" s="7">
        <f t="shared" ca="1" si="75"/>
        <v>0</v>
      </c>
      <c r="IB371" s="7">
        <f t="shared" ca="1" si="75"/>
        <v>0</v>
      </c>
      <c r="IC371" s="7">
        <f t="shared" ca="1" si="75"/>
        <v>0</v>
      </c>
      <c r="ID371" s="7">
        <f t="shared" ca="1" si="75"/>
        <v>0</v>
      </c>
      <c r="IE371" s="7">
        <f t="shared" ca="1" si="75"/>
        <v>0</v>
      </c>
      <c r="IF371" s="7">
        <f t="shared" ca="1" si="75"/>
        <v>0</v>
      </c>
      <c r="IG371" s="7">
        <f t="shared" ca="1" si="75"/>
        <v>0</v>
      </c>
      <c r="IH371" s="7">
        <f t="shared" ca="1" si="75"/>
        <v>0</v>
      </c>
      <c r="II371" s="7">
        <f t="shared" ca="1" si="75"/>
        <v>0</v>
      </c>
      <c r="IJ371" s="7">
        <f t="shared" ca="1" si="75"/>
        <v>0</v>
      </c>
      <c r="IK371" s="7">
        <f t="shared" ca="1" si="75"/>
        <v>0</v>
      </c>
      <c r="IL371" s="7">
        <f t="shared" ca="1" si="75"/>
        <v>0</v>
      </c>
      <c r="IM371" s="7">
        <f t="shared" ca="1" si="75"/>
        <v>0</v>
      </c>
      <c r="IN371" s="7">
        <f t="shared" ca="1" si="75"/>
        <v>0</v>
      </c>
      <c r="IO371" s="17"/>
      <c r="IP371" s="204"/>
      <c r="IQ371" s="3" t="s">
        <v>23</v>
      </c>
      <c r="IR371" s="7">
        <f ca="1"/>
        <v>0</v>
      </c>
      <c r="IS371" s="7">
        <f ca="1"/>
        <v>0</v>
      </c>
      <c r="IT371" s="7">
        <f ca="1"/>
        <v>0</v>
      </c>
      <c r="IU371" s="7">
        <f ca="1"/>
        <v>0</v>
      </c>
      <c r="IV371" s="7">
        <f ca="1"/>
        <v>0</v>
      </c>
      <c r="IW371" s="7">
        <f ca="1"/>
        <v>0</v>
      </c>
      <c r="IX371" s="7">
        <f ca="1"/>
        <v>0</v>
      </c>
      <c r="IY371" s="7">
        <f ca="1"/>
        <v>0</v>
      </c>
      <c r="IZ371" s="7">
        <f ca="1"/>
        <v>0</v>
      </c>
      <c r="JA371" s="7">
        <f ca="1"/>
        <v>0</v>
      </c>
      <c r="JB371" s="7">
        <f ca="1"/>
        <v>0</v>
      </c>
      <c r="JC371" s="7">
        <f ca="1"/>
        <v>0</v>
      </c>
      <c r="JD371" s="7">
        <f ca="1"/>
        <v>0</v>
      </c>
      <c r="JE371" s="7">
        <f ca="1"/>
        <v>0</v>
      </c>
      <c r="JF371" s="7">
        <f ca="1"/>
        <v>0</v>
      </c>
      <c r="JG371" s="7">
        <f ca="1"/>
        <v>0</v>
      </c>
      <c r="JH371" s="7">
        <f ca="1"/>
        <v>0</v>
      </c>
      <c r="JI371" s="7">
        <f ca="1"/>
        <v>0</v>
      </c>
      <c r="JJ371" s="7">
        <f ca="1"/>
        <v>0</v>
      </c>
      <c r="JK371" s="7">
        <f ca="1"/>
        <v>0</v>
      </c>
      <c r="JL371" s="143"/>
    </row>
    <row r="372" spans="222:276">
      <c r="HN372" s="204"/>
      <c r="HO372" s="148"/>
      <c r="HP372" s="204"/>
      <c r="HQ372" s="3" t="s">
        <v>22</v>
      </c>
      <c r="HR372" s="7">
        <f ca="1"/>
        <v>0</v>
      </c>
      <c r="HS372" t="s">
        <v>185</v>
      </c>
      <c r="HV372" s="7">
        <f t="shared" ca="1" si="76"/>
        <v>0</v>
      </c>
      <c r="HW372" s="7">
        <f t="shared" ca="1" si="75"/>
        <v>0</v>
      </c>
      <c r="HX372" s="7">
        <f t="shared" ca="1" si="75"/>
        <v>0</v>
      </c>
      <c r="HY372" s="7">
        <f t="shared" ca="1" si="75"/>
        <v>0</v>
      </c>
      <c r="HZ372" s="7">
        <f t="shared" ca="1" si="75"/>
        <v>0</v>
      </c>
      <c r="IA372" s="7">
        <f t="shared" ca="1" si="75"/>
        <v>0</v>
      </c>
      <c r="IB372" s="7">
        <f t="shared" ca="1" si="75"/>
        <v>0</v>
      </c>
      <c r="IC372" s="7">
        <f t="shared" ca="1" si="75"/>
        <v>0</v>
      </c>
      <c r="ID372" s="7">
        <f t="shared" ca="1" si="75"/>
        <v>0</v>
      </c>
      <c r="IE372" s="7">
        <f t="shared" ca="1" si="75"/>
        <v>0</v>
      </c>
      <c r="IF372" s="7">
        <f t="shared" ca="1" si="75"/>
        <v>0</v>
      </c>
      <c r="IG372" s="7">
        <f t="shared" ca="1" si="75"/>
        <v>0</v>
      </c>
      <c r="IH372" s="7">
        <f t="shared" ca="1" si="75"/>
        <v>0</v>
      </c>
      <c r="II372" s="7">
        <f t="shared" ca="1" si="75"/>
        <v>0</v>
      </c>
      <c r="IJ372" s="7">
        <f t="shared" ca="1" si="75"/>
        <v>0</v>
      </c>
      <c r="IK372" s="7">
        <f t="shared" ca="1" si="75"/>
        <v>0</v>
      </c>
      <c r="IL372" s="7">
        <f t="shared" ca="1" si="75"/>
        <v>0</v>
      </c>
      <c r="IM372" s="7">
        <f t="shared" ca="1" si="75"/>
        <v>0</v>
      </c>
      <c r="IN372" s="7">
        <f t="shared" ca="1" si="75"/>
        <v>0</v>
      </c>
      <c r="IO372" s="17"/>
      <c r="IP372" s="204"/>
      <c r="IQ372" s="3" t="s">
        <v>22</v>
      </c>
      <c r="IR372" s="7">
        <f ca="1"/>
        <v>0</v>
      </c>
      <c r="IS372" s="7">
        <f ca="1"/>
        <v>0</v>
      </c>
      <c r="IT372" s="7">
        <f ca="1"/>
        <v>0</v>
      </c>
      <c r="IU372" s="7">
        <f ca="1"/>
        <v>0</v>
      </c>
      <c r="IV372" s="7">
        <f ca="1"/>
        <v>0</v>
      </c>
      <c r="IW372" s="7">
        <f ca="1"/>
        <v>0</v>
      </c>
      <c r="IX372" s="7">
        <f ca="1"/>
        <v>0</v>
      </c>
      <c r="IY372" s="7">
        <f ca="1"/>
        <v>0</v>
      </c>
      <c r="IZ372" s="7">
        <f ca="1"/>
        <v>0</v>
      </c>
      <c r="JA372" s="7">
        <f ca="1"/>
        <v>0</v>
      </c>
      <c r="JB372" s="7">
        <f ca="1"/>
        <v>0</v>
      </c>
      <c r="JC372" s="7">
        <f ca="1"/>
        <v>0</v>
      </c>
      <c r="JD372" s="7">
        <f ca="1"/>
        <v>0</v>
      </c>
      <c r="JE372" s="7">
        <f ca="1"/>
        <v>0</v>
      </c>
      <c r="JF372" s="7">
        <f ca="1"/>
        <v>0</v>
      </c>
      <c r="JG372" s="7">
        <f ca="1"/>
        <v>0</v>
      </c>
      <c r="JH372" s="7">
        <f ca="1"/>
        <v>0</v>
      </c>
      <c r="JI372" s="7">
        <f ca="1"/>
        <v>0</v>
      </c>
      <c r="JJ372" s="7">
        <f ca="1"/>
        <v>0</v>
      </c>
      <c r="JK372" s="7">
        <f ca="1"/>
        <v>0</v>
      </c>
      <c r="JL372" s="143"/>
    </row>
    <row r="373" spans="222:276">
      <c r="HN373" s="204"/>
      <c r="HO373" s="148"/>
      <c r="HP373" s="204"/>
      <c r="HQ373" s="3" t="s">
        <v>131</v>
      </c>
      <c r="HR373" s="7">
        <f ca="1"/>
        <v>1</v>
      </c>
      <c r="HS373" t="s">
        <v>185</v>
      </c>
      <c r="HV373" s="7">
        <f t="shared" ca="1" si="76"/>
        <v>0</v>
      </c>
      <c r="HW373" s="7">
        <f t="shared" ca="1" si="75"/>
        <v>0</v>
      </c>
      <c r="HX373" s="7">
        <f t="shared" ca="1" si="75"/>
        <v>0</v>
      </c>
      <c r="HY373" s="7">
        <f t="shared" ca="1" si="75"/>
        <v>0</v>
      </c>
      <c r="HZ373" s="7">
        <f t="shared" ca="1" si="75"/>
        <v>0</v>
      </c>
      <c r="IA373" s="7">
        <f t="shared" ca="1" si="75"/>
        <v>0</v>
      </c>
      <c r="IB373" s="7">
        <f t="shared" ca="1" si="75"/>
        <v>0</v>
      </c>
      <c r="IC373" s="7">
        <f t="shared" ca="1" si="75"/>
        <v>0</v>
      </c>
      <c r="ID373" s="7">
        <f t="shared" ca="1" si="75"/>
        <v>0</v>
      </c>
      <c r="IE373" s="7">
        <f t="shared" ca="1" si="75"/>
        <v>1</v>
      </c>
      <c r="IF373" s="7">
        <f t="shared" ca="1" si="75"/>
        <v>0</v>
      </c>
      <c r="IG373" s="7">
        <f t="shared" ca="1" si="75"/>
        <v>0</v>
      </c>
      <c r="IH373" s="7">
        <f t="shared" ca="1" si="75"/>
        <v>0</v>
      </c>
      <c r="II373" s="7">
        <f t="shared" ca="1" si="75"/>
        <v>0</v>
      </c>
      <c r="IJ373" s="7">
        <f t="shared" ca="1" si="75"/>
        <v>0</v>
      </c>
      <c r="IK373" s="7">
        <f t="shared" ca="1" si="75"/>
        <v>0</v>
      </c>
      <c r="IL373" s="7">
        <f t="shared" ca="1" si="75"/>
        <v>0</v>
      </c>
      <c r="IM373" s="7">
        <f t="shared" ca="1" si="75"/>
        <v>0</v>
      </c>
      <c r="IN373" s="7">
        <f t="shared" ca="1" si="75"/>
        <v>0</v>
      </c>
      <c r="IO373" s="17"/>
      <c r="IP373" s="204"/>
      <c r="IQ373" s="3" t="s">
        <v>131</v>
      </c>
      <c r="IR373" s="7">
        <f ca="1"/>
        <v>0</v>
      </c>
      <c r="IS373" s="7">
        <f ca="1"/>
        <v>0</v>
      </c>
      <c r="IT373" s="7">
        <f ca="1"/>
        <v>0</v>
      </c>
      <c r="IU373" s="7">
        <f ca="1"/>
        <v>0</v>
      </c>
      <c r="IV373" s="7">
        <f ca="1"/>
        <v>0</v>
      </c>
      <c r="IW373" s="7">
        <f ca="1"/>
        <v>0</v>
      </c>
      <c r="IX373" s="7">
        <f ca="1"/>
        <v>0</v>
      </c>
      <c r="IY373" s="7">
        <f ca="1"/>
        <v>0</v>
      </c>
      <c r="IZ373" s="7">
        <f ca="1"/>
        <v>0</v>
      </c>
      <c r="JA373" s="7">
        <f ca="1"/>
        <v>0</v>
      </c>
      <c r="JB373" s="7">
        <f ca="1"/>
        <v>0</v>
      </c>
      <c r="JC373" s="7">
        <f ca="1"/>
        <v>0</v>
      </c>
      <c r="JD373" s="7">
        <f ca="1"/>
        <v>0</v>
      </c>
      <c r="JE373" s="7">
        <f ca="1"/>
        <v>0</v>
      </c>
      <c r="JF373" s="7">
        <f ca="1"/>
        <v>0</v>
      </c>
      <c r="JG373" s="7">
        <f ca="1"/>
        <v>0</v>
      </c>
      <c r="JH373" s="7">
        <f ca="1"/>
        <v>15580.933531448693</v>
      </c>
      <c r="JI373" s="7">
        <f ca="1"/>
        <v>89.78387316207359</v>
      </c>
      <c r="JJ373" s="7">
        <f ca="1"/>
        <v>395.40358060400143</v>
      </c>
      <c r="JK373" s="7">
        <f ca="1"/>
        <v>144.37901478536588</v>
      </c>
      <c r="JL373" s="143"/>
    </row>
    <row r="374" spans="222:276">
      <c r="HN374" s="204"/>
      <c r="HO374" s="148"/>
      <c r="HP374" s="204"/>
      <c r="HQ374" s="3" t="s">
        <v>132</v>
      </c>
      <c r="HR374" s="7">
        <f ca="1"/>
        <v>0</v>
      </c>
      <c r="HS374" t="s">
        <v>185</v>
      </c>
      <c r="HV374" s="7">
        <f t="shared" ca="1" si="76"/>
        <v>0</v>
      </c>
      <c r="HW374" s="7">
        <f t="shared" ca="1" si="75"/>
        <v>0</v>
      </c>
      <c r="HX374" s="7">
        <f t="shared" ca="1" si="75"/>
        <v>0</v>
      </c>
      <c r="HY374" s="7">
        <f t="shared" ca="1" si="75"/>
        <v>0</v>
      </c>
      <c r="HZ374" s="7">
        <f t="shared" ca="1" si="75"/>
        <v>0</v>
      </c>
      <c r="IA374" s="7">
        <f t="shared" ca="1" si="75"/>
        <v>0</v>
      </c>
      <c r="IB374" s="7">
        <f t="shared" ca="1" si="75"/>
        <v>0</v>
      </c>
      <c r="IC374" s="7">
        <f t="shared" ca="1" si="75"/>
        <v>0</v>
      </c>
      <c r="ID374" s="7">
        <f t="shared" ca="1" si="75"/>
        <v>0</v>
      </c>
      <c r="IE374" s="7">
        <f t="shared" ca="1" si="75"/>
        <v>0</v>
      </c>
      <c r="IF374" s="7">
        <f t="shared" ca="1" si="75"/>
        <v>0</v>
      </c>
      <c r="IG374" s="7">
        <f t="shared" ca="1" si="75"/>
        <v>0</v>
      </c>
      <c r="IH374" s="7">
        <f t="shared" ca="1" si="75"/>
        <v>0</v>
      </c>
      <c r="II374" s="7">
        <f t="shared" ca="1" si="75"/>
        <v>0</v>
      </c>
      <c r="IJ374" s="7">
        <f t="shared" ca="1" si="75"/>
        <v>0</v>
      </c>
      <c r="IK374" s="7">
        <f t="shared" ca="1" si="75"/>
        <v>0</v>
      </c>
      <c r="IL374" s="7">
        <f t="shared" ca="1" si="75"/>
        <v>0</v>
      </c>
      <c r="IM374" s="7">
        <f t="shared" ca="1" si="75"/>
        <v>0</v>
      </c>
      <c r="IN374" s="7">
        <f t="shared" ca="1" si="75"/>
        <v>0</v>
      </c>
      <c r="IO374" s="17"/>
      <c r="IP374" s="204"/>
      <c r="IQ374" s="3" t="s">
        <v>132</v>
      </c>
      <c r="IR374" s="7">
        <f ca="1"/>
        <v>0</v>
      </c>
      <c r="IS374" s="7">
        <f ca="1"/>
        <v>0</v>
      </c>
      <c r="IT374" s="7">
        <f ca="1"/>
        <v>0</v>
      </c>
      <c r="IU374" s="7">
        <f ca="1"/>
        <v>0</v>
      </c>
      <c r="IV374" s="7">
        <f ca="1"/>
        <v>0</v>
      </c>
      <c r="IW374" s="7">
        <f ca="1"/>
        <v>0</v>
      </c>
      <c r="IX374" s="7">
        <f ca="1"/>
        <v>0</v>
      </c>
      <c r="IY374" s="7">
        <f ca="1"/>
        <v>0</v>
      </c>
      <c r="IZ374" s="7">
        <f ca="1"/>
        <v>0</v>
      </c>
      <c r="JA374" s="7">
        <f ca="1"/>
        <v>0</v>
      </c>
      <c r="JB374" s="7">
        <f ca="1"/>
        <v>0</v>
      </c>
      <c r="JC374" s="7">
        <f ca="1"/>
        <v>0</v>
      </c>
      <c r="JD374" s="7">
        <f ca="1"/>
        <v>0</v>
      </c>
      <c r="JE374" s="7">
        <f ca="1"/>
        <v>0</v>
      </c>
      <c r="JF374" s="7">
        <f ca="1"/>
        <v>0</v>
      </c>
      <c r="JG374" s="7">
        <f ca="1"/>
        <v>0</v>
      </c>
      <c r="JH374" s="7">
        <f ca="1"/>
        <v>0</v>
      </c>
      <c r="JI374" s="7">
        <f ca="1"/>
        <v>0</v>
      </c>
      <c r="JJ374" s="7">
        <f ca="1"/>
        <v>0</v>
      </c>
      <c r="JK374" s="7">
        <f ca="1"/>
        <v>0</v>
      </c>
      <c r="JL374" s="143"/>
    </row>
    <row r="375" spans="222:276">
      <c r="HN375" s="204"/>
      <c r="HO375" s="148"/>
      <c r="HP375" s="204"/>
      <c r="HQ375" s="3" t="s">
        <v>32</v>
      </c>
      <c r="HR375" s="7">
        <f ca="1"/>
        <v>0</v>
      </c>
      <c r="HS375" t="s">
        <v>185</v>
      </c>
      <c r="HV375" s="7">
        <f t="shared" ca="1" si="76"/>
        <v>0</v>
      </c>
      <c r="HW375" s="7">
        <f t="shared" ca="1" si="75"/>
        <v>0</v>
      </c>
      <c r="HX375" s="7">
        <f t="shared" ca="1" si="75"/>
        <v>0</v>
      </c>
      <c r="HY375" s="7">
        <f t="shared" ca="1" si="75"/>
        <v>0</v>
      </c>
      <c r="HZ375" s="7">
        <f t="shared" ca="1" si="75"/>
        <v>0</v>
      </c>
      <c r="IA375" s="7">
        <f t="shared" ca="1" si="75"/>
        <v>0</v>
      </c>
      <c r="IB375" s="7">
        <f t="shared" ca="1" si="75"/>
        <v>0</v>
      </c>
      <c r="IC375" s="7">
        <f t="shared" ca="1" si="75"/>
        <v>0</v>
      </c>
      <c r="ID375" s="7">
        <f t="shared" ca="1" si="75"/>
        <v>0</v>
      </c>
      <c r="IE375" s="7">
        <f t="shared" ca="1" si="75"/>
        <v>0</v>
      </c>
      <c r="IF375" s="7">
        <f t="shared" ca="1" si="75"/>
        <v>0</v>
      </c>
      <c r="IG375" s="7">
        <f t="shared" ca="1" si="75"/>
        <v>0</v>
      </c>
      <c r="IH375" s="7">
        <f t="shared" ca="1" si="75"/>
        <v>0</v>
      </c>
      <c r="II375" s="7">
        <f t="shared" ca="1" si="75"/>
        <v>0</v>
      </c>
      <c r="IJ375" s="7">
        <f t="shared" ca="1" si="75"/>
        <v>0</v>
      </c>
      <c r="IK375" s="7">
        <f t="shared" ca="1" si="75"/>
        <v>0</v>
      </c>
      <c r="IL375" s="7">
        <f t="shared" ca="1" si="75"/>
        <v>0</v>
      </c>
      <c r="IM375" s="7">
        <f t="shared" ca="1" si="75"/>
        <v>0</v>
      </c>
      <c r="IN375" s="7">
        <f t="shared" ca="1" si="75"/>
        <v>0</v>
      </c>
      <c r="IO375" s="17"/>
      <c r="IP375" s="204"/>
      <c r="IQ375" s="3" t="s">
        <v>32</v>
      </c>
      <c r="IR375" s="7">
        <f ca="1"/>
        <v>0</v>
      </c>
      <c r="IS375" s="7">
        <f ca="1"/>
        <v>0</v>
      </c>
      <c r="IT375" s="7">
        <f ca="1"/>
        <v>0</v>
      </c>
      <c r="IU375" s="7">
        <f ca="1"/>
        <v>0</v>
      </c>
      <c r="IV375" s="7">
        <f ca="1"/>
        <v>0</v>
      </c>
      <c r="IW375" s="7">
        <f ca="1"/>
        <v>0</v>
      </c>
      <c r="IX375" s="7">
        <f ca="1"/>
        <v>0</v>
      </c>
      <c r="IY375" s="7">
        <f ca="1"/>
        <v>0</v>
      </c>
      <c r="IZ375" s="7">
        <f ca="1"/>
        <v>0</v>
      </c>
      <c r="JA375" s="7">
        <f ca="1"/>
        <v>0</v>
      </c>
      <c r="JB375" s="7">
        <f ca="1"/>
        <v>0</v>
      </c>
      <c r="JC375" s="7">
        <f ca="1"/>
        <v>0</v>
      </c>
      <c r="JD375" s="7">
        <f ca="1"/>
        <v>0</v>
      </c>
      <c r="JE375" s="7">
        <f ca="1"/>
        <v>0</v>
      </c>
      <c r="JF375" s="7">
        <f ca="1"/>
        <v>0</v>
      </c>
      <c r="JG375" s="7">
        <f ca="1"/>
        <v>0</v>
      </c>
      <c r="JH375" s="7">
        <f ca="1"/>
        <v>0</v>
      </c>
      <c r="JI375" s="7">
        <f ca="1"/>
        <v>0</v>
      </c>
      <c r="JJ375" s="7">
        <f ca="1"/>
        <v>0</v>
      </c>
      <c r="JK375" s="7">
        <f ca="1"/>
        <v>0</v>
      </c>
      <c r="JL375" s="143"/>
    </row>
    <row r="376" spans="222:276">
      <c r="HN376" s="204"/>
      <c r="HO376" s="148"/>
      <c r="HP376" s="204"/>
      <c r="HQ376" s="3" t="s">
        <v>33</v>
      </c>
      <c r="HR376" s="7">
        <f ca="1"/>
        <v>0</v>
      </c>
      <c r="HS376" t="s">
        <v>185</v>
      </c>
      <c r="HV376" s="7">
        <f t="shared" ca="1" si="76"/>
        <v>0</v>
      </c>
      <c r="HW376" s="7">
        <f t="shared" ca="1" si="75"/>
        <v>0</v>
      </c>
      <c r="HX376" s="7">
        <f t="shared" ca="1" si="75"/>
        <v>0</v>
      </c>
      <c r="HY376" s="7">
        <f t="shared" ca="1" si="75"/>
        <v>0</v>
      </c>
      <c r="HZ376" s="7">
        <f t="shared" ca="1" si="75"/>
        <v>0</v>
      </c>
      <c r="IA376" s="7">
        <f t="shared" ca="1" si="75"/>
        <v>0</v>
      </c>
      <c r="IB376" s="7">
        <f t="shared" ca="1" si="75"/>
        <v>0</v>
      </c>
      <c r="IC376" s="7">
        <f t="shared" ca="1" si="75"/>
        <v>0</v>
      </c>
      <c r="ID376" s="7">
        <f t="shared" ca="1" si="75"/>
        <v>0</v>
      </c>
      <c r="IE376" s="7">
        <f t="shared" ca="1" si="75"/>
        <v>0</v>
      </c>
      <c r="IF376" s="7">
        <f t="shared" ca="1" si="75"/>
        <v>0</v>
      </c>
      <c r="IG376" s="7">
        <f t="shared" ca="1" si="75"/>
        <v>0</v>
      </c>
      <c r="IH376" s="7">
        <f t="shared" ca="1" si="75"/>
        <v>0</v>
      </c>
      <c r="II376" s="7">
        <f t="shared" ca="1" si="75"/>
        <v>0</v>
      </c>
      <c r="IJ376" s="7">
        <f t="shared" ca="1" si="75"/>
        <v>0</v>
      </c>
      <c r="IK376" s="7">
        <f t="shared" ca="1" si="75"/>
        <v>0</v>
      </c>
      <c r="IL376" s="7">
        <f t="shared" ca="1" si="75"/>
        <v>0</v>
      </c>
      <c r="IM376" s="7">
        <f t="shared" ca="1" si="75"/>
        <v>0</v>
      </c>
      <c r="IN376" s="7">
        <f t="shared" ca="1" si="75"/>
        <v>0</v>
      </c>
      <c r="IO376" s="17"/>
      <c r="IP376" s="204"/>
      <c r="IQ376" s="3" t="s">
        <v>33</v>
      </c>
      <c r="IR376" s="7">
        <f ca="1"/>
        <v>0</v>
      </c>
      <c r="IS376" s="7">
        <f ca="1"/>
        <v>0</v>
      </c>
      <c r="IT376" s="7">
        <f ca="1"/>
        <v>0</v>
      </c>
      <c r="IU376" s="7">
        <f ca="1"/>
        <v>0</v>
      </c>
      <c r="IV376" s="7">
        <f ca="1"/>
        <v>0</v>
      </c>
      <c r="IW376" s="7">
        <f ca="1"/>
        <v>0</v>
      </c>
      <c r="IX376" s="7">
        <f ca="1"/>
        <v>0</v>
      </c>
      <c r="IY376" s="7">
        <f ca="1"/>
        <v>0</v>
      </c>
      <c r="IZ376" s="7">
        <f ca="1"/>
        <v>0</v>
      </c>
      <c r="JA376" s="7">
        <f ca="1"/>
        <v>0</v>
      </c>
      <c r="JB376" s="7">
        <f ca="1"/>
        <v>0</v>
      </c>
      <c r="JC376" s="7">
        <f ca="1"/>
        <v>0</v>
      </c>
      <c r="JD376" s="7">
        <f ca="1"/>
        <v>0</v>
      </c>
      <c r="JE376" s="7">
        <f ca="1"/>
        <v>0</v>
      </c>
      <c r="JF376" s="7">
        <f ca="1"/>
        <v>0</v>
      </c>
      <c r="JG376" s="7">
        <f ca="1"/>
        <v>0</v>
      </c>
      <c r="JH376" s="7">
        <f ca="1"/>
        <v>0</v>
      </c>
      <c r="JI376" s="7">
        <f ca="1"/>
        <v>0</v>
      </c>
      <c r="JJ376" s="7">
        <f ca="1"/>
        <v>0</v>
      </c>
      <c r="JK376" s="7">
        <f ca="1"/>
        <v>0</v>
      </c>
      <c r="JL376" s="143"/>
    </row>
    <row r="377" spans="222:276">
      <c r="HN377" s="204"/>
      <c r="HO377" s="148"/>
      <c r="HP377" s="204"/>
      <c r="HQ377" s="3" t="s">
        <v>42</v>
      </c>
      <c r="HR377" s="7">
        <f ca="1"/>
        <v>0</v>
      </c>
      <c r="HS377" t="s">
        <v>185</v>
      </c>
      <c r="HV377" s="7">
        <f t="shared" ca="1" si="76"/>
        <v>0</v>
      </c>
      <c r="HW377" s="7">
        <f t="shared" ca="1" si="75"/>
        <v>0</v>
      </c>
      <c r="HX377" s="7">
        <f t="shared" ca="1" si="75"/>
        <v>0</v>
      </c>
      <c r="HY377" s="7">
        <f t="shared" ca="1" si="75"/>
        <v>0</v>
      </c>
      <c r="HZ377" s="7">
        <f t="shared" ca="1" si="75"/>
        <v>0</v>
      </c>
      <c r="IA377" s="7">
        <f t="shared" ca="1" si="75"/>
        <v>0</v>
      </c>
      <c r="IB377" s="7">
        <f t="shared" ca="1" si="75"/>
        <v>0</v>
      </c>
      <c r="IC377" s="7">
        <f t="shared" ca="1" si="75"/>
        <v>0</v>
      </c>
      <c r="ID377" s="7">
        <f t="shared" ca="1" si="75"/>
        <v>0</v>
      </c>
      <c r="IE377" s="7">
        <f t="shared" ca="1" si="75"/>
        <v>0</v>
      </c>
      <c r="IF377" s="7">
        <f t="shared" ca="1" si="75"/>
        <v>0</v>
      </c>
      <c r="IG377" s="7">
        <f t="shared" ca="1" si="75"/>
        <v>0</v>
      </c>
      <c r="IH377" s="7">
        <f t="shared" ca="1" si="75"/>
        <v>0</v>
      </c>
      <c r="II377" s="7">
        <f t="shared" ca="1" si="75"/>
        <v>0</v>
      </c>
      <c r="IJ377" s="7">
        <f t="shared" ca="1" si="75"/>
        <v>0</v>
      </c>
      <c r="IK377" s="7">
        <f t="shared" ca="1" si="75"/>
        <v>0</v>
      </c>
      <c r="IL377" s="7">
        <f t="shared" ca="1" si="75"/>
        <v>0</v>
      </c>
      <c r="IM377" s="7">
        <f t="shared" ca="1" si="75"/>
        <v>0</v>
      </c>
      <c r="IN377" s="7">
        <f t="shared" ca="1" si="75"/>
        <v>0</v>
      </c>
      <c r="IO377" s="17"/>
      <c r="IP377" s="204"/>
      <c r="IQ377" s="3" t="s">
        <v>42</v>
      </c>
      <c r="IR377" s="7">
        <f ca="1"/>
        <v>0</v>
      </c>
      <c r="IS377" s="7">
        <f ca="1"/>
        <v>0</v>
      </c>
      <c r="IT377" s="7">
        <f ca="1"/>
        <v>0</v>
      </c>
      <c r="IU377" s="7">
        <f ca="1"/>
        <v>0</v>
      </c>
      <c r="IV377" s="7">
        <f ca="1"/>
        <v>0</v>
      </c>
      <c r="IW377" s="7">
        <f ca="1"/>
        <v>0</v>
      </c>
      <c r="IX377" s="7">
        <f ca="1"/>
        <v>0</v>
      </c>
      <c r="IY377" s="7">
        <f ca="1"/>
        <v>0</v>
      </c>
      <c r="IZ377" s="7">
        <f ca="1"/>
        <v>0</v>
      </c>
      <c r="JA377" s="7">
        <f ca="1"/>
        <v>0</v>
      </c>
      <c r="JB377" s="7">
        <f ca="1"/>
        <v>0</v>
      </c>
      <c r="JC377" s="7">
        <f ca="1"/>
        <v>0</v>
      </c>
      <c r="JD377" s="7">
        <f ca="1"/>
        <v>0</v>
      </c>
      <c r="JE377" s="7">
        <f ca="1"/>
        <v>0</v>
      </c>
      <c r="JF377" s="7">
        <f ca="1"/>
        <v>0</v>
      </c>
      <c r="JG377" s="7">
        <f ca="1"/>
        <v>0</v>
      </c>
      <c r="JH377" s="7">
        <f ca="1"/>
        <v>0</v>
      </c>
      <c r="JI377" s="7">
        <f ca="1"/>
        <v>0</v>
      </c>
      <c r="JJ377" s="7">
        <f ca="1"/>
        <v>0</v>
      </c>
      <c r="JK377" s="7">
        <f ca="1"/>
        <v>0</v>
      </c>
      <c r="JL377" s="143"/>
    </row>
    <row r="378" spans="222:276">
      <c r="HN378" s="204"/>
      <c r="HO378" s="148"/>
      <c r="HP378" s="204"/>
      <c r="HQ378" s="3" t="s">
        <v>34</v>
      </c>
      <c r="HR378" s="7">
        <f ca="1"/>
        <v>-8.9464882943143849</v>
      </c>
      <c r="HS378" t="s">
        <v>185</v>
      </c>
      <c r="HV378" s="7">
        <f t="shared" ca="1" si="76"/>
        <v>0</v>
      </c>
      <c r="HW378" s="7">
        <f t="shared" ca="1" si="75"/>
        <v>0</v>
      </c>
      <c r="HX378" s="7">
        <f t="shared" ca="1" si="75"/>
        <v>0</v>
      </c>
      <c r="HY378" s="7">
        <f t="shared" ca="1" si="75"/>
        <v>0</v>
      </c>
      <c r="HZ378" s="7">
        <f t="shared" ref="HZ378:IN382" ca="1" si="77">IF((ROW()-ROW($HV$364))=(COLUMN()-COLUMN($HV$364)),INDIRECT("HR"&amp;ROW()),0)</f>
        <v>0</v>
      </c>
      <c r="IA378" s="7">
        <f t="shared" ca="1" si="77"/>
        <v>0</v>
      </c>
      <c r="IB378" s="7">
        <f t="shared" ca="1" si="77"/>
        <v>0</v>
      </c>
      <c r="IC378" s="7">
        <f t="shared" ca="1" si="77"/>
        <v>0</v>
      </c>
      <c r="ID378" s="7">
        <f t="shared" ca="1" si="77"/>
        <v>0</v>
      </c>
      <c r="IE378" s="7">
        <f t="shared" ca="1" si="77"/>
        <v>0</v>
      </c>
      <c r="IF378" s="7">
        <f t="shared" ca="1" si="77"/>
        <v>0</v>
      </c>
      <c r="IG378" s="7">
        <f t="shared" ca="1" si="77"/>
        <v>0</v>
      </c>
      <c r="IH378" s="7">
        <f t="shared" ca="1" si="77"/>
        <v>0</v>
      </c>
      <c r="II378" s="7">
        <f t="shared" ca="1" si="77"/>
        <v>0</v>
      </c>
      <c r="IJ378" s="7">
        <f t="shared" ca="1" si="77"/>
        <v>-8.9464882943143849</v>
      </c>
      <c r="IK378" s="7">
        <f t="shared" ca="1" si="77"/>
        <v>0</v>
      </c>
      <c r="IL378" s="7">
        <f t="shared" ca="1" si="77"/>
        <v>0</v>
      </c>
      <c r="IM378" s="7">
        <f t="shared" ca="1" si="77"/>
        <v>0</v>
      </c>
      <c r="IN378" s="7">
        <f t="shared" ca="1" si="77"/>
        <v>0</v>
      </c>
      <c r="IO378" s="17"/>
      <c r="IP378" s="204"/>
      <c r="IQ378" s="3" t="s">
        <v>34</v>
      </c>
      <c r="IR378" s="7">
        <f ca="1"/>
        <v>0</v>
      </c>
      <c r="IS378" s="7">
        <f ca="1"/>
        <v>0</v>
      </c>
      <c r="IT378" s="7">
        <f ca="1"/>
        <v>0</v>
      </c>
      <c r="IU378" s="7">
        <f ca="1"/>
        <v>0</v>
      </c>
      <c r="IV378" s="7">
        <f ca="1"/>
        <v>0</v>
      </c>
      <c r="IW378" s="7">
        <f ca="1"/>
        <v>0</v>
      </c>
      <c r="IX378" s="7">
        <f ca="1"/>
        <v>0</v>
      </c>
      <c r="IY378" s="7">
        <f ca="1"/>
        <v>0</v>
      </c>
      <c r="IZ378" s="7">
        <f ca="1"/>
        <v>0</v>
      </c>
      <c r="JA378" s="7">
        <f ca="1"/>
        <v>0</v>
      </c>
      <c r="JB378" s="7">
        <f ca="1"/>
        <v>0</v>
      </c>
      <c r="JC378" s="7">
        <f ca="1"/>
        <v>0</v>
      </c>
      <c r="JD378" s="7">
        <f ca="1"/>
        <v>0</v>
      </c>
      <c r="JE378" s="7">
        <f ca="1"/>
        <v>0</v>
      </c>
      <c r="JF378" s="7">
        <f ca="1"/>
        <v>0</v>
      </c>
      <c r="JG378" s="7">
        <f ca="1"/>
        <v>0</v>
      </c>
      <c r="JH378" s="7">
        <f ca="1"/>
        <v>-15561.805893236944</v>
      </c>
      <c r="JI378" s="7">
        <f ca="1"/>
        <v>-69.322983041322885</v>
      </c>
      <c r="JJ378" s="7">
        <f ca="1"/>
        <v>-360.89471219044208</v>
      </c>
      <c r="JK378" s="7">
        <f ca="1"/>
        <v>-111.47641153129393</v>
      </c>
      <c r="JL378" s="143"/>
    </row>
    <row r="379" spans="222:276">
      <c r="HN379" s="204"/>
      <c r="HO379" s="148"/>
      <c r="HP379" s="204"/>
      <c r="HQ379" s="3" t="s">
        <v>35</v>
      </c>
      <c r="HR379" s="7">
        <f ca="1"/>
        <v>0</v>
      </c>
      <c r="HS379" t="s">
        <v>186</v>
      </c>
      <c r="HV379" s="7">
        <f t="shared" ca="1" si="76"/>
        <v>0</v>
      </c>
      <c r="HW379" s="7">
        <f t="shared" ca="1" si="76"/>
        <v>0</v>
      </c>
      <c r="HX379" s="7">
        <f t="shared" ca="1" si="76"/>
        <v>0</v>
      </c>
      <c r="HY379" s="7">
        <f t="shared" ca="1" si="76"/>
        <v>0</v>
      </c>
      <c r="HZ379" s="7">
        <f t="shared" ca="1" si="76"/>
        <v>0</v>
      </c>
      <c r="IA379" s="7">
        <f t="shared" ca="1" si="76"/>
        <v>0</v>
      </c>
      <c r="IB379" s="7">
        <f t="shared" ca="1" si="76"/>
        <v>0</v>
      </c>
      <c r="IC379" s="7">
        <f t="shared" ca="1" si="76"/>
        <v>0</v>
      </c>
      <c r="ID379" s="7">
        <f t="shared" ca="1" si="76"/>
        <v>0</v>
      </c>
      <c r="IE379" s="7">
        <f t="shared" ca="1" si="76"/>
        <v>0</v>
      </c>
      <c r="IF379" s="7">
        <f t="shared" ca="1" si="76"/>
        <v>0</v>
      </c>
      <c r="IG379" s="7">
        <f t="shared" ca="1" si="76"/>
        <v>0</v>
      </c>
      <c r="IH379" s="7">
        <f t="shared" ca="1" si="76"/>
        <v>0</v>
      </c>
      <c r="II379" s="7">
        <f t="shared" ca="1" si="76"/>
        <v>0</v>
      </c>
      <c r="IJ379" s="7">
        <f t="shared" ca="1" si="76"/>
        <v>0</v>
      </c>
      <c r="IK379" s="7">
        <f t="shared" ca="1" si="76"/>
        <v>0</v>
      </c>
      <c r="IL379" s="7">
        <f t="shared" ca="1" si="77"/>
        <v>0</v>
      </c>
      <c r="IM379" s="7">
        <f t="shared" ca="1" si="77"/>
        <v>0</v>
      </c>
      <c r="IN379" s="7">
        <f t="shared" ca="1" si="77"/>
        <v>0</v>
      </c>
      <c r="IO379" s="17"/>
      <c r="IP379" s="204"/>
      <c r="IQ379" s="3" t="s">
        <v>35</v>
      </c>
      <c r="IR379" s="7">
        <f ca="1"/>
        <v>0</v>
      </c>
      <c r="IS379" s="7">
        <f ca="1"/>
        <v>0</v>
      </c>
      <c r="IT379" s="7">
        <f ca="1"/>
        <v>0</v>
      </c>
      <c r="IU379" s="7">
        <f ca="1"/>
        <v>0</v>
      </c>
      <c r="IV379" s="7">
        <f ca="1"/>
        <v>0</v>
      </c>
      <c r="IW379" s="7">
        <f ca="1"/>
        <v>0</v>
      </c>
      <c r="IX379" s="7">
        <f ca="1"/>
        <v>0</v>
      </c>
      <c r="IY379" s="7">
        <f ca="1"/>
        <v>0</v>
      </c>
      <c r="IZ379" s="7">
        <f ca="1"/>
        <v>0</v>
      </c>
      <c r="JA379" s="7">
        <f ca="1"/>
        <v>0</v>
      </c>
      <c r="JB379" s="7">
        <f ca="1"/>
        <v>0</v>
      </c>
      <c r="JC379" s="7">
        <f ca="1"/>
        <v>0</v>
      </c>
      <c r="JD379" s="7">
        <f ca="1"/>
        <v>0</v>
      </c>
      <c r="JE379" s="7">
        <f ca="1"/>
        <v>0</v>
      </c>
      <c r="JF379" s="7">
        <f ca="1"/>
        <v>0</v>
      </c>
      <c r="JG379" s="7">
        <f ca="1"/>
        <v>0</v>
      </c>
      <c r="JH379" s="7">
        <f ca="1"/>
        <v>0</v>
      </c>
      <c r="JI379" s="7">
        <f ca="1"/>
        <v>0</v>
      </c>
      <c r="JJ379" s="7">
        <f ca="1"/>
        <v>0</v>
      </c>
      <c r="JK379" s="7">
        <f ca="1"/>
        <v>0</v>
      </c>
      <c r="JL379" s="143"/>
    </row>
    <row r="380" spans="222:276" ht="19">
      <c r="HN380" s="204"/>
      <c r="HO380" s="148"/>
      <c r="HP380" s="204"/>
      <c r="HQ380" s="3" t="s">
        <v>36</v>
      </c>
      <c r="HR380" s="7">
        <f ca="1"/>
        <v>0</v>
      </c>
      <c r="HS380" t="s">
        <v>187</v>
      </c>
      <c r="HV380" s="7">
        <f t="shared" ca="1" si="76"/>
        <v>0</v>
      </c>
      <c r="HW380" s="7">
        <f t="shared" ca="1" si="76"/>
        <v>0</v>
      </c>
      <c r="HX380" s="7">
        <f t="shared" ca="1" si="76"/>
        <v>0</v>
      </c>
      <c r="HY380" s="7">
        <f t="shared" ca="1" si="76"/>
        <v>0</v>
      </c>
      <c r="HZ380" s="7">
        <f t="shared" ca="1" si="76"/>
        <v>0</v>
      </c>
      <c r="IA380" s="7">
        <f t="shared" ca="1" si="76"/>
        <v>0</v>
      </c>
      <c r="IB380" s="7">
        <f t="shared" ca="1" si="76"/>
        <v>0</v>
      </c>
      <c r="IC380" s="7">
        <f t="shared" ca="1" si="76"/>
        <v>0</v>
      </c>
      <c r="ID380" s="7">
        <f t="shared" ca="1" si="76"/>
        <v>0</v>
      </c>
      <c r="IE380" s="7">
        <f t="shared" ca="1" si="76"/>
        <v>0</v>
      </c>
      <c r="IF380" s="7">
        <f t="shared" ca="1" si="76"/>
        <v>0</v>
      </c>
      <c r="IG380" s="7">
        <f t="shared" ca="1" si="76"/>
        <v>0</v>
      </c>
      <c r="IH380" s="7">
        <f t="shared" ca="1" si="76"/>
        <v>0</v>
      </c>
      <c r="II380" s="7">
        <f t="shared" ca="1" si="76"/>
        <v>0</v>
      </c>
      <c r="IJ380" s="7">
        <f t="shared" ca="1" si="76"/>
        <v>0</v>
      </c>
      <c r="IK380" s="7">
        <f t="shared" ca="1" si="76"/>
        <v>0</v>
      </c>
      <c r="IL380" s="7">
        <f t="shared" ca="1" si="77"/>
        <v>0</v>
      </c>
      <c r="IM380" s="7">
        <f t="shared" ca="1" si="77"/>
        <v>0</v>
      </c>
      <c r="IN380" s="7">
        <f t="shared" ca="1" si="77"/>
        <v>0</v>
      </c>
      <c r="IO380" s="17"/>
      <c r="IP380" s="204"/>
      <c r="IQ380" s="3" t="s">
        <v>36</v>
      </c>
      <c r="IR380" s="7">
        <f ca="1"/>
        <v>0</v>
      </c>
      <c r="IS380" s="7">
        <f ca="1"/>
        <v>0</v>
      </c>
      <c r="IT380" s="7">
        <f ca="1"/>
        <v>0</v>
      </c>
      <c r="IU380" s="7">
        <f ca="1"/>
        <v>0</v>
      </c>
      <c r="IV380" s="7">
        <f ca="1"/>
        <v>0</v>
      </c>
      <c r="IW380" s="7">
        <f ca="1"/>
        <v>0</v>
      </c>
      <c r="IX380" s="7">
        <f ca="1"/>
        <v>0</v>
      </c>
      <c r="IY380" s="7">
        <f ca="1"/>
        <v>0</v>
      </c>
      <c r="IZ380" s="7">
        <f ca="1"/>
        <v>0</v>
      </c>
      <c r="JA380" s="7">
        <f ca="1"/>
        <v>0</v>
      </c>
      <c r="JB380" s="7">
        <f ca="1"/>
        <v>0</v>
      </c>
      <c r="JC380" s="7">
        <f ca="1"/>
        <v>0</v>
      </c>
      <c r="JD380" s="7">
        <f ca="1"/>
        <v>0</v>
      </c>
      <c r="JE380" s="7">
        <f ca="1"/>
        <v>0</v>
      </c>
      <c r="JF380" s="7">
        <f ca="1"/>
        <v>0</v>
      </c>
      <c r="JG380" s="7">
        <f ca="1"/>
        <v>0</v>
      </c>
      <c r="JH380" s="7">
        <f ca="1"/>
        <v>0</v>
      </c>
      <c r="JI380" s="7">
        <f ca="1"/>
        <v>0</v>
      </c>
      <c r="JJ380" s="7">
        <f ca="1"/>
        <v>0</v>
      </c>
      <c r="JK380" s="7">
        <f ca="1"/>
        <v>0</v>
      </c>
      <c r="JL380" s="143"/>
    </row>
    <row r="381" spans="222:276">
      <c r="HN381" s="204"/>
      <c r="HO381" s="148"/>
      <c r="HP381" s="204"/>
      <c r="HQ381" s="3" t="s">
        <v>41</v>
      </c>
      <c r="HR381" s="7">
        <f ca="1"/>
        <v>0</v>
      </c>
      <c r="HS381" t="s">
        <v>188</v>
      </c>
      <c r="HV381" s="7">
        <f t="shared" ca="1" si="76"/>
        <v>0</v>
      </c>
      <c r="HW381" s="7">
        <f t="shared" ca="1" si="76"/>
        <v>0</v>
      </c>
      <c r="HX381" s="7">
        <f t="shared" ca="1" si="76"/>
        <v>0</v>
      </c>
      <c r="HY381" s="7">
        <f t="shared" ca="1" si="76"/>
        <v>0</v>
      </c>
      <c r="HZ381" s="7">
        <f t="shared" ca="1" si="76"/>
        <v>0</v>
      </c>
      <c r="IA381" s="7">
        <f t="shared" ca="1" si="76"/>
        <v>0</v>
      </c>
      <c r="IB381" s="7">
        <f t="shared" ca="1" si="76"/>
        <v>0</v>
      </c>
      <c r="IC381" s="7">
        <f t="shared" ca="1" si="76"/>
        <v>0</v>
      </c>
      <c r="ID381" s="7">
        <f t="shared" ca="1" si="76"/>
        <v>0</v>
      </c>
      <c r="IE381" s="7">
        <f t="shared" ca="1" si="76"/>
        <v>0</v>
      </c>
      <c r="IF381" s="7">
        <f t="shared" ca="1" si="76"/>
        <v>0</v>
      </c>
      <c r="IG381" s="7">
        <f t="shared" ca="1" si="76"/>
        <v>0</v>
      </c>
      <c r="IH381" s="7">
        <f t="shared" ca="1" si="76"/>
        <v>0</v>
      </c>
      <c r="II381" s="7">
        <f t="shared" ca="1" si="76"/>
        <v>0</v>
      </c>
      <c r="IJ381" s="7">
        <f t="shared" ca="1" si="76"/>
        <v>0</v>
      </c>
      <c r="IK381" s="7">
        <f t="shared" ca="1" si="76"/>
        <v>0</v>
      </c>
      <c r="IL381" s="7">
        <f t="shared" ca="1" si="77"/>
        <v>0</v>
      </c>
      <c r="IM381" s="7">
        <f t="shared" ca="1" si="77"/>
        <v>0</v>
      </c>
      <c r="IN381" s="7">
        <f t="shared" ca="1" si="77"/>
        <v>0</v>
      </c>
      <c r="IO381" s="17"/>
      <c r="IP381" s="204"/>
      <c r="IQ381" s="3" t="s">
        <v>41</v>
      </c>
      <c r="IR381" s="7">
        <f ca="1"/>
        <v>0</v>
      </c>
      <c r="IS381" s="7">
        <f ca="1"/>
        <v>0</v>
      </c>
      <c r="IT381" s="7">
        <f ca="1"/>
        <v>0</v>
      </c>
      <c r="IU381" s="7">
        <f ca="1"/>
        <v>0</v>
      </c>
      <c r="IV381" s="7">
        <f ca="1"/>
        <v>0</v>
      </c>
      <c r="IW381" s="7">
        <f ca="1"/>
        <v>0</v>
      </c>
      <c r="IX381" s="7">
        <f ca="1"/>
        <v>0</v>
      </c>
      <c r="IY381" s="7">
        <f ca="1"/>
        <v>0</v>
      </c>
      <c r="IZ381" s="7">
        <f ca="1"/>
        <v>0</v>
      </c>
      <c r="JA381" s="7">
        <f ca="1"/>
        <v>0</v>
      </c>
      <c r="JB381" s="7">
        <f ca="1"/>
        <v>0</v>
      </c>
      <c r="JC381" s="7">
        <f ca="1"/>
        <v>0</v>
      </c>
      <c r="JD381" s="7">
        <f ca="1"/>
        <v>0</v>
      </c>
      <c r="JE381" s="7">
        <f ca="1"/>
        <v>0</v>
      </c>
      <c r="JF381" s="7">
        <f ca="1"/>
        <v>0</v>
      </c>
      <c r="JG381" s="7">
        <f ca="1"/>
        <v>0</v>
      </c>
      <c r="JH381" s="7">
        <f ca="1"/>
        <v>0</v>
      </c>
      <c r="JI381" s="7">
        <f ca="1"/>
        <v>0</v>
      </c>
      <c r="JJ381" s="7">
        <f ca="1"/>
        <v>0</v>
      </c>
      <c r="JK381" s="7">
        <f ca="1"/>
        <v>0</v>
      </c>
      <c r="JL381" s="143"/>
    </row>
    <row r="382" spans="222:276">
      <c r="HN382" s="204"/>
      <c r="HO382" s="148"/>
      <c r="HP382" s="204"/>
      <c r="HQ382" s="3" t="s">
        <v>134</v>
      </c>
      <c r="HR382" s="7">
        <f ca="1"/>
        <v>0</v>
      </c>
      <c r="HS382" t="s">
        <v>189</v>
      </c>
      <c r="HV382" s="7">
        <f t="shared" ca="1" si="76"/>
        <v>0</v>
      </c>
      <c r="HW382" s="7">
        <f t="shared" ca="1" si="76"/>
        <v>0</v>
      </c>
      <c r="HX382" s="7">
        <f t="shared" ca="1" si="76"/>
        <v>0</v>
      </c>
      <c r="HY382" s="7">
        <f t="shared" ca="1" si="76"/>
        <v>0</v>
      </c>
      <c r="HZ382" s="7">
        <f t="shared" ca="1" si="76"/>
        <v>0</v>
      </c>
      <c r="IA382" s="7">
        <f t="shared" ca="1" si="76"/>
        <v>0</v>
      </c>
      <c r="IB382" s="7">
        <f t="shared" ca="1" si="76"/>
        <v>0</v>
      </c>
      <c r="IC382" s="7">
        <f t="shared" ca="1" si="76"/>
        <v>0</v>
      </c>
      <c r="ID382" s="7">
        <f t="shared" ca="1" si="76"/>
        <v>0</v>
      </c>
      <c r="IE382" s="7">
        <f t="shared" ca="1" si="76"/>
        <v>0</v>
      </c>
      <c r="IF382" s="7">
        <f t="shared" ca="1" si="76"/>
        <v>0</v>
      </c>
      <c r="IG382" s="7">
        <f t="shared" ca="1" si="76"/>
        <v>0</v>
      </c>
      <c r="IH382" s="7">
        <f t="shared" ca="1" si="76"/>
        <v>0</v>
      </c>
      <c r="II382" s="7">
        <f t="shared" ca="1" si="76"/>
        <v>0</v>
      </c>
      <c r="IJ382" s="7">
        <f t="shared" ca="1" si="76"/>
        <v>0</v>
      </c>
      <c r="IK382" s="7">
        <f t="shared" ca="1" si="76"/>
        <v>0</v>
      </c>
      <c r="IL382" s="7">
        <f t="shared" ca="1" si="77"/>
        <v>0</v>
      </c>
      <c r="IM382" s="7">
        <f t="shared" ca="1" si="77"/>
        <v>0</v>
      </c>
      <c r="IN382" s="7">
        <f t="shared" ca="1" si="77"/>
        <v>0</v>
      </c>
      <c r="IO382" s="17"/>
      <c r="IP382" s="204"/>
      <c r="IQ382" s="3" t="s">
        <v>134</v>
      </c>
      <c r="IR382" s="7">
        <f ca="1"/>
        <v>0</v>
      </c>
      <c r="IS382" s="7">
        <f ca="1"/>
        <v>0</v>
      </c>
      <c r="IT382" s="7">
        <f ca="1"/>
        <v>0</v>
      </c>
      <c r="IU382" s="7">
        <f ca="1"/>
        <v>0</v>
      </c>
      <c r="IV382" s="7">
        <f ca="1"/>
        <v>0</v>
      </c>
      <c r="IW382" s="7">
        <f ca="1"/>
        <v>0</v>
      </c>
      <c r="IX382" s="7">
        <f ca="1"/>
        <v>0</v>
      </c>
      <c r="IY382" s="7">
        <f ca="1"/>
        <v>0</v>
      </c>
      <c r="IZ382" s="7">
        <f ca="1"/>
        <v>0</v>
      </c>
      <c r="JA382" s="7">
        <f ca="1"/>
        <v>0</v>
      </c>
      <c r="JB382" s="7">
        <f ca="1"/>
        <v>0</v>
      </c>
      <c r="JC382" s="7">
        <f ca="1"/>
        <v>0</v>
      </c>
      <c r="JD382" s="7">
        <f ca="1"/>
        <v>0</v>
      </c>
      <c r="JE382" s="7">
        <f ca="1"/>
        <v>0</v>
      </c>
      <c r="JF382" s="7">
        <f ca="1"/>
        <v>0</v>
      </c>
      <c r="JG382" s="7">
        <f ca="1"/>
        <v>0</v>
      </c>
      <c r="JH382" s="7">
        <f ca="1"/>
        <v>0</v>
      </c>
      <c r="JI382" s="7">
        <f ca="1"/>
        <v>0</v>
      </c>
      <c r="JJ382" s="7">
        <f ca="1"/>
        <v>0</v>
      </c>
      <c r="JK382" s="7">
        <f ca="1"/>
        <v>0</v>
      </c>
      <c r="JL382" s="143"/>
    </row>
    <row r="383" spans="222:276" ht="18">
      <c r="HN383" s="204"/>
      <c r="HO383" s="148"/>
      <c r="HP383" s="17"/>
      <c r="HR383" s="17" t="s">
        <v>266</v>
      </c>
      <c r="HV383" s="211" t="s">
        <v>287</v>
      </c>
      <c r="HW383" s="211"/>
      <c r="HX383" s="211"/>
      <c r="HY383" s="211"/>
      <c r="HZ383" s="211"/>
      <c r="IA383" s="211"/>
      <c r="IB383" s="211"/>
      <c r="IC383" s="211"/>
      <c r="ID383" s="211"/>
      <c r="IE383" s="211"/>
      <c r="IF383" s="211"/>
      <c r="IG383" s="211"/>
      <c r="IH383" s="211"/>
      <c r="II383" s="211"/>
      <c r="IJ383" s="211"/>
      <c r="IK383" s="211"/>
      <c r="IL383" s="211"/>
      <c r="IM383" s="211"/>
      <c r="IN383" s="211"/>
      <c r="IO383" s="17"/>
      <c r="IP383" s="45"/>
      <c r="IQ383" s="3"/>
      <c r="IR383" s="221" t="s">
        <v>288</v>
      </c>
      <c r="IS383" s="221"/>
      <c r="IT383" s="221"/>
      <c r="IU383" s="221"/>
      <c r="IV383" s="221"/>
      <c r="IW383" s="221"/>
      <c r="IX383" s="221"/>
      <c r="IY383" s="221"/>
      <c r="IZ383" s="221"/>
      <c r="JA383" s="221"/>
      <c r="JB383" s="221"/>
      <c r="JC383" s="221"/>
      <c r="JD383" s="221"/>
      <c r="JE383" s="221"/>
      <c r="JF383" s="221"/>
      <c r="JG383" s="221"/>
      <c r="JH383" s="221"/>
      <c r="JI383" s="221"/>
      <c r="JJ383" s="221"/>
      <c r="JK383" s="221"/>
      <c r="JL383" s="143"/>
    </row>
    <row r="384" spans="222:276">
      <c r="HN384" s="204"/>
      <c r="HO384" s="148"/>
      <c r="HP384" s="17"/>
      <c r="HR384" s="17"/>
      <c r="HV384" s="38"/>
      <c r="HW384" s="38"/>
      <c r="HX384" s="38"/>
      <c r="HY384" s="38"/>
      <c r="HZ384" s="38"/>
      <c r="IA384" s="38"/>
      <c r="IB384" s="38"/>
      <c r="IC384" s="38"/>
      <c r="ID384" s="38"/>
      <c r="IE384" s="38"/>
      <c r="IF384" s="38"/>
      <c r="IG384" s="38"/>
      <c r="IH384" s="38"/>
      <c r="II384" s="38"/>
      <c r="IJ384" s="38"/>
      <c r="IK384" s="38"/>
      <c r="IL384" s="38"/>
      <c r="IM384" s="38"/>
      <c r="IN384" s="38"/>
      <c r="IO384" s="17"/>
      <c r="IP384" s="45"/>
      <c r="IQ384" s="3"/>
      <c r="IR384" s="7">
        <f ca="1">IR373</f>
        <v>0</v>
      </c>
      <c r="IS384" s="7">
        <f t="shared" ref="IS384:JK384" ca="1" si="78">IS373</f>
        <v>0</v>
      </c>
      <c r="IT384" s="7">
        <f t="shared" ca="1" si="78"/>
        <v>0</v>
      </c>
      <c r="IU384" s="7">
        <f t="shared" ca="1" si="78"/>
        <v>0</v>
      </c>
      <c r="IV384" s="7">
        <f t="shared" ca="1" si="78"/>
        <v>0</v>
      </c>
      <c r="IW384" s="7">
        <f t="shared" ca="1" si="78"/>
        <v>0</v>
      </c>
      <c r="IX384" s="7">
        <f t="shared" ca="1" si="78"/>
        <v>0</v>
      </c>
      <c r="IY384" s="7">
        <f t="shared" ca="1" si="78"/>
        <v>0</v>
      </c>
      <c r="IZ384" s="7">
        <f t="shared" ca="1" si="78"/>
        <v>0</v>
      </c>
      <c r="JA384" s="7">
        <f t="shared" ca="1" si="78"/>
        <v>0</v>
      </c>
      <c r="JB384" s="7">
        <f t="shared" ca="1" si="78"/>
        <v>0</v>
      </c>
      <c r="JC384" s="7">
        <f t="shared" ca="1" si="78"/>
        <v>0</v>
      </c>
      <c r="JD384" s="7">
        <f t="shared" ca="1" si="78"/>
        <v>0</v>
      </c>
      <c r="JE384" s="7">
        <f t="shared" ca="1" si="78"/>
        <v>0</v>
      </c>
      <c r="JF384" s="7">
        <f t="shared" ca="1" si="78"/>
        <v>0</v>
      </c>
      <c r="JG384" s="7">
        <f t="shared" ca="1" si="78"/>
        <v>0</v>
      </c>
      <c r="JH384" s="7">
        <f t="shared" ca="1" si="78"/>
        <v>15580.933531448693</v>
      </c>
      <c r="JI384" s="7">
        <f t="shared" ca="1" si="78"/>
        <v>89.78387316207359</v>
      </c>
      <c r="JJ384" s="7">
        <f t="shared" ca="1" si="78"/>
        <v>395.40358060400143</v>
      </c>
      <c r="JK384" s="7">
        <f t="shared" ca="1" si="78"/>
        <v>144.37901478536588</v>
      </c>
      <c r="JL384" s="143"/>
    </row>
    <row r="385" spans="222:276" ht="20">
      <c r="HN385" s="204"/>
      <c r="HO385" s="148"/>
      <c r="HP385" s="17"/>
      <c r="HR385" s="17"/>
      <c r="HV385" s="38"/>
      <c r="HW385" s="38"/>
      <c r="HX385" s="38"/>
      <c r="HY385" s="38"/>
      <c r="HZ385" s="38"/>
      <c r="IA385" s="38"/>
      <c r="IB385" s="38"/>
      <c r="IC385" s="38"/>
      <c r="ID385" s="38"/>
      <c r="IE385" s="38"/>
      <c r="IF385" s="38"/>
      <c r="IG385" s="38"/>
      <c r="IH385" s="38"/>
      <c r="II385" s="38"/>
      <c r="IJ385" s="38"/>
      <c r="IK385" s="38"/>
      <c r="IL385" s="38"/>
      <c r="IM385" s="38"/>
      <c r="IN385" s="38"/>
      <c r="IO385" s="17"/>
      <c r="IP385" s="45"/>
      <c r="IQ385" s="3"/>
      <c r="IR385" s="221" t="s">
        <v>289</v>
      </c>
      <c r="IS385" s="221"/>
      <c r="IT385" s="221"/>
      <c r="IU385" s="221"/>
      <c r="IV385" s="221"/>
      <c r="IW385" s="221"/>
      <c r="IX385" s="221"/>
      <c r="IY385" s="221"/>
      <c r="IZ385" s="221"/>
      <c r="JA385" s="221"/>
      <c r="JB385" s="221"/>
      <c r="JC385" s="221"/>
      <c r="JD385" s="221"/>
      <c r="JE385" s="221"/>
      <c r="JF385" s="221"/>
      <c r="JG385" s="221"/>
      <c r="JH385" s="221"/>
      <c r="JI385" s="221"/>
      <c r="JJ385" s="221"/>
      <c r="JK385" s="221"/>
      <c r="JL385" s="143"/>
    </row>
    <row r="386" spans="222:276">
      <c r="HN386" s="204"/>
      <c r="HO386" s="148"/>
      <c r="HP386" s="17"/>
      <c r="HR386" s="17"/>
      <c r="HV386" s="38"/>
      <c r="HW386" s="38"/>
      <c r="HX386" s="38"/>
      <c r="HY386" s="38"/>
      <c r="HZ386" s="38"/>
      <c r="IA386" s="38"/>
      <c r="IB386" s="38"/>
      <c r="IC386" s="38"/>
      <c r="ID386" s="38"/>
      <c r="IE386" s="38"/>
      <c r="IF386" s="38"/>
      <c r="IG386" s="38"/>
      <c r="IH386" s="38"/>
      <c r="II386" s="38"/>
      <c r="IJ386" s="38"/>
      <c r="IK386" s="38"/>
      <c r="IL386" s="38"/>
      <c r="IM386" s="38"/>
      <c r="IN386" s="38"/>
      <c r="IO386" s="17"/>
      <c r="IP386" s="45"/>
      <c r="IQ386" s="3"/>
      <c r="IR386" s="17"/>
      <c r="IS386" s="17"/>
      <c r="IT386" s="17"/>
      <c r="IU386" s="17"/>
      <c r="IV386" s="17"/>
      <c r="IW386" s="17"/>
      <c r="IX386" s="17"/>
      <c r="IY386" s="17"/>
      <c r="IZ386" s="17"/>
      <c r="JA386" s="17"/>
      <c r="JB386" s="17"/>
      <c r="JC386" s="17"/>
      <c r="JD386" s="17"/>
      <c r="JE386" s="17"/>
      <c r="JF386" s="17"/>
      <c r="JG386" s="17"/>
      <c r="JH386" s="17"/>
      <c r="JI386" s="17"/>
      <c r="JJ386" s="17"/>
      <c r="JK386" s="17"/>
      <c r="JL386" s="143"/>
    </row>
    <row r="387" spans="222:276">
      <c r="HN387" s="204"/>
      <c r="HO387" s="147"/>
      <c r="HV387" s="211" t="s">
        <v>1</v>
      </c>
      <c r="HW387" s="211"/>
      <c r="HX387" s="211"/>
      <c r="HY387" s="211"/>
      <c r="HZ387" s="211"/>
      <c r="IA387" s="211"/>
      <c r="IB387" s="211"/>
      <c r="IC387" s="211"/>
      <c r="ID387" s="211"/>
      <c r="IE387" s="211"/>
      <c r="IF387" s="211"/>
      <c r="IG387" s="211"/>
      <c r="IH387" s="211"/>
      <c r="II387" s="211"/>
      <c r="IJ387" s="211"/>
      <c r="IK387" s="211"/>
      <c r="IL387" s="211"/>
      <c r="IM387" s="211"/>
      <c r="IN387" s="211"/>
      <c r="IR387" s="211" t="s">
        <v>110</v>
      </c>
      <c r="IS387" s="211"/>
      <c r="IT387" s="211"/>
      <c r="IU387" s="211"/>
      <c r="IV387" s="211"/>
      <c r="IW387" s="211"/>
      <c r="IX387" s="211"/>
      <c r="IY387" s="211"/>
      <c r="IZ387" s="211"/>
      <c r="JA387" s="211"/>
      <c r="JB387" s="211"/>
      <c r="JC387" s="211"/>
      <c r="JD387" s="211"/>
      <c r="JE387" s="211"/>
      <c r="JF387" s="211"/>
      <c r="JG387" s="211"/>
      <c r="JH387" s="211"/>
      <c r="JI387" s="211"/>
      <c r="JJ387" s="211"/>
      <c r="JK387" s="211"/>
      <c r="JL387" s="143"/>
    </row>
    <row r="388" spans="222:276" ht="96" customHeight="1">
      <c r="HN388" s="204"/>
      <c r="HO388" s="147"/>
      <c r="HS388" t="s">
        <v>190</v>
      </c>
      <c r="HV388" s="6" t="s">
        <v>175</v>
      </c>
      <c r="HW388" s="6" t="s">
        <v>176</v>
      </c>
      <c r="HX388" s="6" t="s">
        <v>28</v>
      </c>
      <c r="HY388" s="6" t="s">
        <v>0</v>
      </c>
      <c r="HZ388" s="6" t="s">
        <v>37</v>
      </c>
      <c r="IA388" s="6" t="s">
        <v>38</v>
      </c>
      <c r="IB388" s="6" t="s">
        <v>13</v>
      </c>
      <c r="IC388" s="6" t="s">
        <v>23</v>
      </c>
      <c r="ID388" s="6" t="s">
        <v>22</v>
      </c>
      <c r="IE388" s="6" t="s">
        <v>131</v>
      </c>
      <c r="IF388" s="6" t="s">
        <v>132</v>
      </c>
      <c r="IG388" s="6" t="s">
        <v>32</v>
      </c>
      <c r="IH388" s="6" t="s">
        <v>33</v>
      </c>
      <c r="II388" s="6" t="s">
        <v>42</v>
      </c>
      <c r="IJ388" s="6" t="s">
        <v>34</v>
      </c>
      <c r="IK388" s="6" t="s">
        <v>35</v>
      </c>
      <c r="IL388" s="6" t="s">
        <v>36</v>
      </c>
      <c r="IM388" s="6" t="s">
        <v>41</v>
      </c>
      <c r="IN388" s="6" t="s">
        <v>134</v>
      </c>
      <c r="IR388" s="6" t="s">
        <v>14</v>
      </c>
      <c r="IS388" s="6" t="s">
        <v>201</v>
      </c>
      <c r="IT388" s="6" t="s">
        <v>202</v>
      </c>
      <c r="IU388" s="6" t="s">
        <v>27</v>
      </c>
      <c r="IV388" s="6" t="s">
        <v>203</v>
      </c>
      <c r="IW388" s="6" t="s">
        <v>204</v>
      </c>
      <c r="IX388" s="6" t="s">
        <v>15</v>
      </c>
      <c r="IY388" s="6" t="s">
        <v>206</v>
      </c>
      <c r="IZ388" s="6" t="s">
        <v>21</v>
      </c>
      <c r="JA388" s="6" t="s">
        <v>205</v>
      </c>
      <c r="JB388" s="6" t="s">
        <v>20</v>
      </c>
      <c r="JC388" s="6" t="s">
        <v>207</v>
      </c>
      <c r="JD388" s="6" t="s">
        <v>182</v>
      </c>
      <c r="JE388" s="6" t="s">
        <v>183</v>
      </c>
      <c r="JF388" s="6" t="s">
        <v>184</v>
      </c>
      <c r="JG388" s="6" t="s">
        <v>180</v>
      </c>
      <c r="JH388" s="6" t="s">
        <v>139</v>
      </c>
      <c r="JI388" s="6" t="s">
        <v>140</v>
      </c>
      <c r="JJ388" s="6" t="s">
        <v>181</v>
      </c>
      <c r="JK388" s="6" t="s">
        <v>142</v>
      </c>
      <c r="JL388" s="143"/>
    </row>
    <row r="389" spans="222:276">
      <c r="HN389" s="204"/>
      <c r="HO389" s="148"/>
      <c r="HP389" s="204" t="s">
        <v>169</v>
      </c>
      <c r="HQ389" s="3" t="s">
        <v>175</v>
      </c>
      <c r="HR389" s="7">
        <f t="array" aca="1" ref="HR389:HR407" ca="1">TRANSPOSE(HV81:IN81)</f>
        <v>0</v>
      </c>
      <c r="HS389" t="s">
        <v>185</v>
      </c>
      <c r="HV389" s="7">
        <f ca="1">IF((ROW()-ROW($HV$389))=(COLUMN()-COLUMN($HV$389)),INDIRECT("HR"&amp;ROW()),0)</f>
        <v>0</v>
      </c>
      <c r="HW389" s="7">
        <f t="shared" ref="HW389:IN403" ca="1" si="79">IF((ROW()-ROW($HV$389))=(COLUMN()-COLUMN($HV$389)),INDIRECT("HR"&amp;ROW()),0)</f>
        <v>0</v>
      </c>
      <c r="HX389" s="7">
        <f t="shared" ca="1" si="79"/>
        <v>0</v>
      </c>
      <c r="HY389" s="7">
        <f t="shared" ca="1" si="79"/>
        <v>0</v>
      </c>
      <c r="HZ389" s="7">
        <f t="shared" ca="1" si="79"/>
        <v>0</v>
      </c>
      <c r="IA389" s="7">
        <f t="shared" ca="1" si="79"/>
        <v>0</v>
      </c>
      <c r="IB389" s="7">
        <f t="shared" ca="1" si="79"/>
        <v>0</v>
      </c>
      <c r="IC389" s="7">
        <f t="shared" ca="1" si="79"/>
        <v>0</v>
      </c>
      <c r="ID389" s="7">
        <f t="shared" ca="1" si="79"/>
        <v>0</v>
      </c>
      <c r="IE389" s="7">
        <f t="shared" ca="1" si="79"/>
        <v>0</v>
      </c>
      <c r="IF389" s="7">
        <f t="shared" ca="1" si="79"/>
        <v>0</v>
      </c>
      <c r="IG389" s="7">
        <f t="shared" ca="1" si="79"/>
        <v>0</v>
      </c>
      <c r="IH389" s="7">
        <f t="shared" ca="1" si="79"/>
        <v>0</v>
      </c>
      <c r="II389" s="7">
        <f t="shared" ca="1" si="79"/>
        <v>0</v>
      </c>
      <c r="IJ389" s="7">
        <f t="shared" ca="1" si="79"/>
        <v>0</v>
      </c>
      <c r="IK389" s="7">
        <f t="shared" ca="1" si="79"/>
        <v>0</v>
      </c>
      <c r="IL389" s="7">
        <f t="shared" ca="1" si="79"/>
        <v>0</v>
      </c>
      <c r="IM389" s="7">
        <f t="shared" ca="1" si="79"/>
        <v>0</v>
      </c>
      <c r="IN389" s="7">
        <f t="shared" ca="1" si="79"/>
        <v>0</v>
      </c>
      <c r="IO389" s="17"/>
      <c r="IP389" s="204" t="s">
        <v>169</v>
      </c>
      <c r="IQ389" s="3" t="s">
        <v>175</v>
      </c>
      <c r="IR389" s="7">
        <f t="array" aca="1" ref="IR389:JK407" ca="1">MMULT(HV389:IN407, FL$103:GE$121)</f>
        <v>0</v>
      </c>
      <c r="IS389" s="7">
        <f ca="1"/>
        <v>0</v>
      </c>
      <c r="IT389" s="7">
        <f ca="1"/>
        <v>0</v>
      </c>
      <c r="IU389" s="7">
        <f ca="1"/>
        <v>0</v>
      </c>
      <c r="IV389" s="7">
        <f ca="1"/>
        <v>0</v>
      </c>
      <c r="IW389" s="7">
        <f ca="1"/>
        <v>0</v>
      </c>
      <c r="IX389" s="7">
        <f ca="1"/>
        <v>0</v>
      </c>
      <c r="IY389" s="7">
        <f ca="1"/>
        <v>0</v>
      </c>
      <c r="IZ389" s="7">
        <f ca="1"/>
        <v>0</v>
      </c>
      <c r="JA389" s="7">
        <f ca="1"/>
        <v>0</v>
      </c>
      <c r="JB389" s="7">
        <f ca="1"/>
        <v>0</v>
      </c>
      <c r="JC389" s="7">
        <f ca="1"/>
        <v>0</v>
      </c>
      <c r="JD389" s="7">
        <f ca="1"/>
        <v>0</v>
      </c>
      <c r="JE389" s="7">
        <f ca="1"/>
        <v>0</v>
      </c>
      <c r="JF389" s="7">
        <f ca="1"/>
        <v>0</v>
      </c>
      <c r="JG389" s="7">
        <f ca="1"/>
        <v>0</v>
      </c>
      <c r="JH389" s="7">
        <f ca="1"/>
        <v>0</v>
      </c>
      <c r="JI389" s="7">
        <f ca="1"/>
        <v>0</v>
      </c>
      <c r="JJ389" s="7">
        <f ca="1"/>
        <v>0</v>
      </c>
      <c r="JK389" s="7">
        <f ca="1"/>
        <v>0</v>
      </c>
      <c r="JL389" s="143"/>
    </row>
    <row r="390" spans="222:276">
      <c r="HN390" s="204"/>
      <c r="HO390" s="148"/>
      <c r="HP390" s="204"/>
      <c r="HQ390" s="3" t="s">
        <v>176</v>
      </c>
      <c r="HR390" s="7">
        <f ca="1"/>
        <v>0</v>
      </c>
      <c r="HS390" t="s">
        <v>185</v>
      </c>
      <c r="HV390" s="7">
        <f t="shared" ref="HV390:IK407" ca="1" si="80">IF((ROW()-ROW($HV$389))=(COLUMN()-COLUMN($HV$389)),INDIRECT("HR"&amp;ROW()),0)</f>
        <v>0</v>
      </c>
      <c r="HW390" s="7">
        <f t="shared" ca="1" si="79"/>
        <v>0</v>
      </c>
      <c r="HX390" s="7">
        <f t="shared" ca="1" si="79"/>
        <v>0</v>
      </c>
      <c r="HY390" s="7">
        <f t="shared" ca="1" si="79"/>
        <v>0</v>
      </c>
      <c r="HZ390" s="7">
        <f t="shared" ca="1" si="79"/>
        <v>0</v>
      </c>
      <c r="IA390" s="7">
        <f t="shared" ca="1" si="79"/>
        <v>0</v>
      </c>
      <c r="IB390" s="7">
        <f t="shared" ca="1" si="79"/>
        <v>0</v>
      </c>
      <c r="IC390" s="7">
        <f t="shared" ca="1" si="79"/>
        <v>0</v>
      </c>
      <c r="ID390" s="7">
        <f t="shared" ca="1" si="79"/>
        <v>0</v>
      </c>
      <c r="IE390" s="7">
        <f t="shared" ca="1" si="79"/>
        <v>0</v>
      </c>
      <c r="IF390" s="7">
        <f t="shared" ca="1" si="79"/>
        <v>0</v>
      </c>
      <c r="IG390" s="7">
        <f t="shared" ca="1" si="79"/>
        <v>0</v>
      </c>
      <c r="IH390" s="7">
        <f t="shared" ca="1" si="79"/>
        <v>0</v>
      </c>
      <c r="II390" s="7">
        <f t="shared" ca="1" si="79"/>
        <v>0</v>
      </c>
      <c r="IJ390" s="7">
        <f t="shared" ca="1" si="79"/>
        <v>0</v>
      </c>
      <c r="IK390" s="7">
        <f t="shared" ca="1" si="79"/>
        <v>0</v>
      </c>
      <c r="IL390" s="7">
        <f t="shared" ca="1" si="79"/>
        <v>0</v>
      </c>
      <c r="IM390" s="7">
        <f t="shared" ca="1" si="79"/>
        <v>0</v>
      </c>
      <c r="IN390" s="7">
        <f t="shared" ca="1" si="79"/>
        <v>0</v>
      </c>
      <c r="IO390" s="17"/>
      <c r="IP390" s="204"/>
      <c r="IQ390" s="3" t="s">
        <v>176</v>
      </c>
      <c r="IR390" s="7">
        <f ca="1"/>
        <v>0</v>
      </c>
      <c r="IS390" s="7">
        <f ca="1"/>
        <v>0</v>
      </c>
      <c r="IT390" s="7">
        <f ca="1"/>
        <v>0</v>
      </c>
      <c r="IU390" s="7">
        <f ca="1"/>
        <v>0</v>
      </c>
      <c r="IV390" s="7">
        <f ca="1"/>
        <v>0</v>
      </c>
      <c r="IW390" s="7">
        <f ca="1"/>
        <v>0</v>
      </c>
      <c r="IX390" s="7">
        <f ca="1"/>
        <v>0</v>
      </c>
      <c r="IY390" s="7">
        <f ca="1"/>
        <v>0</v>
      </c>
      <c r="IZ390" s="7">
        <f ca="1"/>
        <v>0</v>
      </c>
      <c r="JA390" s="7">
        <f ca="1"/>
        <v>0</v>
      </c>
      <c r="JB390" s="7">
        <f ca="1"/>
        <v>0</v>
      </c>
      <c r="JC390" s="7">
        <f ca="1"/>
        <v>0</v>
      </c>
      <c r="JD390" s="7">
        <f ca="1"/>
        <v>0</v>
      </c>
      <c r="JE390" s="7">
        <f ca="1"/>
        <v>0</v>
      </c>
      <c r="JF390" s="7">
        <f ca="1"/>
        <v>0</v>
      </c>
      <c r="JG390" s="7">
        <f ca="1"/>
        <v>0</v>
      </c>
      <c r="JH390" s="7">
        <f ca="1"/>
        <v>0</v>
      </c>
      <c r="JI390" s="7">
        <f ca="1"/>
        <v>0</v>
      </c>
      <c r="JJ390" s="7">
        <f ca="1"/>
        <v>0</v>
      </c>
      <c r="JK390" s="7">
        <f ca="1"/>
        <v>0</v>
      </c>
      <c r="JL390" s="143"/>
    </row>
    <row r="391" spans="222:276">
      <c r="HN391" s="204"/>
      <c r="HO391" s="148"/>
      <c r="HP391" s="204"/>
      <c r="HQ391" s="3" t="s">
        <v>28</v>
      </c>
      <c r="HR391" s="7">
        <f ca="1"/>
        <v>0</v>
      </c>
      <c r="HS391" t="s">
        <v>185</v>
      </c>
      <c r="HV391" s="7">
        <f t="shared" ca="1" si="80"/>
        <v>0</v>
      </c>
      <c r="HW391" s="7">
        <f t="shared" ca="1" si="79"/>
        <v>0</v>
      </c>
      <c r="HX391" s="7">
        <f t="shared" ca="1" si="79"/>
        <v>0</v>
      </c>
      <c r="HY391" s="7">
        <f t="shared" ca="1" si="79"/>
        <v>0</v>
      </c>
      <c r="HZ391" s="7">
        <f t="shared" ca="1" si="79"/>
        <v>0</v>
      </c>
      <c r="IA391" s="7">
        <f t="shared" ca="1" si="79"/>
        <v>0</v>
      </c>
      <c r="IB391" s="7">
        <f t="shared" ca="1" si="79"/>
        <v>0</v>
      </c>
      <c r="IC391" s="7">
        <f t="shared" ca="1" si="79"/>
        <v>0</v>
      </c>
      <c r="ID391" s="7">
        <f t="shared" ca="1" si="79"/>
        <v>0</v>
      </c>
      <c r="IE391" s="7">
        <f t="shared" ca="1" si="79"/>
        <v>0</v>
      </c>
      <c r="IF391" s="7">
        <f t="shared" ca="1" si="79"/>
        <v>0</v>
      </c>
      <c r="IG391" s="7">
        <f t="shared" ca="1" si="79"/>
        <v>0</v>
      </c>
      <c r="IH391" s="7">
        <f t="shared" ca="1" si="79"/>
        <v>0</v>
      </c>
      <c r="II391" s="7">
        <f t="shared" ca="1" si="79"/>
        <v>0</v>
      </c>
      <c r="IJ391" s="7">
        <f t="shared" ca="1" si="79"/>
        <v>0</v>
      </c>
      <c r="IK391" s="7">
        <f t="shared" ca="1" si="79"/>
        <v>0</v>
      </c>
      <c r="IL391" s="7">
        <f t="shared" ca="1" si="79"/>
        <v>0</v>
      </c>
      <c r="IM391" s="7">
        <f t="shared" ca="1" si="79"/>
        <v>0</v>
      </c>
      <c r="IN391" s="7">
        <f t="shared" ca="1" si="79"/>
        <v>0</v>
      </c>
      <c r="IO391" s="17"/>
      <c r="IP391" s="204"/>
      <c r="IQ391" s="3" t="s">
        <v>28</v>
      </c>
      <c r="IR391" s="7">
        <f ca="1"/>
        <v>0</v>
      </c>
      <c r="IS391" s="7">
        <f ca="1"/>
        <v>0</v>
      </c>
      <c r="IT391" s="7">
        <f ca="1"/>
        <v>0</v>
      </c>
      <c r="IU391" s="7">
        <f ca="1"/>
        <v>0</v>
      </c>
      <c r="IV391" s="7">
        <f ca="1"/>
        <v>0</v>
      </c>
      <c r="IW391" s="7">
        <f ca="1"/>
        <v>0</v>
      </c>
      <c r="IX391" s="7">
        <f ca="1"/>
        <v>0</v>
      </c>
      <c r="IY391" s="7">
        <f ca="1"/>
        <v>0</v>
      </c>
      <c r="IZ391" s="7">
        <f ca="1"/>
        <v>0</v>
      </c>
      <c r="JA391" s="7">
        <f ca="1"/>
        <v>0</v>
      </c>
      <c r="JB391" s="7">
        <f ca="1"/>
        <v>0</v>
      </c>
      <c r="JC391" s="7">
        <f ca="1"/>
        <v>0</v>
      </c>
      <c r="JD391" s="7">
        <f ca="1"/>
        <v>0</v>
      </c>
      <c r="JE391" s="7">
        <f ca="1"/>
        <v>0</v>
      </c>
      <c r="JF391" s="7">
        <f ca="1"/>
        <v>0</v>
      </c>
      <c r="JG391" s="7">
        <f ca="1"/>
        <v>0</v>
      </c>
      <c r="JH391" s="7">
        <f ca="1"/>
        <v>0</v>
      </c>
      <c r="JI391" s="7">
        <f ca="1"/>
        <v>0</v>
      </c>
      <c r="JJ391" s="7">
        <f ca="1"/>
        <v>0</v>
      </c>
      <c r="JK391" s="7">
        <f ca="1"/>
        <v>0</v>
      </c>
      <c r="JL391" s="143"/>
    </row>
    <row r="392" spans="222:276">
      <c r="HN392" s="204"/>
      <c r="HO392" s="148"/>
      <c r="HP392" s="204"/>
      <c r="HQ392" s="3" t="s">
        <v>0</v>
      </c>
      <c r="HR392" s="7">
        <f ca="1"/>
        <v>0</v>
      </c>
      <c r="HS392" t="s">
        <v>185</v>
      </c>
      <c r="HV392" s="7">
        <f t="shared" ca="1" si="80"/>
        <v>0</v>
      </c>
      <c r="HW392" s="7">
        <f t="shared" ca="1" si="79"/>
        <v>0</v>
      </c>
      <c r="HX392" s="7">
        <f t="shared" ca="1" si="79"/>
        <v>0</v>
      </c>
      <c r="HY392" s="7">
        <f t="shared" ca="1" si="79"/>
        <v>0</v>
      </c>
      <c r="HZ392" s="7">
        <f t="shared" ca="1" si="79"/>
        <v>0</v>
      </c>
      <c r="IA392" s="7">
        <f t="shared" ca="1" si="79"/>
        <v>0</v>
      </c>
      <c r="IB392" s="7">
        <f t="shared" ca="1" si="79"/>
        <v>0</v>
      </c>
      <c r="IC392" s="7">
        <f t="shared" ca="1" si="79"/>
        <v>0</v>
      </c>
      <c r="ID392" s="7">
        <f t="shared" ca="1" si="79"/>
        <v>0</v>
      </c>
      <c r="IE392" s="7">
        <f t="shared" ca="1" si="79"/>
        <v>0</v>
      </c>
      <c r="IF392" s="7">
        <f t="shared" ca="1" si="79"/>
        <v>0</v>
      </c>
      <c r="IG392" s="7">
        <f t="shared" ca="1" si="79"/>
        <v>0</v>
      </c>
      <c r="IH392" s="7">
        <f t="shared" ca="1" si="79"/>
        <v>0</v>
      </c>
      <c r="II392" s="7">
        <f t="shared" ca="1" si="79"/>
        <v>0</v>
      </c>
      <c r="IJ392" s="7">
        <f t="shared" ca="1" si="79"/>
        <v>0</v>
      </c>
      <c r="IK392" s="7">
        <f t="shared" ca="1" si="79"/>
        <v>0</v>
      </c>
      <c r="IL392" s="7">
        <f t="shared" ca="1" si="79"/>
        <v>0</v>
      </c>
      <c r="IM392" s="7">
        <f t="shared" ca="1" si="79"/>
        <v>0</v>
      </c>
      <c r="IN392" s="7">
        <f t="shared" ca="1" si="79"/>
        <v>0</v>
      </c>
      <c r="IO392" s="17"/>
      <c r="IP392" s="204"/>
      <c r="IQ392" s="3" t="s">
        <v>0</v>
      </c>
      <c r="IR392" s="7">
        <f ca="1"/>
        <v>0</v>
      </c>
      <c r="IS392" s="7">
        <f ca="1"/>
        <v>0</v>
      </c>
      <c r="IT392" s="7">
        <f ca="1"/>
        <v>0</v>
      </c>
      <c r="IU392" s="7">
        <f ca="1"/>
        <v>0</v>
      </c>
      <c r="IV392" s="7">
        <f ca="1"/>
        <v>0</v>
      </c>
      <c r="IW392" s="7">
        <f ca="1"/>
        <v>0</v>
      </c>
      <c r="IX392" s="7">
        <f ca="1"/>
        <v>0</v>
      </c>
      <c r="IY392" s="7">
        <f ca="1"/>
        <v>0</v>
      </c>
      <c r="IZ392" s="7">
        <f ca="1"/>
        <v>0</v>
      </c>
      <c r="JA392" s="7">
        <f ca="1"/>
        <v>0</v>
      </c>
      <c r="JB392" s="7">
        <f ca="1"/>
        <v>0</v>
      </c>
      <c r="JC392" s="7">
        <f ca="1"/>
        <v>0</v>
      </c>
      <c r="JD392" s="7">
        <f ca="1"/>
        <v>0</v>
      </c>
      <c r="JE392" s="7">
        <f ca="1"/>
        <v>0</v>
      </c>
      <c r="JF392" s="7">
        <f ca="1"/>
        <v>0</v>
      </c>
      <c r="JG392" s="7">
        <f ca="1"/>
        <v>0</v>
      </c>
      <c r="JH392" s="7">
        <f ca="1"/>
        <v>0</v>
      </c>
      <c r="JI392" s="7">
        <f ca="1"/>
        <v>0</v>
      </c>
      <c r="JJ392" s="7">
        <f ca="1"/>
        <v>0</v>
      </c>
      <c r="JK392" s="7">
        <f ca="1"/>
        <v>0</v>
      </c>
      <c r="JL392" s="143"/>
    </row>
    <row r="393" spans="222:276">
      <c r="HN393" s="204"/>
      <c r="HO393" s="148"/>
      <c r="HP393" s="204"/>
      <c r="HQ393" s="3" t="s">
        <v>37</v>
      </c>
      <c r="HR393" s="7">
        <f ca="1"/>
        <v>0</v>
      </c>
      <c r="HS393" t="s">
        <v>185</v>
      </c>
      <c r="HV393" s="7">
        <f t="shared" ca="1" si="80"/>
        <v>0</v>
      </c>
      <c r="HW393" s="7">
        <f t="shared" ca="1" si="79"/>
        <v>0</v>
      </c>
      <c r="HX393" s="7">
        <f t="shared" ca="1" si="79"/>
        <v>0</v>
      </c>
      <c r="HY393" s="7">
        <f t="shared" ca="1" si="79"/>
        <v>0</v>
      </c>
      <c r="HZ393" s="7">
        <f t="shared" ca="1" si="79"/>
        <v>0</v>
      </c>
      <c r="IA393" s="7">
        <f t="shared" ca="1" si="79"/>
        <v>0</v>
      </c>
      <c r="IB393" s="7">
        <f t="shared" ca="1" si="79"/>
        <v>0</v>
      </c>
      <c r="IC393" s="7">
        <f t="shared" ca="1" si="79"/>
        <v>0</v>
      </c>
      <c r="ID393" s="7">
        <f t="shared" ca="1" si="79"/>
        <v>0</v>
      </c>
      <c r="IE393" s="7">
        <f t="shared" ca="1" si="79"/>
        <v>0</v>
      </c>
      <c r="IF393" s="7">
        <f t="shared" ca="1" si="79"/>
        <v>0</v>
      </c>
      <c r="IG393" s="7">
        <f t="shared" ca="1" si="79"/>
        <v>0</v>
      </c>
      <c r="IH393" s="7">
        <f t="shared" ca="1" si="79"/>
        <v>0</v>
      </c>
      <c r="II393" s="7">
        <f t="shared" ca="1" si="79"/>
        <v>0</v>
      </c>
      <c r="IJ393" s="7">
        <f t="shared" ca="1" si="79"/>
        <v>0</v>
      </c>
      <c r="IK393" s="7">
        <f t="shared" ca="1" si="79"/>
        <v>0</v>
      </c>
      <c r="IL393" s="7">
        <f t="shared" ca="1" si="79"/>
        <v>0</v>
      </c>
      <c r="IM393" s="7">
        <f t="shared" ca="1" si="79"/>
        <v>0</v>
      </c>
      <c r="IN393" s="7">
        <f t="shared" ca="1" si="79"/>
        <v>0</v>
      </c>
      <c r="IO393" s="17"/>
      <c r="IP393" s="204"/>
      <c r="IQ393" s="3" t="s">
        <v>37</v>
      </c>
      <c r="IR393" s="7">
        <f ca="1"/>
        <v>0</v>
      </c>
      <c r="IS393" s="7">
        <f ca="1"/>
        <v>0</v>
      </c>
      <c r="IT393" s="7">
        <f ca="1"/>
        <v>0</v>
      </c>
      <c r="IU393" s="7">
        <f ca="1"/>
        <v>0</v>
      </c>
      <c r="IV393" s="7">
        <f ca="1"/>
        <v>0</v>
      </c>
      <c r="IW393" s="7">
        <f ca="1"/>
        <v>0</v>
      </c>
      <c r="IX393" s="7">
        <f ca="1"/>
        <v>0</v>
      </c>
      <c r="IY393" s="7">
        <f ca="1"/>
        <v>0</v>
      </c>
      <c r="IZ393" s="7">
        <f ca="1"/>
        <v>0</v>
      </c>
      <c r="JA393" s="7">
        <f ca="1"/>
        <v>0</v>
      </c>
      <c r="JB393" s="7">
        <f ca="1"/>
        <v>0</v>
      </c>
      <c r="JC393" s="7">
        <f ca="1"/>
        <v>0</v>
      </c>
      <c r="JD393" s="7">
        <f ca="1"/>
        <v>0</v>
      </c>
      <c r="JE393" s="7">
        <f ca="1"/>
        <v>0</v>
      </c>
      <c r="JF393" s="7">
        <f ca="1"/>
        <v>0</v>
      </c>
      <c r="JG393" s="7">
        <f ca="1"/>
        <v>0</v>
      </c>
      <c r="JH393" s="7">
        <f ca="1"/>
        <v>0</v>
      </c>
      <c r="JI393" s="7">
        <f ca="1"/>
        <v>0</v>
      </c>
      <c r="JJ393" s="7">
        <f ca="1"/>
        <v>0</v>
      </c>
      <c r="JK393" s="7">
        <f ca="1"/>
        <v>0</v>
      </c>
      <c r="JL393" s="143"/>
    </row>
    <row r="394" spans="222:276">
      <c r="HN394" s="204"/>
      <c r="HO394" s="148"/>
      <c r="HP394" s="204"/>
      <c r="HQ394" s="3" t="s">
        <v>38</v>
      </c>
      <c r="HR394" s="7">
        <f ca="1"/>
        <v>0</v>
      </c>
      <c r="HS394" t="s">
        <v>185</v>
      </c>
      <c r="HV394" s="7">
        <f t="shared" ca="1" si="80"/>
        <v>0</v>
      </c>
      <c r="HW394" s="7">
        <f t="shared" ca="1" si="79"/>
        <v>0</v>
      </c>
      <c r="HX394" s="7">
        <f t="shared" ca="1" si="79"/>
        <v>0</v>
      </c>
      <c r="HY394" s="7">
        <f t="shared" ca="1" si="79"/>
        <v>0</v>
      </c>
      <c r="HZ394" s="7">
        <f t="shared" ca="1" si="79"/>
        <v>0</v>
      </c>
      <c r="IA394" s="7">
        <f t="shared" ca="1" si="79"/>
        <v>0</v>
      </c>
      <c r="IB394" s="7">
        <f t="shared" ca="1" si="79"/>
        <v>0</v>
      </c>
      <c r="IC394" s="7">
        <f t="shared" ca="1" si="79"/>
        <v>0</v>
      </c>
      <c r="ID394" s="7">
        <f t="shared" ca="1" si="79"/>
        <v>0</v>
      </c>
      <c r="IE394" s="7">
        <f t="shared" ca="1" si="79"/>
        <v>0</v>
      </c>
      <c r="IF394" s="7">
        <f t="shared" ca="1" si="79"/>
        <v>0</v>
      </c>
      <c r="IG394" s="7">
        <f t="shared" ca="1" si="79"/>
        <v>0</v>
      </c>
      <c r="IH394" s="7">
        <f t="shared" ca="1" si="79"/>
        <v>0</v>
      </c>
      <c r="II394" s="7">
        <f t="shared" ca="1" si="79"/>
        <v>0</v>
      </c>
      <c r="IJ394" s="7">
        <f t="shared" ca="1" si="79"/>
        <v>0</v>
      </c>
      <c r="IK394" s="7">
        <f t="shared" ca="1" si="79"/>
        <v>0</v>
      </c>
      <c r="IL394" s="7">
        <f t="shared" ca="1" si="79"/>
        <v>0</v>
      </c>
      <c r="IM394" s="7">
        <f t="shared" ca="1" si="79"/>
        <v>0</v>
      </c>
      <c r="IN394" s="7">
        <f t="shared" ca="1" si="79"/>
        <v>0</v>
      </c>
      <c r="IO394" s="17"/>
      <c r="IP394" s="204"/>
      <c r="IQ394" s="3" t="s">
        <v>38</v>
      </c>
      <c r="IR394" s="7">
        <f ca="1"/>
        <v>0</v>
      </c>
      <c r="IS394" s="7">
        <f ca="1"/>
        <v>0</v>
      </c>
      <c r="IT394" s="7">
        <f ca="1"/>
        <v>0</v>
      </c>
      <c r="IU394" s="7">
        <f ca="1"/>
        <v>0</v>
      </c>
      <c r="IV394" s="7">
        <f ca="1"/>
        <v>0</v>
      </c>
      <c r="IW394" s="7">
        <f ca="1"/>
        <v>0</v>
      </c>
      <c r="IX394" s="7">
        <f ca="1"/>
        <v>0</v>
      </c>
      <c r="IY394" s="7">
        <f ca="1"/>
        <v>0</v>
      </c>
      <c r="IZ394" s="7">
        <f ca="1"/>
        <v>0</v>
      </c>
      <c r="JA394" s="7">
        <f ca="1"/>
        <v>0</v>
      </c>
      <c r="JB394" s="7">
        <f ca="1"/>
        <v>0</v>
      </c>
      <c r="JC394" s="7">
        <f ca="1"/>
        <v>0</v>
      </c>
      <c r="JD394" s="7">
        <f ca="1"/>
        <v>0</v>
      </c>
      <c r="JE394" s="7">
        <f ca="1"/>
        <v>0</v>
      </c>
      <c r="JF394" s="7">
        <f ca="1"/>
        <v>0</v>
      </c>
      <c r="JG394" s="7">
        <f ca="1"/>
        <v>0</v>
      </c>
      <c r="JH394" s="7">
        <f ca="1"/>
        <v>0</v>
      </c>
      <c r="JI394" s="7">
        <f ca="1"/>
        <v>0</v>
      </c>
      <c r="JJ394" s="7">
        <f ca="1"/>
        <v>0</v>
      </c>
      <c r="JK394" s="7">
        <f ca="1"/>
        <v>0</v>
      </c>
      <c r="JL394" s="143"/>
      <c r="JP394">
        <f ca="1">SUM(JH390:JK390)</f>
        <v>0</v>
      </c>
    </row>
    <row r="395" spans="222:276">
      <c r="HN395" s="204"/>
      <c r="HO395" s="148"/>
      <c r="HP395" s="204"/>
      <c r="HQ395" s="3" t="s">
        <v>13</v>
      </c>
      <c r="HR395" s="7">
        <f ca="1"/>
        <v>0</v>
      </c>
      <c r="HS395" t="s">
        <v>185</v>
      </c>
      <c r="HV395" s="7">
        <f t="shared" ca="1" si="80"/>
        <v>0</v>
      </c>
      <c r="HW395" s="7">
        <f t="shared" ca="1" si="79"/>
        <v>0</v>
      </c>
      <c r="HX395" s="7">
        <f t="shared" ca="1" si="79"/>
        <v>0</v>
      </c>
      <c r="HY395" s="7">
        <f t="shared" ca="1" si="79"/>
        <v>0</v>
      </c>
      <c r="HZ395" s="7">
        <f t="shared" ca="1" si="79"/>
        <v>0</v>
      </c>
      <c r="IA395" s="7">
        <f t="shared" ca="1" si="79"/>
        <v>0</v>
      </c>
      <c r="IB395" s="7">
        <f t="shared" ca="1" si="79"/>
        <v>0</v>
      </c>
      <c r="IC395" s="7">
        <f t="shared" ca="1" si="79"/>
        <v>0</v>
      </c>
      <c r="ID395" s="7">
        <f t="shared" ca="1" si="79"/>
        <v>0</v>
      </c>
      <c r="IE395" s="7">
        <f t="shared" ca="1" si="79"/>
        <v>0</v>
      </c>
      <c r="IF395" s="7">
        <f t="shared" ca="1" si="79"/>
        <v>0</v>
      </c>
      <c r="IG395" s="7">
        <f t="shared" ca="1" si="79"/>
        <v>0</v>
      </c>
      <c r="IH395" s="7">
        <f t="shared" ca="1" si="79"/>
        <v>0</v>
      </c>
      <c r="II395" s="7">
        <f t="shared" ca="1" si="79"/>
        <v>0</v>
      </c>
      <c r="IJ395" s="7">
        <f t="shared" ca="1" si="79"/>
        <v>0</v>
      </c>
      <c r="IK395" s="7">
        <f t="shared" ca="1" si="79"/>
        <v>0</v>
      </c>
      <c r="IL395" s="7">
        <f t="shared" ca="1" si="79"/>
        <v>0</v>
      </c>
      <c r="IM395" s="7">
        <f t="shared" ca="1" si="79"/>
        <v>0</v>
      </c>
      <c r="IN395" s="7">
        <f t="shared" ca="1" si="79"/>
        <v>0</v>
      </c>
      <c r="IO395" s="17"/>
      <c r="IP395" s="204"/>
      <c r="IQ395" s="3" t="s">
        <v>13</v>
      </c>
      <c r="IR395" s="7">
        <f ca="1"/>
        <v>0</v>
      </c>
      <c r="IS395" s="7">
        <f ca="1"/>
        <v>0</v>
      </c>
      <c r="IT395" s="7">
        <f ca="1"/>
        <v>0</v>
      </c>
      <c r="IU395" s="7">
        <f ca="1"/>
        <v>0</v>
      </c>
      <c r="IV395" s="7">
        <f ca="1"/>
        <v>0</v>
      </c>
      <c r="IW395" s="7">
        <f ca="1"/>
        <v>0</v>
      </c>
      <c r="IX395" s="7">
        <f ca="1"/>
        <v>0</v>
      </c>
      <c r="IY395" s="7">
        <f ca="1"/>
        <v>0</v>
      </c>
      <c r="IZ395" s="7">
        <f ca="1"/>
        <v>0</v>
      </c>
      <c r="JA395" s="7">
        <f ca="1"/>
        <v>0</v>
      </c>
      <c r="JB395" s="7">
        <f ca="1"/>
        <v>0</v>
      </c>
      <c r="JC395" s="7">
        <f ca="1"/>
        <v>0</v>
      </c>
      <c r="JD395" s="7">
        <f ca="1"/>
        <v>0</v>
      </c>
      <c r="JE395" s="7">
        <f ca="1"/>
        <v>0</v>
      </c>
      <c r="JF395" s="7">
        <f ca="1"/>
        <v>0</v>
      </c>
      <c r="JG395" s="7">
        <f ca="1"/>
        <v>0</v>
      </c>
      <c r="JH395" s="7">
        <f ca="1"/>
        <v>0</v>
      </c>
      <c r="JI395" s="7">
        <f ca="1"/>
        <v>0</v>
      </c>
      <c r="JJ395" s="7">
        <f ca="1"/>
        <v>0</v>
      </c>
      <c r="JK395" s="7">
        <f ca="1"/>
        <v>0</v>
      </c>
      <c r="JL395" s="143"/>
      <c r="JP395">
        <f ca="1">SUM(JH391:JK391)</f>
        <v>0</v>
      </c>
    </row>
    <row r="396" spans="222:276">
      <c r="HN396" s="204"/>
      <c r="HO396" s="148"/>
      <c r="HP396" s="204"/>
      <c r="HQ396" s="3" t="s">
        <v>23</v>
      </c>
      <c r="HR396" s="7">
        <f ca="1"/>
        <v>1</v>
      </c>
      <c r="HS396" t="s">
        <v>185</v>
      </c>
      <c r="HV396" s="7">
        <f t="shared" ca="1" si="80"/>
        <v>0</v>
      </c>
      <c r="HW396" s="7">
        <f t="shared" ca="1" si="79"/>
        <v>0</v>
      </c>
      <c r="HX396" s="7">
        <f t="shared" ca="1" si="79"/>
        <v>0</v>
      </c>
      <c r="HY396" s="7">
        <f t="shared" ca="1" si="79"/>
        <v>0</v>
      </c>
      <c r="HZ396" s="7">
        <f t="shared" ca="1" si="79"/>
        <v>0</v>
      </c>
      <c r="IA396" s="7">
        <f t="shared" ca="1" si="79"/>
        <v>0</v>
      </c>
      <c r="IB396" s="7">
        <f t="shared" ca="1" si="79"/>
        <v>0</v>
      </c>
      <c r="IC396" s="7">
        <f t="shared" ca="1" si="79"/>
        <v>1</v>
      </c>
      <c r="ID396" s="7">
        <f t="shared" ca="1" si="79"/>
        <v>0</v>
      </c>
      <c r="IE396" s="7">
        <f t="shared" ca="1" si="79"/>
        <v>0</v>
      </c>
      <c r="IF396" s="7">
        <f t="shared" ca="1" si="79"/>
        <v>0</v>
      </c>
      <c r="IG396" s="7">
        <f t="shared" ca="1" si="79"/>
        <v>0</v>
      </c>
      <c r="IH396" s="7">
        <f t="shared" ca="1" si="79"/>
        <v>0</v>
      </c>
      <c r="II396" s="7">
        <f t="shared" ca="1" si="79"/>
        <v>0</v>
      </c>
      <c r="IJ396" s="7">
        <f t="shared" ca="1" si="79"/>
        <v>0</v>
      </c>
      <c r="IK396" s="7">
        <f t="shared" ca="1" si="79"/>
        <v>0</v>
      </c>
      <c r="IL396" s="7">
        <f t="shared" ca="1" si="79"/>
        <v>0</v>
      </c>
      <c r="IM396" s="7">
        <f t="shared" ca="1" si="79"/>
        <v>0</v>
      </c>
      <c r="IN396" s="7">
        <f t="shared" ca="1" si="79"/>
        <v>0</v>
      </c>
      <c r="IO396" s="17"/>
      <c r="IP396" s="204"/>
      <c r="IQ396" s="3" t="s">
        <v>23</v>
      </c>
      <c r="IR396" s="7">
        <f ca="1"/>
        <v>0</v>
      </c>
      <c r="IS396" s="7">
        <f ca="1"/>
        <v>0</v>
      </c>
      <c r="IT396" s="7">
        <f ca="1"/>
        <v>0</v>
      </c>
      <c r="IU396" s="7">
        <f ca="1"/>
        <v>0</v>
      </c>
      <c r="IV396" s="7">
        <f ca="1"/>
        <v>0</v>
      </c>
      <c r="IW396" s="7">
        <f ca="1"/>
        <v>0</v>
      </c>
      <c r="IX396" s="7">
        <f ca="1"/>
        <v>0</v>
      </c>
      <c r="IY396" s="7">
        <f ca="1"/>
        <v>0</v>
      </c>
      <c r="IZ396" s="7">
        <f ca="1"/>
        <v>0</v>
      </c>
      <c r="JA396" s="7">
        <f ca="1"/>
        <v>0</v>
      </c>
      <c r="JB396" s="7">
        <f ca="1"/>
        <v>0</v>
      </c>
      <c r="JC396" s="7">
        <f ca="1"/>
        <v>0</v>
      </c>
      <c r="JD396" s="7">
        <f ca="1"/>
        <v>0</v>
      </c>
      <c r="JE396" s="7">
        <f ca="1"/>
        <v>0</v>
      </c>
      <c r="JF396" s="7">
        <f ca="1"/>
        <v>0</v>
      </c>
      <c r="JG396" s="7">
        <f ca="1"/>
        <v>0</v>
      </c>
      <c r="JH396" s="7">
        <f ca="1"/>
        <v>46.100643107555172</v>
      </c>
      <c r="JI396" s="7">
        <f ca="1"/>
        <v>6238.6014610455823</v>
      </c>
      <c r="JJ396" s="7">
        <f ca="1"/>
        <v>83.171848462370832</v>
      </c>
      <c r="JK396" s="7">
        <f ca="1"/>
        <v>32.126047384497923</v>
      </c>
      <c r="JL396" s="143"/>
    </row>
    <row r="397" spans="222:276">
      <c r="HN397" s="204"/>
      <c r="HO397" s="148"/>
      <c r="HP397" s="204"/>
      <c r="HQ397" s="3" t="s">
        <v>22</v>
      </c>
      <c r="HR397" s="7">
        <f ca="1"/>
        <v>-1.0199203187250996</v>
      </c>
      <c r="HS397" t="s">
        <v>185</v>
      </c>
      <c r="HV397" s="7">
        <f t="shared" ca="1" si="80"/>
        <v>0</v>
      </c>
      <c r="HW397" s="7">
        <f t="shared" ca="1" si="79"/>
        <v>0</v>
      </c>
      <c r="HX397" s="7">
        <f t="shared" ca="1" si="79"/>
        <v>0</v>
      </c>
      <c r="HY397" s="7">
        <f t="shared" ca="1" si="79"/>
        <v>0</v>
      </c>
      <c r="HZ397" s="7">
        <f t="shared" ca="1" si="79"/>
        <v>0</v>
      </c>
      <c r="IA397" s="7">
        <f t="shared" ca="1" si="79"/>
        <v>0</v>
      </c>
      <c r="IB397" s="7">
        <f t="shared" ca="1" si="79"/>
        <v>0</v>
      </c>
      <c r="IC397" s="7">
        <f t="shared" ca="1" si="79"/>
        <v>0</v>
      </c>
      <c r="ID397" s="7">
        <f t="shared" ca="1" si="79"/>
        <v>-1.0199203187250996</v>
      </c>
      <c r="IE397" s="7">
        <f t="shared" ca="1" si="79"/>
        <v>0</v>
      </c>
      <c r="IF397" s="7">
        <f t="shared" ca="1" si="79"/>
        <v>0</v>
      </c>
      <c r="IG397" s="7">
        <f t="shared" ca="1" si="79"/>
        <v>0</v>
      </c>
      <c r="IH397" s="7">
        <f t="shared" ca="1" si="79"/>
        <v>0</v>
      </c>
      <c r="II397" s="7">
        <f t="shared" ca="1" si="79"/>
        <v>0</v>
      </c>
      <c r="IJ397" s="7">
        <f t="shared" ca="1" si="79"/>
        <v>0</v>
      </c>
      <c r="IK397" s="7">
        <f t="shared" ca="1" si="79"/>
        <v>0</v>
      </c>
      <c r="IL397" s="7">
        <f t="shared" ca="1" si="79"/>
        <v>0</v>
      </c>
      <c r="IM397" s="7">
        <f t="shared" ca="1" si="79"/>
        <v>0</v>
      </c>
      <c r="IN397" s="7">
        <f t="shared" ca="1" si="79"/>
        <v>0</v>
      </c>
      <c r="IO397" s="17"/>
      <c r="IP397" s="204"/>
      <c r="IQ397" s="3" t="s">
        <v>22</v>
      </c>
      <c r="IR397" s="7">
        <f ca="1"/>
        <v>0</v>
      </c>
      <c r="IS397" s="7">
        <f ca="1"/>
        <v>0</v>
      </c>
      <c r="IT397" s="7">
        <f ca="1"/>
        <v>0</v>
      </c>
      <c r="IU397" s="7">
        <f ca="1"/>
        <v>0</v>
      </c>
      <c r="IV397" s="7">
        <f ca="1"/>
        <v>0</v>
      </c>
      <c r="IW397" s="7">
        <f ca="1"/>
        <v>0</v>
      </c>
      <c r="IX397" s="7">
        <f ca="1"/>
        <v>0</v>
      </c>
      <c r="IY397" s="7">
        <f ca="1"/>
        <v>0</v>
      </c>
      <c r="IZ397" s="7">
        <f ca="1"/>
        <v>0</v>
      </c>
      <c r="JA397" s="7">
        <f ca="1"/>
        <v>0</v>
      </c>
      <c r="JB397" s="7">
        <f ca="1"/>
        <v>0</v>
      </c>
      <c r="JC397" s="7">
        <f ca="1"/>
        <v>0</v>
      </c>
      <c r="JD397" s="7">
        <f ca="1"/>
        <v>0</v>
      </c>
      <c r="JE397" s="7">
        <f ca="1"/>
        <v>0</v>
      </c>
      <c r="JF397" s="7">
        <f ca="1"/>
        <v>0</v>
      </c>
      <c r="JG397" s="7">
        <f ca="1"/>
        <v>0</v>
      </c>
      <c r="JH397" s="7">
        <f ca="1"/>
        <v>-46.100643107555172</v>
      </c>
      <c r="JI397" s="7">
        <f ca="1"/>
        <v>-6238.6014610455823</v>
      </c>
      <c r="JJ397" s="7">
        <f ca="1"/>
        <v>-83.171848462370832</v>
      </c>
      <c r="JK397" s="7">
        <f ca="1"/>
        <v>-32.126047384497923</v>
      </c>
      <c r="JL397" s="143"/>
    </row>
    <row r="398" spans="222:276">
      <c r="HN398" s="204"/>
      <c r="HO398" s="148"/>
      <c r="HP398" s="204"/>
      <c r="HQ398" s="3" t="s">
        <v>131</v>
      </c>
      <c r="HR398" s="7">
        <f ca="1"/>
        <v>0</v>
      </c>
      <c r="HS398" t="s">
        <v>185</v>
      </c>
      <c r="HV398" s="7">
        <f t="shared" ca="1" si="80"/>
        <v>0</v>
      </c>
      <c r="HW398" s="7">
        <f t="shared" ca="1" si="79"/>
        <v>0</v>
      </c>
      <c r="HX398" s="7">
        <f t="shared" ca="1" si="79"/>
        <v>0</v>
      </c>
      <c r="HY398" s="7">
        <f t="shared" ca="1" si="79"/>
        <v>0</v>
      </c>
      <c r="HZ398" s="7">
        <f t="shared" ca="1" si="79"/>
        <v>0</v>
      </c>
      <c r="IA398" s="7">
        <f t="shared" ca="1" si="79"/>
        <v>0</v>
      </c>
      <c r="IB398" s="7">
        <f t="shared" ca="1" si="79"/>
        <v>0</v>
      </c>
      <c r="IC398" s="7">
        <f t="shared" ca="1" si="79"/>
        <v>0</v>
      </c>
      <c r="ID398" s="7">
        <f t="shared" ca="1" si="79"/>
        <v>0</v>
      </c>
      <c r="IE398" s="7">
        <f t="shared" ca="1" si="79"/>
        <v>0</v>
      </c>
      <c r="IF398" s="7">
        <f t="shared" ca="1" si="79"/>
        <v>0</v>
      </c>
      <c r="IG398" s="7">
        <f t="shared" ca="1" si="79"/>
        <v>0</v>
      </c>
      <c r="IH398" s="7">
        <f t="shared" ca="1" si="79"/>
        <v>0</v>
      </c>
      <c r="II398" s="7">
        <f t="shared" ca="1" si="79"/>
        <v>0</v>
      </c>
      <c r="IJ398" s="7">
        <f t="shared" ca="1" si="79"/>
        <v>0</v>
      </c>
      <c r="IK398" s="7">
        <f t="shared" ca="1" si="79"/>
        <v>0</v>
      </c>
      <c r="IL398" s="7">
        <f t="shared" ca="1" si="79"/>
        <v>0</v>
      </c>
      <c r="IM398" s="7">
        <f t="shared" ca="1" si="79"/>
        <v>0</v>
      </c>
      <c r="IN398" s="7">
        <f t="shared" ca="1" si="79"/>
        <v>0</v>
      </c>
      <c r="IO398" s="17"/>
      <c r="IP398" s="204"/>
      <c r="IQ398" s="3" t="s">
        <v>131</v>
      </c>
      <c r="IR398" s="7">
        <f ca="1"/>
        <v>0</v>
      </c>
      <c r="IS398" s="7">
        <f ca="1"/>
        <v>0</v>
      </c>
      <c r="IT398" s="7">
        <f ca="1"/>
        <v>0</v>
      </c>
      <c r="IU398" s="7">
        <f ca="1"/>
        <v>0</v>
      </c>
      <c r="IV398" s="7">
        <f ca="1"/>
        <v>0</v>
      </c>
      <c r="IW398" s="7">
        <f ca="1"/>
        <v>0</v>
      </c>
      <c r="IX398" s="7">
        <f ca="1"/>
        <v>0</v>
      </c>
      <c r="IY398" s="7">
        <f ca="1"/>
        <v>0</v>
      </c>
      <c r="IZ398" s="7">
        <f ca="1"/>
        <v>0</v>
      </c>
      <c r="JA398" s="7">
        <f ca="1"/>
        <v>0</v>
      </c>
      <c r="JB398" s="7">
        <f ca="1"/>
        <v>0</v>
      </c>
      <c r="JC398" s="7">
        <f ca="1"/>
        <v>0</v>
      </c>
      <c r="JD398" s="7">
        <f ca="1"/>
        <v>0</v>
      </c>
      <c r="JE398" s="7">
        <f ca="1"/>
        <v>0</v>
      </c>
      <c r="JF398" s="7">
        <f ca="1"/>
        <v>0</v>
      </c>
      <c r="JG398" s="7">
        <f ca="1"/>
        <v>0</v>
      </c>
      <c r="JH398" s="7">
        <f ca="1"/>
        <v>0</v>
      </c>
      <c r="JI398" s="7">
        <f ca="1"/>
        <v>0</v>
      </c>
      <c r="JJ398" s="7">
        <f ca="1"/>
        <v>0</v>
      </c>
      <c r="JK398" s="7">
        <f ca="1"/>
        <v>0</v>
      </c>
      <c r="JL398" s="143"/>
    </row>
    <row r="399" spans="222:276">
      <c r="HN399" s="204"/>
      <c r="HO399" s="148"/>
      <c r="HP399" s="204"/>
      <c r="HQ399" s="3" t="s">
        <v>132</v>
      </c>
      <c r="HR399" s="7">
        <f ca="1"/>
        <v>0</v>
      </c>
      <c r="HS399" t="s">
        <v>185</v>
      </c>
      <c r="HV399" s="7">
        <f t="shared" ca="1" si="80"/>
        <v>0</v>
      </c>
      <c r="HW399" s="7">
        <f t="shared" ca="1" si="79"/>
        <v>0</v>
      </c>
      <c r="HX399" s="7">
        <f t="shared" ca="1" si="79"/>
        <v>0</v>
      </c>
      <c r="HY399" s="7">
        <f t="shared" ca="1" si="79"/>
        <v>0</v>
      </c>
      <c r="HZ399" s="7">
        <f t="shared" ca="1" si="79"/>
        <v>0</v>
      </c>
      <c r="IA399" s="7">
        <f t="shared" ca="1" si="79"/>
        <v>0</v>
      </c>
      <c r="IB399" s="7">
        <f t="shared" ca="1" si="79"/>
        <v>0</v>
      </c>
      <c r="IC399" s="7">
        <f t="shared" ca="1" si="79"/>
        <v>0</v>
      </c>
      <c r="ID399" s="7">
        <f t="shared" ca="1" si="79"/>
        <v>0</v>
      </c>
      <c r="IE399" s="7">
        <f t="shared" ca="1" si="79"/>
        <v>0</v>
      </c>
      <c r="IF399" s="7">
        <f t="shared" ca="1" si="79"/>
        <v>0</v>
      </c>
      <c r="IG399" s="7">
        <f t="shared" ca="1" si="79"/>
        <v>0</v>
      </c>
      <c r="IH399" s="7">
        <f t="shared" ca="1" si="79"/>
        <v>0</v>
      </c>
      <c r="II399" s="7">
        <f t="shared" ca="1" si="79"/>
        <v>0</v>
      </c>
      <c r="IJ399" s="7">
        <f t="shared" ca="1" si="79"/>
        <v>0</v>
      </c>
      <c r="IK399" s="7">
        <f t="shared" ca="1" si="79"/>
        <v>0</v>
      </c>
      <c r="IL399" s="7">
        <f t="shared" ca="1" si="79"/>
        <v>0</v>
      </c>
      <c r="IM399" s="7">
        <f t="shared" ca="1" si="79"/>
        <v>0</v>
      </c>
      <c r="IN399" s="7">
        <f t="shared" ca="1" si="79"/>
        <v>0</v>
      </c>
      <c r="IO399" s="17"/>
      <c r="IP399" s="204"/>
      <c r="IQ399" s="3" t="s">
        <v>132</v>
      </c>
      <c r="IR399" s="7">
        <f ca="1"/>
        <v>0</v>
      </c>
      <c r="IS399" s="7">
        <f ca="1"/>
        <v>0</v>
      </c>
      <c r="IT399" s="7">
        <f ca="1"/>
        <v>0</v>
      </c>
      <c r="IU399" s="7">
        <f ca="1"/>
        <v>0</v>
      </c>
      <c r="IV399" s="7">
        <f ca="1"/>
        <v>0</v>
      </c>
      <c r="IW399" s="7">
        <f ca="1"/>
        <v>0</v>
      </c>
      <c r="IX399" s="7">
        <f ca="1"/>
        <v>0</v>
      </c>
      <c r="IY399" s="7">
        <f ca="1"/>
        <v>0</v>
      </c>
      <c r="IZ399" s="7">
        <f ca="1"/>
        <v>0</v>
      </c>
      <c r="JA399" s="7">
        <f ca="1"/>
        <v>0</v>
      </c>
      <c r="JB399" s="7">
        <f ca="1"/>
        <v>0</v>
      </c>
      <c r="JC399" s="7">
        <f ca="1"/>
        <v>0</v>
      </c>
      <c r="JD399" s="7">
        <f ca="1"/>
        <v>0</v>
      </c>
      <c r="JE399" s="7">
        <f ca="1"/>
        <v>0</v>
      </c>
      <c r="JF399" s="7">
        <f ca="1"/>
        <v>0</v>
      </c>
      <c r="JG399" s="7">
        <f ca="1"/>
        <v>0</v>
      </c>
      <c r="JH399" s="7">
        <f ca="1"/>
        <v>0</v>
      </c>
      <c r="JI399" s="7">
        <f ca="1"/>
        <v>0</v>
      </c>
      <c r="JJ399" s="7">
        <f ca="1"/>
        <v>0</v>
      </c>
      <c r="JK399" s="7">
        <f ca="1"/>
        <v>0</v>
      </c>
      <c r="JL399" s="143"/>
    </row>
    <row r="400" spans="222:276">
      <c r="HN400" s="204"/>
      <c r="HO400" s="148"/>
      <c r="HP400" s="204"/>
      <c r="HQ400" s="3" t="s">
        <v>32</v>
      </c>
      <c r="HR400" s="7">
        <f ca="1"/>
        <v>0</v>
      </c>
      <c r="HS400" t="s">
        <v>185</v>
      </c>
      <c r="HV400" s="7">
        <f t="shared" ca="1" si="80"/>
        <v>0</v>
      </c>
      <c r="HW400" s="7">
        <f t="shared" ca="1" si="79"/>
        <v>0</v>
      </c>
      <c r="HX400" s="7">
        <f t="shared" ca="1" si="79"/>
        <v>0</v>
      </c>
      <c r="HY400" s="7">
        <f t="shared" ca="1" si="79"/>
        <v>0</v>
      </c>
      <c r="HZ400" s="7">
        <f t="shared" ca="1" si="79"/>
        <v>0</v>
      </c>
      <c r="IA400" s="7">
        <f t="shared" ca="1" si="79"/>
        <v>0</v>
      </c>
      <c r="IB400" s="7">
        <f t="shared" ca="1" si="79"/>
        <v>0</v>
      </c>
      <c r="IC400" s="7">
        <f t="shared" ca="1" si="79"/>
        <v>0</v>
      </c>
      <c r="ID400" s="7">
        <f t="shared" ca="1" si="79"/>
        <v>0</v>
      </c>
      <c r="IE400" s="7">
        <f t="shared" ca="1" si="79"/>
        <v>0</v>
      </c>
      <c r="IF400" s="7">
        <f t="shared" ca="1" si="79"/>
        <v>0</v>
      </c>
      <c r="IG400" s="7">
        <f t="shared" ca="1" si="79"/>
        <v>0</v>
      </c>
      <c r="IH400" s="7">
        <f t="shared" ca="1" si="79"/>
        <v>0</v>
      </c>
      <c r="II400" s="7">
        <f t="shared" ca="1" si="79"/>
        <v>0</v>
      </c>
      <c r="IJ400" s="7">
        <f t="shared" ca="1" si="79"/>
        <v>0</v>
      </c>
      <c r="IK400" s="7">
        <f t="shared" ca="1" si="79"/>
        <v>0</v>
      </c>
      <c r="IL400" s="7">
        <f t="shared" ca="1" si="79"/>
        <v>0</v>
      </c>
      <c r="IM400" s="7">
        <f t="shared" ca="1" si="79"/>
        <v>0</v>
      </c>
      <c r="IN400" s="7">
        <f t="shared" ca="1" si="79"/>
        <v>0</v>
      </c>
      <c r="IO400" s="17"/>
      <c r="IP400" s="204"/>
      <c r="IQ400" s="3" t="s">
        <v>32</v>
      </c>
      <c r="IR400" s="7">
        <f ca="1"/>
        <v>0</v>
      </c>
      <c r="IS400" s="7">
        <f ca="1"/>
        <v>0</v>
      </c>
      <c r="IT400" s="7">
        <f ca="1"/>
        <v>0</v>
      </c>
      <c r="IU400" s="7">
        <f ca="1"/>
        <v>0</v>
      </c>
      <c r="IV400" s="7">
        <f ca="1"/>
        <v>0</v>
      </c>
      <c r="IW400" s="7">
        <f ca="1"/>
        <v>0</v>
      </c>
      <c r="IX400" s="7">
        <f ca="1"/>
        <v>0</v>
      </c>
      <c r="IY400" s="7">
        <f ca="1"/>
        <v>0</v>
      </c>
      <c r="IZ400" s="7">
        <f ca="1"/>
        <v>0</v>
      </c>
      <c r="JA400" s="7">
        <f ca="1"/>
        <v>0</v>
      </c>
      <c r="JB400" s="7">
        <f ca="1"/>
        <v>0</v>
      </c>
      <c r="JC400" s="7">
        <f ca="1"/>
        <v>0</v>
      </c>
      <c r="JD400" s="7">
        <f ca="1"/>
        <v>0</v>
      </c>
      <c r="JE400" s="7">
        <f ca="1"/>
        <v>0</v>
      </c>
      <c r="JF400" s="7">
        <f ca="1"/>
        <v>0</v>
      </c>
      <c r="JG400" s="7">
        <f ca="1"/>
        <v>0</v>
      </c>
      <c r="JH400" s="7">
        <f ca="1"/>
        <v>0</v>
      </c>
      <c r="JI400" s="7">
        <f ca="1"/>
        <v>0</v>
      </c>
      <c r="JJ400" s="7">
        <f ca="1"/>
        <v>0</v>
      </c>
      <c r="JK400" s="7">
        <f ca="1"/>
        <v>0</v>
      </c>
      <c r="JL400" s="143"/>
    </row>
    <row r="401" spans="222:272">
      <c r="HN401" s="204"/>
      <c r="HO401" s="148"/>
      <c r="HP401" s="204"/>
      <c r="HQ401" s="3" t="s">
        <v>33</v>
      </c>
      <c r="HR401" s="7">
        <f ca="1"/>
        <v>0</v>
      </c>
      <c r="HS401" t="s">
        <v>185</v>
      </c>
      <c r="HV401" s="7">
        <f t="shared" ca="1" si="80"/>
        <v>0</v>
      </c>
      <c r="HW401" s="7">
        <f t="shared" ca="1" si="79"/>
        <v>0</v>
      </c>
      <c r="HX401" s="7">
        <f t="shared" ca="1" si="79"/>
        <v>0</v>
      </c>
      <c r="HY401" s="7">
        <f t="shared" ca="1" si="79"/>
        <v>0</v>
      </c>
      <c r="HZ401" s="7">
        <f t="shared" ca="1" si="79"/>
        <v>0</v>
      </c>
      <c r="IA401" s="7">
        <f t="shared" ca="1" si="79"/>
        <v>0</v>
      </c>
      <c r="IB401" s="7">
        <f t="shared" ca="1" si="79"/>
        <v>0</v>
      </c>
      <c r="IC401" s="7">
        <f t="shared" ca="1" si="79"/>
        <v>0</v>
      </c>
      <c r="ID401" s="7">
        <f t="shared" ca="1" si="79"/>
        <v>0</v>
      </c>
      <c r="IE401" s="7">
        <f t="shared" ca="1" si="79"/>
        <v>0</v>
      </c>
      <c r="IF401" s="7">
        <f t="shared" ca="1" si="79"/>
        <v>0</v>
      </c>
      <c r="IG401" s="7">
        <f t="shared" ca="1" si="79"/>
        <v>0</v>
      </c>
      <c r="IH401" s="7">
        <f t="shared" ca="1" si="79"/>
        <v>0</v>
      </c>
      <c r="II401" s="7">
        <f t="shared" ca="1" si="79"/>
        <v>0</v>
      </c>
      <c r="IJ401" s="7">
        <f t="shared" ca="1" si="79"/>
        <v>0</v>
      </c>
      <c r="IK401" s="7">
        <f t="shared" ca="1" si="79"/>
        <v>0</v>
      </c>
      <c r="IL401" s="7">
        <f t="shared" ca="1" si="79"/>
        <v>0</v>
      </c>
      <c r="IM401" s="7">
        <f t="shared" ca="1" si="79"/>
        <v>0</v>
      </c>
      <c r="IN401" s="7">
        <f t="shared" ca="1" si="79"/>
        <v>0</v>
      </c>
      <c r="IO401" s="17"/>
      <c r="IP401" s="204"/>
      <c r="IQ401" s="3" t="s">
        <v>33</v>
      </c>
      <c r="IR401" s="7">
        <f ca="1"/>
        <v>0</v>
      </c>
      <c r="IS401" s="7">
        <f ca="1"/>
        <v>0</v>
      </c>
      <c r="IT401" s="7">
        <f ca="1"/>
        <v>0</v>
      </c>
      <c r="IU401" s="7">
        <f ca="1"/>
        <v>0</v>
      </c>
      <c r="IV401" s="7">
        <f ca="1"/>
        <v>0</v>
      </c>
      <c r="IW401" s="7">
        <f ca="1"/>
        <v>0</v>
      </c>
      <c r="IX401" s="7">
        <f ca="1"/>
        <v>0</v>
      </c>
      <c r="IY401" s="7">
        <f ca="1"/>
        <v>0</v>
      </c>
      <c r="IZ401" s="7">
        <f ca="1"/>
        <v>0</v>
      </c>
      <c r="JA401" s="7">
        <f ca="1"/>
        <v>0</v>
      </c>
      <c r="JB401" s="7">
        <f ca="1"/>
        <v>0</v>
      </c>
      <c r="JC401" s="7">
        <f ca="1"/>
        <v>0</v>
      </c>
      <c r="JD401" s="7">
        <f ca="1"/>
        <v>0</v>
      </c>
      <c r="JE401" s="7">
        <f ca="1"/>
        <v>0</v>
      </c>
      <c r="JF401" s="7">
        <f ca="1"/>
        <v>0</v>
      </c>
      <c r="JG401" s="7">
        <f ca="1"/>
        <v>0</v>
      </c>
      <c r="JH401" s="7">
        <f ca="1"/>
        <v>0</v>
      </c>
      <c r="JI401" s="7">
        <f ca="1"/>
        <v>0</v>
      </c>
      <c r="JJ401" s="7">
        <f ca="1"/>
        <v>0</v>
      </c>
      <c r="JK401" s="7">
        <f ca="1"/>
        <v>0</v>
      </c>
      <c r="JL401" s="143"/>
    </row>
    <row r="402" spans="222:272">
      <c r="HN402" s="204"/>
      <c r="HO402" s="148"/>
      <c r="HP402" s="204"/>
      <c r="HQ402" s="3" t="s">
        <v>42</v>
      </c>
      <c r="HR402" s="7">
        <f ca="1"/>
        <v>0</v>
      </c>
      <c r="HS402" t="s">
        <v>185</v>
      </c>
      <c r="HV402" s="7">
        <f t="shared" ca="1" si="80"/>
        <v>0</v>
      </c>
      <c r="HW402" s="7">
        <f t="shared" ca="1" si="79"/>
        <v>0</v>
      </c>
      <c r="HX402" s="7">
        <f t="shared" ca="1" si="79"/>
        <v>0</v>
      </c>
      <c r="HY402" s="7">
        <f t="shared" ca="1" si="79"/>
        <v>0</v>
      </c>
      <c r="HZ402" s="7">
        <f t="shared" ca="1" si="79"/>
        <v>0</v>
      </c>
      <c r="IA402" s="7">
        <f t="shared" ca="1" si="79"/>
        <v>0</v>
      </c>
      <c r="IB402" s="7">
        <f t="shared" ca="1" si="79"/>
        <v>0</v>
      </c>
      <c r="IC402" s="7">
        <f t="shared" ca="1" si="79"/>
        <v>0</v>
      </c>
      <c r="ID402" s="7">
        <f t="shared" ca="1" si="79"/>
        <v>0</v>
      </c>
      <c r="IE402" s="7">
        <f t="shared" ca="1" si="79"/>
        <v>0</v>
      </c>
      <c r="IF402" s="7">
        <f t="shared" ca="1" si="79"/>
        <v>0</v>
      </c>
      <c r="IG402" s="7">
        <f t="shared" ca="1" si="79"/>
        <v>0</v>
      </c>
      <c r="IH402" s="7">
        <f t="shared" ca="1" si="79"/>
        <v>0</v>
      </c>
      <c r="II402" s="7">
        <f t="shared" ca="1" si="79"/>
        <v>0</v>
      </c>
      <c r="IJ402" s="7">
        <f t="shared" ca="1" si="79"/>
        <v>0</v>
      </c>
      <c r="IK402" s="7">
        <f t="shared" ca="1" si="79"/>
        <v>0</v>
      </c>
      <c r="IL402" s="7">
        <f t="shared" ca="1" si="79"/>
        <v>0</v>
      </c>
      <c r="IM402" s="7">
        <f t="shared" ca="1" si="79"/>
        <v>0</v>
      </c>
      <c r="IN402" s="7">
        <f t="shared" ca="1" si="79"/>
        <v>0</v>
      </c>
      <c r="IO402" s="17"/>
      <c r="IP402" s="204"/>
      <c r="IQ402" s="3" t="s">
        <v>42</v>
      </c>
      <c r="IR402" s="7">
        <f ca="1"/>
        <v>0</v>
      </c>
      <c r="IS402" s="7">
        <f ca="1"/>
        <v>0</v>
      </c>
      <c r="IT402" s="7">
        <f ca="1"/>
        <v>0</v>
      </c>
      <c r="IU402" s="7">
        <f ca="1"/>
        <v>0</v>
      </c>
      <c r="IV402" s="7">
        <f ca="1"/>
        <v>0</v>
      </c>
      <c r="IW402" s="7">
        <f ca="1"/>
        <v>0</v>
      </c>
      <c r="IX402" s="7">
        <f ca="1"/>
        <v>0</v>
      </c>
      <c r="IY402" s="7">
        <f ca="1"/>
        <v>0</v>
      </c>
      <c r="IZ402" s="7">
        <f ca="1"/>
        <v>0</v>
      </c>
      <c r="JA402" s="7">
        <f ca="1"/>
        <v>0</v>
      </c>
      <c r="JB402" s="7">
        <f ca="1"/>
        <v>0</v>
      </c>
      <c r="JC402" s="7">
        <f ca="1"/>
        <v>0</v>
      </c>
      <c r="JD402" s="7">
        <f ca="1"/>
        <v>0</v>
      </c>
      <c r="JE402" s="7">
        <f ca="1"/>
        <v>0</v>
      </c>
      <c r="JF402" s="7">
        <f ca="1"/>
        <v>0</v>
      </c>
      <c r="JG402" s="7">
        <f ca="1"/>
        <v>0</v>
      </c>
      <c r="JH402" s="7">
        <f ca="1"/>
        <v>0</v>
      </c>
      <c r="JI402" s="7">
        <f ca="1"/>
        <v>0</v>
      </c>
      <c r="JJ402" s="7">
        <f ca="1"/>
        <v>0</v>
      </c>
      <c r="JK402" s="7">
        <f ca="1"/>
        <v>0</v>
      </c>
      <c r="JL402" s="143"/>
    </row>
    <row r="403" spans="222:272">
      <c r="HN403" s="204"/>
      <c r="HO403" s="148"/>
      <c r="HP403" s="204"/>
      <c r="HQ403" s="3" t="s">
        <v>34</v>
      </c>
      <c r="HR403" s="7">
        <f ca="1"/>
        <v>0</v>
      </c>
      <c r="HS403" t="s">
        <v>185</v>
      </c>
      <c r="HV403" s="7">
        <f t="shared" ca="1" si="80"/>
        <v>0</v>
      </c>
      <c r="HW403" s="7">
        <f t="shared" ca="1" si="79"/>
        <v>0</v>
      </c>
      <c r="HX403" s="7">
        <f t="shared" ca="1" si="79"/>
        <v>0</v>
      </c>
      <c r="HY403" s="7">
        <f t="shared" ca="1" si="79"/>
        <v>0</v>
      </c>
      <c r="HZ403" s="7">
        <f t="shared" ref="HZ403:IN407" ca="1" si="81">IF((ROW()-ROW($HV$389))=(COLUMN()-COLUMN($HV$389)),INDIRECT("HR"&amp;ROW()),0)</f>
        <v>0</v>
      </c>
      <c r="IA403" s="7">
        <f t="shared" ca="1" si="81"/>
        <v>0</v>
      </c>
      <c r="IB403" s="7">
        <f t="shared" ca="1" si="81"/>
        <v>0</v>
      </c>
      <c r="IC403" s="7">
        <f t="shared" ca="1" si="81"/>
        <v>0</v>
      </c>
      <c r="ID403" s="7">
        <f t="shared" ca="1" si="81"/>
        <v>0</v>
      </c>
      <c r="IE403" s="7">
        <f t="shared" ca="1" si="81"/>
        <v>0</v>
      </c>
      <c r="IF403" s="7">
        <f t="shared" ca="1" si="81"/>
        <v>0</v>
      </c>
      <c r="IG403" s="7">
        <f t="shared" ca="1" si="81"/>
        <v>0</v>
      </c>
      <c r="IH403" s="7">
        <f t="shared" ca="1" si="81"/>
        <v>0</v>
      </c>
      <c r="II403" s="7">
        <f t="shared" ca="1" si="81"/>
        <v>0</v>
      </c>
      <c r="IJ403" s="7">
        <f t="shared" ca="1" si="81"/>
        <v>0</v>
      </c>
      <c r="IK403" s="7">
        <f t="shared" ca="1" si="81"/>
        <v>0</v>
      </c>
      <c r="IL403" s="7">
        <f t="shared" ca="1" si="81"/>
        <v>0</v>
      </c>
      <c r="IM403" s="7">
        <f t="shared" ca="1" si="81"/>
        <v>0</v>
      </c>
      <c r="IN403" s="7">
        <f t="shared" ca="1" si="81"/>
        <v>0</v>
      </c>
      <c r="IO403" s="17"/>
      <c r="IP403" s="204"/>
      <c r="IQ403" s="3" t="s">
        <v>34</v>
      </c>
      <c r="IR403" s="7">
        <f ca="1"/>
        <v>0</v>
      </c>
      <c r="IS403" s="7">
        <f ca="1"/>
        <v>0</v>
      </c>
      <c r="IT403" s="7">
        <f ca="1"/>
        <v>0</v>
      </c>
      <c r="IU403" s="7">
        <f ca="1"/>
        <v>0</v>
      </c>
      <c r="IV403" s="7">
        <f ca="1"/>
        <v>0</v>
      </c>
      <c r="IW403" s="7">
        <f ca="1"/>
        <v>0</v>
      </c>
      <c r="IX403" s="7">
        <f ca="1"/>
        <v>0</v>
      </c>
      <c r="IY403" s="7">
        <f ca="1"/>
        <v>0</v>
      </c>
      <c r="IZ403" s="7">
        <f ca="1"/>
        <v>0</v>
      </c>
      <c r="JA403" s="7">
        <f ca="1"/>
        <v>0</v>
      </c>
      <c r="JB403" s="7">
        <f ca="1"/>
        <v>0</v>
      </c>
      <c r="JC403" s="7">
        <f ca="1"/>
        <v>0</v>
      </c>
      <c r="JD403" s="7">
        <f ca="1"/>
        <v>0</v>
      </c>
      <c r="JE403" s="7">
        <f ca="1"/>
        <v>0</v>
      </c>
      <c r="JF403" s="7">
        <f ca="1"/>
        <v>0</v>
      </c>
      <c r="JG403" s="7">
        <f ca="1"/>
        <v>0</v>
      </c>
      <c r="JH403" s="7">
        <f ca="1"/>
        <v>0</v>
      </c>
      <c r="JI403" s="7">
        <f ca="1"/>
        <v>0</v>
      </c>
      <c r="JJ403" s="7">
        <f ca="1"/>
        <v>0</v>
      </c>
      <c r="JK403" s="7">
        <f ca="1"/>
        <v>0</v>
      </c>
      <c r="JL403" s="143"/>
    </row>
    <row r="404" spans="222:272">
      <c r="HN404" s="204"/>
      <c r="HO404" s="148"/>
      <c r="HP404" s="204"/>
      <c r="HQ404" s="3" t="s">
        <v>35</v>
      </c>
      <c r="HR404" s="7">
        <f ca="1"/>
        <v>0</v>
      </c>
      <c r="HS404" t="s">
        <v>186</v>
      </c>
      <c r="HV404" s="7">
        <f t="shared" ca="1" si="80"/>
        <v>0</v>
      </c>
      <c r="HW404" s="7">
        <f t="shared" ca="1" si="80"/>
        <v>0</v>
      </c>
      <c r="HX404" s="7">
        <f t="shared" ca="1" si="80"/>
        <v>0</v>
      </c>
      <c r="HY404" s="7">
        <f t="shared" ca="1" si="80"/>
        <v>0</v>
      </c>
      <c r="HZ404" s="7">
        <f t="shared" ca="1" si="80"/>
        <v>0</v>
      </c>
      <c r="IA404" s="7">
        <f t="shared" ca="1" si="80"/>
        <v>0</v>
      </c>
      <c r="IB404" s="7">
        <f t="shared" ca="1" si="80"/>
        <v>0</v>
      </c>
      <c r="IC404" s="7">
        <f t="shared" ca="1" si="80"/>
        <v>0</v>
      </c>
      <c r="ID404" s="7">
        <f t="shared" ca="1" si="80"/>
        <v>0</v>
      </c>
      <c r="IE404" s="7">
        <f t="shared" ca="1" si="80"/>
        <v>0</v>
      </c>
      <c r="IF404" s="7">
        <f t="shared" ca="1" si="80"/>
        <v>0</v>
      </c>
      <c r="IG404" s="7">
        <f t="shared" ca="1" si="80"/>
        <v>0</v>
      </c>
      <c r="IH404" s="7">
        <f t="shared" ca="1" si="80"/>
        <v>0</v>
      </c>
      <c r="II404" s="7">
        <f t="shared" ca="1" si="80"/>
        <v>0</v>
      </c>
      <c r="IJ404" s="7">
        <f t="shared" ca="1" si="80"/>
        <v>0</v>
      </c>
      <c r="IK404" s="7">
        <f t="shared" ca="1" si="80"/>
        <v>0</v>
      </c>
      <c r="IL404" s="7">
        <f t="shared" ca="1" si="81"/>
        <v>0</v>
      </c>
      <c r="IM404" s="7">
        <f t="shared" ca="1" si="81"/>
        <v>0</v>
      </c>
      <c r="IN404" s="7">
        <f t="shared" ca="1" si="81"/>
        <v>0</v>
      </c>
      <c r="IO404" s="17"/>
      <c r="IP404" s="204"/>
      <c r="IQ404" s="3" t="s">
        <v>35</v>
      </c>
      <c r="IR404" s="7">
        <f ca="1"/>
        <v>0</v>
      </c>
      <c r="IS404" s="7">
        <f ca="1"/>
        <v>0</v>
      </c>
      <c r="IT404" s="7">
        <f ca="1"/>
        <v>0</v>
      </c>
      <c r="IU404" s="7">
        <f ca="1"/>
        <v>0</v>
      </c>
      <c r="IV404" s="7">
        <f ca="1"/>
        <v>0</v>
      </c>
      <c r="IW404" s="7">
        <f ca="1"/>
        <v>0</v>
      </c>
      <c r="IX404" s="7">
        <f ca="1"/>
        <v>0</v>
      </c>
      <c r="IY404" s="7">
        <f ca="1"/>
        <v>0</v>
      </c>
      <c r="IZ404" s="7">
        <f ca="1"/>
        <v>0</v>
      </c>
      <c r="JA404" s="7">
        <f ca="1"/>
        <v>0</v>
      </c>
      <c r="JB404" s="7">
        <f ca="1"/>
        <v>0</v>
      </c>
      <c r="JC404" s="7">
        <f ca="1"/>
        <v>0</v>
      </c>
      <c r="JD404" s="7">
        <f ca="1"/>
        <v>0</v>
      </c>
      <c r="JE404" s="7">
        <f ca="1"/>
        <v>0</v>
      </c>
      <c r="JF404" s="7">
        <f ca="1"/>
        <v>0</v>
      </c>
      <c r="JG404" s="7">
        <f ca="1"/>
        <v>0</v>
      </c>
      <c r="JH404" s="7">
        <f ca="1"/>
        <v>0</v>
      </c>
      <c r="JI404" s="7">
        <f ca="1"/>
        <v>0</v>
      </c>
      <c r="JJ404" s="7">
        <f ca="1"/>
        <v>0</v>
      </c>
      <c r="JK404" s="7">
        <f ca="1"/>
        <v>0</v>
      </c>
      <c r="JL404" s="143"/>
    </row>
    <row r="405" spans="222:272" ht="19">
      <c r="HN405" s="204"/>
      <c r="HO405" s="148"/>
      <c r="HP405" s="204"/>
      <c r="HQ405" s="3" t="s">
        <v>36</v>
      </c>
      <c r="HR405" s="7">
        <f ca="1"/>
        <v>0</v>
      </c>
      <c r="HS405" t="s">
        <v>187</v>
      </c>
      <c r="HV405" s="7">
        <f t="shared" ca="1" si="80"/>
        <v>0</v>
      </c>
      <c r="HW405" s="7">
        <f t="shared" ca="1" si="80"/>
        <v>0</v>
      </c>
      <c r="HX405" s="7">
        <f t="shared" ca="1" si="80"/>
        <v>0</v>
      </c>
      <c r="HY405" s="7">
        <f t="shared" ca="1" si="80"/>
        <v>0</v>
      </c>
      <c r="HZ405" s="7">
        <f t="shared" ca="1" si="80"/>
        <v>0</v>
      </c>
      <c r="IA405" s="7">
        <f t="shared" ca="1" si="80"/>
        <v>0</v>
      </c>
      <c r="IB405" s="7">
        <f t="shared" ca="1" si="80"/>
        <v>0</v>
      </c>
      <c r="IC405" s="7">
        <f t="shared" ca="1" si="80"/>
        <v>0</v>
      </c>
      <c r="ID405" s="7">
        <f t="shared" ca="1" si="80"/>
        <v>0</v>
      </c>
      <c r="IE405" s="7">
        <f t="shared" ca="1" si="80"/>
        <v>0</v>
      </c>
      <c r="IF405" s="7">
        <f t="shared" ca="1" si="80"/>
        <v>0</v>
      </c>
      <c r="IG405" s="7">
        <f t="shared" ca="1" si="80"/>
        <v>0</v>
      </c>
      <c r="IH405" s="7">
        <f t="shared" ca="1" si="80"/>
        <v>0</v>
      </c>
      <c r="II405" s="7">
        <f t="shared" ca="1" si="80"/>
        <v>0</v>
      </c>
      <c r="IJ405" s="7">
        <f t="shared" ca="1" si="80"/>
        <v>0</v>
      </c>
      <c r="IK405" s="7">
        <f t="shared" ca="1" si="80"/>
        <v>0</v>
      </c>
      <c r="IL405" s="7">
        <f t="shared" ca="1" si="81"/>
        <v>0</v>
      </c>
      <c r="IM405" s="7">
        <f t="shared" ca="1" si="81"/>
        <v>0</v>
      </c>
      <c r="IN405" s="7">
        <f t="shared" ca="1" si="81"/>
        <v>0</v>
      </c>
      <c r="IO405" s="17"/>
      <c r="IP405" s="204"/>
      <c r="IQ405" s="3" t="s">
        <v>36</v>
      </c>
      <c r="IR405" s="7">
        <f ca="1"/>
        <v>0</v>
      </c>
      <c r="IS405" s="7">
        <f ca="1"/>
        <v>0</v>
      </c>
      <c r="IT405" s="7">
        <f ca="1"/>
        <v>0</v>
      </c>
      <c r="IU405" s="7">
        <f ca="1"/>
        <v>0</v>
      </c>
      <c r="IV405" s="7">
        <f ca="1"/>
        <v>0</v>
      </c>
      <c r="IW405" s="7">
        <f ca="1"/>
        <v>0</v>
      </c>
      <c r="IX405" s="7">
        <f ca="1"/>
        <v>0</v>
      </c>
      <c r="IY405" s="7">
        <f ca="1"/>
        <v>0</v>
      </c>
      <c r="IZ405" s="7">
        <f ca="1"/>
        <v>0</v>
      </c>
      <c r="JA405" s="7">
        <f ca="1"/>
        <v>0</v>
      </c>
      <c r="JB405" s="7">
        <f ca="1"/>
        <v>0</v>
      </c>
      <c r="JC405" s="7">
        <f ca="1"/>
        <v>0</v>
      </c>
      <c r="JD405" s="7">
        <f ca="1"/>
        <v>0</v>
      </c>
      <c r="JE405" s="7">
        <f ca="1"/>
        <v>0</v>
      </c>
      <c r="JF405" s="7">
        <f ca="1"/>
        <v>0</v>
      </c>
      <c r="JG405" s="7">
        <f ca="1"/>
        <v>0</v>
      </c>
      <c r="JH405" s="7">
        <f ca="1"/>
        <v>0</v>
      </c>
      <c r="JI405" s="7">
        <f ca="1"/>
        <v>0</v>
      </c>
      <c r="JJ405" s="7">
        <f ca="1"/>
        <v>0</v>
      </c>
      <c r="JK405" s="7">
        <f ca="1"/>
        <v>0</v>
      </c>
      <c r="JL405" s="143"/>
    </row>
    <row r="406" spans="222:272">
      <c r="HN406" s="204"/>
      <c r="HO406" s="148"/>
      <c r="HP406" s="204"/>
      <c r="HQ406" s="3" t="s">
        <v>41</v>
      </c>
      <c r="HR406" s="7">
        <f ca="1"/>
        <v>0</v>
      </c>
      <c r="HS406" t="s">
        <v>188</v>
      </c>
      <c r="HV406" s="7">
        <f t="shared" ca="1" si="80"/>
        <v>0</v>
      </c>
      <c r="HW406" s="7">
        <f t="shared" ca="1" si="80"/>
        <v>0</v>
      </c>
      <c r="HX406" s="7">
        <f t="shared" ca="1" si="80"/>
        <v>0</v>
      </c>
      <c r="HY406" s="7">
        <f t="shared" ca="1" si="80"/>
        <v>0</v>
      </c>
      <c r="HZ406" s="7">
        <f t="shared" ca="1" si="80"/>
        <v>0</v>
      </c>
      <c r="IA406" s="7">
        <f t="shared" ca="1" si="80"/>
        <v>0</v>
      </c>
      <c r="IB406" s="7">
        <f t="shared" ca="1" si="80"/>
        <v>0</v>
      </c>
      <c r="IC406" s="7">
        <f t="shared" ca="1" si="80"/>
        <v>0</v>
      </c>
      <c r="ID406" s="7">
        <f t="shared" ca="1" si="80"/>
        <v>0</v>
      </c>
      <c r="IE406" s="7">
        <f t="shared" ca="1" si="80"/>
        <v>0</v>
      </c>
      <c r="IF406" s="7">
        <f t="shared" ca="1" si="80"/>
        <v>0</v>
      </c>
      <c r="IG406" s="7">
        <f t="shared" ca="1" si="80"/>
        <v>0</v>
      </c>
      <c r="IH406" s="7">
        <f t="shared" ca="1" si="80"/>
        <v>0</v>
      </c>
      <c r="II406" s="7">
        <f t="shared" ca="1" si="80"/>
        <v>0</v>
      </c>
      <c r="IJ406" s="7">
        <f t="shared" ca="1" si="80"/>
        <v>0</v>
      </c>
      <c r="IK406" s="7">
        <f t="shared" ca="1" si="80"/>
        <v>0</v>
      </c>
      <c r="IL406" s="7">
        <f t="shared" ca="1" si="81"/>
        <v>0</v>
      </c>
      <c r="IM406" s="7">
        <f t="shared" ca="1" si="81"/>
        <v>0</v>
      </c>
      <c r="IN406" s="7">
        <f t="shared" ca="1" si="81"/>
        <v>0</v>
      </c>
      <c r="IO406" s="17"/>
      <c r="IP406" s="204"/>
      <c r="IQ406" s="3" t="s">
        <v>41</v>
      </c>
      <c r="IR406" s="7">
        <f ca="1"/>
        <v>0</v>
      </c>
      <c r="IS406" s="7">
        <f ca="1"/>
        <v>0</v>
      </c>
      <c r="IT406" s="7">
        <f ca="1"/>
        <v>0</v>
      </c>
      <c r="IU406" s="7">
        <f ca="1"/>
        <v>0</v>
      </c>
      <c r="IV406" s="7">
        <f ca="1"/>
        <v>0</v>
      </c>
      <c r="IW406" s="7">
        <f ca="1"/>
        <v>0</v>
      </c>
      <c r="IX406" s="7">
        <f ca="1"/>
        <v>0</v>
      </c>
      <c r="IY406" s="7">
        <f ca="1"/>
        <v>0</v>
      </c>
      <c r="IZ406" s="7">
        <f ca="1"/>
        <v>0</v>
      </c>
      <c r="JA406" s="7">
        <f ca="1"/>
        <v>0</v>
      </c>
      <c r="JB406" s="7">
        <f ca="1"/>
        <v>0</v>
      </c>
      <c r="JC406" s="7">
        <f ca="1"/>
        <v>0</v>
      </c>
      <c r="JD406" s="7">
        <f ca="1"/>
        <v>0</v>
      </c>
      <c r="JE406" s="7">
        <f ca="1"/>
        <v>0</v>
      </c>
      <c r="JF406" s="7">
        <f ca="1"/>
        <v>0</v>
      </c>
      <c r="JG406" s="7">
        <f ca="1"/>
        <v>0</v>
      </c>
      <c r="JH406" s="7">
        <f ca="1"/>
        <v>0</v>
      </c>
      <c r="JI406" s="7">
        <f ca="1"/>
        <v>0</v>
      </c>
      <c r="JJ406" s="7">
        <f ca="1"/>
        <v>0</v>
      </c>
      <c r="JK406" s="7">
        <f ca="1"/>
        <v>0</v>
      </c>
      <c r="JL406" s="143"/>
    </row>
    <row r="407" spans="222:272">
      <c r="HN407" s="204"/>
      <c r="HO407" s="148"/>
      <c r="HP407" s="204"/>
      <c r="HQ407" s="3" t="s">
        <v>134</v>
      </c>
      <c r="HR407" s="7">
        <f ca="1"/>
        <v>0</v>
      </c>
      <c r="HS407" t="s">
        <v>189</v>
      </c>
      <c r="HV407" s="7">
        <f t="shared" ca="1" si="80"/>
        <v>0</v>
      </c>
      <c r="HW407" s="7">
        <f t="shared" ca="1" si="80"/>
        <v>0</v>
      </c>
      <c r="HX407" s="7">
        <f t="shared" ca="1" si="80"/>
        <v>0</v>
      </c>
      <c r="HY407" s="7">
        <f t="shared" ca="1" si="80"/>
        <v>0</v>
      </c>
      <c r="HZ407" s="7">
        <f t="shared" ca="1" si="80"/>
        <v>0</v>
      </c>
      <c r="IA407" s="7">
        <f t="shared" ca="1" si="80"/>
        <v>0</v>
      </c>
      <c r="IB407" s="7">
        <f t="shared" ca="1" si="80"/>
        <v>0</v>
      </c>
      <c r="IC407" s="7">
        <f t="shared" ca="1" si="80"/>
        <v>0</v>
      </c>
      <c r="ID407" s="7">
        <f t="shared" ca="1" si="80"/>
        <v>0</v>
      </c>
      <c r="IE407" s="7">
        <f t="shared" ca="1" si="80"/>
        <v>0</v>
      </c>
      <c r="IF407" s="7">
        <f t="shared" ca="1" si="80"/>
        <v>0</v>
      </c>
      <c r="IG407" s="7">
        <f t="shared" ca="1" si="80"/>
        <v>0</v>
      </c>
      <c r="IH407" s="7">
        <f t="shared" ca="1" si="80"/>
        <v>0</v>
      </c>
      <c r="II407" s="7">
        <f t="shared" ca="1" si="80"/>
        <v>0</v>
      </c>
      <c r="IJ407" s="7">
        <f t="shared" ca="1" si="80"/>
        <v>0</v>
      </c>
      <c r="IK407" s="7">
        <f t="shared" ca="1" si="80"/>
        <v>0</v>
      </c>
      <c r="IL407" s="7">
        <f t="shared" ca="1" si="81"/>
        <v>0</v>
      </c>
      <c r="IM407" s="7">
        <f t="shared" ca="1" si="81"/>
        <v>0</v>
      </c>
      <c r="IN407" s="7">
        <f t="shared" ca="1" si="81"/>
        <v>0</v>
      </c>
      <c r="IO407" s="17"/>
      <c r="IP407" s="204"/>
      <c r="IQ407" s="3" t="s">
        <v>134</v>
      </c>
      <c r="IR407" s="7">
        <f ca="1"/>
        <v>0</v>
      </c>
      <c r="IS407" s="7">
        <f ca="1"/>
        <v>0</v>
      </c>
      <c r="IT407" s="7">
        <f ca="1"/>
        <v>0</v>
      </c>
      <c r="IU407" s="7">
        <f ca="1"/>
        <v>0</v>
      </c>
      <c r="IV407" s="7">
        <f ca="1"/>
        <v>0</v>
      </c>
      <c r="IW407" s="7">
        <f ca="1"/>
        <v>0</v>
      </c>
      <c r="IX407" s="7">
        <f ca="1"/>
        <v>0</v>
      </c>
      <c r="IY407" s="7">
        <f ca="1"/>
        <v>0</v>
      </c>
      <c r="IZ407" s="7">
        <f ca="1"/>
        <v>0</v>
      </c>
      <c r="JA407" s="7">
        <f ca="1"/>
        <v>0</v>
      </c>
      <c r="JB407" s="7">
        <f ca="1"/>
        <v>0</v>
      </c>
      <c r="JC407" s="7">
        <f ca="1"/>
        <v>0</v>
      </c>
      <c r="JD407" s="7">
        <f ca="1"/>
        <v>0</v>
      </c>
      <c r="JE407" s="7">
        <f ca="1"/>
        <v>0</v>
      </c>
      <c r="JF407" s="7">
        <f ca="1"/>
        <v>0</v>
      </c>
      <c r="JG407" s="7">
        <f ca="1"/>
        <v>0</v>
      </c>
      <c r="JH407" s="7">
        <f ca="1"/>
        <v>0</v>
      </c>
      <c r="JI407" s="7">
        <f ca="1"/>
        <v>0</v>
      </c>
      <c r="JJ407" s="7">
        <f ca="1"/>
        <v>0</v>
      </c>
      <c r="JK407" s="7">
        <f ca="1"/>
        <v>0</v>
      </c>
      <c r="JL407" s="143"/>
    </row>
    <row r="408" spans="222:272" ht="18">
      <c r="HN408" s="204"/>
      <c r="HO408" s="148"/>
      <c r="HP408" s="17"/>
      <c r="HR408" s="17" t="s">
        <v>267</v>
      </c>
      <c r="HV408" s="211" t="s">
        <v>290</v>
      </c>
      <c r="HW408" s="211"/>
      <c r="HX408" s="211"/>
      <c r="HY408" s="211"/>
      <c r="HZ408" s="211"/>
      <c r="IA408" s="211"/>
      <c r="IB408" s="211"/>
      <c r="IC408" s="211"/>
      <c r="ID408" s="211"/>
      <c r="IE408" s="211"/>
      <c r="IF408" s="211"/>
      <c r="IG408" s="211"/>
      <c r="IH408" s="211"/>
      <c r="II408" s="211"/>
      <c r="IJ408" s="211"/>
      <c r="IK408" s="211"/>
      <c r="IL408" s="211"/>
      <c r="IM408" s="211"/>
      <c r="IN408" s="211"/>
      <c r="IO408" s="17"/>
      <c r="IP408" s="45"/>
      <c r="IQ408" s="3"/>
      <c r="IR408" s="221" t="s">
        <v>291</v>
      </c>
      <c r="IS408" s="221"/>
      <c r="IT408" s="221"/>
      <c r="IU408" s="221"/>
      <c r="IV408" s="221"/>
      <c r="IW408" s="221"/>
      <c r="IX408" s="221"/>
      <c r="IY408" s="221"/>
      <c r="IZ408" s="221"/>
      <c r="JA408" s="221"/>
      <c r="JB408" s="221"/>
      <c r="JC408" s="221"/>
      <c r="JD408" s="221"/>
      <c r="JE408" s="221"/>
      <c r="JF408" s="221"/>
      <c r="JG408" s="221"/>
      <c r="JH408" s="221"/>
      <c r="JI408" s="221"/>
      <c r="JJ408" s="221"/>
      <c r="JK408" s="221"/>
      <c r="JL408" s="143"/>
    </row>
    <row r="409" spans="222:272">
      <c r="HN409" s="204"/>
      <c r="HO409" s="148"/>
      <c r="HP409" s="17"/>
      <c r="HR409" s="17"/>
      <c r="HV409" s="38"/>
      <c r="HW409" s="38"/>
      <c r="HX409" s="38"/>
      <c r="HY409" s="38"/>
      <c r="HZ409" s="38"/>
      <c r="IA409" s="38"/>
      <c r="IB409" s="38"/>
      <c r="IC409" s="38"/>
      <c r="ID409" s="38"/>
      <c r="IE409" s="38"/>
      <c r="IF409" s="38"/>
      <c r="IG409" s="38"/>
      <c r="IH409" s="38"/>
      <c r="II409" s="38"/>
      <c r="IJ409" s="38"/>
      <c r="IK409" s="38"/>
      <c r="IL409" s="38"/>
      <c r="IM409" s="38"/>
      <c r="IN409" s="38"/>
      <c r="IO409" s="17"/>
      <c r="IP409" s="45"/>
      <c r="IQ409" s="3"/>
      <c r="IR409" s="7">
        <f ca="1">IR396</f>
        <v>0</v>
      </c>
      <c r="IS409" s="7">
        <f t="shared" ref="IS409:JK409" ca="1" si="82">IS396</f>
        <v>0</v>
      </c>
      <c r="IT409" s="7">
        <f t="shared" ca="1" si="82"/>
        <v>0</v>
      </c>
      <c r="IU409" s="7">
        <f t="shared" ca="1" si="82"/>
        <v>0</v>
      </c>
      <c r="IV409" s="7">
        <f t="shared" ca="1" si="82"/>
        <v>0</v>
      </c>
      <c r="IW409" s="7">
        <f t="shared" ca="1" si="82"/>
        <v>0</v>
      </c>
      <c r="IX409" s="7">
        <f t="shared" ca="1" si="82"/>
        <v>0</v>
      </c>
      <c r="IY409" s="7">
        <f t="shared" ca="1" si="82"/>
        <v>0</v>
      </c>
      <c r="IZ409" s="7">
        <f t="shared" ca="1" si="82"/>
        <v>0</v>
      </c>
      <c r="JA409" s="7">
        <f t="shared" ca="1" si="82"/>
        <v>0</v>
      </c>
      <c r="JB409" s="7">
        <f t="shared" ca="1" si="82"/>
        <v>0</v>
      </c>
      <c r="JC409" s="7">
        <f t="shared" ca="1" si="82"/>
        <v>0</v>
      </c>
      <c r="JD409" s="7">
        <f t="shared" ca="1" si="82"/>
        <v>0</v>
      </c>
      <c r="JE409" s="7">
        <f t="shared" ca="1" si="82"/>
        <v>0</v>
      </c>
      <c r="JF409" s="7">
        <f t="shared" ca="1" si="82"/>
        <v>0</v>
      </c>
      <c r="JG409" s="7">
        <f t="shared" ca="1" si="82"/>
        <v>0</v>
      </c>
      <c r="JH409" s="7">
        <f t="shared" ca="1" si="82"/>
        <v>46.100643107555172</v>
      </c>
      <c r="JI409" s="7">
        <f t="shared" ca="1" si="82"/>
        <v>6238.6014610455823</v>
      </c>
      <c r="JJ409" s="7">
        <f t="shared" ca="1" si="82"/>
        <v>83.171848462370832</v>
      </c>
      <c r="JK409" s="7">
        <f t="shared" ca="1" si="82"/>
        <v>32.126047384497923</v>
      </c>
      <c r="JL409" s="143"/>
    </row>
    <row r="410" spans="222:272" ht="20">
      <c r="HN410" s="204"/>
      <c r="HO410" s="148"/>
      <c r="HP410" s="17"/>
      <c r="HR410" s="17"/>
      <c r="HV410" s="38"/>
      <c r="HW410" s="38"/>
      <c r="HX410" s="38"/>
      <c r="HY410" s="38"/>
      <c r="HZ410" s="38"/>
      <c r="IA410" s="38"/>
      <c r="IB410" s="38"/>
      <c r="IC410" s="38"/>
      <c r="ID410" s="38"/>
      <c r="IE410" s="38"/>
      <c r="IF410" s="38"/>
      <c r="IG410" s="38"/>
      <c r="IH410" s="38"/>
      <c r="II410" s="38"/>
      <c r="IJ410" s="38"/>
      <c r="IK410" s="38"/>
      <c r="IL410" s="38"/>
      <c r="IM410" s="38"/>
      <c r="IN410" s="38"/>
      <c r="IO410" s="17"/>
      <c r="IP410" s="45"/>
      <c r="IQ410" s="3"/>
      <c r="IR410" s="221" t="s">
        <v>292</v>
      </c>
      <c r="IS410" s="221"/>
      <c r="IT410" s="221"/>
      <c r="IU410" s="221"/>
      <c r="IV410" s="221"/>
      <c r="IW410" s="221"/>
      <c r="IX410" s="221"/>
      <c r="IY410" s="221"/>
      <c r="IZ410" s="221"/>
      <c r="JA410" s="221"/>
      <c r="JB410" s="221"/>
      <c r="JC410" s="221"/>
      <c r="JD410" s="221"/>
      <c r="JE410" s="221"/>
      <c r="JF410" s="221"/>
      <c r="JG410" s="221"/>
      <c r="JH410" s="221"/>
      <c r="JI410" s="221"/>
      <c r="JJ410" s="221"/>
      <c r="JK410" s="221"/>
      <c r="JL410" s="143"/>
    </row>
    <row r="411" spans="222:272">
      <c r="HN411" s="204"/>
      <c r="HO411" s="148"/>
      <c r="HP411" s="17"/>
      <c r="HR411" s="17"/>
      <c r="HV411" s="38"/>
      <c r="HW411" s="38"/>
      <c r="HX411" s="38"/>
      <c r="HY411" s="38"/>
      <c r="HZ411" s="38"/>
      <c r="IA411" s="38"/>
      <c r="IB411" s="38"/>
      <c r="IC411" s="38"/>
      <c r="ID411" s="38"/>
      <c r="IE411" s="38"/>
      <c r="IF411" s="38"/>
      <c r="IG411" s="38"/>
      <c r="IH411" s="38"/>
      <c r="II411" s="38"/>
      <c r="IJ411" s="38"/>
      <c r="IK411" s="38"/>
      <c r="IL411" s="38"/>
      <c r="IM411" s="38"/>
      <c r="IN411" s="38"/>
      <c r="IO411" s="17"/>
      <c r="IP411" s="45"/>
      <c r="IQ411" s="3"/>
      <c r="IR411" s="17"/>
      <c r="IS411" s="17"/>
      <c r="IT411" s="17"/>
      <c r="IU411" s="17"/>
      <c r="IV411" s="17"/>
      <c r="IW411" s="17"/>
      <c r="IX411" s="17"/>
      <c r="IY411" s="17"/>
      <c r="IZ411" s="17"/>
      <c r="JA411" s="17"/>
      <c r="JB411" s="17"/>
      <c r="JC411" s="17"/>
      <c r="JD411" s="17"/>
      <c r="JE411" s="17"/>
      <c r="JF411" s="17"/>
      <c r="JG411" s="17"/>
      <c r="JH411" s="17"/>
      <c r="JI411" s="17"/>
      <c r="JJ411" s="17"/>
      <c r="JK411" s="17"/>
      <c r="JL411" s="143"/>
    </row>
    <row r="412" spans="222:272">
      <c r="HN412" s="204"/>
      <c r="HO412" s="147"/>
      <c r="HV412" s="211" t="s">
        <v>1</v>
      </c>
      <c r="HW412" s="211"/>
      <c r="HX412" s="211"/>
      <c r="HY412" s="211"/>
      <c r="HZ412" s="211"/>
      <c r="IA412" s="211"/>
      <c r="IB412" s="211"/>
      <c r="IC412" s="211"/>
      <c r="ID412" s="211"/>
      <c r="IE412" s="211"/>
      <c r="IF412" s="211"/>
      <c r="IG412" s="211"/>
      <c r="IH412" s="211"/>
      <c r="II412" s="211"/>
      <c r="IJ412" s="211"/>
      <c r="IK412" s="211"/>
      <c r="IL412" s="211"/>
      <c r="IM412" s="211"/>
      <c r="IN412" s="211"/>
      <c r="IR412" s="211" t="s">
        <v>110</v>
      </c>
      <c r="IS412" s="211"/>
      <c r="IT412" s="211"/>
      <c r="IU412" s="211"/>
      <c r="IV412" s="211"/>
      <c r="IW412" s="211"/>
      <c r="IX412" s="211"/>
      <c r="IY412" s="211"/>
      <c r="IZ412" s="211"/>
      <c r="JA412" s="211"/>
      <c r="JB412" s="211"/>
      <c r="JC412" s="211"/>
      <c r="JD412" s="211"/>
      <c r="JE412" s="211"/>
      <c r="JF412" s="211"/>
      <c r="JG412" s="211"/>
      <c r="JH412" s="211"/>
      <c r="JI412" s="211"/>
      <c r="JJ412" s="211"/>
      <c r="JK412" s="211"/>
      <c r="JL412" s="143"/>
    </row>
    <row r="413" spans="222:272" ht="96" customHeight="1">
      <c r="HN413" s="204"/>
      <c r="HO413" s="147"/>
      <c r="HS413" t="s">
        <v>190</v>
      </c>
      <c r="HV413" s="6" t="s">
        <v>175</v>
      </c>
      <c r="HW413" s="6" t="s">
        <v>176</v>
      </c>
      <c r="HX413" s="6" t="s">
        <v>28</v>
      </c>
      <c r="HY413" s="6" t="s">
        <v>0</v>
      </c>
      <c r="HZ413" s="6" t="s">
        <v>37</v>
      </c>
      <c r="IA413" s="6" t="s">
        <v>38</v>
      </c>
      <c r="IB413" s="6" t="s">
        <v>13</v>
      </c>
      <c r="IC413" s="6" t="s">
        <v>23</v>
      </c>
      <c r="ID413" s="6" t="s">
        <v>22</v>
      </c>
      <c r="IE413" s="6" t="s">
        <v>131</v>
      </c>
      <c r="IF413" s="6" t="s">
        <v>132</v>
      </c>
      <c r="IG413" s="6" t="s">
        <v>32</v>
      </c>
      <c r="IH413" s="6" t="s">
        <v>33</v>
      </c>
      <c r="II413" s="6" t="s">
        <v>42</v>
      </c>
      <c r="IJ413" s="6" t="s">
        <v>34</v>
      </c>
      <c r="IK413" s="6" t="s">
        <v>35</v>
      </c>
      <c r="IL413" s="6" t="s">
        <v>36</v>
      </c>
      <c r="IM413" s="6" t="s">
        <v>41</v>
      </c>
      <c r="IN413" s="6" t="s">
        <v>134</v>
      </c>
      <c r="IR413" s="6" t="s">
        <v>14</v>
      </c>
      <c r="IS413" s="6" t="s">
        <v>201</v>
      </c>
      <c r="IT413" s="6" t="s">
        <v>202</v>
      </c>
      <c r="IU413" s="6" t="s">
        <v>27</v>
      </c>
      <c r="IV413" s="6" t="s">
        <v>203</v>
      </c>
      <c r="IW413" s="6" t="s">
        <v>204</v>
      </c>
      <c r="IX413" s="6" t="s">
        <v>15</v>
      </c>
      <c r="IY413" s="6" t="s">
        <v>206</v>
      </c>
      <c r="IZ413" s="6" t="s">
        <v>21</v>
      </c>
      <c r="JA413" s="6" t="s">
        <v>205</v>
      </c>
      <c r="JB413" s="6" t="s">
        <v>20</v>
      </c>
      <c r="JC413" s="6" t="s">
        <v>207</v>
      </c>
      <c r="JD413" s="6" t="s">
        <v>182</v>
      </c>
      <c r="JE413" s="6" t="s">
        <v>183</v>
      </c>
      <c r="JF413" s="6" t="s">
        <v>184</v>
      </c>
      <c r="JG413" s="6" t="s">
        <v>180</v>
      </c>
      <c r="JH413" s="6" t="s">
        <v>139</v>
      </c>
      <c r="JI413" s="6" t="s">
        <v>140</v>
      </c>
      <c r="JJ413" s="6" t="s">
        <v>181</v>
      </c>
      <c r="JK413" s="6" t="s">
        <v>142</v>
      </c>
      <c r="JL413" s="143"/>
    </row>
    <row r="414" spans="222:272">
      <c r="HN414" s="204"/>
      <c r="HO414" s="148"/>
      <c r="HP414" s="204" t="s">
        <v>169</v>
      </c>
      <c r="HQ414" s="3" t="s">
        <v>175</v>
      </c>
      <c r="HR414" s="7">
        <f t="array" aca="1" ref="HR414:HR432" ca="1">TRANSPOSE(HV82:IN82)</f>
        <v>0</v>
      </c>
      <c r="HS414" t="s">
        <v>185</v>
      </c>
      <c r="HV414" s="7">
        <f ca="1">IF((ROW()-ROW($HV$414))=(COLUMN()-COLUMN($HV$414)),INDIRECT("HR"&amp;ROW()),0)</f>
        <v>0</v>
      </c>
      <c r="HW414" s="7">
        <f t="shared" ref="HW414:IN428" ca="1" si="83">IF((ROW()-ROW($HV$414))=(COLUMN()-COLUMN($HV$414)),INDIRECT("HR"&amp;ROW()),0)</f>
        <v>0</v>
      </c>
      <c r="HX414" s="7">
        <f t="shared" ca="1" si="83"/>
        <v>0</v>
      </c>
      <c r="HY414" s="7">
        <f t="shared" ca="1" si="83"/>
        <v>0</v>
      </c>
      <c r="HZ414" s="7">
        <f t="shared" ca="1" si="83"/>
        <v>0</v>
      </c>
      <c r="IA414" s="7">
        <f t="shared" ca="1" si="83"/>
        <v>0</v>
      </c>
      <c r="IB414" s="7">
        <f t="shared" ca="1" si="83"/>
        <v>0</v>
      </c>
      <c r="IC414" s="7">
        <f t="shared" ca="1" si="83"/>
        <v>0</v>
      </c>
      <c r="ID414" s="7">
        <f t="shared" ca="1" si="83"/>
        <v>0</v>
      </c>
      <c r="IE414" s="7">
        <f t="shared" ca="1" si="83"/>
        <v>0</v>
      </c>
      <c r="IF414" s="7">
        <f t="shared" ca="1" si="83"/>
        <v>0</v>
      </c>
      <c r="IG414" s="7">
        <f t="shared" ca="1" si="83"/>
        <v>0</v>
      </c>
      <c r="IH414" s="7">
        <f t="shared" ca="1" si="83"/>
        <v>0</v>
      </c>
      <c r="II414" s="7">
        <f t="shared" ca="1" si="83"/>
        <v>0</v>
      </c>
      <c r="IJ414" s="7">
        <f t="shared" ca="1" si="83"/>
        <v>0</v>
      </c>
      <c r="IK414" s="7">
        <f t="shared" ca="1" si="83"/>
        <v>0</v>
      </c>
      <c r="IL414" s="7">
        <f t="shared" ca="1" si="83"/>
        <v>0</v>
      </c>
      <c r="IM414" s="7">
        <f t="shared" ca="1" si="83"/>
        <v>0</v>
      </c>
      <c r="IN414" s="7">
        <f t="shared" ca="1" si="83"/>
        <v>0</v>
      </c>
      <c r="IO414" s="17"/>
      <c r="IP414" s="204" t="s">
        <v>169</v>
      </c>
      <c r="IQ414" s="3" t="s">
        <v>175</v>
      </c>
      <c r="IR414" s="7">
        <f t="array" aca="1" ref="IR414:JK432" ca="1">MMULT(HV414:IN432, FL$103:GE$121)</f>
        <v>0</v>
      </c>
      <c r="IS414" s="7">
        <f ca="1"/>
        <v>0</v>
      </c>
      <c r="IT414" s="7">
        <f ca="1"/>
        <v>0</v>
      </c>
      <c r="IU414" s="7">
        <f ca="1"/>
        <v>0</v>
      </c>
      <c r="IV414" s="7">
        <f ca="1"/>
        <v>0</v>
      </c>
      <c r="IW414" s="7">
        <f ca="1"/>
        <v>0</v>
      </c>
      <c r="IX414" s="7">
        <f ca="1"/>
        <v>0</v>
      </c>
      <c r="IY414" s="7">
        <f ca="1"/>
        <v>0</v>
      </c>
      <c r="IZ414" s="7">
        <f ca="1"/>
        <v>0</v>
      </c>
      <c r="JA414" s="7">
        <f ca="1"/>
        <v>0</v>
      </c>
      <c r="JB414" s="7">
        <f ca="1"/>
        <v>0</v>
      </c>
      <c r="JC414" s="7">
        <f ca="1"/>
        <v>0</v>
      </c>
      <c r="JD414" s="7">
        <f ca="1"/>
        <v>0</v>
      </c>
      <c r="JE414" s="7">
        <f ca="1"/>
        <v>0</v>
      </c>
      <c r="JF414" s="7">
        <f ca="1"/>
        <v>0</v>
      </c>
      <c r="JG414" s="7">
        <f ca="1"/>
        <v>0</v>
      </c>
      <c r="JH414" s="7">
        <f ca="1"/>
        <v>0</v>
      </c>
      <c r="JI414" s="7">
        <f ca="1"/>
        <v>0</v>
      </c>
      <c r="JJ414" s="7">
        <f ca="1"/>
        <v>0</v>
      </c>
      <c r="JK414" s="7">
        <f ca="1"/>
        <v>0</v>
      </c>
      <c r="JL414" s="143"/>
    </row>
    <row r="415" spans="222:272">
      <c r="HN415" s="204"/>
      <c r="HO415" s="148"/>
      <c r="HP415" s="204"/>
      <c r="HQ415" s="3" t="s">
        <v>176</v>
      </c>
      <c r="HR415" s="7">
        <f ca="1"/>
        <v>0</v>
      </c>
      <c r="HS415" t="s">
        <v>185</v>
      </c>
      <c r="HV415" s="7">
        <f t="shared" ref="HV415:IK432" ca="1" si="84">IF((ROW()-ROW($HV$414))=(COLUMN()-COLUMN($HV$414)),INDIRECT("HR"&amp;ROW()),0)</f>
        <v>0</v>
      </c>
      <c r="HW415" s="7">
        <f t="shared" ca="1" si="83"/>
        <v>0</v>
      </c>
      <c r="HX415" s="7">
        <f t="shared" ca="1" si="83"/>
        <v>0</v>
      </c>
      <c r="HY415" s="7">
        <f t="shared" ca="1" si="83"/>
        <v>0</v>
      </c>
      <c r="HZ415" s="7">
        <f t="shared" ca="1" si="83"/>
        <v>0</v>
      </c>
      <c r="IA415" s="7">
        <f t="shared" ca="1" si="83"/>
        <v>0</v>
      </c>
      <c r="IB415" s="7">
        <f t="shared" ca="1" si="83"/>
        <v>0</v>
      </c>
      <c r="IC415" s="7">
        <f t="shared" ca="1" si="83"/>
        <v>0</v>
      </c>
      <c r="ID415" s="7">
        <f t="shared" ca="1" si="83"/>
        <v>0</v>
      </c>
      <c r="IE415" s="7">
        <f t="shared" ca="1" si="83"/>
        <v>0</v>
      </c>
      <c r="IF415" s="7">
        <f t="shared" ca="1" si="83"/>
        <v>0</v>
      </c>
      <c r="IG415" s="7">
        <f t="shared" ca="1" si="83"/>
        <v>0</v>
      </c>
      <c r="IH415" s="7">
        <f t="shared" ca="1" si="83"/>
        <v>0</v>
      </c>
      <c r="II415" s="7">
        <f t="shared" ca="1" si="83"/>
        <v>0</v>
      </c>
      <c r="IJ415" s="7">
        <f t="shared" ca="1" si="83"/>
        <v>0</v>
      </c>
      <c r="IK415" s="7">
        <f t="shared" ca="1" si="83"/>
        <v>0</v>
      </c>
      <c r="IL415" s="7">
        <f t="shared" ca="1" si="83"/>
        <v>0</v>
      </c>
      <c r="IM415" s="7">
        <f t="shared" ca="1" si="83"/>
        <v>0</v>
      </c>
      <c r="IN415" s="7">
        <f t="shared" ca="1" si="83"/>
        <v>0</v>
      </c>
      <c r="IO415" s="17"/>
      <c r="IP415" s="204"/>
      <c r="IQ415" s="3" t="s">
        <v>176</v>
      </c>
      <c r="IR415" s="7">
        <f ca="1"/>
        <v>0</v>
      </c>
      <c r="IS415" s="7">
        <f ca="1"/>
        <v>0</v>
      </c>
      <c r="IT415" s="7">
        <f ca="1"/>
        <v>0</v>
      </c>
      <c r="IU415" s="7">
        <f ca="1"/>
        <v>0</v>
      </c>
      <c r="IV415" s="7">
        <f ca="1"/>
        <v>0</v>
      </c>
      <c r="IW415" s="7">
        <f ca="1"/>
        <v>0</v>
      </c>
      <c r="IX415" s="7">
        <f ca="1"/>
        <v>0</v>
      </c>
      <c r="IY415" s="7">
        <f ca="1"/>
        <v>0</v>
      </c>
      <c r="IZ415" s="7">
        <f ca="1"/>
        <v>0</v>
      </c>
      <c r="JA415" s="7">
        <f ca="1"/>
        <v>0</v>
      </c>
      <c r="JB415" s="7">
        <f ca="1"/>
        <v>0</v>
      </c>
      <c r="JC415" s="7">
        <f ca="1"/>
        <v>0</v>
      </c>
      <c r="JD415" s="7">
        <f ca="1"/>
        <v>0</v>
      </c>
      <c r="JE415" s="7">
        <f ca="1"/>
        <v>0</v>
      </c>
      <c r="JF415" s="7">
        <f ca="1"/>
        <v>0</v>
      </c>
      <c r="JG415" s="7">
        <f ca="1"/>
        <v>0</v>
      </c>
      <c r="JH415" s="7">
        <f ca="1"/>
        <v>0</v>
      </c>
      <c r="JI415" s="7">
        <f ca="1"/>
        <v>0</v>
      </c>
      <c r="JJ415" s="7">
        <f ca="1"/>
        <v>0</v>
      </c>
      <c r="JK415" s="7">
        <f ca="1"/>
        <v>0</v>
      </c>
      <c r="JL415" s="143"/>
    </row>
    <row r="416" spans="222:272">
      <c r="HN416" s="204"/>
      <c r="HO416" s="148"/>
      <c r="HP416" s="204"/>
      <c r="HQ416" s="3" t="s">
        <v>28</v>
      </c>
      <c r="HR416" s="7">
        <f ca="1"/>
        <v>0</v>
      </c>
      <c r="HS416" t="s">
        <v>185</v>
      </c>
      <c r="HV416" s="7">
        <f t="shared" ca="1" si="84"/>
        <v>0</v>
      </c>
      <c r="HW416" s="7">
        <f t="shared" ca="1" si="83"/>
        <v>0</v>
      </c>
      <c r="HX416" s="7">
        <f t="shared" ca="1" si="83"/>
        <v>0</v>
      </c>
      <c r="HY416" s="7">
        <f t="shared" ca="1" si="83"/>
        <v>0</v>
      </c>
      <c r="HZ416" s="7">
        <f t="shared" ca="1" si="83"/>
        <v>0</v>
      </c>
      <c r="IA416" s="7">
        <f t="shared" ca="1" si="83"/>
        <v>0</v>
      </c>
      <c r="IB416" s="7">
        <f t="shared" ca="1" si="83"/>
        <v>0</v>
      </c>
      <c r="IC416" s="7">
        <f t="shared" ca="1" si="83"/>
        <v>0</v>
      </c>
      <c r="ID416" s="7">
        <f t="shared" ca="1" si="83"/>
        <v>0</v>
      </c>
      <c r="IE416" s="7">
        <f t="shared" ca="1" si="83"/>
        <v>0</v>
      </c>
      <c r="IF416" s="7">
        <f t="shared" ca="1" si="83"/>
        <v>0</v>
      </c>
      <c r="IG416" s="7">
        <f t="shared" ca="1" si="83"/>
        <v>0</v>
      </c>
      <c r="IH416" s="7">
        <f t="shared" ca="1" si="83"/>
        <v>0</v>
      </c>
      <c r="II416" s="7">
        <f t="shared" ca="1" si="83"/>
        <v>0</v>
      </c>
      <c r="IJ416" s="7">
        <f t="shared" ca="1" si="83"/>
        <v>0</v>
      </c>
      <c r="IK416" s="7">
        <f t="shared" ca="1" si="83"/>
        <v>0</v>
      </c>
      <c r="IL416" s="7">
        <f t="shared" ca="1" si="83"/>
        <v>0</v>
      </c>
      <c r="IM416" s="7">
        <f t="shared" ca="1" si="83"/>
        <v>0</v>
      </c>
      <c r="IN416" s="7">
        <f t="shared" ca="1" si="83"/>
        <v>0</v>
      </c>
      <c r="IO416" s="17"/>
      <c r="IP416" s="204"/>
      <c r="IQ416" s="3" t="s">
        <v>28</v>
      </c>
      <c r="IR416" s="7">
        <f ca="1"/>
        <v>0</v>
      </c>
      <c r="IS416" s="7">
        <f ca="1"/>
        <v>0</v>
      </c>
      <c r="IT416" s="7">
        <f ca="1"/>
        <v>0</v>
      </c>
      <c r="IU416" s="7">
        <f ca="1"/>
        <v>0</v>
      </c>
      <c r="IV416" s="7">
        <f ca="1"/>
        <v>0</v>
      </c>
      <c r="IW416" s="7">
        <f ca="1"/>
        <v>0</v>
      </c>
      <c r="IX416" s="7">
        <f ca="1"/>
        <v>0</v>
      </c>
      <c r="IY416" s="7">
        <f ca="1"/>
        <v>0</v>
      </c>
      <c r="IZ416" s="7">
        <f ca="1"/>
        <v>0</v>
      </c>
      <c r="JA416" s="7">
        <f ca="1"/>
        <v>0</v>
      </c>
      <c r="JB416" s="7">
        <f ca="1"/>
        <v>0</v>
      </c>
      <c r="JC416" s="7">
        <f ca="1"/>
        <v>0</v>
      </c>
      <c r="JD416" s="7">
        <f ca="1"/>
        <v>0</v>
      </c>
      <c r="JE416" s="7">
        <f ca="1"/>
        <v>0</v>
      </c>
      <c r="JF416" s="7">
        <f ca="1"/>
        <v>0</v>
      </c>
      <c r="JG416" s="7">
        <f ca="1"/>
        <v>0</v>
      </c>
      <c r="JH416" s="7">
        <f ca="1"/>
        <v>0</v>
      </c>
      <c r="JI416" s="7">
        <f ca="1"/>
        <v>0</v>
      </c>
      <c r="JJ416" s="7">
        <f ca="1"/>
        <v>0</v>
      </c>
      <c r="JK416" s="7">
        <f ca="1"/>
        <v>0</v>
      </c>
      <c r="JL416" s="143"/>
    </row>
    <row r="417" spans="222:276">
      <c r="HN417" s="204"/>
      <c r="HO417" s="148"/>
      <c r="HP417" s="204"/>
      <c r="HQ417" s="3" t="s">
        <v>0</v>
      </c>
      <c r="HR417" s="7">
        <f ca="1"/>
        <v>0</v>
      </c>
      <c r="HS417" t="s">
        <v>185</v>
      </c>
      <c r="HV417" s="7">
        <f t="shared" ca="1" si="84"/>
        <v>0</v>
      </c>
      <c r="HW417" s="7">
        <f t="shared" ca="1" si="83"/>
        <v>0</v>
      </c>
      <c r="HX417" s="7">
        <f t="shared" ca="1" si="83"/>
        <v>0</v>
      </c>
      <c r="HY417" s="7">
        <f t="shared" ca="1" si="83"/>
        <v>0</v>
      </c>
      <c r="HZ417" s="7">
        <f t="shared" ca="1" si="83"/>
        <v>0</v>
      </c>
      <c r="IA417" s="7">
        <f t="shared" ca="1" si="83"/>
        <v>0</v>
      </c>
      <c r="IB417" s="7">
        <f t="shared" ca="1" si="83"/>
        <v>0</v>
      </c>
      <c r="IC417" s="7">
        <f t="shared" ca="1" si="83"/>
        <v>0</v>
      </c>
      <c r="ID417" s="7">
        <f t="shared" ca="1" si="83"/>
        <v>0</v>
      </c>
      <c r="IE417" s="7">
        <f t="shared" ca="1" si="83"/>
        <v>0</v>
      </c>
      <c r="IF417" s="7">
        <f t="shared" ca="1" si="83"/>
        <v>0</v>
      </c>
      <c r="IG417" s="7">
        <f t="shared" ca="1" si="83"/>
        <v>0</v>
      </c>
      <c r="IH417" s="7">
        <f t="shared" ca="1" si="83"/>
        <v>0</v>
      </c>
      <c r="II417" s="7">
        <f t="shared" ca="1" si="83"/>
        <v>0</v>
      </c>
      <c r="IJ417" s="7">
        <f t="shared" ca="1" si="83"/>
        <v>0</v>
      </c>
      <c r="IK417" s="7">
        <f t="shared" ca="1" si="83"/>
        <v>0</v>
      </c>
      <c r="IL417" s="7">
        <f t="shared" ca="1" si="83"/>
        <v>0</v>
      </c>
      <c r="IM417" s="7">
        <f t="shared" ca="1" si="83"/>
        <v>0</v>
      </c>
      <c r="IN417" s="7">
        <f t="shared" ca="1" si="83"/>
        <v>0</v>
      </c>
      <c r="IO417" s="17"/>
      <c r="IP417" s="204"/>
      <c r="IQ417" s="3" t="s">
        <v>0</v>
      </c>
      <c r="IR417" s="7">
        <f ca="1"/>
        <v>0</v>
      </c>
      <c r="IS417" s="7">
        <f ca="1"/>
        <v>0</v>
      </c>
      <c r="IT417" s="7">
        <f ca="1"/>
        <v>0</v>
      </c>
      <c r="IU417" s="7">
        <f ca="1"/>
        <v>0</v>
      </c>
      <c r="IV417" s="7">
        <f ca="1"/>
        <v>0</v>
      </c>
      <c r="IW417" s="7">
        <f ca="1"/>
        <v>0</v>
      </c>
      <c r="IX417" s="7">
        <f ca="1"/>
        <v>0</v>
      </c>
      <c r="IY417" s="7">
        <f ca="1"/>
        <v>0</v>
      </c>
      <c r="IZ417" s="7">
        <f ca="1"/>
        <v>0</v>
      </c>
      <c r="JA417" s="7">
        <f ca="1"/>
        <v>0</v>
      </c>
      <c r="JB417" s="7">
        <f ca="1"/>
        <v>0</v>
      </c>
      <c r="JC417" s="7">
        <f ca="1"/>
        <v>0</v>
      </c>
      <c r="JD417" s="7">
        <f ca="1"/>
        <v>0</v>
      </c>
      <c r="JE417" s="7">
        <f ca="1"/>
        <v>0</v>
      </c>
      <c r="JF417" s="7">
        <f ca="1"/>
        <v>0</v>
      </c>
      <c r="JG417" s="7">
        <f ca="1"/>
        <v>0</v>
      </c>
      <c r="JH417" s="7">
        <f ca="1"/>
        <v>0</v>
      </c>
      <c r="JI417" s="7">
        <f ca="1"/>
        <v>0</v>
      </c>
      <c r="JJ417" s="7">
        <f ca="1"/>
        <v>0</v>
      </c>
      <c r="JK417" s="7">
        <f ca="1"/>
        <v>0</v>
      </c>
      <c r="JL417" s="143"/>
    </row>
    <row r="418" spans="222:276">
      <c r="HN418" s="204"/>
      <c r="HO418" s="148"/>
      <c r="HP418" s="204"/>
      <c r="HQ418" s="3" t="s">
        <v>37</v>
      </c>
      <c r="HR418" s="7">
        <f ca="1"/>
        <v>0</v>
      </c>
      <c r="HS418" t="s">
        <v>185</v>
      </c>
      <c r="HV418" s="7">
        <f t="shared" ca="1" si="84"/>
        <v>0</v>
      </c>
      <c r="HW418" s="7">
        <f t="shared" ca="1" si="83"/>
        <v>0</v>
      </c>
      <c r="HX418" s="7">
        <f t="shared" ca="1" si="83"/>
        <v>0</v>
      </c>
      <c r="HY418" s="7">
        <f t="shared" ca="1" si="83"/>
        <v>0</v>
      </c>
      <c r="HZ418" s="7">
        <f t="shared" ca="1" si="83"/>
        <v>0</v>
      </c>
      <c r="IA418" s="7">
        <f t="shared" ca="1" si="83"/>
        <v>0</v>
      </c>
      <c r="IB418" s="7">
        <f t="shared" ca="1" si="83"/>
        <v>0</v>
      </c>
      <c r="IC418" s="7">
        <f t="shared" ca="1" si="83"/>
        <v>0</v>
      </c>
      <c r="ID418" s="7">
        <f t="shared" ca="1" si="83"/>
        <v>0</v>
      </c>
      <c r="IE418" s="7">
        <f t="shared" ca="1" si="83"/>
        <v>0</v>
      </c>
      <c r="IF418" s="7">
        <f t="shared" ca="1" si="83"/>
        <v>0</v>
      </c>
      <c r="IG418" s="7">
        <f t="shared" ca="1" si="83"/>
        <v>0</v>
      </c>
      <c r="IH418" s="7">
        <f t="shared" ca="1" si="83"/>
        <v>0</v>
      </c>
      <c r="II418" s="7">
        <f t="shared" ca="1" si="83"/>
        <v>0</v>
      </c>
      <c r="IJ418" s="7">
        <f t="shared" ca="1" si="83"/>
        <v>0</v>
      </c>
      <c r="IK418" s="7">
        <f t="shared" ca="1" si="83"/>
        <v>0</v>
      </c>
      <c r="IL418" s="7">
        <f t="shared" ca="1" si="83"/>
        <v>0</v>
      </c>
      <c r="IM418" s="7">
        <f t="shared" ca="1" si="83"/>
        <v>0</v>
      </c>
      <c r="IN418" s="7">
        <f t="shared" ca="1" si="83"/>
        <v>0</v>
      </c>
      <c r="IO418" s="17"/>
      <c r="IP418" s="204"/>
      <c r="IQ418" s="3" t="s">
        <v>37</v>
      </c>
      <c r="IR418" s="7">
        <f ca="1"/>
        <v>0</v>
      </c>
      <c r="IS418" s="7">
        <f ca="1"/>
        <v>0</v>
      </c>
      <c r="IT418" s="7">
        <f ca="1"/>
        <v>0</v>
      </c>
      <c r="IU418" s="7">
        <f ca="1"/>
        <v>0</v>
      </c>
      <c r="IV418" s="7">
        <f ca="1"/>
        <v>0</v>
      </c>
      <c r="IW418" s="7">
        <f ca="1"/>
        <v>0</v>
      </c>
      <c r="IX418" s="7">
        <f ca="1"/>
        <v>0</v>
      </c>
      <c r="IY418" s="7">
        <f ca="1"/>
        <v>0</v>
      </c>
      <c r="IZ418" s="7">
        <f ca="1"/>
        <v>0</v>
      </c>
      <c r="JA418" s="7">
        <f ca="1"/>
        <v>0</v>
      </c>
      <c r="JB418" s="7">
        <f ca="1"/>
        <v>0</v>
      </c>
      <c r="JC418" s="7">
        <f ca="1"/>
        <v>0</v>
      </c>
      <c r="JD418" s="7">
        <f ca="1"/>
        <v>0</v>
      </c>
      <c r="JE418" s="7">
        <f ca="1"/>
        <v>0</v>
      </c>
      <c r="JF418" s="7">
        <f ca="1"/>
        <v>0</v>
      </c>
      <c r="JG418" s="7">
        <f ca="1"/>
        <v>0</v>
      </c>
      <c r="JH418" s="7">
        <f ca="1"/>
        <v>0</v>
      </c>
      <c r="JI418" s="7">
        <f ca="1"/>
        <v>0</v>
      </c>
      <c r="JJ418" s="7">
        <f ca="1"/>
        <v>0</v>
      </c>
      <c r="JK418" s="7">
        <f ca="1"/>
        <v>0</v>
      </c>
      <c r="JL418" s="143"/>
    </row>
    <row r="419" spans="222:276">
      <c r="HN419" s="204"/>
      <c r="HO419" s="148"/>
      <c r="HP419" s="204"/>
      <c r="HQ419" s="3" t="s">
        <v>38</v>
      </c>
      <c r="HR419" s="7">
        <f ca="1"/>
        <v>0</v>
      </c>
      <c r="HS419" t="s">
        <v>185</v>
      </c>
      <c r="HV419" s="7">
        <f t="shared" ca="1" si="84"/>
        <v>0</v>
      </c>
      <c r="HW419" s="7">
        <f t="shared" ca="1" si="83"/>
        <v>0</v>
      </c>
      <c r="HX419" s="7">
        <f t="shared" ca="1" si="83"/>
        <v>0</v>
      </c>
      <c r="HY419" s="7">
        <f t="shared" ca="1" si="83"/>
        <v>0</v>
      </c>
      <c r="HZ419" s="7">
        <f t="shared" ca="1" si="83"/>
        <v>0</v>
      </c>
      <c r="IA419" s="7">
        <f t="shared" ca="1" si="83"/>
        <v>0</v>
      </c>
      <c r="IB419" s="7">
        <f t="shared" ca="1" si="83"/>
        <v>0</v>
      </c>
      <c r="IC419" s="7">
        <f t="shared" ca="1" si="83"/>
        <v>0</v>
      </c>
      <c r="ID419" s="7">
        <f t="shared" ca="1" si="83"/>
        <v>0</v>
      </c>
      <c r="IE419" s="7">
        <f t="shared" ca="1" si="83"/>
        <v>0</v>
      </c>
      <c r="IF419" s="7">
        <f t="shared" ca="1" si="83"/>
        <v>0</v>
      </c>
      <c r="IG419" s="7">
        <f t="shared" ca="1" si="83"/>
        <v>0</v>
      </c>
      <c r="IH419" s="7">
        <f t="shared" ca="1" si="83"/>
        <v>0</v>
      </c>
      <c r="II419" s="7">
        <f t="shared" ca="1" si="83"/>
        <v>0</v>
      </c>
      <c r="IJ419" s="7">
        <f t="shared" ca="1" si="83"/>
        <v>0</v>
      </c>
      <c r="IK419" s="7">
        <f t="shared" ca="1" si="83"/>
        <v>0</v>
      </c>
      <c r="IL419" s="7">
        <f t="shared" ca="1" si="83"/>
        <v>0</v>
      </c>
      <c r="IM419" s="7">
        <f t="shared" ca="1" si="83"/>
        <v>0</v>
      </c>
      <c r="IN419" s="7">
        <f t="shared" ca="1" si="83"/>
        <v>0</v>
      </c>
      <c r="IO419" s="17"/>
      <c r="IP419" s="204"/>
      <c r="IQ419" s="3" t="s">
        <v>38</v>
      </c>
      <c r="IR419" s="7">
        <f ca="1"/>
        <v>0</v>
      </c>
      <c r="IS419" s="7">
        <f ca="1"/>
        <v>0</v>
      </c>
      <c r="IT419" s="7">
        <f ca="1"/>
        <v>0</v>
      </c>
      <c r="IU419" s="7">
        <f ca="1"/>
        <v>0</v>
      </c>
      <c r="IV419" s="7">
        <f ca="1"/>
        <v>0</v>
      </c>
      <c r="IW419" s="7">
        <f ca="1"/>
        <v>0</v>
      </c>
      <c r="IX419" s="7">
        <f ca="1"/>
        <v>0</v>
      </c>
      <c r="IY419" s="7">
        <f ca="1"/>
        <v>0</v>
      </c>
      <c r="IZ419" s="7">
        <f ca="1"/>
        <v>0</v>
      </c>
      <c r="JA419" s="7">
        <f ca="1"/>
        <v>0</v>
      </c>
      <c r="JB419" s="7">
        <f ca="1"/>
        <v>0</v>
      </c>
      <c r="JC419" s="7">
        <f ca="1"/>
        <v>0</v>
      </c>
      <c r="JD419" s="7">
        <f ca="1"/>
        <v>0</v>
      </c>
      <c r="JE419" s="7">
        <f ca="1"/>
        <v>0</v>
      </c>
      <c r="JF419" s="7">
        <f ca="1"/>
        <v>0</v>
      </c>
      <c r="JG419" s="7">
        <f ca="1"/>
        <v>0</v>
      </c>
      <c r="JH419" s="7">
        <f ca="1"/>
        <v>0</v>
      </c>
      <c r="JI419" s="7">
        <f ca="1"/>
        <v>0</v>
      </c>
      <c r="JJ419" s="7">
        <f ca="1"/>
        <v>0</v>
      </c>
      <c r="JK419" s="7">
        <f ca="1"/>
        <v>0</v>
      </c>
      <c r="JL419" s="143"/>
      <c r="JP419">
        <f ca="1">SUM(JH415:JK415)</f>
        <v>0</v>
      </c>
    </row>
    <row r="420" spans="222:276">
      <c r="HN420" s="204"/>
      <c r="HO420" s="148"/>
      <c r="HP420" s="204"/>
      <c r="HQ420" s="3" t="s">
        <v>13</v>
      </c>
      <c r="HR420" s="7">
        <f ca="1"/>
        <v>0</v>
      </c>
      <c r="HS420" t="s">
        <v>185</v>
      </c>
      <c r="HV420" s="7">
        <f t="shared" ca="1" si="84"/>
        <v>0</v>
      </c>
      <c r="HW420" s="7">
        <f t="shared" ca="1" si="83"/>
        <v>0</v>
      </c>
      <c r="HX420" s="7">
        <f t="shared" ca="1" si="83"/>
        <v>0</v>
      </c>
      <c r="HY420" s="7">
        <f t="shared" ca="1" si="83"/>
        <v>0</v>
      </c>
      <c r="HZ420" s="7">
        <f t="shared" ca="1" si="83"/>
        <v>0</v>
      </c>
      <c r="IA420" s="7">
        <f t="shared" ca="1" si="83"/>
        <v>0</v>
      </c>
      <c r="IB420" s="7">
        <f t="shared" ca="1" si="83"/>
        <v>0</v>
      </c>
      <c r="IC420" s="7">
        <f t="shared" ca="1" si="83"/>
        <v>0</v>
      </c>
      <c r="ID420" s="7">
        <f t="shared" ca="1" si="83"/>
        <v>0</v>
      </c>
      <c r="IE420" s="7">
        <f t="shared" ca="1" si="83"/>
        <v>0</v>
      </c>
      <c r="IF420" s="7">
        <f t="shared" ca="1" si="83"/>
        <v>0</v>
      </c>
      <c r="IG420" s="7">
        <f t="shared" ca="1" si="83"/>
        <v>0</v>
      </c>
      <c r="IH420" s="7">
        <f t="shared" ca="1" si="83"/>
        <v>0</v>
      </c>
      <c r="II420" s="7">
        <f t="shared" ca="1" si="83"/>
        <v>0</v>
      </c>
      <c r="IJ420" s="7">
        <f t="shared" ca="1" si="83"/>
        <v>0</v>
      </c>
      <c r="IK420" s="7">
        <f t="shared" ca="1" si="83"/>
        <v>0</v>
      </c>
      <c r="IL420" s="7">
        <f t="shared" ca="1" si="83"/>
        <v>0</v>
      </c>
      <c r="IM420" s="7">
        <f t="shared" ca="1" si="83"/>
        <v>0</v>
      </c>
      <c r="IN420" s="7">
        <f t="shared" ca="1" si="83"/>
        <v>0</v>
      </c>
      <c r="IO420" s="17"/>
      <c r="IP420" s="204"/>
      <c r="IQ420" s="3" t="s">
        <v>13</v>
      </c>
      <c r="IR420" s="7">
        <f ca="1"/>
        <v>0</v>
      </c>
      <c r="IS420" s="7">
        <f ca="1"/>
        <v>0</v>
      </c>
      <c r="IT420" s="7">
        <f ca="1"/>
        <v>0</v>
      </c>
      <c r="IU420" s="7">
        <f ca="1"/>
        <v>0</v>
      </c>
      <c r="IV420" s="7">
        <f ca="1"/>
        <v>0</v>
      </c>
      <c r="IW420" s="7">
        <f ca="1"/>
        <v>0</v>
      </c>
      <c r="IX420" s="7">
        <f ca="1"/>
        <v>0</v>
      </c>
      <c r="IY420" s="7">
        <f ca="1"/>
        <v>0</v>
      </c>
      <c r="IZ420" s="7">
        <f ca="1"/>
        <v>0</v>
      </c>
      <c r="JA420" s="7">
        <f ca="1"/>
        <v>0</v>
      </c>
      <c r="JB420" s="7">
        <f ca="1"/>
        <v>0</v>
      </c>
      <c r="JC420" s="7">
        <f ca="1"/>
        <v>0</v>
      </c>
      <c r="JD420" s="7">
        <f ca="1"/>
        <v>0</v>
      </c>
      <c r="JE420" s="7">
        <f ca="1"/>
        <v>0</v>
      </c>
      <c r="JF420" s="7">
        <f ca="1"/>
        <v>0</v>
      </c>
      <c r="JG420" s="7">
        <f ca="1"/>
        <v>0</v>
      </c>
      <c r="JH420" s="7">
        <f ca="1"/>
        <v>0</v>
      </c>
      <c r="JI420" s="7">
        <f ca="1"/>
        <v>0</v>
      </c>
      <c r="JJ420" s="7">
        <f ca="1"/>
        <v>0</v>
      </c>
      <c r="JK420" s="7">
        <f ca="1"/>
        <v>0</v>
      </c>
      <c r="JL420" s="143"/>
      <c r="JP420">
        <f ca="1">SUM(JH416:JK416)</f>
        <v>0</v>
      </c>
    </row>
    <row r="421" spans="222:276">
      <c r="HN421" s="204"/>
      <c r="HO421" s="148"/>
      <c r="HP421" s="204"/>
      <c r="HQ421" s="3" t="s">
        <v>23</v>
      </c>
      <c r="HR421" s="7">
        <f ca="1"/>
        <v>0</v>
      </c>
      <c r="HS421" t="s">
        <v>185</v>
      </c>
      <c r="HV421" s="7">
        <f t="shared" ca="1" si="84"/>
        <v>0</v>
      </c>
      <c r="HW421" s="7">
        <f t="shared" ca="1" si="83"/>
        <v>0</v>
      </c>
      <c r="HX421" s="7">
        <f t="shared" ca="1" si="83"/>
        <v>0</v>
      </c>
      <c r="HY421" s="7">
        <f t="shared" ca="1" si="83"/>
        <v>0</v>
      </c>
      <c r="HZ421" s="7">
        <f t="shared" ca="1" si="83"/>
        <v>0</v>
      </c>
      <c r="IA421" s="7">
        <f t="shared" ca="1" si="83"/>
        <v>0</v>
      </c>
      <c r="IB421" s="7">
        <f t="shared" ca="1" si="83"/>
        <v>0</v>
      </c>
      <c r="IC421" s="7">
        <f t="shared" ca="1" si="83"/>
        <v>0</v>
      </c>
      <c r="ID421" s="7">
        <f t="shared" ca="1" si="83"/>
        <v>0</v>
      </c>
      <c r="IE421" s="7">
        <f t="shared" ca="1" si="83"/>
        <v>0</v>
      </c>
      <c r="IF421" s="7">
        <f t="shared" ca="1" si="83"/>
        <v>0</v>
      </c>
      <c r="IG421" s="7">
        <f t="shared" ca="1" si="83"/>
        <v>0</v>
      </c>
      <c r="IH421" s="7">
        <f t="shared" ca="1" si="83"/>
        <v>0</v>
      </c>
      <c r="II421" s="7">
        <f t="shared" ca="1" si="83"/>
        <v>0</v>
      </c>
      <c r="IJ421" s="7">
        <f t="shared" ca="1" si="83"/>
        <v>0</v>
      </c>
      <c r="IK421" s="7">
        <f t="shared" ca="1" si="83"/>
        <v>0</v>
      </c>
      <c r="IL421" s="7">
        <f t="shared" ca="1" si="83"/>
        <v>0</v>
      </c>
      <c r="IM421" s="7">
        <f t="shared" ca="1" si="83"/>
        <v>0</v>
      </c>
      <c r="IN421" s="7">
        <f t="shared" ca="1" si="83"/>
        <v>0</v>
      </c>
      <c r="IO421" s="17"/>
      <c r="IP421" s="204"/>
      <c r="IQ421" s="3" t="s">
        <v>23</v>
      </c>
      <c r="IR421" s="7">
        <f ca="1"/>
        <v>0</v>
      </c>
      <c r="IS421" s="7">
        <f ca="1"/>
        <v>0</v>
      </c>
      <c r="IT421" s="7">
        <f ca="1"/>
        <v>0</v>
      </c>
      <c r="IU421" s="7">
        <f ca="1"/>
        <v>0</v>
      </c>
      <c r="IV421" s="7">
        <f ca="1"/>
        <v>0</v>
      </c>
      <c r="IW421" s="7">
        <f ca="1"/>
        <v>0</v>
      </c>
      <c r="IX421" s="7">
        <f ca="1"/>
        <v>0</v>
      </c>
      <c r="IY421" s="7">
        <f ca="1"/>
        <v>0</v>
      </c>
      <c r="IZ421" s="7">
        <f ca="1"/>
        <v>0</v>
      </c>
      <c r="JA421" s="7">
        <f ca="1"/>
        <v>0</v>
      </c>
      <c r="JB421" s="7">
        <f ca="1"/>
        <v>0</v>
      </c>
      <c r="JC421" s="7">
        <f ca="1"/>
        <v>0</v>
      </c>
      <c r="JD421" s="7">
        <f ca="1"/>
        <v>0</v>
      </c>
      <c r="JE421" s="7">
        <f ca="1"/>
        <v>0</v>
      </c>
      <c r="JF421" s="7">
        <f ca="1"/>
        <v>0</v>
      </c>
      <c r="JG421" s="7">
        <f ca="1"/>
        <v>0</v>
      </c>
      <c r="JH421" s="7">
        <f ca="1"/>
        <v>0</v>
      </c>
      <c r="JI421" s="7">
        <f ca="1"/>
        <v>0</v>
      </c>
      <c r="JJ421" s="7">
        <f ca="1"/>
        <v>0</v>
      </c>
      <c r="JK421" s="7">
        <f ca="1"/>
        <v>0</v>
      </c>
      <c r="JL421" s="143"/>
    </row>
    <row r="422" spans="222:276">
      <c r="HN422" s="204"/>
      <c r="HO422" s="148"/>
      <c r="HP422" s="204"/>
      <c r="HQ422" s="3" t="s">
        <v>22</v>
      </c>
      <c r="HR422" s="7">
        <f ca="1"/>
        <v>1</v>
      </c>
      <c r="HS422" t="s">
        <v>185</v>
      </c>
      <c r="HV422" s="7">
        <f t="shared" ca="1" si="84"/>
        <v>0</v>
      </c>
      <c r="HW422" s="7">
        <f t="shared" ca="1" si="83"/>
        <v>0</v>
      </c>
      <c r="HX422" s="7">
        <f t="shared" ca="1" si="83"/>
        <v>0</v>
      </c>
      <c r="HY422" s="7">
        <f t="shared" ca="1" si="83"/>
        <v>0</v>
      </c>
      <c r="HZ422" s="7">
        <f t="shared" ca="1" si="83"/>
        <v>0</v>
      </c>
      <c r="IA422" s="7">
        <f t="shared" ca="1" si="83"/>
        <v>0</v>
      </c>
      <c r="IB422" s="7">
        <f t="shared" ca="1" si="83"/>
        <v>0</v>
      </c>
      <c r="IC422" s="7">
        <f t="shared" ca="1" si="83"/>
        <v>0</v>
      </c>
      <c r="ID422" s="7">
        <f t="shared" ca="1" si="83"/>
        <v>1</v>
      </c>
      <c r="IE422" s="7">
        <f t="shared" ca="1" si="83"/>
        <v>0</v>
      </c>
      <c r="IF422" s="7">
        <f t="shared" ca="1" si="83"/>
        <v>0</v>
      </c>
      <c r="IG422" s="7">
        <f t="shared" ca="1" si="83"/>
        <v>0</v>
      </c>
      <c r="IH422" s="7">
        <f t="shared" ca="1" si="83"/>
        <v>0</v>
      </c>
      <c r="II422" s="7">
        <f t="shared" ca="1" si="83"/>
        <v>0</v>
      </c>
      <c r="IJ422" s="7">
        <f t="shared" ca="1" si="83"/>
        <v>0</v>
      </c>
      <c r="IK422" s="7">
        <f t="shared" ca="1" si="83"/>
        <v>0</v>
      </c>
      <c r="IL422" s="7">
        <f t="shared" ca="1" si="83"/>
        <v>0</v>
      </c>
      <c r="IM422" s="7">
        <f t="shared" ca="1" si="83"/>
        <v>0</v>
      </c>
      <c r="IN422" s="7">
        <f t="shared" ca="1" si="83"/>
        <v>0</v>
      </c>
      <c r="IO422" s="17"/>
      <c r="IP422" s="204"/>
      <c r="IQ422" s="3" t="s">
        <v>22</v>
      </c>
      <c r="IR422" s="7">
        <f ca="1"/>
        <v>0</v>
      </c>
      <c r="IS422" s="7">
        <f ca="1"/>
        <v>0</v>
      </c>
      <c r="IT422" s="7">
        <f ca="1"/>
        <v>0</v>
      </c>
      <c r="IU422" s="7">
        <f ca="1"/>
        <v>0</v>
      </c>
      <c r="IV422" s="7">
        <f ca="1"/>
        <v>0</v>
      </c>
      <c r="IW422" s="7">
        <f ca="1"/>
        <v>0</v>
      </c>
      <c r="IX422" s="7">
        <f ca="1"/>
        <v>0</v>
      </c>
      <c r="IY422" s="7">
        <f ca="1"/>
        <v>0</v>
      </c>
      <c r="IZ422" s="7">
        <f ca="1"/>
        <v>0</v>
      </c>
      <c r="JA422" s="7">
        <f ca="1"/>
        <v>0</v>
      </c>
      <c r="JB422" s="7">
        <f ca="1"/>
        <v>0</v>
      </c>
      <c r="JC422" s="7">
        <f ca="1"/>
        <v>0</v>
      </c>
      <c r="JD422" s="7">
        <f ca="1"/>
        <v>0</v>
      </c>
      <c r="JE422" s="7">
        <f ca="1"/>
        <v>0</v>
      </c>
      <c r="JF422" s="7">
        <f ca="1"/>
        <v>0</v>
      </c>
      <c r="JG422" s="7">
        <f ca="1"/>
        <v>0</v>
      </c>
      <c r="JH422" s="7">
        <f ca="1"/>
        <v>45.200239921860735</v>
      </c>
      <c r="JI422" s="7">
        <f ca="1"/>
        <v>6116.7537762595357</v>
      </c>
      <c r="JJ422" s="7">
        <f ca="1"/>
        <v>81.547398297090155</v>
      </c>
      <c r="JK422" s="7">
        <f ca="1"/>
        <v>31.498585521519448</v>
      </c>
      <c r="JL422" s="143"/>
    </row>
    <row r="423" spans="222:276">
      <c r="HN423" s="204"/>
      <c r="HO423" s="148"/>
      <c r="HP423" s="204"/>
      <c r="HQ423" s="3" t="s">
        <v>131</v>
      </c>
      <c r="HR423" s="7">
        <f ca="1"/>
        <v>0</v>
      </c>
      <c r="HS423" t="s">
        <v>185</v>
      </c>
      <c r="HV423" s="7">
        <f t="shared" ca="1" si="84"/>
        <v>0</v>
      </c>
      <c r="HW423" s="7">
        <f t="shared" ca="1" si="83"/>
        <v>0</v>
      </c>
      <c r="HX423" s="7">
        <f t="shared" ca="1" si="83"/>
        <v>0</v>
      </c>
      <c r="HY423" s="7">
        <f t="shared" ca="1" si="83"/>
        <v>0</v>
      </c>
      <c r="HZ423" s="7">
        <f t="shared" ca="1" si="83"/>
        <v>0</v>
      </c>
      <c r="IA423" s="7">
        <f t="shared" ca="1" si="83"/>
        <v>0</v>
      </c>
      <c r="IB423" s="7">
        <f t="shared" ca="1" si="83"/>
        <v>0</v>
      </c>
      <c r="IC423" s="7">
        <f t="shared" ca="1" si="83"/>
        <v>0</v>
      </c>
      <c r="ID423" s="7">
        <f t="shared" ca="1" si="83"/>
        <v>0</v>
      </c>
      <c r="IE423" s="7">
        <f t="shared" ca="1" si="83"/>
        <v>0</v>
      </c>
      <c r="IF423" s="7">
        <f t="shared" ca="1" si="83"/>
        <v>0</v>
      </c>
      <c r="IG423" s="7">
        <f t="shared" ca="1" si="83"/>
        <v>0</v>
      </c>
      <c r="IH423" s="7">
        <f t="shared" ca="1" si="83"/>
        <v>0</v>
      </c>
      <c r="II423" s="7">
        <f t="shared" ca="1" si="83"/>
        <v>0</v>
      </c>
      <c r="IJ423" s="7">
        <f t="shared" ca="1" si="83"/>
        <v>0</v>
      </c>
      <c r="IK423" s="7">
        <f t="shared" ca="1" si="83"/>
        <v>0</v>
      </c>
      <c r="IL423" s="7">
        <f t="shared" ca="1" si="83"/>
        <v>0</v>
      </c>
      <c r="IM423" s="7">
        <f t="shared" ca="1" si="83"/>
        <v>0</v>
      </c>
      <c r="IN423" s="7">
        <f t="shared" ca="1" si="83"/>
        <v>0</v>
      </c>
      <c r="IO423" s="17"/>
      <c r="IP423" s="204"/>
      <c r="IQ423" s="3" t="s">
        <v>131</v>
      </c>
      <c r="IR423" s="7">
        <f ca="1"/>
        <v>0</v>
      </c>
      <c r="IS423" s="7">
        <f ca="1"/>
        <v>0</v>
      </c>
      <c r="IT423" s="7">
        <f ca="1"/>
        <v>0</v>
      </c>
      <c r="IU423" s="7">
        <f ca="1"/>
        <v>0</v>
      </c>
      <c r="IV423" s="7">
        <f ca="1"/>
        <v>0</v>
      </c>
      <c r="IW423" s="7">
        <f ca="1"/>
        <v>0</v>
      </c>
      <c r="IX423" s="7">
        <f ca="1"/>
        <v>0</v>
      </c>
      <c r="IY423" s="7">
        <f ca="1"/>
        <v>0</v>
      </c>
      <c r="IZ423" s="7">
        <f ca="1"/>
        <v>0</v>
      </c>
      <c r="JA423" s="7">
        <f ca="1"/>
        <v>0</v>
      </c>
      <c r="JB423" s="7">
        <f ca="1"/>
        <v>0</v>
      </c>
      <c r="JC423" s="7">
        <f ca="1"/>
        <v>0</v>
      </c>
      <c r="JD423" s="7">
        <f ca="1"/>
        <v>0</v>
      </c>
      <c r="JE423" s="7">
        <f ca="1"/>
        <v>0</v>
      </c>
      <c r="JF423" s="7">
        <f ca="1"/>
        <v>0</v>
      </c>
      <c r="JG423" s="7">
        <f ca="1"/>
        <v>0</v>
      </c>
      <c r="JH423" s="7">
        <f ca="1"/>
        <v>0</v>
      </c>
      <c r="JI423" s="7">
        <f ca="1"/>
        <v>0</v>
      </c>
      <c r="JJ423" s="7">
        <f ca="1"/>
        <v>0</v>
      </c>
      <c r="JK423" s="7">
        <f ca="1"/>
        <v>0</v>
      </c>
      <c r="JL423" s="143"/>
    </row>
    <row r="424" spans="222:276">
      <c r="HN424" s="204"/>
      <c r="HO424" s="148"/>
      <c r="HP424" s="204"/>
      <c r="HQ424" s="3" t="s">
        <v>132</v>
      </c>
      <c r="HR424" s="7">
        <f ca="1"/>
        <v>0</v>
      </c>
      <c r="HS424" t="s">
        <v>185</v>
      </c>
      <c r="HV424" s="7">
        <f t="shared" ca="1" si="84"/>
        <v>0</v>
      </c>
      <c r="HW424" s="7">
        <f t="shared" ca="1" si="83"/>
        <v>0</v>
      </c>
      <c r="HX424" s="7">
        <f t="shared" ca="1" si="83"/>
        <v>0</v>
      </c>
      <c r="HY424" s="7">
        <f t="shared" ca="1" si="83"/>
        <v>0</v>
      </c>
      <c r="HZ424" s="7">
        <f t="shared" ca="1" si="83"/>
        <v>0</v>
      </c>
      <c r="IA424" s="7">
        <f t="shared" ca="1" si="83"/>
        <v>0</v>
      </c>
      <c r="IB424" s="7">
        <f t="shared" ca="1" si="83"/>
        <v>0</v>
      </c>
      <c r="IC424" s="7">
        <f t="shared" ca="1" si="83"/>
        <v>0</v>
      </c>
      <c r="ID424" s="7">
        <f t="shared" ca="1" si="83"/>
        <v>0</v>
      </c>
      <c r="IE424" s="7">
        <f t="shared" ca="1" si="83"/>
        <v>0</v>
      </c>
      <c r="IF424" s="7">
        <f t="shared" ca="1" si="83"/>
        <v>0</v>
      </c>
      <c r="IG424" s="7">
        <f t="shared" ca="1" si="83"/>
        <v>0</v>
      </c>
      <c r="IH424" s="7">
        <f t="shared" ca="1" si="83"/>
        <v>0</v>
      </c>
      <c r="II424" s="7">
        <f t="shared" ca="1" si="83"/>
        <v>0</v>
      </c>
      <c r="IJ424" s="7">
        <f t="shared" ca="1" si="83"/>
        <v>0</v>
      </c>
      <c r="IK424" s="7">
        <f t="shared" ca="1" si="83"/>
        <v>0</v>
      </c>
      <c r="IL424" s="7">
        <f t="shared" ca="1" si="83"/>
        <v>0</v>
      </c>
      <c r="IM424" s="7">
        <f t="shared" ca="1" si="83"/>
        <v>0</v>
      </c>
      <c r="IN424" s="7">
        <f t="shared" ca="1" si="83"/>
        <v>0</v>
      </c>
      <c r="IO424" s="17"/>
      <c r="IP424" s="204"/>
      <c r="IQ424" s="3" t="s">
        <v>132</v>
      </c>
      <c r="IR424" s="7">
        <f ca="1"/>
        <v>0</v>
      </c>
      <c r="IS424" s="7">
        <f ca="1"/>
        <v>0</v>
      </c>
      <c r="IT424" s="7">
        <f ca="1"/>
        <v>0</v>
      </c>
      <c r="IU424" s="7">
        <f ca="1"/>
        <v>0</v>
      </c>
      <c r="IV424" s="7">
        <f ca="1"/>
        <v>0</v>
      </c>
      <c r="IW424" s="7">
        <f ca="1"/>
        <v>0</v>
      </c>
      <c r="IX424" s="7">
        <f ca="1"/>
        <v>0</v>
      </c>
      <c r="IY424" s="7">
        <f ca="1"/>
        <v>0</v>
      </c>
      <c r="IZ424" s="7">
        <f ca="1"/>
        <v>0</v>
      </c>
      <c r="JA424" s="7">
        <f ca="1"/>
        <v>0</v>
      </c>
      <c r="JB424" s="7">
        <f ca="1"/>
        <v>0</v>
      </c>
      <c r="JC424" s="7">
        <f ca="1"/>
        <v>0</v>
      </c>
      <c r="JD424" s="7">
        <f ca="1"/>
        <v>0</v>
      </c>
      <c r="JE424" s="7">
        <f ca="1"/>
        <v>0</v>
      </c>
      <c r="JF424" s="7">
        <f ca="1"/>
        <v>0</v>
      </c>
      <c r="JG424" s="7">
        <f ca="1"/>
        <v>0</v>
      </c>
      <c r="JH424" s="7">
        <f ca="1"/>
        <v>0</v>
      </c>
      <c r="JI424" s="7">
        <f ca="1"/>
        <v>0</v>
      </c>
      <c r="JJ424" s="7">
        <f ca="1"/>
        <v>0</v>
      </c>
      <c r="JK424" s="7">
        <f ca="1"/>
        <v>0</v>
      </c>
      <c r="JL424" s="143"/>
    </row>
    <row r="425" spans="222:276">
      <c r="HN425" s="204"/>
      <c r="HO425" s="148"/>
      <c r="HP425" s="204"/>
      <c r="HQ425" s="3" t="s">
        <v>32</v>
      </c>
      <c r="HR425" s="7">
        <f ca="1"/>
        <v>0</v>
      </c>
      <c r="HS425" t="s">
        <v>185</v>
      </c>
      <c r="HV425" s="7">
        <f t="shared" ca="1" si="84"/>
        <v>0</v>
      </c>
      <c r="HW425" s="7">
        <f t="shared" ca="1" si="83"/>
        <v>0</v>
      </c>
      <c r="HX425" s="7">
        <f t="shared" ca="1" si="83"/>
        <v>0</v>
      </c>
      <c r="HY425" s="7">
        <f t="shared" ca="1" si="83"/>
        <v>0</v>
      </c>
      <c r="HZ425" s="7">
        <f t="shared" ca="1" si="83"/>
        <v>0</v>
      </c>
      <c r="IA425" s="7">
        <f t="shared" ca="1" si="83"/>
        <v>0</v>
      </c>
      <c r="IB425" s="7">
        <f t="shared" ca="1" si="83"/>
        <v>0</v>
      </c>
      <c r="IC425" s="7">
        <f t="shared" ca="1" si="83"/>
        <v>0</v>
      </c>
      <c r="ID425" s="7">
        <f t="shared" ca="1" si="83"/>
        <v>0</v>
      </c>
      <c r="IE425" s="7">
        <f t="shared" ca="1" si="83"/>
        <v>0</v>
      </c>
      <c r="IF425" s="7">
        <f t="shared" ca="1" si="83"/>
        <v>0</v>
      </c>
      <c r="IG425" s="7">
        <f t="shared" ca="1" si="83"/>
        <v>0</v>
      </c>
      <c r="IH425" s="7">
        <f t="shared" ca="1" si="83"/>
        <v>0</v>
      </c>
      <c r="II425" s="7">
        <f t="shared" ca="1" si="83"/>
        <v>0</v>
      </c>
      <c r="IJ425" s="7">
        <f t="shared" ca="1" si="83"/>
        <v>0</v>
      </c>
      <c r="IK425" s="7">
        <f t="shared" ca="1" si="83"/>
        <v>0</v>
      </c>
      <c r="IL425" s="7">
        <f t="shared" ca="1" si="83"/>
        <v>0</v>
      </c>
      <c r="IM425" s="7">
        <f t="shared" ca="1" si="83"/>
        <v>0</v>
      </c>
      <c r="IN425" s="7">
        <f t="shared" ca="1" si="83"/>
        <v>0</v>
      </c>
      <c r="IO425" s="17"/>
      <c r="IP425" s="204"/>
      <c r="IQ425" s="3" t="s">
        <v>32</v>
      </c>
      <c r="IR425" s="7">
        <f ca="1"/>
        <v>0</v>
      </c>
      <c r="IS425" s="7">
        <f ca="1"/>
        <v>0</v>
      </c>
      <c r="IT425" s="7">
        <f ca="1"/>
        <v>0</v>
      </c>
      <c r="IU425" s="7">
        <f ca="1"/>
        <v>0</v>
      </c>
      <c r="IV425" s="7">
        <f ca="1"/>
        <v>0</v>
      </c>
      <c r="IW425" s="7">
        <f ca="1"/>
        <v>0</v>
      </c>
      <c r="IX425" s="7">
        <f ca="1"/>
        <v>0</v>
      </c>
      <c r="IY425" s="7">
        <f ca="1"/>
        <v>0</v>
      </c>
      <c r="IZ425" s="7">
        <f ca="1"/>
        <v>0</v>
      </c>
      <c r="JA425" s="7">
        <f ca="1"/>
        <v>0</v>
      </c>
      <c r="JB425" s="7">
        <f ca="1"/>
        <v>0</v>
      </c>
      <c r="JC425" s="7">
        <f ca="1"/>
        <v>0</v>
      </c>
      <c r="JD425" s="7">
        <f ca="1"/>
        <v>0</v>
      </c>
      <c r="JE425" s="7">
        <f ca="1"/>
        <v>0</v>
      </c>
      <c r="JF425" s="7">
        <f ca="1"/>
        <v>0</v>
      </c>
      <c r="JG425" s="7">
        <f ca="1"/>
        <v>0</v>
      </c>
      <c r="JH425" s="7">
        <f ca="1"/>
        <v>0</v>
      </c>
      <c r="JI425" s="7">
        <f ca="1"/>
        <v>0</v>
      </c>
      <c r="JJ425" s="7">
        <f ca="1"/>
        <v>0</v>
      </c>
      <c r="JK425" s="7">
        <f ca="1"/>
        <v>0</v>
      </c>
      <c r="JL425" s="143"/>
    </row>
    <row r="426" spans="222:276">
      <c r="HN426" s="204"/>
      <c r="HO426" s="148"/>
      <c r="HP426" s="204"/>
      <c r="HQ426" s="3" t="s">
        <v>33</v>
      </c>
      <c r="HR426" s="7">
        <f ca="1"/>
        <v>0</v>
      </c>
      <c r="HS426" t="s">
        <v>185</v>
      </c>
      <c r="HV426" s="7">
        <f t="shared" ca="1" si="84"/>
        <v>0</v>
      </c>
      <c r="HW426" s="7">
        <f t="shared" ca="1" si="83"/>
        <v>0</v>
      </c>
      <c r="HX426" s="7">
        <f t="shared" ca="1" si="83"/>
        <v>0</v>
      </c>
      <c r="HY426" s="7">
        <f t="shared" ca="1" si="83"/>
        <v>0</v>
      </c>
      <c r="HZ426" s="7">
        <f t="shared" ca="1" si="83"/>
        <v>0</v>
      </c>
      <c r="IA426" s="7">
        <f t="shared" ca="1" si="83"/>
        <v>0</v>
      </c>
      <c r="IB426" s="7">
        <f t="shared" ca="1" si="83"/>
        <v>0</v>
      </c>
      <c r="IC426" s="7">
        <f t="shared" ca="1" si="83"/>
        <v>0</v>
      </c>
      <c r="ID426" s="7">
        <f t="shared" ca="1" si="83"/>
        <v>0</v>
      </c>
      <c r="IE426" s="7">
        <f t="shared" ca="1" si="83"/>
        <v>0</v>
      </c>
      <c r="IF426" s="7">
        <f t="shared" ca="1" si="83"/>
        <v>0</v>
      </c>
      <c r="IG426" s="7">
        <f t="shared" ca="1" si="83"/>
        <v>0</v>
      </c>
      <c r="IH426" s="7">
        <f t="shared" ca="1" si="83"/>
        <v>0</v>
      </c>
      <c r="II426" s="7">
        <f t="shared" ca="1" si="83"/>
        <v>0</v>
      </c>
      <c r="IJ426" s="7">
        <f t="shared" ca="1" si="83"/>
        <v>0</v>
      </c>
      <c r="IK426" s="7">
        <f t="shared" ca="1" si="83"/>
        <v>0</v>
      </c>
      <c r="IL426" s="7">
        <f t="shared" ca="1" si="83"/>
        <v>0</v>
      </c>
      <c r="IM426" s="7">
        <f t="shared" ca="1" si="83"/>
        <v>0</v>
      </c>
      <c r="IN426" s="7">
        <f t="shared" ca="1" si="83"/>
        <v>0</v>
      </c>
      <c r="IO426" s="17"/>
      <c r="IP426" s="204"/>
      <c r="IQ426" s="3" t="s">
        <v>33</v>
      </c>
      <c r="IR426" s="7">
        <f ca="1"/>
        <v>0</v>
      </c>
      <c r="IS426" s="7">
        <f ca="1"/>
        <v>0</v>
      </c>
      <c r="IT426" s="7">
        <f ca="1"/>
        <v>0</v>
      </c>
      <c r="IU426" s="7">
        <f ca="1"/>
        <v>0</v>
      </c>
      <c r="IV426" s="7">
        <f ca="1"/>
        <v>0</v>
      </c>
      <c r="IW426" s="7">
        <f ca="1"/>
        <v>0</v>
      </c>
      <c r="IX426" s="7">
        <f ca="1"/>
        <v>0</v>
      </c>
      <c r="IY426" s="7">
        <f ca="1"/>
        <v>0</v>
      </c>
      <c r="IZ426" s="7">
        <f ca="1"/>
        <v>0</v>
      </c>
      <c r="JA426" s="7">
        <f ca="1"/>
        <v>0</v>
      </c>
      <c r="JB426" s="7">
        <f ca="1"/>
        <v>0</v>
      </c>
      <c r="JC426" s="7">
        <f ca="1"/>
        <v>0</v>
      </c>
      <c r="JD426" s="7">
        <f ca="1"/>
        <v>0</v>
      </c>
      <c r="JE426" s="7">
        <f ca="1"/>
        <v>0</v>
      </c>
      <c r="JF426" s="7">
        <f ca="1"/>
        <v>0</v>
      </c>
      <c r="JG426" s="7">
        <f ca="1"/>
        <v>0</v>
      </c>
      <c r="JH426" s="7">
        <f ca="1"/>
        <v>0</v>
      </c>
      <c r="JI426" s="7">
        <f ca="1"/>
        <v>0</v>
      </c>
      <c r="JJ426" s="7">
        <f ca="1"/>
        <v>0</v>
      </c>
      <c r="JK426" s="7">
        <f ca="1"/>
        <v>0</v>
      </c>
      <c r="JL426" s="143"/>
    </row>
    <row r="427" spans="222:276">
      <c r="HN427" s="204"/>
      <c r="HO427" s="148"/>
      <c r="HP427" s="204"/>
      <c r="HQ427" s="3" t="s">
        <v>42</v>
      </c>
      <c r="HR427" s="7">
        <f ca="1"/>
        <v>-62.5</v>
      </c>
      <c r="HS427" t="s">
        <v>185</v>
      </c>
      <c r="HV427" s="7">
        <f t="shared" ca="1" si="84"/>
        <v>0</v>
      </c>
      <c r="HW427" s="7">
        <f t="shared" ca="1" si="83"/>
        <v>0</v>
      </c>
      <c r="HX427" s="7">
        <f t="shared" ca="1" si="83"/>
        <v>0</v>
      </c>
      <c r="HY427" s="7">
        <f t="shared" ca="1" si="83"/>
        <v>0</v>
      </c>
      <c r="HZ427" s="7">
        <f t="shared" ca="1" si="83"/>
        <v>0</v>
      </c>
      <c r="IA427" s="7">
        <f t="shared" ca="1" si="83"/>
        <v>0</v>
      </c>
      <c r="IB427" s="7">
        <f t="shared" ca="1" si="83"/>
        <v>0</v>
      </c>
      <c r="IC427" s="7">
        <f t="shared" ca="1" si="83"/>
        <v>0</v>
      </c>
      <c r="ID427" s="7">
        <f t="shared" ca="1" si="83"/>
        <v>0</v>
      </c>
      <c r="IE427" s="7">
        <f t="shared" ca="1" si="83"/>
        <v>0</v>
      </c>
      <c r="IF427" s="7">
        <f t="shared" ca="1" si="83"/>
        <v>0</v>
      </c>
      <c r="IG427" s="7">
        <f t="shared" ca="1" si="83"/>
        <v>0</v>
      </c>
      <c r="IH427" s="7">
        <f t="shared" ca="1" si="83"/>
        <v>0</v>
      </c>
      <c r="II427" s="7">
        <f t="shared" ca="1" si="83"/>
        <v>-62.5</v>
      </c>
      <c r="IJ427" s="7">
        <f t="shared" ca="1" si="83"/>
        <v>0</v>
      </c>
      <c r="IK427" s="7">
        <f t="shared" ca="1" si="83"/>
        <v>0</v>
      </c>
      <c r="IL427" s="7">
        <f t="shared" ca="1" si="83"/>
        <v>0</v>
      </c>
      <c r="IM427" s="7">
        <f t="shared" ca="1" si="83"/>
        <v>0</v>
      </c>
      <c r="IN427" s="7">
        <f t="shared" ca="1" si="83"/>
        <v>0</v>
      </c>
      <c r="IO427" s="17"/>
      <c r="IP427" s="204"/>
      <c r="IQ427" s="3" t="s">
        <v>42</v>
      </c>
      <c r="IR427" s="7">
        <f ca="1"/>
        <v>0</v>
      </c>
      <c r="IS427" s="7">
        <f ca="1"/>
        <v>0</v>
      </c>
      <c r="IT427" s="7">
        <f ca="1"/>
        <v>0</v>
      </c>
      <c r="IU427" s="7">
        <f ca="1"/>
        <v>0</v>
      </c>
      <c r="IV427" s="7">
        <f ca="1"/>
        <v>0</v>
      </c>
      <c r="IW427" s="7">
        <f ca="1"/>
        <v>0</v>
      </c>
      <c r="IX427" s="7">
        <f ca="1"/>
        <v>0</v>
      </c>
      <c r="IY427" s="7">
        <f ca="1"/>
        <v>0</v>
      </c>
      <c r="IZ427" s="7">
        <f ca="1"/>
        <v>0</v>
      </c>
      <c r="JA427" s="7">
        <f ca="1"/>
        <v>0</v>
      </c>
      <c r="JB427" s="7">
        <f ca="1"/>
        <v>0</v>
      </c>
      <c r="JC427" s="7">
        <f ca="1"/>
        <v>0</v>
      </c>
      <c r="JD427" s="7">
        <f ca="1"/>
        <v>0</v>
      </c>
      <c r="JE427" s="7">
        <f ca="1"/>
        <v>0</v>
      </c>
      <c r="JF427" s="7">
        <f ca="1"/>
        <v>0</v>
      </c>
      <c r="JG427" s="7">
        <f ca="1"/>
        <v>0</v>
      </c>
      <c r="JH427" s="7">
        <f ca="1"/>
        <v>0</v>
      </c>
      <c r="JI427" s="7">
        <f ca="1"/>
        <v>-6000.0000000000009</v>
      </c>
      <c r="JJ427" s="7">
        <f ca="1"/>
        <v>-4.0829722709326895E-12</v>
      </c>
      <c r="JK427" s="7">
        <f ca="1"/>
        <v>-1.2248916812798068E-12</v>
      </c>
      <c r="JL427" s="143"/>
    </row>
    <row r="428" spans="222:276">
      <c r="HN428" s="204"/>
      <c r="HO428" s="148"/>
      <c r="HP428" s="204"/>
      <c r="HQ428" s="3" t="s">
        <v>34</v>
      </c>
      <c r="HR428" s="7">
        <f ca="1"/>
        <v>0</v>
      </c>
      <c r="HS428" t="s">
        <v>185</v>
      </c>
      <c r="HV428" s="7">
        <f t="shared" ca="1" si="84"/>
        <v>0</v>
      </c>
      <c r="HW428" s="7">
        <f t="shared" ca="1" si="83"/>
        <v>0</v>
      </c>
      <c r="HX428" s="7">
        <f t="shared" ca="1" si="83"/>
        <v>0</v>
      </c>
      <c r="HY428" s="7">
        <f t="shared" ca="1" si="83"/>
        <v>0</v>
      </c>
      <c r="HZ428" s="7">
        <f t="shared" ref="HZ428:IN432" ca="1" si="85">IF((ROW()-ROW($HV$414))=(COLUMN()-COLUMN($HV$414)),INDIRECT("HR"&amp;ROW()),0)</f>
        <v>0</v>
      </c>
      <c r="IA428" s="7">
        <f t="shared" ca="1" si="85"/>
        <v>0</v>
      </c>
      <c r="IB428" s="7">
        <f t="shared" ca="1" si="85"/>
        <v>0</v>
      </c>
      <c r="IC428" s="7">
        <f t="shared" ca="1" si="85"/>
        <v>0</v>
      </c>
      <c r="ID428" s="7">
        <f t="shared" ca="1" si="85"/>
        <v>0</v>
      </c>
      <c r="IE428" s="7">
        <f t="shared" ca="1" si="85"/>
        <v>0</v>
      </c>
      <c r="IF428" s="7">
        <f t="shared" ca="1" si="85"/>
        <v>0</v>
      </c>
      <c r="IG428" s="7">
        <f t="shared" ca="1" si="85"/>
        <v>0</v>
      </c>
      <c r="IH428" s="7">
        <f t="shared" ca="1" si="85"/>
        <v>0</v>
      </c>
      <c r="II428" s="7">
        <f t="shared" ca="1" si="85"/>
        <v>0</v>
      </c>
      <c r="IJ428" s="7">
        <f t="shared" ca="1" si="85"/>
        <v>0</v>
      </c>
      <c r="IK428" s="7">
        <f t="shared" ca="1" si="85"/>
        <v>0</v>
      </c>
      <c r="IL428" s="7">
        <f t="shared" ca="1" si="85"/>
        <v>0</v>
      </c>
      <c r="IM428" s="7">
        <f t="shared" ca="1" si="85"/>
        <v>0</v>
      </c>
      <c r="IN428" s="7">
        <f t="shared" ca="1" si="85"/>
        <v>0</v>
      </c>
      <c r="IO428" s="17"/>
      <c r="IP428" s="204"/>
      <c r="IQ428" s="3" t="s">
        <v>34</v>
      </c>
      <c r="IR428" s="7">
        <f ca="1"/>
        <v>0</v>
      </c>
      <c r="IS428" s="7">
        <f ca="1"/>
        <v>0</v>
      </c>
      <c r="IT428" s="7">
        <f ca="1"/>
        <v>0</v>
      </c>
      <c r="IU428" s="7">
        <f ca="1"/>
        <v>0</v>
      </c>
      <c r="IV428" s="7">
        <f ca="1"/>
        <v>0</v>
      </c>
      <c r="IW428" s="7">
        <f ca="1"/>
        <v>0</v>
      </c>
      <c r="IX428" s="7">
        <f ca="1"/>
        <v>0</v>
      </c>
      <c r="IY428" s="7">
        <f ca="1"/>
        <v>0</v>
      </c>
      <c r="IZ428" s="7">
        <f ca="1"/>
        <v>0</v>
      </c>
      <c r="JA428" s="7">
        <f ca="1"/>
        <v>0</v>
      </c>
      <c r="JB428" s="7">
        <f ca="1"/>
        <v>0</v>
      </c>
      <c r="JC428" s="7">
        <f ca="1"/>
        <v>0</v>
      </c>
      <c r="JD428" s="7">
        <f ca="1"/>
        <v>0</v>
      </c>
      <c r="JE428" s="7">
        <f ca="1"/>
        <v>0</v>
      </c>
      <c r="JF428" s="7">
        <f ca="1"/>
        <v>0</v>
      </c>
      <c r="JG428" s="7">
        <f ca="1"/>
        <v>0</v>
      </c>
      <c r="JH428" s="7">
        <f ca="1"/>
        <v>0</v>
      </c>
      <c r="JI428" s="7">
        <f ca="1"/>
        <v>0</v>
      </c>
      <c r="JJ428" s="7">
        <f ca="1"/>
        <v>0</v>
      </c>
      <c r="JK428" s="7">
        <f ca="1"/>
        <v>0</v>
      </c>
      <c r="JL428" s="143"/>
    </row>
    <row r="429" spans="222:276">
      <c r="HN429" s="204"/>
      <c r="HO429" s="148"/>
      <c r="HP429" s="204"/>
      <c r="HQ429" s="3" t="s">
        <v>35</v>
      </c>
      <c r="HR429" s="7">
        <f ca="1"/>
        <v>0</v>
      </c>
      <c r="HS429" t="s">
        <v>186</v>
      </c>
      <c r="HV429" s="7">
        <f t="shared" ca="1" si="84"/>
        <v>0</v>
      </c>
      <c r="HW429" s="7">
        <f t="shared" ca="1" si="84"/>
        <v>0</v>
      </c>
      <c r="HX429" s="7">
        <f t="shared" ca="1" si="84"/>
        <v>0</v>
      </c>
      <c r="HY429" s="7">
        <f t="shared" ca="1" si="84"/>
        <v>0</v>
      </c>
      <c r="HZ429" s="7">
        <f t="shared" ca="1" si="84"/>
        <v>0</v>
      </c>
      <c r="IA429" s="7">
        <f t="shared" ca="1" si="84"/>
        <v>0</v>
      </c>
      <c r="IB429" s="7">
        <f t="shared" ca="1" si="84"/>
        <v>0</v>
      </c>
      <c r="IC429" s="7">
        <f t="shared" ca="1" si="84"/>
        <v>0</v>
      </c>
      <c r="ID429" s="7">
        <f t="shared" ca="1" si="84"/>
        <v>0</v>
      </c>
      <c r="IE429" s="7">
        <f t="shared" ca="1" si="84"/>
        <v>0</v>
      </c>
      <c r="IF429" s="7">
        <f t="shared" ca="1" si="84"/>
        <v>0</v>
      </c>
      <c r="IG429" s="7">
        <f t="shared" ca="1" si="84"/>
        <v>0</v>
      </c>
      <c r="IH429" s="7">
        <f t="shared" ca="1" si="84"/>
        <v>0</v>
      </c>
      <c r="II429" s="7">
        <f t="shared" ca="1" si="84"/>
        <v>0</v>
      </c>
      <c r="IJ429" s="7">
        <f t="shared" ca="1" si="84"/>
        <v>0</v>
      </c>
      <c r="IK429" s="7">
        <f t="shared" ca="1" si="84"/>
        <v>0</v>
      </c>
      <c r="IL429" s="7">
        <f t="shared" ca="1" si="85"/>
        <v>0</v>
      </c>
      <c r="IM429" s="7">
        <f t="shared" ca="1" si="85"/>
        <v>0</v>
      </c>
      <c r="IN429" s="7">
        <f t="shared" ca="1" si="85"/>
        <v>0</v>
      </c>
      <c r="IO429" s="17"/>
      <c r="IP429" s="204"/>
      <c r="IQ429" s="3" t="s">
        <v>35</v>
      </c>
      <c r="IR429" s="7">
        <f ca="1"/>
        <v>0</v>
      </c>
      <c r="IS429" s="7">
        <f ca="1"/>
        <v>0</v>
      </c>
      <c r="IT429" s="7">
        <f ca="1"/>
        <v>0</v>
      </c>
      <c r="IU429" s="7">
        <f ca="1"/>
        <v>0</v>
      </c>
      <c r="IV429" s="7">
        <f ca="1"/>
        <v>0</v>
      </c>
      <c r="IW429" s="7">
        <f ca="1"/>
        <v>0</v>
      </c>
      <c r="IX429" s="7">
        <f ca="1"/>
        <v>0</v>
      </c>
      <c r="IY429" s="7">
        <f ca="1"/>
        <v>0</v>
      </c>
      <c r="IZ429" s="7">
        <f ca="1"/>
        <v>0</v>
      </c>
      <c r="JA429" s="7">
        <f ca="1"/>
        <v>0</v>
      </c>
      <c r="JB429" s="7">
        <f ca="1"/>
        <v>0</v>
      </c>
      <c r="JC429" s="7">
        <f ca="1"/>
        <v>0</v>
      </c>
      <c r="JD429" s="7">
        <f ca="1"/>
        <v>0</v>
      </c>
      <c r="JE429" s="7">
        <f ca="1"/>
        <v>0</v>
      </c>
      <c r="JF429" s="7">
        <f ca="1"/>
        <v>0</v>
      </c>
      <c r="JG429" s="7">
        <f ca="1"/>
        <v>0</v>
      </c>
      <c r="JH429" s="7">
        <f ca="1"/>
        <v>0</v>
      </c>
      <c r="JI429" s="7">
        <f ca="1"/>
        <v>0</v>
      </c>
      <c r="JJ429" s="7">
        <f ca="1"/>
        <v>0</v>
      </c>
      <c r="JK429" s="7">
        <f ca="1"/>
        <v>0</v>
      </c>
      <c r="JL429" s="143"/>
    </row>
    <row r="430" spans="222:276" ht="19">
      <c r="HN430" s="204"/>
      <c r="HO430" s="148"/>
      <c r="HP430" s="204"/>
      <c r="HQ430" s="3" t="s">
        <v>36</v>
      </c>
      <c r="HR430" s="7">
        <f ca="1"/>
        <v>0</v>
      </c>
      <c r="HS430" t="s">
        <v>187</v>
      </c>
      <c r="HV430" s="7">
        <f t="shared" ca="1" si="84"/>
        <v>0</v>
      </c>
      <c r="HW430" s="7">
        <f t="shared" ca="1" si="84"/>
        <v>0</v>
      </c>
      <c r="HX430" s="7">
        <f t="shared" ca="1" si="84"/>
        <v>0</v>
      </c>
      <c r="HY430" s="7">
        <f t="shared" ca="1" si="84"/>
        <v>0</v>
      </c>
      <c r="HZ430" s="7">
        <f t="shared" ca="1" si="84"/>
        <v>0</v>
      </c>
      <c r="IA430" s="7">
        <f t="shared" ca="1" si="84"/>
        <v>0</v>
      </c>
      <c r="IB430" s="7">
        <f t="shared" ca="1" si="84"/>
        <v>0</v>
      </c>
      <c r="IC430" s="7">
        <f t="shared" ca="1" si="84"/>
        <v>0</v>
      </c>
      <c r="ID430" s="7">
        <f t="shared" ca="1" si="84"/>
        <v>0</v>
      </c>
      <c r="IE430" s="7">
        <f t="shared" ca="1" si="84"/>
        <v>0</v>
      </c>
      <c r="IF430" s="7">
        <f t="shared" ca="1" si="84"/>
        <v>0</v>
      </c>
      <c r="IG430" s="7">
        <f t="shared" ca="1" si="84"/>
        <v>0</v>
      </c>
      <c r="IH430" s="7">
        <f t="shared" ca="1" si="84"/>
        <v>0</v>
      </c>
      <c r="II430" s="7">
        <f t="shared" ca="1" si="84"/>
        <v>0</v>
      </c>
      <c r="IJ430" s="7">
        <f t="shared" ca="1" si="84"/>
        <v>0</v>
      </c>
      <c r="IK430" s="7">
        <f t="shared" ca="1" si="84"/>
        <v>0</v>
      </c>
      <c r="IL430" s="7">
        <f t="shared" ca="1" si="85"/>
        <v>0</v>
      </c>
      <c r="IM430" s="7">
        <f t="shared" ca="1" si="85"/>
        <v>0</v>
      </c>
      <c r="IN430" s="7">
        <f t="shared" ca="1" si="85"/>
        <v>0</v>
      </c>
      <c r="IO430" s="17"/>
      <c r="IP430" s="204"/>
      <c r="IQ430" s="3" t="s">
        <v>36</v>
      </c>
      <c r="IR430" s="7">
        <f ca="1"/>
        <v>0</v>
      </c>
      <c r="IS430" s="7">
        <f ca="1"/>
        <v>0</v>
      </c>
      <c r="IT430" s="7">
        <f ca="1"/>
        <v>0</v>
      </c>
      <c r="IU430" s="7">
        <f ca="1"/>
        <v>0</v>
      </c>
      <c r="IV430" s="7">
        <f ca="1"/>
        <v>0</v>
      </c>
      <c r="IW430" s="7">
        <f ca="1"/>
        <v>0</v>
      </c>
      <c r="IX430" s="7">
        <f ca="1"/>
        <v>0</v>
      </c>
      <c r="IY430" s="7">
        <f ca="1"/>
        <v>0</v>
      </c>
      <c r="IZ430" s="7">
        <f ca="1"/>
        <v>0</v>
      </c>
      <c r="JA430" s="7">
        <f ca="1"/>
        <v>0</v>
      </c>
      <c r="JB430" s="7">
        <f ca="1"/>
        <v>0</v>
      </c>
      <c r="JC430" s="7">
        <f ca="1"/>
        <v>0</v>
      </c>
      <c r="JD430" s="7">
        <f ca="1"/>
        <v>0</v>
      </c>
      <c r="JE430" s="7">
        <f ca="1"/>
        <v>0</v>
      </c>
      <c r="JF430" s="7">
        <f ca="1"/>
        <v>0</v>
      </c>
      <c r="JG430" s="7">
        <f ca="1"/>
        <v>0</v>
      </c>
      <c r="JH430" s="7">
        <f ca="1"/>
        <v>0</v>
      </c>
      <c r="JI430" s="7">
        <f ca="1"/>
        <v>0</v>
      </c>
      <c r="JJ430" s="7">
        <f ca="1"/>
        <v>0</v>
      </c>
      <c r="JK430" s="7">
        <f ca="1"/>
        <v>0</v>
      </c>
      <c r="JL430" s="143"/>
    </row>
    <row r="431" spans="222:276">
      <c r="HN431" s="204"/>
      <c r="HO431" s="148"/>
      <c r="HP431" s="204"/>
      <c r="HQ431" s="3" t="s">
        <v>41</v>
      </c>
      <c r="HR431" s="7">
        <f ca="1"/>
        <v>0</v>
      </c>
      <c r="HS431" t="s">
        <v>188</v>
      </c>
      <c r="HV431" s="7">
        <f t="shared" ca="1" si="84"/>
        <v>0</v>
      </c>
      <c r="HW431" s="7">
        <f t="shared" ca="1" si="84"/>
        <v>0</v>
      </c>
      <c r="HX431" s="7">
        <f t="shared" ca="1" si="84"/>
        <v>0</v>
      </c>
      <c r="HY431" s="7">
        <f t="shared" ca="1" si="84"/>
        <v>0</v>
      </c>
      <c r="HZ431" s="7">
        <f t="shared" ca="1" si="84"/>
        <v>0</v>
      </c>
      <c r="IA431" s="7">
        <f t="shared" ca="1" si="84"/>
        <v>0</v>
      </c>
      <c r="IB431" s="7">
        <f t="shared" ca="1" si="84"/>
        <v>0</v>
      </c>
      <c r="IC431" s="7">
        <f t="shared" ca="1" si="84"/>
        <v>0</v>
      </c>
      <c r="ID431" s="7">
        <f t="shared" ca="1" si="84"/>
        <v>0</v>
      </c>
      <c r="IE431" s="7">
        <f t="shared" ca="1" si="84"/>
        <v>0</v>
      </c>
      <c r="IF431" s="7">
        <f t="shared" ca="1" si="84"/>
        <v>0</v>
      </c>
      <c r="IG431" s="7">
        <f t="shared" ca="1" si="84"/>
        <v>0</v>
      </c>
      <c r="IH431" s="7">
        <f t="shared" ca="1" si="84"/>
        <v>0</v>
      </c>
      <c r="II431" s="7">
        <f t="shared" ca="1" si="84"/>
        <v>0</v>
      </c>
      <c r="IJ431" s="7">
        <f t="shared" ca="1" si="84"/>
        <v>0</v>
      </c>
      <c r="IK431" s="7">
        <f t="shared" ca="1" si="84"/>
        <v>0</v>
      </c>
      <c r="IL431" s="7">
        <f t="shared" ca="1" si="85"/>
        <v>0</v>
      </c>
      <c r="IM431" s="7">
        <f t="shared" ca="1" si="85"/>
        <v>0</v>
      </c>
      <c r="IN431" s="7">
        <f t="shared" ca="1" si="85"/>
        <v>0</v>
      </c>
      <c r="IO431" s="17"/>
      <c r="IP431" s="204"/>
      <c r="IQ431" s="3" t="s">
        <v>41</v>
      </c>
      <c r="IR431" s="7">
        <f ca="1"/>
        <v>0</v>
      </c>
      <c r="IS431" s="7">
        <f ca="1"/>
        <v>0</v>
      </c>
      <c r="IT431" s="7">
        <f ca="1"/>
        <v>0</v>
      </c>
      <c r="IU431" s="7">
        <f ca="1"/>
        <v>0</v>
      </c>
      <c r="IV431" s="7">
        <f ca="1"/>
        <v>0</v>
      </c>
      <c r="IW431" s="7">
        <f ca="1"/>
        <v>0</v>
      </c>
      <c r="IX431" s="7">
        <f ca="1"/>
        <v>0</v>
      </c>
      <c r="IY431" s="7">
        <f ca="1"/>
        <v>0</v>
      </c>
      <c r="IZ431" s="7">
        <f ca="1"/>
        <v>0</v>
      </c>
      <c r="JA431" s="7">
        <f ca="1"/>
        <v>0</v>
      </c>
      <c r="JB431" s="7">
        <f ca="1"/>
        <v>0</v>
      </c>
      <c r="JC431" s="7">
        <f ca="1"/>
        <v>0</v>
      </c>
      <c r="JD431" s="7">
        <f ca="1"/>
        <v>0</v>
      </c>
      <c r="JE431" s="7">
        <f ca="1"/>
        <v>0</v>
      </c>
      <c r="JF431" s="7">
        <f ca="1"/>
        <v>0</v>
      </c>
      <c r="JG431" s="7">
        <f ca="1"/>
        <v>0</v>
      </c>
      <c r="JH431" s="7">
        <f ca="1"/>
        <v>0</v>
      </c>
      <c r="JI431" s="7">
        <f ca="1"/>
        <v>0</v>
      </c>
      <c r="JJ431" s="7">
        <f ca="1"/>
        <v>0</v>
      </c>
      <c r="JK431" s="7">
        <f ca="1"/>
        <v>0</v>
      </c>
      <c r="JL431" s="143"/>
    </row>
    <row r="432" spans="222:276">
      <c r="HN432" s="204"/>
      <c r="HO432" s="148"/>
      <c r="HP432" s="204"/>
      <c r="HQ432" s="3" t="s">
        <v>134</v>
      </c>
      <c r="HR432" s="7">
        <f ca="1"/>
        <v>0</v>
      </c>
      <c r="HS432" t="s">
        <v>189</v>
      </c>
      <c r="HV432" s="7">
        <f t="shared" ca="1" si="84"/>
        <v>0</v>
      </c>
      <c r="HW432" s="7">
        <f t="shared" ca="1" si="84"/>
        <v>0</v>
      </c>
      <c r="HX432" s="7">
        <f t="shared" ca="1" si="84"/>
        <v>0</v>
      </c>
      <c r="HY432" s="7">
        <f t="shared" ca="1" si="84"/>
        <v>0</v>
      </c>
      <c r="HZ432" s="7">
        <f t="shared" ca="1" si="84"/>
        <v>0</v>
      </c>
      <c r="IA432" s="7">
        <f t="shared" ca="1" si="84"/>
        <v>0</v>
      </c>
      <c r="IB432" s="7">
        <f t="shared" ca="1" si="84"/>
        <v>0</v>
      </c>
      <c r="IC432" s="7">
        <f t="shared" ca="1" si="84"/>
        <v>0</v>
      </c>
      <c r="ID432" s="7">
        <f t="shared" ca="1" si="84"/>
        <v>0</v>
      </c>
      <c r="IE432" s="7">
        <f t="shared" ca="1" si="84"/>
        <v>0</v>
      </c>
      <c r="IF432" s="7">
        <f t="shared" ca="1" si="84"/>
        <v>0</v>
      </c>
      <c r="IG432" s="7">
        <f t="shared" ca="1" si="84"/>
        <v>0</v>
      </c>
      <c r="IH432" s="7">
        <f t="shared" ca="1" si="84"/>
        <v>0</v>
      </c>
      <c r="II432" s="7">
        <f t="shared" ca="1" si="84"/>
        <v>0</v>
      </c>
      <c r="IJ432" s="7">
        <f t="shared" ca="1" si="84"/>
        <v>0</v>
      </c>
      <c r="IK432" s="7">
        <f t="shared" ca="1" si="84"/>
        <v>0</v>
      </c>
      <c r="IL432" s="7">
        <f t="shared" ca="1" si="85"/>
        <v>0</v>
      </c>
      <c r="IM432" s="7">
        <f t="shared" ca="1" si="85"/>
        <v>0</v>
      </c>
      <c r="IN432" s="7">
        <f t="shared" ca="1" si="85"/>
        <v>0</v>
      </c>
      <c r="IO432" s="17"/>
      <c r="IP432" s="204"/>
      <c r="IQ432" s="3" t="s">
        <v>134</v>
      </c>
      <c r="IR432" s="7">
        <f ca="1"/>
        <v>0</v>
      </c>
      <c r="IS432" s="7">
        <f ca="1"/>
        <v>0</v>
      </c>
      <c r="IT432" s="7">
        <f ca="1"/>
        <v>0</v>
      </c>
      <c r="IU432" s="7">
        <f ca="1"/>
        <v>0</v>
      </c>
      <c r="IV432" s="7">
        <f ca="1"/>
        <v>0</v>
      </c>
      <c r="IW432" s="7">
        <f ca="1"/>
        <v>0</v>
      </c>
      <c r="IX432" s="7">
        <f ca="1"/>
        <v>0</v>
      </c>
      <c r="IY432" s="7">
        <f ca="1"/>
        <v>0</v>
      </c>
      <c r="IZ432" s="7">
        <f ca="1"/>
        <v>0</v>
      </c>
      <c r="JA432" s="7">
        <f ca="1"/>
        <v>0</v>
      </c>
      <c r="JB432" s="7">
        <f ca="1"/>
        <v>0</v>
      </c>
      <c r="JC432" s="7">
        <f ca="1"/>
        <v>0</v>
      </c>
      <c r="JD432" s="7">
        <f ca="1"/>
        <v>0</v>
      </c>
      <c r="JE432" s="7">
        <f ca="1"/>
        <v>0</v>
      </c>
      <c r="JF432" s="7">
        <f ca="1"/>
        <v>0</v>
      </c>
      <c r="JG432" s="7">
        <f ca="1"/>
        <v>0</v>
      </c>
      <c r="JH432" s="7">
        <f ca="1"/>
        <v>0</v>
      </c>
      <c r="JI432" s="7">
        <f ca="1"/>
        <v>0</v>
      </c>
      <c r="JJ432" s="7">
        <f ca="1"/>
        <v>0</v>
      </c>
      <c r="JK432" s="7">
        <f ca="1"/>
        <v>0</v>
      </c>
      <c r="JL432" s="143"/>
    </row>
    <row r="433" spans="222:276" ht="18">
      <c r="HN433" s="204"/>
      <c r="HO433" s="148"/>
      <c r="HP433" s="17"/>
      <c r="HR433" s="17" t="s">
        <v>268</v>
      </c>
      <c r="HV433" s="211" t="s">
        <v>293</v>
      </c>
      <c r="HW433" s="211"/>
      <c r="HX433" s="211"/>
      <c r="HY433" s="211"/>
      <c r="HZ433" s="211"/>
      <c r="IA433" s="211"/>
      <c r="IB433" s="211"/>
      <c r="IC433" s="211"/>
      <c r="ID433" s="211"/>
      <c r="IE433" s="211"/>
      <c r="IF433" s="211"/>
      <c r="IG433" s="211"/>
      <c r="IH433" s="211"/>
      <c r="II433" s="211"/>
      <c r="IJ433" s="211"/>
      <c r="IK433" s="211"/>
      <c r="IL433" s="211"/>
      <c r="IM433" s="211"/>
      <c r="IN433" s="211"/>
      <c r="IO433" s="17"/>
      <c r="IP433" s="45"/>
      <c r="IQ433" s="3"/>
      <c r="IR433" s="221" t="s">
        <v>322</v>
      </c>
      <c r="IS433" s="221"/>
      <c r="IT433" s="221"/>
      <c r="IU433" s="221"/>
      <c r="IV433" s="221"/>
      <c r="IW433" s="221"/>
      <c r="IX433" s="221"/>
      <c r="IY433" s="221"/>
      <c r="IZ433" s="221"/>
      <c r="JA433" s="221"/>
      <c r="JB433" s="221"/>
      <c r="JC433" s="221"/>
      <c r="JD433" s="221"/>
      <c r="JE433" s="221"/>
      <c r="JF433" s="221"/>
      <c r="JG433" s="221"/>
      <c r="JH433" s="221"/>
      <c r="JI433" s="221"/>
      <c r="JJ433" s="221"/>
      <c r="JK433" s="221"/>
      <c r="JL433" s="143"/>
    </row>
    <row r="434" spans="222:276">
      <c r="HN434" s="204"/>
      <c r="HO434" s="148"/>
      <c r="HP434" s="17"/>
      <c r="HR434" s="17"/>
      <c r="HV434" s="38"/>
      <c r="HW434" s="38"/>
      <c r="HX434" s="38"/>
      <c r="HY434" s="38"/>
      <c r="HZ434" s="38"/>
      <c r="IA434" s="38"/>
      <c r="IB434" s="38"/>
      <c r="IC434" s="38"/>
      <c r="ID434" s="38"/>
      <c r="IE434" s="38"/>
      <c r="IF434" s="38"/>
      <c r="IG434" s="38"/>
      <c r="IH434" s="38"/>
      <c r="II434" s="38"/>
      <c r="IJ434" s="38"/>
      <c r="IK434" s="38"/>
      <c r="IL434" s="38"/>
      <c r="IM434" s="38"/>
      <c r="IN434" s="38"/>
      <c r="IO434" s="17"/>
      <c r="IP434" s="45"/>
      <c r="IQ434" s="3"/>
      <c r="IR434" s="7">
        <f ca="1">IR422</f>
        <v>0</v>
      </c>
      <c r="IS434" s="7">
        <f t="shared" ref="IS434:JK434" ca="1" si="86">IS422</f>
        <v>0</v>
      </c>
      <c r="IT434" s="7">
        <f t="shared" ca="1" si="86"/>
        <v>0</v>
      </c>
      <c r="IU434" s="7">
        <f t="shared" ca="1" si="86"/>
        <v>0</v>
      </c>
      <c r="IV434" s="7">
        <f t="shared" ca="1" si="86"/>
        <v>0</v>
      </c>
      <c r="IW434" s="7">
        <f t="shared" ca="1" si="86"/>
        <v>0</v>
      </c>
      <c r="IX434" s="7">
        <f t="shared" ca="1" si="86"/>
        <v>0</v>
      </c>
      <c r="IY434" s="7">
        <f t="shared" ca="1" si="86"/>
        <v>0</v>
      </c>
      <c r="IZ434" s="7">
        <f t="shared" ca="1" si="86"/>
        <v>0</v>
      </c>
      <c r="JA434" s="7">
        <f t="shared" ca="1" si="86"/>
        <v>0</v>
      </c>
      <c r="JB434" s="7">
        <f t="shared" ca="1" si="86"/>
        <v>0</v>
      </c>
      <c r="JC434" s="7">
        <f t="shared" ca="1" si="86"/>
        <v>0</v>
      </c>
      <c r="JD434" s="7">
        <f t="shared" ca="1" si="86"/>
        <v>0</v>
      </c>
      <c r="JE434" s="7">
        <f t="shared" ca="1" si="86"/>
        <v>0</v>
      </c>
      <c r="JF434" s="7">
        <f t="shared" ca="1" si="86"/>
        <v>0</v>
      </c>
      <c r="JG434" s="7">
        <f t="shared" ca="1" si="86"/>
        <v>0</v>
      </c>
      <c r="JH434" s="7">
        <f t="shared" ca="1" si="86"/>
        <v>45.200239921860735</v>
      </c>
      <c r="JI434" s="7">
        <f t="shared" ca="1" si="86"/>
        <v>6116.7537762595357</v>
      </c>
      <c r="JJ434" s="7">
        <f t="shared" ca="1" si="86"/>
        <v>81.547398297090155</v>
      </c>
      <c r="JK434" s="7">
        <f t="shared" ca="1" si="86"/>
        <v>31.498585521519448</v>
      </c>
      <c r="JL434" s="143"/>
    </row>
    <row r="435" spans="222:276" ht="20">
      <c r="HN435" s="204"/>
      <c r="HO435" s="148"/>
      <c r="HP435" s="17"/>
      <c r="HR435" s="17"/>
      <c r="HV435" s="38"/>
      <c r="HW435" s="38"/>
      <c r="HX435" s="38"/>
      <c r="HY435" s="38"/>
      <c r="HZ435" s="38"/>
      <c r="IA435" s="38"/>
      <c r="IB435" s="38"/>
      <c r="IC435" s="38"/>
      <c r="ID435" s="38"/>
      <c r="IE435" s="38"/>
      <c r="IF435" s="38"/>
      <c r="IG435" s="38"/>
      <c r="IH435" s="38"/>
      <c r="II435" s="38"/>
      <c r="IJ435" s="38"/>
      <c r="IK435" s="38"/>
      <c r="IL435" s="38"/>
      <c r="IM435" s="38"/>
      <c r="IN435" s="38"/>
      <c r="IO435" s="17"/>
      <c r="IP435" s="45"/>
      <c r="IQ435" s="3"/>
      <c r="IR435" s="221" t="s">
        <v>294</v>
      </c>
      <c r="IS435" s="221"/>
      <c r="IT435" s="221"/>
      <c r="IU435" s="221"/>
      <c r="IV435" s="221"/>
      <c r="IW435" s="221"/>
      <c r="IX435" s="221"/>
      <c r="IY435" s="221"/>
      <c r="IZ435" s="221"/>
      <c r="JA435" s="221"/>
      <c r="JB435" s="221"/>
      <c r="JC435" s="221"/>
      <c r="JD435" s="221"/>
      <c r="JE435" s="221"/>
      <c r="JF435" s="221"/>
      <c r="JG435" s="221"/>
      <c r="JH435" s="221"/>
      <c r="JI435" s="221"/>
      <c r="JJ435" s="221"/>
      <c r="JK435" s="221"/>
      <c r="JL435" s="143"/>
    </row>
    <row r="436" spans="222:276">
      <c r="HN436" s="204"/>
      <c r="HO436" s="148"/>
      <c r="HP436" s="17"/>
      <c r="HR436" s="17"/>
      <c r="HV436" s="38"/>
      <c r="HW436" s="38"/>
      <c r="HX436" s="38"/>
      <c r="HY436" s="38"/>
      <c r="HZ436" s="38"/>
      <c r="IA436" s="38"/>
      <c r="IB436" s="38"/>
      <c r="IC436" s="38"/>
      <c r="ID436" s="38"/>
      <c r="IE436" s="38"/>
      <c r="IF436" s="38"/>
      <c r="IG436" s="38"/>
      <c r="IH436" s="38"/>
      <c r="II436" s="38"/>
      <c r="IJ436" s="38"/>
      <c r="IK436" s="38"/>
      <c r="IL436" s="38"/>
      <c r="IM436" s="38"/>
      <c r="IN436" s="38"/>
      <c r="IO436" s="17"/>
      <c r="IP436" s="45"/>
      <c r="IQ436" s="3"/>
      <c r="IR436" s="17"/>
      <c r="IS436" s="17"/>
      <c r="IT436" s="17"/>
      <c r="IU436" s="17"/>
      <c r="IV436" s="17"/>
      <c r="IW436" s="17"/>
      <c r="IX436" s="17"/>
      <c r="IY436" s="17"/>
      <c r="IZ436" s="17"/>
      <c r="JA436" s="17"/>
      <c r="JB436" s="17"/>
      <c r="JC436" s="17"/>
      <c r="JD436" s="17"/>
      <c r="JE436" s="17"/>
      <c r="JF436" s="17"/>
      <c r="JG436" s="17"/>
      <c r="JH436" s="17"/>
      <c r="JI436" s="17"/>
      <c r="JJ436" s="17"/>
      <c r="JK436" s="17"/>
      <c r="JL436" s="143"/>
    </row>
    <row r="437" spans="222:276">
      <c r="HN437" s="204"/>
      <c r="HO437" s="147"/>
      <c r="HV437" s="211" t="s">
        <v>1</v>
      </c>
      <c r="HW437" s="211"/>
      <c r="HX437" s="211"/>
      <c r="HY437" s="211"/>
      <c r="HZ437" s="211"/>
      <c r="IA437" s="211"/>
      <c r="IB437" s="211"/>
      <c r="IC437" s="211"/>
      <c r="ID437" s="211"/>
      <c r="IE437" s="211"/>
      <c r="IF437" s="211"/>
      <c r="IG437" s="211"/>
      <c r="IH437" s="211"/>
      <c r="II437" s="211"/>
      <c r="IJ437" s="211"/>
      <c r="IK437" s="211"/>
      <c r="IL437" s="211"/>
      <c r="IM437" s="211"/>
      <c r="IN437" s="211"/>
      <c r="IR437" s="211" t="s">
        <v>110</v>
      </c>
      <c r="IS437" s="211"/>
      <c r="IT437" s="211"/>
      <c r="IU437" s="211"/>
      <c r="IV437" s="211"/>
      <c r="IW437" s="211"/>
      <c r="IX437" s="211"/>
      <c r="IY437" s="211"/>
      <c r="IZ437" s="211"/>
      <c r="JA437" s="211"/>
      <c r="JB437" s="211"/>
      <c r="JC437" s="211"/>
      <c r="JD437" s="211"/>
      <c r="JE437" s="211"/>
      <c r="JF437" s="211"/>
      <c r="JG437" s="211"/>
      <c r="JH437" s="211"/>
      <c r="JI437" s="211"/>
      <c r="JJ437" s="211"/>
      <c r="JK437" s="211"/>
      <c r="JL437" s="143"/>
    </row>
    <row r="438" spans="222:276" ht="96" customHeight="1">
      <c r="HN438" s="204"/>
      <c r="HO438" s="147"/>
      <c r="HS438" t="s">
        <v>190</v>
      </c>
      <c r="HV438" s="6" t="s">
        <v>175</v>
      </c>
      <c r="HW438" s="6" t="s">
        <v>176</v>
      </c>
      <c r="HX438" s="6" t="s">
        <v>28</v>
      </c>
      <c r="HY438" s="6" t="s">
        <v>0</v>
      </c>
      <c r="HZ438" s="6" t="s">
        <v>37</v>
      </c>
      <c r="IA438" s="6" t="s">
        <v>38</v>
      </c>
      <c r="IB438" s="6" t="s">
        <v>13</v>
      </c>
      <c r="IC438" s="6" t="s">
        <v>23</v>
      </c>
      <c r="ID438" s="6" t="s">
        <v>22</v>
      </c>
      <c r="IE438" s="6" t="s">
        <v>131</v>
      </c>
      <c r="IF438" s="6" t="s">
        <v>132</v>
      </c>
      <c r="IG438" s="6" t="s">
        <v>32</v>
      </c>
      <c r="IH438" s="6" t="s">
        <v>33</v>
      </c>
      <c r="II438" s="6" t="s">
        <v>42</v>
      </c>
      <c r="IJ438" s="6" t="s">
        <v>34</v>
      </c>
      <c r="IK438" s="6" t="s">
        <v>35</v>
      </c>
      <c r="IL438" s="6" t="s">
        <v>36</v>
      </c>
      <c r="IM438" s="6" t="s">
        <v>41</v>
      </c>
      <c r="IN438" s="6" t="s">
        <v>134</v>
      </c>
      <c r="IR438" s="6" t="s">
        <v>14</v>
      </c>
      <c r="IS438" s="6" t="s">
        <v>201</v>
      </c>
      <c r="IT438" s="6" t="s">
        <v>202</v>
      </c>
      <c r="IU438" s="6" t="s">
        <v>27</v>
      </c>
      <c r="IV438" s="6" t="s">
        <v>203</v>
      </c>
      <c r="IW438" s="6" t="s">
        <v>204</v>
      </c>
      <c r="IX438" s="6" t="s">
        <v>15</v>
      </c>
      <c r="IY438" s="6" t="s">
        <v>206</v>
      </c>
      <c r="IZ438" s="6" t="s">
        <v>21</v>
      </c>
      <c r="JA438" s="6" t="s">
        <v>205</v>
      </c>
      <c r="JB438" s="6" t="s">
        <v>20</v>
      </c>
      <c r="JC438" s="6" t="s">
        <v>207</v>
      </c>
      <c r="JD438" s="6" t="s">
        <v>182</v>
      </c>
      <c r="JE438" s="6" t="s">
        <v>183</v>
      </c>
      <c r="JF438" s="6" t="s">
        <v>184</v>
      </c>
      <c r="JG438" s="6" t="s">
        <v>180</v>
      </c>
      <c r="JH438" s="6" t="s">
        <v>139</v>
      </c>
      <c r="JI438" s="6" t="s">
        <v>140</v>
      </c>
      <c r="JJ438" s="6" t="s">
        <v>181</v>
      </c>
      <c r="JK438" s="6" t="s">
        <v>142</v>
      </c>
      <c r="JL438" s="143"/>
    </row>
    <row r="439" spans="222:276">
      <c r="HN439" s="204"/>
      <c r="HO439" s="148"/>
      <c r="HP439" s="204" t="s">
        <v>169</v>
      </c>
      <c r="HQ439" s="3" t="s">
        <v>175</v>
      </c>
      <c r="HR439" s="7">
        <f t="array" aca="1" ref="HR439:HR457" ca="1">TRANSPOSE(HV83:IN83)</f>
        <v>0</v>
      </c>
      <c r="HS439" t="s">
        <v>185</v>
      </c>
      <c r="HV439" s="7">
        <f ca="1">IF((ROW()-ROW($HV$439))=(COLUMN()-COLUMN($HV$439)),INDIRECT("HR"&amp;ROW()),0)</f>
        <v>0</v>
      </c>
      <c r="HW439" s="7">
        <f t="shared" ref="HW439:IN453" ca="1" si="87">IF((ROW()-ROW($HV$439))=(COLUMN()-COLUMN($HV$439)),INDIRECT("HR"&amp;ROW()),0)</f>
        <v>0</v>
      </c>
      <c r="HX439" s="7">
        <f t="shared" ca="1" si="87"/>
        <v>0</v>
      </c>
      <c r="HY439" s="7">
        <f t="shared" ca="1" si="87"/>
        <v>0</v>
      </c>
      <c r="HZ439" s="7">
        <f t="shared" ca="1" si="87"/>
        <v>0</v>
      </c>
      <c r="IA439" s="7">
        <f t="shared" ca="1" si="87"/>
        <v>0</v>
      </c>
      <c r="IB439" s="7">
        <f t="shared" ca="1" si="87"/>
        <v>0</v>
      </c>
      <c r="IC439" s="7">
        <f t="shared" ca="1" si="87"/>
        <v>0</v>
      </c>
      <c r="ID439" s="7">
        <f t="shared" ca="1" si="87"/>
        <v>0</v>
      </c>
      <c r="IE439" s="7">
        <f t="shared" ca="1" si="87"/>
        <v>0</v>
      </c>
      <c r="IF439" s="7">
        <f t="shared" ca="1" si="87"/>
        <v>0</v>
      </c>
      <c r="IG439" s="7">
        <f t="shared" ca="1" si="87"/>
        <v>0</v>
      </c>
      <c r="IH439" s="7">
        <f t="shared" ca="1" si="87"/>
        <v>0</v>
      </c>
      <c r="II439" s="7">
        <f t="shared" ca="1" si="87"/>
        <v>0</v>
      </c>
      <c r="IJ439" s="7">
        <f t="shared" ca="1" si="87"/>
        <v>0</v>
      </c>
      <c r="IK439" s="7">
        <f t="shared" ca="1" si="87"/>
        <v>0</v>
      </c>
      <c r="IL439" s="7">
        <f t="shared" ca="1" si="87"/>
        <v>0</v>
      </c>
      <c r="IM439" s="7">
        <f t="shared" ca="1" si="87"/>
        <v>0</v>
      </c>
      <c r="IN439" s="7">
        <f t="shared" ca="1" si="87"/>
        <v>0</v>
      </c>
      <c r="IO439" s="17"/>
      <c r="IP439" s="204" t="s">
        <v>169</v>
      </c>
      <c r="IQ439" s="3" t="s">
        <v>175</v>
      </c>
      <c r="IR439" s="7">
        <f t="array" aca="1" ref="IR439:JK457" ca="1">MMULT(HV439:IN457, FL$103:GE$121)</f>
        <v>0</v>
      </c>
      <c r="IS439" s="7">
        <f ca="1"/>
        <v>0</v>
      </c>
      <c r="IT439" s="7">
        <f ca="1"/>
        <v>0</v>
      </c>
      <c r="IU439" s="7">
        <f ca="1"/>
        <v>0</v>
      </c>
      <c r="IV439" s="7">
        <f ca="1"/>
        <v>0</v>
      </c>
      <c r="IW439" s="7">
        <f ca="1"/>
        <v>0</v>
      </c>
      <c r="IX439" s="7">
        <f ca="1"/>
        <v>0</v>
      </c>
      <c r="IY439" s="7">
        <f ca="1"/>
        <v>0</v>
      </c>
      <c r="IZ439" s="7">
        <f ca="1"/>
        <v>0</v>
      </c>
      <c r="JA439" s="7">
        <f ca="1"/>
        <v>0</v>
      </c>
      <c r="JB439" s="7">
        <f ca="1"/>
        <v>0</v>
      </c>
      <c r="JC439" s="7">
        <f ca="1"/>
        <v>0</v>
      </c>
      <c r="JD439" s="7">
        <f ca="1"/>
        <v>0</v>
      </c>
      <c r="JE439" s="7">
        <f ca="1"/>
        <v>0</v>
      </c>
      <c r="JF439" s="7">
        <f ca="1"/>
        <v>0</v>
      </c>
      <c r="JG439" s="7">
        <f ca="1"/>
        <v>0</v>
      </c>
      <c r="JH439" s="7">
        <f ca="1"/>
        <v>0</v>
      </c>
      <c r="JI439" s="7">
        <f ca="1"/>
        <v>0</v>
      </c>
      <c r="JJ439" s="7">
        <f ca="1"/>
        <v>0</v>
      </c>
      <c r="JK439" s="7">
        <f ca="1"/>
        <v>0</v>
      </c>
      <c r="JL439" s="143"/>
    </row>
    <row r="440" spans="222:276">
      <c r="HN440" s="204"/>
      <c r="HO440" s="148"/>
      <c r="HP440" s="204"/>
      <c r="HQ440" s="3" t="s">
        <v>176</v>
      </c>
      <c r="HR440" s="7">
        <f ca="1"/>
        <v>0</v>
      </c>
      <c r="HS440" t="s">
        <v>185</v>
      </c>
      <c r="HV440" s="7">
        <f t="shared" ref="HV440:IK457" ca="1" si="88">IF((ROW()-ROW($HV$439))=(COLUMN()-COLUMN($HV$439)),INDIRECT("HR"&amp;ROW()),0)</f>
        <v>0</v>
      </c>
      <c r="HW440" s="7">
        <f t="shared" ca="1" si="87"/>
        <v>0</v>
      </c>
      <c r="HX440" s="7">
        <f t="shared" ca="1" si="87"/>
        <v>0</v>
      </c>
      <c r="HY440" s="7">
        <f t="shared" ca="1" si="87"/>
        <v>0</v>
      </c>
      <c r="HZ440" s="7">
        <f t="shared" ca="1" si="87"/>
        <v>0</v>
      </c>
      <c r="IA440" s="7">
        <f t="shared" ca="1" si="87"/>
        <v>0</v>
      </c>
      <c r="IB440" s="7">
        <f t="shared" ca="1" si="87"/>
        <v>0</v>
      </c>
      <c r="IC440" s="7">
        <f t="shared" ca="1" si="87"/>
        <v>0</v>
      </c>
      <c r="ID440" s="7">
        <f t="shared" ca="1" si="87"/>
        <v>0</v>
      </c>
      <c r="IE440" s="7">
        <f t="shared" ca="1" si="87"/>
        <v>0</v>
      </c>
      <c r="IF440" s="7">
        <f t="shared" ca="1" si="87"/>
        <v>0</v>
      </c>
      <c r="IG440" s="7">
        <f t="shared" ca="1" si="87"/>
        <v>0</v>
      </c>
      <c r="IH440" s="7">
        <f t="shared" ca="1" si="87"/>
        <v>0</v>
      </c>
      <c r="II440" s="7">
        <f t="shared" ca="1" si="87"/>
        <v>0</v>
      </c>
      <c r="IJ440" s="7">
        <f t="shared" ca="1" si="87"/>
        <v>0</v>
      </c>
      <c r="IK440" s="7">
        <f t="shared" ca="1" si="87"/>
        <v>0</v>
      </c>
      <c r="IL440" s="7">
        <f t="shared" ca="1" si="87"/>
        <v>0</v>
      </c>
      <c r="IM440" s="7">
        <f t="shared" ca="1" si="87"/>
        <v>0</v>
      </c>
      <c r="IN440" s="7">
        <f t="shared" ca="1" si="87"/>
        <v>0</v>
      </c>
      <c r="IO440" s="17"/>
      <c r="IP440" s="204"/>
      <c r="IQ440" s="3" t="s">
        <v>176</v>
      </c>
      <c r="IR440" s="7">
        <f ca="1"/>
        <v>0</v>
      </c>
      <c r="IS440" s="7">
        <f ca="1"/>
        <v>0</v>
      </c>
      <c r="IT440" s="7">
        <f ca="1"/>
        <v>0</v>
      </c>
      <c r="IU440" s="7">
        <f ca="1"/>
        <v>0</v>
      </c>
      <c r="IV440" s="7">
        <f ca="1"/>
        <v>0</v>
      </c>
      <c r="IW440" s="7">
        <f ca="1"/>
        <v>0</v>
      </c>
      <c r="IX440" s="7">
        <f ca="1"/>
        <v>0</v>
      </c>
      <c r="IY440" s="7">
        <f ca="1"/>
        <v>0</v>
      </c>
      <c r="IZ440" s="7">
        <f ca="1"/>
        <v>0</v>
      </c>
      <c r="JA440" s="7">
        <f ca="1"/>
        <v>0</v>
      </c>
      <c r="JB440" s="7">
        <f ca="1"/>
        <v>0</v>
      </c>
      <c r="JC440" s="7">
        <f ca="1"/>
        <v>0</v>
      </c>
      <c r="JD440" s="7">
        <f ca="1"/>
        <v>0</v>
      </c>
      <c r="JE440" s="7">
        <f ca="1"/>
        <v>0</v>
      </c>
      <c r="JF440" s="7">
        <f ca="1"/>
        <v>0</v>
      </c>
      <c r="JG440" s="7">
        <f ca="1"/>
        <v>0</v>
      </c>
      <c r="JH440" s="7">
        <f ca="1"/>
        <v>0</v>
      </c>
      <c r="JI440" s="7">
        <f ca="1"/>
        <v>0</v>
      </c>
      <c r="JJ440" s="7">
        <f ca="1"/>
        <v>0</v>
      </c>
      <c r="JK440" s="7">
        <f ca="1"/>
        <v>0</v>
      </c>
      <c r="JL440" s="143"/>
    </row>
    <row r="441" spans="222:276">
      <c r="HN441" s="204"/>
      <c r="HO441" s="148"/>
      <c r="HP441" s="204"/>
      <c r="HQ441" s="3" t="s">
        <v>28</v>
      </c>
      <c r="HR441" s="7">
        <f ca="1"/>
        <v>0</v>
      </c>
      <c r="HS441" t="s">
        <v>185</v>
      </c>
      <c r="HV441" s="7">
        <f t="shared" ca="1" si="88"/>
        <v>0</v>
      </c>
      <c r="HW441" s="7">
        <f t="shared" ca="1" si="87"/>
        <v>0</v>
      </c>
      <c r="HX441" s="7">
        <f t="shared" ca="1" si="87"/>
        <v>0</v>
      </c>
      <c r="HY441" s="7">
        <f t="shared" ca="1" si="87"/>
        <v>0</v>
      </c>
      <c r="HZ441" s="7">
        <f t="shared" ca="1" si="87"/>
        <v>0</v>
      </c>
      <c r="IA441" s="7">
        <f t="shared" ca="1" si="87"/>
        <v>0</v>
      </c>
      <c r="IB441" s="7">
        <f t="shared" ca="1" si="87"/>
        <v>0</v>
      </c>
      <c r="IC441" s="7">
        <f t="shared" ca="1" si="87"/>
        <v>0</v>
      </c>
      <c r="ID441" s="7">
        <f t="shared" ca="1" si="87"/>
        <v>0</v>
      </c>
      <c r="IE441" s="7">
        <f t="shared" ca="1" si="87"/>
        <v>0</v>
      </c>
      <c r="IF441" s="7">
        <f t="shared" ca="1" si="87"/>
        <v>0</v>
      </c>
      <c r="IG441" s="7">
        <f t="shared" ca="1" si="87"/>
        <v>0</v>
      </c>
      <c r="IH441" s="7">
        <f t="shared" ca="1" si="87"/>
        <v>0</v>
      </c>
      <c r="II441" s="7">
        <f t="shared" ca="1" si="87"/>
        <v>0</v>
      </c>
      <c r="IJ441" s="7">
        <f t="shared" ca="1" si="87"/>
        <v>0</v>
      </c>
      <c r="IK441" s="7">
        <f t="shared" ca="1" si="87"/>
        <v>0</v>
      </c>
      <c r="IL441" s="7">
        <f t="shared" ca="1" si="87"/>
        <v>0</v>
      </c>
      <c r="IM441" s="7">
        <f t="shared" ca="1" si="87"/>
        <v>0</v>
      </c>
      <c r="IN441" s="7">
        <f t="shared" ca="1" si="87"/>
        <v>0</v>
      </c>
      <c r="IO441" s="17"/>
      <c r="IP441" s="204"/>
      <c r="IQ441" s="3" t="s">
        <v>28</v>
      </c>
      <c r="IR441" s="7">
        <f ca="1"/>
        <v>0</v>
      </c>
      <c r="IS441" s="7">
        <f ca="1"/>
        <v>0</v>
      </c>
      <c r="IT441" s="7">
        <f ca="1"/>
        <v>0</v>
      </c>
      <c r="IU441" s="7">
        <f ca="1"/>
        <v>0</v>
      </c>
      <c r="IV441" s="7">
        <f ca="1"/>
        <v>0</v>
      </c>
      <c r="IW441" s="7">
        <f ca="1"/>
        <v>0</v>
      </c>
      <c r="IX441" s="7">
        <f ca="1"/>
        <v>0</v>
      </c>
      <c r="IY441" s="7">
        <f ca="1"/>
        <v>0</v>
      </c>
      <c r="IZ441" s="7">
        <f ca="1"/>
        <v>0</v>
      </c>
      <c r="JA441" s="7">
        <f ca="1"/>
        <v>0</v>
      </c>
      <c r="JB441" s="7">
        <f ca="1"/>
        <v>0</v>
      </c>
      <c r="JC441" s="7">
        <f ca="1"/>
        <v>0</v>
      </c>
      <c r="JD441" s="7">
        <f ca="1"/>
        <v>0</v>
      </c>
      <c r="JE441" s="7">
        <f ca="1"/>
        <v>0</v>
      </c>
      <c r="JF441" s="7">
        <f ca="1"/>
        <v>0</v>
      </c>
      <c r="JG441" s="7">
        <f ca="1"/>
        <v>0</v>
      </c>
      <c r="JH441" s="7">
        <f ca="1"/>
        <v>0</v>
      </c>
      <c r="JI441" s="7">
        <f ca="1"/>
        <v>0</v>
      </c>
      <c r="JJ441" s="7">
        <f ca="1"/>
        <v>0</v>
      </c>
      <c r="JK441" s="7">
        <f ca="1"/>
        <v>0</v>
      </c>
      <c r="JL441" s="143"/>
    </row>
    <row r="442" spans="222:276">
      <c r="HN442" s="204"/>
      <c r="HO442" s="148"/>
      <c r="HP442" s="204"/>
      <c r="HQ442" s="3" t="s">
        <v>0</v>
      </c>
      <c r="HR442" s="7">
        <f ca="1"/>
        <v>0</v>
      </c>
      <c r="HS442" t="s">
        <v>185</v>
      </c>
      <c r="HV442" s="7">
        <f t="shared" ca="1" si="88"/>
        <v>0</v>
      </c>
      <c r="HW442" s="7">
        <f t="shared" ca="1" si="87"/>
        <v>0</v>
      </c>
      <c r="HX442" s="7">
        <f t="shared" ca="1" si="87"/>
        <v>0</v>
      </c>
      <c r="HY442" s="7">
        <f t="shared" ca="1" si="87"/>
        <v>0</v>
      </c>
      <c r="HZ442" s="7">
        <f t="shared" ca="1" si="87"/>
        <v>0</v>
      </c>
      <c r="IA442" s="7">
        <f t="shared" ca="1" si="87"/>
        <v>0</v>
      </c>
      <c r="IB442" s="7">
        <f t="shared" ca="1" si="87"/>
        <v>0</v>
      </c>
      <c r="IC442" s="7">
        <f t="shared" ca="1" si="87"/>
        <v>0</v>
      </c>
      <c r="ID442" s="7">
        <f t="shared" ca="1" si="87"/>
        <v>0</v>
      </c>
      <c r="IE442" s="7">
        <f t="shared" ca="1" si="87"/>
        <v>0</v>
      </c>
      <c r="IF442" s="7">
        <f t="shared" ca="1" si="87"/>
        <v>0</v>
      </c>
      <c r="IG442" s="7">
        <f t="shared" ca="1" si="87"/>
        <v>0</v>
      </c>
      <c r="IH442" s="7">
        <f t="shared" ca="1" si="87"/>
        <v>0</v>
      </c>
      <c r="II442" s="7">
        <f t="shared" ca="1" si="87"/>
        <v>0</v>
      </c>
      <c r="IJ442" s="7">
        <f t="shared" ca="1" si="87"/>
        <v>0</v>
      </c>
      <c r="IK442" s="7">
        <f t="shared" ca="1" si="87"/>
        <v>0</v>
      </c>
      <c r="IL442" s="7">
        <f t="shared" ca="1" si="87"/>
        <v>0</v>
      </c>
      <c r="IM442" s="7">
        <f t="shared" ca="1" si="87"/>
        <v>0</v>
      </c>
      <c r="IN442" s="7">
        <f t="shared" ca="1" si="87"/>
        <v>0</v>
      </c>
      <c r="IO442" s="17"/>
      <c r="IP442" s="204"/>
      <c r="IQ442" s="3" t="s">
        <v>0</v>
      </c>
      <c r="IR442" s="7">
        <f ca="1"/>
        <v>0</v>
      </c>
      <c r="IS442" s="7">
        <f ca="1"/>
        <v>0</v>
      </c>
      <c r="IT442" s="7">
        <f ca="1"/>
        <v>0</v>
      </c>
      <c r="IU442" s="7">
        <f ca="1"/>
        <v>0</v>
      </c>
      <c r="IV442" s="7">
        <f ca="1"/>
        <v>0</v>
      </c>
      <c r="IW442" s="7">
        <f ca="1"/>
        <v>0</v>
      </c>
      <c r="IX442" s="7">
        <f ca="1"/>
        <v>0</v>
      </c>
      <c r="IY442" s="7">
        <f ca="1"/>
        <v>0</v>
      </c>
      <c r="IZ442" s="7">
        <f ca="1"/>
        <v>0</v>
      </c>
      <c r="JA442" s="7">
        <f ca="1"/>
        <v>0</v>
      </c>
      <c r="JB442" s="7">
        <f ca="1"/>
        <v>0</v>
      </c>
      <c r="JC442" s="7">
        <f ca="1"/>
        <v>0</v>
      </c>
      <c r="JD442" s="7">
        <f ca="1"/>
        <v>0</v>
      </c>
      <c r="JE442" s="7">
        <f ca="1"/>
        <v>0</v>
      </c>
      <c r="JF442" s="7">
        <f ca="1"/>
        <v>0</v>
      </c>
      <c r="JG442" s="7">
        <f ca="1"/>
        <v>0</v>
      </c>
      <c r="JH442" s="7">
        <f ca="1"/>
        <v>0</v>
      </c>
      <c r="JI442" s="7">
        <f ca="1"/>
        <v>0</v>
      </c>
      <c r="JJ442" s="7">
        <f ca="1"/>
        <v>0</v>
      </c>
      <c r="JK442" s="7">
        <f ca="1"/>
        <v>0</v>
      </c>
      <c r="JL442" s="143"/>
    </row>
    <row r="443" spans="222:276">
      <c r="HN443" s="204"/>
      <c r="HO443" s="148"/>
      <c r="HP443" s="204"/>
      <c r="HQ443" s="3" t="s">
        <v>37</v>
      </c>
      <c r="HR443" s="7">
        <f ca="1"/>
        <v>0</v>
      </c>
      <c r="HS443" t="s">
        <v>185</v>
      </c>
      <c r="HV443" s="7">
        <f t="shared" ca="1" si="88"/>
        <v>0</v>
      </c>
      <c r="HW443" s="7">
        <f t="shared" ca="1" si="87"/>
        <v>0</v>
      </c>
      <c r="HX443" s="7">
        <f t="shared" ca="1" si="87"/>
        <v>0</v>
      </c>
      <c r="HY443" s="7">
        <f t="shared" ca="1" si="87"/>
        <v>0</v>
      </c>
      <c r="HZ443" s="7">
        <f t="shared" ca="1" si="87"/>
        <v>0</v>
      </c>
      <c r="IA443" s="7">
        <f t="shared" ca="1" si="87"/>
        <v>0</v>
      </c>
      <c r="IB443" s="7">
        <f t="shared" ca="1" si="87"/>
        <v>0</v>
      </c>
      <c r="IC443" s="7">
        <f t="shared" ca="1" si="87"/>
        <v>0</v>
      </c>
      <c r="ID443" s="7">
        <f t="shared" ca="1" si="87"/>
        <v>0</v>
      </c>
      <c r="IE443" s="7">
        <f t="shared" ca="1" si="87"/>
        <v>0</v>
      </c>
      <c r="IF443" s="7">
        <f t="shared" ca="1" si="87"/>
        <v>0</v>
      </c>
      <c r="IG443" s="7">
        <f t="shared" ca="1" si="87"/>
        <v>0</v>
      </c>
      <c r="IH443" s="7">
        <f t="shared" ca="1" si="87"/>
        <v>0</v>
      </c>
      <c r="II443" s="7">
        <f t="shared" ca="1" si="87"/>
        <v>0</v>
      </c>
      <c r="IJ443" s="7">
        <f t="shared" ca="1" si="87"/>
        <v>0</v>
      </c>
      <c r="IK443" s="7">
        <f t="shared" ca="1" si="87"/>
        <v>0</v>
      </c>
      <c r="IL443" s="7">
        <f t="shared" ca="1" si="87"/>
        <v>0</v>
      </c>
      <c r="IM443" s="7">
        <f t="shared" ca="1" si="87"/>
        <v>0</v>
      </c>
      <c r="IN443" s="7">
        <f t="shared" ca="1" si="87"/>
        <v>0</v>
      </c>
      <c r="IO443" s="17"/>
      <c r="IP443" s="204"/>
      <c r="IQ443" s="3" t="s">
        <v>37</v>
      </c>
      <c r="IR443" s="7">
        <f ca="1"/>
        <v>0</v>
      </c>
      <c r="IS443" s="7">
        <f ca="1"/>
        <v>0</v>
      </c>
      <c r="IT443" s="7">
        <f ca="1"/>
        <v>0</v>
      </c>
      <c r="IU443" s="7">
        <f ca="1"/>
        <v>0</v>
      </c>
      <c r="IV443" s="7">
        <f ca="1"/>
        <v>0</v>
      </c>
      <c r="IW443" s="7">
        <f ca="1"/>
        <v>0</v>
      </c>
      <c r="IX443" s="7">
        <f ca="1"/>
        <v>0</v>
      </c>
      <c r="IY443" s="7">
        <f ca="1"/>
        <v>0</v>
      </c>
      <c r="IZ443" s="7">
        <f ca="1"/>
        <v>0</v>
      </c>
      <c r="JA443" s="7">
        <f ca="1"/>
        <v>0</v>
      </c>
      <c r="JB443" s="7">
        <f ca="1"/>
        <v>0</v>
      </c>
      <c r="JC443" s="7">
        <f ca="1"/>
        <v>0</v>
      </c>
      <c r="JD443" s="7">
        <f ca="1"/>
        <v>0</v>
      </c>
      <c r="JE443" s="7">
        <f ca="1"/>
        <v>0</v>
      </c>
      <c r="JF443" s="7">
        <f ca="1"/>
        <v>0</v>
      </c>
      <c r="JG443" s="7">
        <f ca="1"/>
        <v>0</v>
      </c>
      <c r="JH443" s="7">
        <f ca="1"/>
        <v>0</v>
      </c>
      <c r="JI443" s="7">
        <f ca="1"/>
        <v>0</v>
      </c>
      <c r="JJ443" s="7">
        <f ca="1"/>
        <v>0</v>
      </c>
      <c r="JK443" s="7">
        <f ca="1"/>
        <v>0</v>
      </c>
      <c r="JL443" s="143"/>
    </row>
    <row r="444" spans="222:276">
      <c r="HN444" s="204"/>
      <c r="HO444" s="148"/>
      <c r="HP444" s="204"/>
      <c r="HQ444" s="3" t="s">
        <v>38</v>
      </c>
      <c r="HR444" s="7">
        <f ca="1"/>
        <v>0</v>
      </c>
      <c r="HS444" t="s">
        <v>185</v>
      </c>
      <c r="HV444" s="7">
        <f t="shared" ca="1" si="88"/>
        <v>0</v>
      </c>
      <c r="HW444" s="7">
        <f t="shared" ca="1" si="87"/>
        <v>0</v>
      </c>
      <c r="HX444" s="7">
        <f t="shared" ca="1" si="87"/>
        <v>0</v>
      </c>
      <c r="HY444" s="7">
        <f t="shared" ca="1" si="87"/>
        <v>0</v>
      </c>
      <c r="HZ444" s="7">
        <f t="shared" ca="1" si="87"/>
        <v>0</v>
      </c>
      <c r="IA444" s="7">
        <f t="shared" ca="1" si="87"/>
        <v>0</v>
      </c>
      <c r="IB444" s="7">
        <f t="shared" ca="1" si="87"/>
        <v>0</v>
      </c>
      <c r="IC444" s="7">
        <f t="shared" ca="1" si="87"/>
        <v>0</v>
      </c>
      <c r="ID444" s="7">
        <f t="shared" ca="1" si="87"/>
        <v>0</v>
      </c>
      <c r="IE444" s="7">
        <f t="shared" ca="1" si="87"/>
        <v>0</v>
      </c>
      <c r="IF444" s="7">
        <f t="shared" ca="1" si="87"/>
        <v>0</v>
      </c>
      <c r="IG444" s="7">
        <f t="shared" ca="1" si="87"/>
        <v>0</v>
      </c>
      <c r="IH444" s="7">
        <f t="shared" ca="1" si="87"/>
        <v>0</v>
      </c>
      <c r="II444" s="7">
        <f t="shared" ca="1" si="87"/>
        <v>0</v>
      </c>
      <c r="IJ444" s="7">
        <f t="shared" ca="1" si="87"/>
        <v>0</v>
      </c>
      <c r="IK444" s="7">
        <f t="shared" ca="1" si="87"/>
        <v>0</v>
      </c>
      <c r="IL444" s="7">
        <f t="shared" ca="1" si="87"/>
        <v>0</v>
      </c>
      <c r="IM444" s="7">
        <f t="shared" ca="1" si="87"/>
        <v>0</v>
      </c>
      <c r="IN444" s="7">
        <f t="shared" ca="1" si="87"/>
        <v>0</v>
      </c>
      <c r="IO444" s="17"/>
      <c r="IP444" s="204"/>
      <c r="IQ444" s="3" t="s">
        <v>38</v>
      </c>
      <c r="IR444" s="7">
        <f ca="1"/>
        <v>0</v>
      </c>
      <c r="IS444" s="7">
        <f ca="1"/>
        <v>0</v>
      </c>
      <c r="IT444" s="7">
        <f ca="1"/>
        <v>0</v>
      </c>
      <c r="IU444" s="7">
        <f ca="1"/>
        <v>0</v>
      </c>
      <c r="IV444" s="7">
        <f ca="1"/>
        <v>0</v>
      </c>
      <c r="IW444" s="7">
        <f ca="1"/>
        <v>0</v>
      </c>
      <c r="IX444" s="7">
        <f ca="1"/>
        <v>0</v>
      </c>
      <c r="IY444" s="7">
        <f ca="1"/>
        <v>0</v>
      </c>
      <c r="IZ444" s="7">
        <f ca="1"/>
        <v>0</v>
      </c>
      <c r="JA444" s="7">
        <f ca="1"/>
        <v>0</v>
      </c>
      <c r="JB444" s="7">
        <f ca="1"/>
        <v>0</v>
      </c>
      <c r="JC444" s="7">
        <f ca="1"/>
        <v>0</v>
      </c>
      <c r="JD444" s="7">
        <f ca="1"/>
        <v>0</v>
      </c>
      <c r="JE444" s="7">
        <f ca="1"/>
        <v>0</v>
      </c>
      <c r="JF444" s="7">
        <f ca="1"/>
        <v>0</v>
      </c>
      <c r="JG444" s="7">
        <f ca="1"/>
        <v>0</v>
      </c>
      <c r="JH444" s="7">
        <f ca="1"/>
        <v>0</v>
      </c>
      <c r="JI444" s="7">
        <f ca="1"/>
        <v>0</v>
      </c>
      <c r="JJ444" s="7">
        <f ca="1"/>
        <v>0</v>
      </c>
      <c r="JK444" s="7">
        <f ca="1"/>
        <v>0</v>
      </c>
      <c r="JL444" s="143"/>
      <c r="JP444">
        <f ca="1">SUM(JH440:JK440)</f>
        <v>0</v>
      </c>
    </row>
    <row r="445" spans="222:276">
      <c r="HN445" s="204"/>
      <c r="HO445" s="148"/>
      <c r="HP445" s="204"/>
      <c r="HQ445" s="3" t="s">
        <v>13</v>
      </c>
      <c r="HR445" s="7">
        <f ca="1"/>
        <v>0.63095238095238104</v>
      </c>
      <c r="HS445" t="s">
        <v>185</v>
      </c>
      <c r="HV445" s="7">
        <f t="shared" ca="1" si="88"/>
        <v>0</v>
      </c>
      <c r="HW445" s="7">
        <f t="shared" ca="1" si="87"/>
        <v>0</v>
      </c>
      <c r="HX445" s="7">
        <f t="shared" ca="1" si="87"/>
        <v>0</v>
      </c>
      <c r="HY445" s="7">
        <f t="shared" ca="1" si="87"/>
        <v>0</v>
      </c>
      <c r="HZ445" s="7">
        <f t="shared" ca="1" si="87"/>
        <v>0</v>
      </c>
      <c r="IA445" s="7">
        <f t="shared" ca="1" si="87"/>
        <v>0</v>
      </c>
      <c r="IB445" s="7">
        <f t="shared" ca="1" si="87"/>
        <v>0.63095238095238104</v>
      </c>
      <c r="IC445" s="7">
        <f t="shared" ca="1" si="87"/>
        <v>0</v>
      </c>
      <c r="ID445" s="7">
        <f t="shared" ca="1" si="87"/>
        <v>0</v>
      </c>
      <c r="IE445" s="7">
        <f t="shared" ca="1" si="87"/>
        <v>0</v>
      </c>
      <c r="IF445" s="7">
        <f t="shared" ca="1" si="87"/>
        <v>0</v>
      </c>
      <c r="IG445" s="7">
        <f t="shared" ca="1" si="87"/>
        <v>0</v>
      </c>
      <c r="IH445" s="7">
        <f t="shared" ca="1" si="87"/>
        <v>0</v>
      </c>
      <c r="II445" s="7">
        <f t="shared" ca="1" si="87"/>
        <v>0</v>
      </c>
      <c r="IJ445" s="7">
        <f t="shared" ca="1" si="87"/>
        <v>0</v>
      </c>
      <c r="IK445" s="7">
        <f t="shared" ca="1" si="87"/>
        <v>0</v>
      </c>
      <c r="IL445" s="7">
        <f t="shared" ca="1" si="87"/>
        <v>0</v>
      </c>
      <c r="IM445" s="7">
        <f t="shared" ca="1" si="87"/>
        <v>0</v>
      </c>
      <c r="IN445" s="7">
        <f t="shared" ca="1" si="87"/>
        <v>0</v>
      </c>
      <c r="IO445" s="17"/>
      <c r="IP445" s="204"/>
      <c r="IQ445" s="3" t="s">
        <v>13</v>
      </c>
      <c r="IR445" s="7">
        <f ca="1"/>
        <v>0</v>
      </c>
      <c r="IS445" s="7">
        <f ca="1"/>
        <v>0</v>
      </c>
      <c r="IT445" s="7">
        <f ca="1"/>
        <v>0</v>
      </c>
      <c r="IU445" s="7">
        <f ca="1"/>
        <v>0</v>
      </c>
      <c r="IV445" s="7">
        <f ca="1"/>
        <v>0</v>
      </c>
      <c r="IW445" s="7">
        <f ca="1"/>
        <v>0</v>
      </c>
      <c r="IX445" s="7">
        <f ca="1"/>
        <v>0</v>
      </c>
      <c r="IY445" s="7">
        <f ca="1"/>
        <v>0</v>
      </c>
      <c r="IZ445" s="7">
        <f ca="1"/>
        <v>0</v>
      </c>
      <c r="JA445" s="7">
        <f ca="1"/>
        <v>0</v>
      </c>
      <c r="JB445" s="7">
        <f ca="1"/>
        <v>0</v>
      </c>
      <c r="JC445" s="7">
        <f ca="1"/>
        <v>0</v>
      </c>
      <c r="JD445" s="7">
        <f ca="1"/>
        <v>0</v>
      </c>
      <c r="JE445" s="7">
        <f ca="1"/>
        <v>0</v>
      </c>
      <c r="JF445" s="7">
        <f ca="1"/>
        <v>0</v>
      </c>
      <c r="JG445" s="7">
        <f ca="1"/>
        <v>0</v>
      </c>
      <c r="JH445" s="7">
        <f ca="1"/>
        <v>10057.941926830976</v>
      </c>
      <c r="JI445" s="7">
        <f ca="1"/>
        <v>57.958079367156586</v>
      </c>
      <c r="JJ445" s="7">
        <f ca="1"/>
        <v>18145.899176069612</v>
      </c>
      <c r="JK445" s="7">
        <f ca="1"/>
        <v>93.200817732341719</v>
      </c>
      <c r="JL445" s="143"/>
      <c r="JP445">
        <f ca="1">SUM(JH441:JK441)</f>
        <v>0</v>
      </c>
    </row>
    <row r="446" spans="222:276">
      <c r="HN446" s="204"/>
      <c r="HO446" s="148"/>
      <c r="HP446" s="204"/>
      <c r="HQ446" s="3" t="s">
        <v>23</v>
      </c>
      <c r="HR446" s="7">
        <f ca="1"/>
        <v>0</v>
      </c>
      <c r="HS446" t="s">
        <v>185</v>
      </c>
      <c r="HV446" s="7">
        <f t="shared" ca="1" si="88"/>
        <v>0</v>
      </c>
      <c r="HW446" s="7">
        <f t="shared" ca="1" si="87"/>
        <v>0</v>
      </c>
      <c r="HX446" s="7">
        <f t="shared" ca="1" si="87"/>
        <v>0</v>
      </c>
      <c r="HY446" s="7">
        <f t="shared" ca="1" si="87"/>
        <v>0</v>
      </c>
      <c r="HZ446" s="7">
        <f t="shared" ca="1" si="87"/>
        <v>0</v>
      </c>
      <c r="IA446" s="7">
        <f t="shared" ca="1" si="87"/>
        <v>0</v>
      </c>
      <c r="IB446" s="7">
        <f t="shared" ca="1" si="87"/>
        <v>0</v>
      </c>
      <c r="IC446" s="7">
        <f t="shared" ca="1" si="87"/>
        <v>0</v>
      </c>
      <c r="ID446" s="7">
        <f t="shared" ca="1" si="87"/>
        <v>0</v>
      </c>
      <c r="IE446" s="7">
        <f t="shared" ca="1" si="87"/>
        <v>0</v>
      </c>
      <c r="IF446" s="7">
        <f t="shared" ca="1" si="87"/>
        <v>0</v>
      </c>
      <c r="IG446" s="7">
        <f t="shared" ca="1" si="87"/>
        <v>0</v>
      </c>
      <c r="IH446" s="7">
        <f t="shared" ca="1" si="87"/>
        <v>0</v>
      </c>
      <c r="II446" s="7">
        <f t="shared" ca="1" si="87"/>
        <v>0</v>
      </c>
      <c r="IJ446" s="7">
        <f t="shared" ca="1" si="87"/>
        <v>0</v>
      </c>
      <c r="IK446" s="7">
        <f t="shared" ca="1" si="87"/>
        <v>0</v>
      </c>
      <c r="IL446" s="7">
        <f t="shared" ca="1" si="87"/>
        <v>0</v>
      </c>
      <c r="IM446" s="7">
        <f t="shared" ca="1" si="87"/>
        <v>0</v>
      </c>
      <c r="IN446" s="7">
        <f t="shared" ca="1" si="87"/>
        <v>0</v>
      </c>
      <c r="IO446" s="17"/>
      <c r="IP446" s="204"/>
      <c r="IQ446" s="3" t="s">
        <v>23</v>
      </c>
      <c r="IR446" s="7">
        <f ca="1"/>
        <v>0</v>
      </c>
      <c r="IS446" s="7">
        <f ca="1"/>
        <v>0</v>
      </c>
      <c r="IT446" s="7">
        <f ca="1"/>
        <v>0</v>
      </c>
      <c r="IU446" s="7">
        <f ca="1"/>
        <v>0</v>
      </c>
      <c r="IV446" s="7">
        <f ca="1"/>
        <v>0</v>
      </c>
      <c r="IW446" s="7">
        <f ca="1"/>
        <v>0</v>
      </c>
      <c r="IX446" s="7">
        <f ca="1"/>
        <v>0</v>
      </c>
      <c r="IY446" s="7">
        <f ca="1"/>
        <v>0</v>
      </c>
      <c r="IZ446" s="7">
        <f ca="1"/>
        <v>0</v>
      </c>
      <c r="JA446" s="7">
        <f ca="1"/>
        <v>0</v>
      </c>
      <c r="JB446" s="7">
        <f ca="1"/>
        <v>0</v>
      </c>
      <c r="JC446" s="7">
        <f ca="1"/>
        <v>0</v>
      </c>
      <c r="JD446" s="7">
        <f ca="1"/>
        <v>0</v>
      </c>
      <c r="JE446" s="7">
        <f ca="1"/>
        <v>0</v>
      </c>
      <c r="JF446" s="7">
        <f ca="1"/>
        <v>0</v>
      </c>
      <c r="JG446" s="7">
        <f ca="1"/>
        <v>0</v>
      </c>
      <c r="JH446" s="7">
        <f ca="1"/>
        <v>0</v>
      </c>
      <c r="JI446" s="7">
        <f ca="1"/>
        <v>0</v>
      </c>
      <c r="JJ446" s="7">
        <f ca="1"/>
        <v>0</v>
      </c>
      <c r="JK446" s="7">
        <f ca="1"/>
        <v>0</v>
      </c>
      <c r="JL446" s="143"/>
    </row>
    <row r="447" spans="222:276">
      <c r="HN447" s="204"/>
      <c r="HO447" s="148"/>
      <c r="HP447" s="204"/>
      <c r="HQ447" s="3" t="s">
        <v>22</v>
      </c>
      <c r="HR447" s="7">
        <f ca="1"/>
        <v>0</v>
      </c>
      <c r="HS447" t="s">
        <v>185</v>
      </c>
      <c r="HV447" s="7">
        <f t="shared" ca="1" si="88"/>
        <v>0</v>
      </c>
      <c r="HW447" s="7">
        <f t="shared" ca="1" si="87"/>
        <v>0</v>
      </c>
      <c r="HX447" s="7">
        <f t="shared" ca="1" si="87"/>
        <v>0</v>
      </c>
      <c r="HY447" s="7">
        <f t="shared" ca="1" si="87"/>
        <v>0</v>
      </c>
      <c r="HZ447" s="7">
        <f t="shared" ca="1" si="87"/>
        <v>0</v>
      </c>
      <c r="IA447" s="7">
        <f t="shared" ca="1" si="87"/>
        <v>0</v>
      </c>
      <c r="IB447" s="7">
        <f t="shared" ca="1" si="87"/>
        <v>0</v>
      </c>
      <c r="IC447" s="7">
        <f t="shared" ca="1" si="87"/>
        <v>0</v>
      </c>
      <c r="ID447" s="7">
        <f t="shared" ca="1" si="87"/>
        <v>0</v>
      </c>
      <c r="IE447" s="7">
        <f t="shared" ca="1" si="87"/>
        <v>0</v>
      </c>
      <c r="IF447" s="7">
        <f t="shared" ca="1" si="87"/>
        <v>0</v>
      </c>
      <c r="IG447" s="7">
        <f t="shared" ca="1" si="87"/>
        <v>0</v>
      </c>
      <c r="IH447" s="7">
        <f t="shared" ca="1" si="87"/>
        <v>0</v>
      </c>
      <c r="II447" s="7">
        <f t="shared" ca="1" si="87"/>
        <v>0</v>
      </c>
      <c r="IJ447" s="7">
        <f t="shared" ca="1" si="87"/>
        <v>0</v>
      </c>
      <c r="IK447" s="7">
        <f t="shared" ca="1" si="87"/>
        <v>0</v>
      </c>
      <c r="IL447" s="7">
        <f t="shared" ca="1" si="87"/>
        <v>0</v>
      </c>
      <c r="IM447" s="7">
        <f t="shared" ca="1" si="87"/>
        <v>0</v>
      </c>
      <c r="IN447" s="7">
        <f t="shared" ca="1" si="87"/>
        <v>0</v>
      </c>
      <c r="IO447" s="17"/>
      <c r="IP447" s="204"/>
      <c r="IQ447" s="3" t="s">
        <v>22</v>
      </c>
      <c r="IR447" s="7">
        <f ca="1"/>
        <v>0</v>
      </c>
      <c r="IS447" s="7">
        <f ca="1"/>
        <v>0</v>
      </c>
      <c r="IT447" s="7">
        <f ca="1"/>
        <v>0</v>
      </c>
      <c r="IU447" s="7">
        <f ca="1"/>
        <v>0</v>
      </c>
      <c r="IV447" s="7">
        <f ca="1"/>
        <v>0</v>
      </c>
      <c r="IW447" s="7">
        <f ca="1"/>
        <v>0</v>
      </c>
      <c r="IX447" s="7">
        <f ca="1"/>
        <v>0</v>
      </c>
      <c r="IY447" s="7">
        <f ca="1"/>
        <v>0</v>
      </c>
      <c r="IZ447" s="7">
        <f ca="1"/>
        <v>0</v>
      </c>
      <c r="JA447" s="7">
        <f ca="1"/>
        <v>0</v>
      </c>
      <c r="JB447" s="7">
        <f ca="1"/>
        <v>0</v>
      </c>
      <c r="JC447" s="7">
        <f ca="1"/>
        <v>0</v>
      </c>
      <c r="JD447" s="7">
        <f ca="1"/>
        <v>0</v>
      </c>
      <c r="JE447" s="7">
        <f ca="1"/>
        <v>0</v>
      </c>
      <c r="JF447" s="7">
        <f ca="1"/>
        <v>0</v>
      </c>
      <c r="JG447" s="7">
        <f ca="1"/>
        <v>0</v>
      </c>
      <c r="JH447" s="7">
        <f ca="1"/>
        <v>0</v>
      </c>
      <c r="JI447" s="7">
        <f ca="1"/>
        <v>0</v>
      </c>
      <c r="JJ447" s="7">
        <f ca="1"/>
        <v>0</v>
      </c>
      <c r="JK447" s="7">
        <f ca="1"/>
        <v>0</v>
      </c>
      <c r="JL447" s="143"/>
    </row>
    <row r="448" spans="222:276">
      <c r="HN448" s="204"/>
      <c r="HO448" s="148"/>
      <c r="HP448" s="204"/>
      <c r="HQ448" s="3" t="s">
        <v>131</v>
      </c>
      <c r="HR448" s="7">
        <f ca="1"/>
        <v>0</v>
      </c>
      <c r="HS448" t="s">
        <v>185</v>
      </c>
      <c r="HV448" s="7">
        <f t="shared" ca="1" si="88"/>
        <v>0</v>
      </c>
      <c r="HW448" s="7">
        <f t="shared" ca="1" si="87"/>
        <v>0</v>
      </c>
      <c r="HX448" s="7">
        <f t="shared" ca="1" si="87"/>
        <v>0</v>
      </c>
      <c r="HY448" s="7">
        <f t="shared" ca="1" si="87"/>
        <v>0</v>
      </c>
      <c r="HZ448" s="7">
        <f t="shared" ca="1" si="87"/>
        <v>0</v>
      </c>
      <c r="IA448" s="7">
        <f t="shared" ca="1" si="87"/>
        <v>0</v>
      </c>
      <c r="IB448" s="7">
        <f t="shared" ca="1" si="87"/>
        <v>0</v>
      </c>
      <c r="IC448" s="7">
        <f t="shared" ca="1" si="87"/>
        <v>0</v>
      </c>
      <c r="ID448" s="7">
        <f t="shared" ca="1" si="87"/>
        <v>0</v>
      </c>
      <c r="IE448" s="7">
        <f t="shared" ca="1" si="87"/>
        <v>0</v>
      </c>
      <c r="IF448" s="7">
        <f t="shared" ca="1" si="87"/>
        <v>0</v>
      </c>
      <c r="IG448" s="7">
        <f t="shared" ca="1" si="87"/>
        <v>0</v>
      </c>
      <c r="IH448" s="7">
        <f t="shared" ca="1" si="87"/>
        <v>0</v>
      </c>
      <c r="II448" s="7">
        <f t="shared" ca="1" si="87"/>
        <v>0</v>
      </c>
      <c r="IJ448" s="7">
        <f t="shared" ca="1" si="87"/>
        <v>0</v>
      </c>
      <c r="IK448" s="7">
        <f t="shared" ca="1" si="87"/>
        <v>0</v>
      </c>
      <c r="IL448" s="7">
        <f t="shared" ca="1" si="87"/>
        <v>0</v>
      </c>
      <c r="IM448" s="7">
        <f t="shared" ca="1" si="87"/>
        <v>0</v>
      </c>
      <c r="IN448" s="7">
        <f t="shared" ca="1" si="87"/>
        <v>0</v>
      </c>
      <c r="IO448" s="17"/>
      <c r="IP448" s="204"/>
      <c r="IQ448" s="3" t="s">
        <v>131</v>
      </c>
      <c r="IR448" s="7">
        <f ca="1"/>
        <v>0</v>
      </c>
      <c r="IS448" s="7">
        <f ca="1"/>
        <v>0</v>
      </c>
      <c r="IT448" s="7">
        <f ca="1"/>
        <v>0</v>
      </c>
      <c r="IU448" s="7">
        <f ca="1"/>
        <v>0</v>
      </c>
      <c r="IV448" s="7">
        <f ca="1"/>
        <v>0</v>
      </c>
      <c r="IW448" s="7">
        <f ca="1"/>
        <v>0</v>
      </c>
      <c r="IX448" s="7">
        <f ca="1"/>
        <v>0</v>
      </c>
      <c r="IY448" s="7">
        <f ca="1"/>
        <v>0</v>
      </c>
      <c r="IZ448" s="7">
        <f ca="1"/>
        <v>0</v>
      </c>
      <c r="JA448" s="7">
        <f ca="1"/>
        <v>0</v>
      </c>
      <c r="JB448" s="7">
        <f ca="1"/>
        <v>0</v>
      </c>
      <c r="JC448" s="7">
        <f ca="1"/>
        <v>0</v>
      </c>
      <c r="JD448" s="7">
        <f ca="1"/>
        <v>0</v>
      </c>
      <c r="JE448" s="7">
        <f ca="1"/>
        <v>0</v>
      </c>
      <c r="JF448" s="7">
        <f ca="1"/>
        <v>0</v>
      </c>
      <c r="JG448" s="7">
        <f ca="1"/>
        <v>0</v>
      </c>
      <c r="JH448" s="7">
        <f ca="1"/>
        <v>0</v>
      </c>
      <c r="JI448" s="7">
        <f ca="1"/>
        <v>0</v>
      </c>
      <c r="JJ448" s="7">
        <f ca="1"/>
        <v>0</v>
      </c>
      <c r="JK448" s="7">
        <f ca="1"/>
        <v>0</v>
      </c>
      <c r="JL448" s="143"/>
    </row>
    <row r="449" spans="222:272">
      <c r="HN449" s="204"/>
      <c r="HO449" s="148"/>
      <c r="HP449" s="204"/>
      <c r="HQ449" s="3" t="s">
        <v>132</v>
      </c>
      <c r="HR449" s="7">
        <f ca="1"/>
        <v>-1.0192307692307692</v>
      </c>
      <c r="HS449" t="s">
        <v>185</v>
      </c>
      <c r="HV449" s="7">
        <f t="shared" ca="1" si="88"/>
        <v>0</v>
      </c>
      <c r="HW449" s="7">
        <f t="shared" ca="1" si="87"/>
        <v>0</v>
      </c>
      <c r="HX449" s="7">
        <f t="shared" ca="1" si="87"/>
        <v>0</v>
      </c>
      <c r="HY449" s="7">
        <f t="shared" ca="1" si="87"/>
        <v>0</v>
      </c>
      <c r="HZ449" s="7">
        <f t="shared" ca="1" si="87"/>
        <v>0</v>
      </c>
      <c r="IA449" s="7">
        <f t="shared" ca="1" si="87"/>
        <v>0</v>
      </c>
      <c r="IB449" s="7">
        <f t="shared" ca="1" si="87"/>
        <v>0</v>
      </c>
      <c r="IC449" s="7">
        <f t="shared" ca="1" si="87"/>
        <v>0</v>
      </c>
      <c r="ID449" s="7">
        <f t="shared" ca="1" si="87"/>
        <v>0</v>
      </c>
      <c r="IE449" s="7">
        <f t="shared" ca="1" si="87"/>
        <v>0</v>
      </c>
      <c r="IF449" s="7">
        <f t="shared" ca="1" si="87"/>
        <v>-1.0192307692307692</v>
      </c>
      <c r="IG449" s="7">
        <f t="shared" ca="1" si="87"/>
        <v>0</v>
      </c>
      <c r="IH449" s="7">
        <f t="shared" ca="1" si="87"/>
        <v>0</v>
      </c>
      <c r="II449" s="7">
        <f t="shared" ca="1" si="87"/>
        <v>0</v>
      </c>
      <c r="IJ449" s="7">
        <f t="shared" ca="1" si="87"/>
        <v>0</v>
      </c>
      <c r="IK449" s="7">
        <f t="shared" ca="1" si="87"/>
        <v>0</v>
      </c>
      <c r="IL449" s="7">
        <f t="shared" ca="1" si="87"/>
        <v>0</v>
      </c>
      <c r="IM449" s="7">
        <f t="shared" ca="1" si="87"/>
        <v>0</v>
      </c>
      <c r="IN449" s="7">
        <f t="shared" ca="1" si="87"/>
        <v>0</v>
      </c>
      <c r="IO449" s="17"/>
      <c r="IP449" s="204"/>
      <c r="IQ449" s="3" t="s">
        <v>132</v>
      </c>
      <c r="IR449" s="7">
        <f ca="1"/>
        <v>0</v>
      </c>
      <c r="IS449" s="7">
        <f ca="1"/>
        <v>0</v>
      </c>
      <c r="IT449" s="7">
        <f ca="1"/>
        <v>0</v>
      </c>
      <c r="IU449" s="7">
        <f ca="1"/>
        <v>0</v>
      </c>
      <c r="IV449" s="7">
        <f ca="1"/>
        <v>0</v>
      </c>
      <c r="IW449" s="7">
        <f ca="1"/>
        <v>0</v>
      </c>
      <c r="IX449" s="7">
        <f ca="1"/>
        <v>0</v>
      </c>
      <c r="IY449" s="7">
        <f ca="1"/>
        <v>0</v>
      </c>
      <c r="IZ449" s="7">
        <f ca="1"/>
        <v>0</v>
      </c>
      <c r="JA449" s="7">
        <f ca="1"/>
        <v>0</v>
      </c>
      <c r="JB449" s="7">
        <f ca="1"/>
        <v>0</v>
      </c>
      <c r="JC449" s="7">
        <f ca="1"/>
        <v>0</v>
      </c>
      <c r="JD449" s="7">
        <f ca="1"/>
        <v>0</v>
      </c>
      <c r="JE449" s="7">
        <f ca="1"/>
        <v>0</v>
      </c>
      <c r="JF449" s="7">
        <f ca="1"/>
        <v>0</v>
      </c>
      <c r="JG449" s="7">
        <f ca="1"/>
        <v>0</v>
      </c>
      <c r="JH449" s="7">
        <f ca="1"/>
        <v>0</v>
      </c>
      <c r="JI449" s="7">
        <f ca="1"/>
        <v>0</v>
      </c>
      <c r="JJ449" s="7">
        <f ca="1"/>
        <v>-28354.999999999996</v>
      </c>
      <c r="JK449" s="7">
        <f ca="1"/>
        <v>0</v>
      </c>
      <c r="JL449" s="143"/>
    </row>
    <row r="450" spans="222:272">
      <c r="HN450" s="204"/>
      <c r="HO450" s="148"/>
      <c r="HP450" s="204"/>
      <c r="HQ450" s="3" t="s">
        <v>32</v>
      </c>
      <c r="HR450" s="7">
        <f ca="1"/>
        <v>0</v>
      </c>
      <c r="HS450" t="s">
        <v>185</v>
      </c>
      <c r="HV450" s="7">
        <f t="shared" ca="1" si="88"/>
        <v>0</v>
      </c>
      <c r="HW450" s="7">
        <f t="shared" ca="1" si="87"/>
        <v>0</v>
      </c>
      <c r="HX450" s="7">
        <f t="shared" ca="1" si="87"/>
        <v>0</v>
      </c>
      <c r="HY450" s="7">
        <f t="shared" ca="1" si="87"/>
        <v>0</v>
      </c>
      <c r="HZ450" s="7">
        <f t="shared" ca="1" si="87"/>
        <v>0</v>
      </c>
      <c r="IA450" s="7">
        <f t="shared" ca="1" si="87"/>
        <v>0</v>
      </c>
      <c r="IB450" s="7">
        <f t="shared" ca="1" si="87"/>
        <v>0</v>
      </c>
      <c r="IC450" s="7">
        <f t="shared" ca="1" si="87"/>
        <v>0</v>
      </c>
      <c r="ID450" s="7">
        <f t="shared" ca="1" si="87"/>
        <v>0</v>
      </c>
      <c r="IE450" s="7">
        <f t="shared" ca="1" si="87"/>
        <v>0</v>
      </c>
      <c r="IF450" s="7">
        <f t="shared" ca="1" si="87"/>
        <v>0</v>
      </c>
      <c r="IG450" s="7">
        <f t="shared" ca="1" si="87"/>
        <v>0</v>
      </c>
      <c r="IH450" s="7">
        <f t="shared" ca="1" si="87"/>
        <v>0</v>
      </c>
      <c r="II450" s="7">
        <f t="shared" ca="1" si="87"/>
        <v>0</v>
      </c>
      <c r="IJ450" s="7">
        <f t="shared" ca="1" si="87"/>
        <v>0</v>
      </c>
      <c r="IK450" s="7">
        <f t="shared" ca="1" si="87"/>
        <v>0</v>
      </c>
      <c r="IL450" s="7">
        <f t="shared" ca="1" si="87"/>
        <v>0</v>
      </c>
      <c r="IM450" s="7">
        <f t="shared" ca="1" si="87"/>
        <v>0</v>
      </c>
      <c r="IN450" s="7">
        <f t="shared" ca="1" si="87"/>
        <v>0</v>
      </c>
      <c r="IO450" s="17"/>
      <c r="IP450" s="204"/>
      <c r="IQ450" s="3" t="s">
        <v>32</v>
      </c>
      <c r="IR450" s="7">
        <f ca="1"/>
        <v>0</v>
      </c>
      <c r="IS450" s="7">
        <f ca="1"/>
        <v>0</v>
      </c>
      <c r="IT450" s="7">
        <f ca="1"/>
        <v>0</v>
      </c>
      <c r="IU450" s="7">
        <f ca="1"/>
        <v>0</v>
      </c>
      <c r="IV450" s="7">
        <f ca="1"/>
        <v>0</v>
      </c>
      <c r="IW450" s="7">
        <f ca="1"/>
        <v>0</v>
      </c>
      <c r="IX450" s="7">
        <f ca="1"/>
        <v>0</v>
      </c>
      <c r="IY450" s="7">
        <f ca="1"/>
        <v>0</v>
      </c>
      <c r="IZ450" s="7">
        <f ca="1"/>
        <v>0</v>
      </c>
      <c r="JA450" s="7">
        <f ca="1"/>
        <v>0</v>
      </c>
      <c r="JB450" s="7">
        <f ca="1"/>
        <v>0</v>
      </c>
      <c r="JC450" s="7">
        <f ca="1"/>
        <v>0</v>
      </c>
      <c r="JD450" s="7">
        <f ca="1"/>
        <v>0</v>
      </c>
      <c r="JE450" s="7">
        <f ca="1"/>
        <v>0</v>
      </c>
      <c r="JF450" s="7">
        <f ca="1"/>
        <v>0</v>
      </c>
      <c r="JG450" s="7">
        <f ca="1"/>
        <v>0</v>
      </c>
      <c r="JH450" s="7">
        <f ca="1"/>
        <v>0</v>
      </c>
      <c r="JI450" s="7">
        <f ca="1"/>
        <v>0</v>
      </c>
      <c r="JJ450" s="7">
        <f ca="1"/>
        <v>0</v>
      </c>
      <c r="JK450" s="7">
        <f ca="1"/>
        <v>0</v>
      </c>
      <c r="JL450" s="143"/>
    </row>
    <row r="451" spans="222:272">
      <c r="HN451" s="204"/>
      <c r="HO451" s="148"/>
      <c r="HP451" s="204"/>
      <c r="HQ451" s="3" t="s">
        <v>33</v>
      </c>
      <c r="HR451" s="7">
        <f ca="1"/>
        <v>0</v>
      </c>
      <c r="HS451" t="s">
        <v>185</v>
      </c>
      <c r="HV451" s="7">
        <f t="shared" ca="1" si="88"/>
        <v>0</v>
      </c>
      <c r="HW451" s="7">
        <f t="shared" ca="1" si="87"/>
        <v>0</v>
      </c>
      <c r="HX451" s="7">
        <f t="shared" ca="1" si="87"/>
        <v>0</v>
      </c>
      <c r="HY451" s="7">
        <f t="shared" ca="1" si="87"/>
        <v>0</v>
      </c>
      <c r="HZ451" s="7">
        <f t="shared" ca="1" si="87"/>
        <v>0</v>
      </c>
      <c r="IA451" s="7">
        <f t="shared" ca="1" si="87"/>
        <v>0</v>
      </c>
      <c r="IB451" s="7">
        <f t="shared" ca="1" si="87"/>
        <v>0</v>
      </c>
      <c r="IC451" s="7">
        <f t="shared" ca="1" si="87"/>
        <v>0</v>
      </c>
      <c r="ID451" s="7">
        <f t="shared" ca="1" si="87"/>
        <v>0</v>
      </c>
      <c r="IE451" s="7">
        <f t="shared" ca="1" si="87"/>
        <v>0</v>
      </c>
      <c r="IF451" s="7">
        <f t="shared" ca="1" si="87"/>
        <v>0</v>
      </c>
      <c r="IG451" s="7">
        <f t="shared" ca="1" si="87"/>
        <v>0</v>
      </c>
      <c r="IH451" s="7">
        <f t="shared" ca="1" si="87"/>
        <v>0</v>
      </c>
      <c r="II451" s="7">
        <f t="shared" ca="1" si="87"/>
        <v>0</v>
      </c>
      <c r="IJ451" s="7">
        <f t="shared" ca="1" si="87"/>
        <v>0</v>
      </c>
      <c r="IK451" s="7">
        <f t="shared" ca="1" si="87"/>
        <v>0</v>
      </c>
      <c r="IL451" s="7">
        <f t="shared" ca="1" si="87"/>
        <v>0</v>
      </c>
      <c r="IM451" s="7">
        <f t="shared" ca="1" si="87"/>
        <v>0</v>
      </c>
      <c r="IN451" s="7">
        <f t="shared" ca="1" si="87"/>
        <v>0</v>
      </c>
      <c r="IO451" s="17"/>
      <c r="IP451" s="204"/>
      <c r="IQ451" s="3" t="s">
        <v>33</v>
      </c>
      <c r="IR451" s="7">
        <f ca="1"/>
        <v>0</v>
      </c>
      <c r="IS451" s="7">
        <f ca="1"/>
        <v>0</v>
      </c>
      <c r="IT451" s="7">
        <f ca="1"/>
        <v>0</v>
      </c>
      <c r="IU451" s="7">
        <f ca="1"/>
        <v>0</v>
      </c>
      <c r="IV451" s="7">
        <f ca="1"/>
        <v>0</v>
      </c>
      <c r="IW451" s="7">
        <f ca="1"/>
        <v>0</v>
      </c>
      <c r="IX451" s="7">
        <f ca="1"/>
        <v>0</v>
      </c>
      <c r="IY451" s="7">
        <f ca="1"/>
        <v>0</v>
      </c>
      <c r="IZ451" s="7">
        <f ca="1"/>
        <v>0</v>
      </c>
      <c r="JA451" s="7">
        <f ca="1"/>
        <v>0</v>
      </c>
      <c r="JB451" s="7">
        <f ca="1"/>
        <v>0</v>
      </c>
      <c r="JC451" s="7">
        <f ca="1"/>
        <v>0</v>
      </c>
      <c r="JD451" s="7">
        <f ca="1"/>
        <v>0</v>
      </c>
      <c r="JE451" s="7">
        <f ca="1"/>
        <v>0</v>
      </c>
      <c r="JF451" s="7">
        <f ca="1"/>
        <v>0</v>
      </c>
      <c r="JG451" s="7">
        <f ca="1"/>
        <v>0</v>
      </c>
      <c r="JH451" s="7">
        <f ca="1"/>
        <v>0</v>
      </c>
      <c r="JI451" s="7">
        <f ca="1"/>
        <v>0</v>
      </c>
      <c r="JJ451" s="7">
        <f ca="1"/>
        <v>0</v>
      </c>
      <c r="JK451" s="7">
        <f ca="1"/>
        <v>0</v>
      </c>
      <c r="JL451" s="143"/>
    </row>
    <row r="452" spans="222:272">
      <c r="HN452" s="204"/>
      <c r="HO452" s="148"/>
      <c r="HP452" s="204"/>
      <c r="HQ452" s="3" t="s">
        <v>42</v>
      </c>
      <c r="HR452" s="7">
        <f ca="1"/>
        <v>0</v>
      </c>
      <c r="HS452" t="s">
        <v>185</v>
      </c>
      <c r="HV452" s="7">
        <f t="shared" ca="1" si="88"/>
        <v>0</v>
      </c>
      <c r="HW452" s="7">
        <f t="shared" ca="1" si="87"/>
        <v>0</v>
      </c>
      <c r="HX452" s="7">
        <f t="shared" ca="1" si="87"/>
        <v>0</v>
      </c>
      <c r="HY452" s="7">
        <f t="shared" ca="1" si="87"/>
        <v>0</v>
      </c>
      <c r="HZ452" s="7">
        <f t="shared" ca="1" si="87"/>
        <v>0</v>
      </c>
      <c r="IA452" s="7">
        <f t="shared" ca="1" si="87"/>
        <v>0</v>
      </c>
      <c r="IB452" s="7">
        <f t="shared" ca="1" si="87"/>
        <v>0</v>
      </c>
      <c r="IC452" s="7">
        <f t="shared" ca="1" si="87"/>
        <v>0</v>
      </c>
      <c r="ID452" s="7">
        <f t="shared" ca="1" si="87"/>
        <v>0</v>
      </c>
      <c r="IE452" s="7">
        <f t="shared" ca="1" si="87"/>
        <v>0</v>
      </c>
      <c r="IF452" s="7">
        <f t="shared" ca="1" si="87"/>
        <v>0</v>
      </c>
      <c r="IG452" s="7">
        <f t="shared" ca="1" si="87"/>
        <v>0</v>
      </c>
      <c r="IH452" s="7">
        <f t="shared" ca="1" si="87"/>
        <v>0</v>
      </c>
      <c r="II452" s="7">
        <f t="shared" ca="1" si="87"/>
        <v>0</v>
      </c>
      <c r="IJ452" s="7">
        <f t="shared" ca="1" si="87"/>
        <v>0</v>
      </c>
      <c r="IK452" s="7">
        <f t="shared" ca="1" si="87"/>
        <v>0</v>
      </c>
      <c r="IL452" s="7">
        <f t="shared" ca="1" si="87"/>
        <v>0</v>
      </c>
      <c r="IM452" s="7">
        <f t="shared" ca="1" si="87"/>
        <v>0</v>
      </c>
      <c r="IN452" s="7">
        <f t="shared" ca="1" si="87"/>
        <v>0</v>
      </c>
      <c r="IO452" s="17"/>
      <c r="IP452" s="204"/>
      <c r="IQ452" s="3" t="s">
        <v>42</v>
      </c>
      <c r="IR452" s="7">
        <f ca="1"/>
        <v>0</v>
      </c>
      <c r="IS452" s="7">
        <f ca="1"/>
        <v>0</v>
      </c>
      <c r="IT452" s="7">
        <f ca="1"/>
        <v>0</v>
      </c>
      <c r="IU452" s="7">
        <f ca="1"/>
        <v>0</v>
      </c>
      <c r="IV452" s="7">
        <f ca="1"/>
        <v>0</v>
      </c>
      <c r="IW452" s="7">
        <f ca="1"/>
        <v>0</v>
      </c>
      <c r="IX452" s="7">
        <f ca="1"/>
        <v>0</v>
      </c>
      <c r="IY452" s="7">
        <f ca="1"/>
        <v>0</v>
      </c>
      <c r="IZ452" s="7">
        <f ca="1"/>
        <v>0</v>
      </c>
      <c r="JA452" s="7">
        <f ca="1"/>
        <v>0</v>
      </c>
      <c r="JB452" s="7">
        <f ca="1"/>
        <v>0</v>
      </c>
      <c r="JC452" s="7">
        <f ca="1"/>
        <v>0</v>
      </c>
      <c r="JD452" s="7">
        <f ca="1"/>
        <v>0</v>
      </c>
      <c r="JE452" s="7">
        <f ca="1"/>
        <v>0</v>
      </c>
      <c r="JF452" s="7">
        <f ca="1"/>
        <v>0</v>
      </c>
      <c r="JG452" s="7">
        <f ca="1"/>
        <v>0</v>
      </c>
      <c r="JH452" s="7">
        <f ca="1"/>
        <v>0</v>
      </c>
      <c r="JI452" s="7">
        <f ca="1"/>
        <v>0</v>
      </c>
      <c r="JJ452" s="7">
        <f ca="1"/>
        <v>0</v>
      </c>
      <c r="JK452" s="7">
        <f ca="1"/>
        <v>0</v>
      </c>
      <c r="JL452" s="143"/>
    </row>
    <row r="453" spans="222:272">
      <c r="HN453" s="204"/>
      <c r="HO453" s="148"/>
      <c r="HP453" s="204"/>
      <c r="HQ453" s="3" t="s">
        <v>34</v>
      </c>
      <c r="HR453" s="7">
        <f ca="1"/>
        <v>0</v>
      </c>
      <c r="HS453" t="s">
        <v>185</v>
      </c>
      <c r="HV453" s="7">
        <f t="shared" ca="1" si="88"/>
        <v>0</v>
      </c>
      <c r="HW453" s="7">
        <f t="shared" ca="1" si="87"/>
        <v>0</v>
      </c>
      <c r="HX453" s="7">
        <f t="shared" ca="1" si="87"/>
        <v>0</v>
      </c>
      <c r="HY453" s="7">
        <f t="shared" ca="1" si="87"/>
        <v>0</v>
      </c>
      <c r="HZ453" s="7">
        <f t="shared" ref="HZ453:IN457" ca="1" si="89">IF((ROW()-ROW($HV$439))=(COLUMN()-COLUMN($HV$439)),INDIRECT("HR"&amp;ROW()),0)</f>
        <v>0</v>
      </c>
      <c r="IA453" s="7">
        <f t="shared" ca="1" si="89"/>
        <v>0</v>
      </c>
      <c r="IB453" s="7">
        <f t="shared" ca="1" si="89"/>
        <v>0</v>
      </c>
      <c r="IC453" s="7">
        <f t="shared" ca="1" si="89"/>
        <v>0</v>
      </c>
      <c r="ID453" s="7">
        <f t="shared" ca="1" si="89"/>
        <v>0</v>
      </c>
      <c r="IE453" s="7">
        <f t="shared" ca="1" si="89"/>
        <v>0</v>
      </c>
      <c r="IF453" s="7">
        <f t="shared" ca="1" si="89"/>
        <v>0</v>
      </c>
      <c r="IG453" s="7">
        <f t="shared" ca="1" si="89"/>
        <v>0</v>
      </c>
      <c r="IH453" s="7">
        <f t="shared" ca="1" si="89"/>
        <v>0</v>
      </c>
      <c r="II453" s="7">
        <f t="shared" ca="1" si="89"/>
        <v>0</v>
      </c>
      <c r="IJ453" s="7">
        <f t="shared" ca="1" si="89"/>
        <v>0</v>
      </c>
      <c r="IK453" s="7">
        <f t="shared" ca="1" si="89"/>
        <v>0</v>
      </c>
      <c r="IL453" s="7">
        <f t="shared" ca="1" si="89"/>
        <v>0</v>
      </c>
      <c r="IM453" s="7">
        <f t="shared" ca="1" si="89"/>
        <v>0</v>
      </c>
      <c r="IN453" s="7">
        <f t="shared" ca="1" si="89"/>
        <v>0</v>
      </c>
      <c r="IO453" s="17"/>
      <c r="IP453" s="204"/>
      <c r="IQ453" s="3" t="s">
        <v>34</v>
      </c>
      <c r="IR453" s="7">
        <f ca="1"/>
        <v>0</v>
      </c>
      <c r="IS453" s="7">
        <f ca="1"/>
        <v>0</v>
      </c>
      <c r="IT453" s="7">
        <f ca="1"/>
        <v>0</v>
      </c>
      <c r="IU453" s="7">
        <f ca="1"/>
        <v>0</v>
      </c>
      <c r="IV453" s="7">
        <f ca="1"/>
        <v>0</v>
      </c>
      <c r="IW453" s="7">
        <f ca="1"/>
        <v>0</v>
      </c>
      <c r="IX453" s="7">
        <f ca="1"/>
        <v>0</v>
      </c>
      <c r="IY453" s="7">
        <f ca="1"/>
        <v>0</v>
      </c>
      <c r="IZ453" s="7">
        <f ca="1"/>
        <v>0</v>
      </c>
      <c r="JA453" s="7">
        <f ca="1"/>
        <v>0</v>
      </c>
      <c r="JB453" s="7">
        <f ca="1"/>
        <v>0</v>
      </c>
      <c r="JC453" s="7">
        <f ca="1"/>
        <v>0</v>
      </c>
      <c r="JD453" s="7">
        <f ca="1"/>
        <v>0</v>
      </c>
      <c r="JE453" s="7">
        <f ca="1"/>
        <v>0</v>
      </c>
      <c r="JF453" s="7">
        <f ca="1"/>
        <v>0</v>
      </c>
      <c r="JG453" s="7">
        <f ca="1"/>
        <v>0</v>
      </c>
      <c r="JH453" s="7">
        <f ca="1"/>
        <v>0</v>
      </c>
      <c r="JI453" s="7">
        <f ca="1"/>
        <v>0</v>
      </c>
      <c r="JJ453" s="7">
        <f ca="1"/>
        <v>0</v>
      </c>
      <c r="JK453" s="7">
        <f ca="1"/>
        <v>0</v>
      </c>
      <c r="JL453" s="143"/>
    </row>
    <row r="454" spans="222:272">
      <c r="HN454" s="204"/>
      <c r="HO454" s="148"/>
      <c r="HP454" s="204"/>
      <c r="HQ454" s="3" t="s">
        <v>35</v>
      </c>
      <c r="HR454" s="7">
        <f ca="1"/>
        <v>0</v>
      </c>
      <c r="HS454" t="s">
        <v>186</v>
      </c>
      <c r="HV454" s="7">
        <f t="shared" ca="1" si="88"/>
        <v>0</v>
      </c>
      <c r="HW454" s="7">
        <f t="shared" ca="1" si="88"/>
        <v>0</v>
      </c>
      <c r="HX454" s="7">
        <f t="shared" ca="1" si="88"/>
        <v>0</v>
      </c>
      <c r="HY454" s="7">
        <f t="shared" ca="1" si="88"/>
        <v>0</v>
      </c>
      <c r="HZ454" s="7">
        <f t="shared" ca="1" si="88"/>
        <v>0</v>
      </c>
      <c r="IA454" s="7">
        <f t="shared" ca="1" si="88"/>
        <v>0</v>
      </c>
      <c r="IB454" s="7">
        <f t="shared" ca="1" si="88"/>
        <v>0</v>
      </c>
      <c r="IC454" s="7">
        <f t="shared" ca="1" si="88"/>
        <v>0</v>
      </c>
      <c r="ID454" s="7">
        <f t="shared" ca="1" si="88"/>
        <v>0</v>
      </c>
      <c r="IE454" s="7">
        <f t="shared" ca="1" si="88"/>
        <v>0</v>
      </c>
      <c r="IF454" s="7">
        <f t="shared" ca="1" si="88"/>
        <v>0</v>
      </c>
      <c r="IG454" s="7">
        <f t="shared" ca="1" si="88"/>
        <v>0</v>
      </c>
      <c r="IH454" s="7">
        <f t="shared" ca="1" si="88"/>
        <v>0</v>
      </c>
      <c r="II454" s="7">
        <f t="shared" ca="1" si="88"/>
        <v>0</v>
      </c>
      <c r="IJ454" s="7">
        <f t="shared" ca="1" si="88"/>
        <v>0</v>
      </c>
      <c r="IK454" s="7">
        <f t="shared" ca="1" si="88"/>
        <v>0</v>
      </c>
      <c r="IL454" s="7">
        <f t="shared" ca="1" si="89"/>
        <v>0</v>
      </c>
      <c r="IM454" s="7">
        <f t="shared" ca="1" si="89"/>
        <v>0</v>
      </c>
      <c r="IN454" s="7">
        <f t="shared" ca="1" si="89"/>
        <v>0</v>
      </c>
      <c r="IO454" s="17"/>
      <c r="IP454" s="204"/>
      <c r="IQ454" s="3" t="s">
        <v>35</v>
      </c>
      <c r="IR454" s="7">
        <f ca="1"/>
        <v>0</v>
      </c>
      <c r="IS454" s="7">
        <f ca="1"/>
        <v>0</v>
      </c>
      <c r="IT454" s="7">
        <f ca="1"/>
        <v>0</v>
      </c>
      <c r="IU454" s="7">
        <f ca="1"/>
        <v>0</v>
      </c>
      <c r="IV454" s="7">
        <f ca="1"/>
        <v>0</v>
      </c>
      <c r="IW454" s="7">
        <f ca="1"/>
        <v>0</v>
      </c>
      <c r="IX454" s="7">
        <f ca="1"/>
        <v>0</v>
      </c>
      <c r="IY454" s="7">
        <f ca="1"/>
        <v>0</v>
      </c>
      <c r="IZ454" s="7">
        <f ca="1"/>
        <v>0</v>
      </c>
      <c r="JA454" s="7">
        <f ca="1"/>
        <v>0</v>
      </c>
      <c r="JB454" s="7">
        <f ca="1"/>
        <v>0</v>
      </c>
      <c r="JC454" s="7">
        <f ca="1"/>
        <v>0</v>
      </c>
      <c r="JD454" s="7">
        <f ca="1"/>
        <v>0</v>
      </c>
      <c r="JE454" s="7">
        <f ca="1"/>
        <v>0</v>
      </c>
      <c r="JF454" s="7">
        <f ca="1"/>
        <v>0</v>
      </c>
      <c r="JG454" s="7">
        <f ca="1"/>
        <v>0</v>
      </c>
      <c r="JH454" s="7">
        <f ca="1"/>
        <v>0</v>
      </c>
      <c r="JI454" s="7">
        <f ca="1"/>
        <v>0</v>
      </c>
      <c r="JJ454" s="7">
        <f ca="1"/>
        <v>0</v>
      </c>
      <c r="JK454" s="7">
        <f ca="1"/>
        <v>0</v>
      </c>
      <c r="JL454" s="143"/>
    </row>
    <row r="455" spans="222:272" ht="19">
      <c r="HN455" s="204"/>
      <c r="HO455" s="148"/>
      <c r="HP455" s="204"/>
      <c r="HQ455" s="3" t="s">
        <v>36</v>
      </c>
      <c r="HR455" s="7">
        <f ca="1"/>
        <v>0</v>
      </c>
      <c r="HS455" t="s">
        <v>187</v>
      </c>
      <c r="HV455" s="7">
        <f t="shared" ca="1" si="88"/>
        <v>0</v>
      </c>
      <c r="HW455" s="7">
        <f t="shared" ca="1" si="88"/>
        <v>0</v>
      </c>
      <c r="HX455" s="7">
        <f t="shared" ca="1" si="88"/>
        <v>0</v>
      </c>
      <c r="HY455" s="7">
        <f t="shared" ca="1" si="88"/>
        <v>0</v>
      </c>
      <c r="HZ455" s="7">
        <f t="shared" ca="1" si="88"/>
        <v>0</v>
      </c>
      <c r="IA455" s="7">
        <f t="shared" ca="1" si="88"/>
        <v>0</v>
      </c>
      <c r="IB455" s="7">
        <f t="shared" ca="1" si="88"/>
        <v>0</v>
      </c>
      <c r="IC455" s="7">
        <f t="shared" ca="1" si="88"/>
        <v>0</v>
      </c>
      <c r="ID455" s="7">
        <f t="shared" ca="1" si="88"/>
        <v>0</v>
      </c>
      <c r="IE455" s="7">
        <f t="shared" ca="1" si="88"/>
        <v>0</v>
      </c>
      <c r="IF455" s="7">
        <f t="shared" ca="1" si="88"/>
        <v>0</v>
      </c>
      <c r="IG455" s="7">
        <f t="shared" ca="1" si="88"/>
        <v>0</v>
      </c>
      <c r="IH455" s="7">
        <f t="shared" ca="1" si="88"/>
        <v>0</v>
      </c>
      <c r="II455" s="7">
        <f t="shared" ca="1" si="88"/>
        <v>0</v>
      </c>
      <c r="IJ455" s="7">
        <f t="shared" ca="1" si="88"/>
        <v>0</v>
      </c>
      <c r="IK455" s="7">
        <f t="shared" ca="1" si="88"/>
        <v>0</v>
      </c>
      <c r="IL455" s="7">
        <f t="shared" ca="1" si="89"/>
        <v>0</v>
      </c>
      <c r="IM455" s="7">
        <f t="shared" ca="1" si="89"/>
        <v>0</v>
      </c>
      <c r="IN455" s="7">
        <f t="shared" ca="1" si="89"/>
        <v>0</v>
      </c>
      <c r="IO455" s="17"/>
      <c r="IP455" s="204"/>
      <c r="IQ455" s="3" t="s">
        <v>36</v>
      </c>
      <c r="IR455" s="7">
        <f ca="1"/>
        <v>0</v>
      </c>
      <c r="IS455" s="7">
        <f ca="1"/>
        <v>0</v>
      </c>
      <c r="IT455" s="7">
        <f ca="1"/>
        <v>0</v>
      </c>
      <c r="IU455" s="7">
        <f ca="1"/>
        <v>0</v>
      </c>
      <c r="IV455" s="7">
        <f ca="1"/>
        <v>0</v>
      </c>
      <c r="IW455" s="7">
        <f ca="1"/>
        <v>0</v>
      </c>
      <c r="IX455" s="7">
        <f ca="1"/>
        <v>0</v>
      </c>
      <c r="IY455" s="7">
        <f ca="1"/>
        <v>0</v>
      </c>
      <c r="IZ455" s="7">
        <f ca="1"/>
        <v>0</v>
      </c>
      <c r="JA455" s="7">
        <f ca="1"/>
        <v>0</v>
      </c>
      <c r="JB455" s="7">
        <f ca="1"/>
        <v>0</v>
      </c>
      <c r="JC455" s="7">
        <f ca="1"/>
        <v>0</v>
      </c>
      <c r="JD455" s="7">
        <f ca="1"/>
        <v>0</v>
      </c>
      <c r="JE455" s="7">
        <f ca="1"/>
        <v>0</v>
      </c>
      <c r="JF455" s="7">
        <f ca="1"/>
        <v>0</v>
      </c>
      <c r="JG455" s="7">
        <f ca="1"/>
        <v>0</v>
      </c>
      <c r="JH455" s="7">
        <f ca="1"/>
        <v>0</v>
      </c>
      <c r="JI455" s="7">
        <f ca="1"/>
        <v>0</v>
      </c>
      <c r="JJ455" s="7">
        <f ca="1"/>
        <v>0</v>
      </c>
      <c r="JK455" s="7">
        <f ca="1"/>
        <v>0</v>
      </c>
      <c r="JL455" s="143"/>
    </row>
    <row r="456" spans="222:272">
      <c r="HN456" s="204"/>
      <c r="HO456" s="148"/>
      <c r="HP456" s="204"/>
      <c r="HQ456" s="3" t="s">
        <v>41</v>
      </c>
      <c r="HR456" s="7">
        <f ca="1"/>
        <v>0</v>
      </c>
      <c r="HS456" t="s">
        <v>188</v>
      </c>
      <c r="HV456" s="7">
        <f t="shared" ca="1" si="88"/>
        <v>0</v>
      </c>
      <c r="HW456" s="7">
        <f t="shared" ca="1" si="88"/>
        <v>0</v>
      </c>
      <c r="HX456" s="7">
        <f t="shared" ca="1" si="88"/>
        <v>0</v>
      </c>
      <c r="HY456" s="7">
        <f t="shared" ca="1" si="88"/>
        <v>0</v>
      </c>
      <c r="HZ456" s="7">
        <f t="shared" ca="1" si="88"/>
        <v>0</v>
      </c>
      <c r="IA456" s="7">
        <f t="shared" ca="1" si="88"/>
        <v>0</v>
      </c>
      <c r="IB456" s="7">
        <f t="shared" ca="1" si="88"/>
        <v>0</v>
      </c>
      <c r="IC456" s="7">
        <f t="shared" ca="1" si="88"/>
        <v>0</v>
      </c>
      <c r="ID456" s="7">
        <f t="shared" ca="1" si="88"/>
        <v>0</v>
      </c>
      <c r="IE456" s="7">
        <f t="shared" ca="1" si="88"/>
        <v>0</v>
      </c>
      <c r="IF456" s="7">
        <f t="shared" ca="1" si="88"/>
        <v>0</v>
      </c>
      <c r="IG456" s="7">
        <f t="shared" ca="1" si="88"/>
        <v>0</v>
      </c>
      <c r="IH456" s="7">
        <f t="shared" ca="1" si="88"/>
        <v>0</v>
      </c>
      <c r="II456" s="7">
        <f t="shared" ca="1" si="88"/>
        <v>0</v>
      </c>
      <c r="IJ456" s="7">
        <f t="shared" ca="1" si="88"/>
        <v>0</v>
      </c>
      <c r="IK456" s="7">
        <f t="shared" ca="1" si="88"/>
        <v>0</v>
      </c>
      <c r="IL456" s="7">
        <f t="shared" ca="1" si="89"/>
        <v>0</v>
      </c>
      <c r="IM456" s="7">
        <f t="shared" ca="1" si="89"/>
        <v>0</v>
      </c>
      <c r="IN456" s="7">
        <f t="shared" ca="1" si="89"/>
        <v>0</v>
      </c>
      <c r="IO456" s="17"/>
      <c r="IP456" s="204"/>
      <c r="IQ456" s="3" t="s">
        <v>41</v>
      </c>
      <c r="IR456" s="7">
        <f ca="1"/>
        <v>0</v>
      </c>
      <c r="IS456" s="7">
        <f ca="1"/>
        <v>0</v>
      </c>
      <c r="IT456" s="7">
        <f ca="1"/>
        <v>0</v>
      </c>
      <c r="IU456" s="7">
        <f ca="1"/>
        <v>0</v>
      </c>
      <c r="IV456" s="7">
        <f ca="1"/>
        <v>0</v>
      </c>
      <c r="IW456" s="7">
        <f ca="1"/>
        <v>0</v>
      </c>
      <c r="IX456" s="7">
        <f ca="1"/>
        <v>0</v>
      </c>
      <c r="IY456" s="7">
        <f ca="1"/>
        <v>0</v>
      </c>
      <c r="IZ456" s="7">
        <f ca="1"/>
        <v>0</v>
      </c>
      <c r="JA456" s="7">
        <f ca="1"/>
        <v>0</v>
      </c>
      <c r="JB456" s="7">
        <f ca="1"/>
        <v>0</v>
      </c>
      <c r="JC456" s="7">
        <f ca="1"/>
        <v>0</v>
      </c>
      <c r="JD456" s="7">
        <f ca="1"/>
        <v>0</v>
      </c>
      <c r="JE456" s="7">
        <f ca="1"/>
        <v>0</v>
      </c>
      <c r="JF456" s="7">
        <f ca="1"/>
        <v>0</v>
      </c>
      <c r="JG456" s="7">
        <f ca="1"/>
        <v>0</v>
      </c>
      <c r="JH456" s="7">
        <f ca="1"/>
        <v>0</v>
      </c>
      <c r="JI456" s="7">
        <f ca="1"/>
        <v>0</v>
      </c>
      <c r="JJ456" s="7">
        <f ca="1"/>
        <v>0</v>
      </c>
      <c r="JK456" s="7">
        <f ca="1"/>
        <v>0</v>
      </c>
      <c r="JL456" s="143"/>
    </row>
    <row r="457" spans="222:272">
      <c r="HN457" s="204"/>
      <c r="HO457" s="148"/>
      <c r="HP457" s="204"/>
      <c r="HQ457" s="3" t="s">
        <v>134</v>
      </c>
      <c r="HR457" s="7">
        <f ca="1"/>
        <v>0</v>
      </c>
      <c r="HS457" t="s">
        <v>189</v>
      </c>
      <c r="HV457" s="7">
        <f t="shared" ca="1" si="88"/>
        <v>0</v>
      </c>
      <c r="HW457" s="7">
        <f t="shared" ca="1" si="88"/>
        <v>0</v>
      </c>
      <c r="HX457" s="7">
        <f t="shared" ca="1" si="88"/>
        <v>0</v>
      </c>
      <c r="HY457" s="7">
        <f t="shared" ca="1" si="88"/>
        <v>0</v>
      </c>
      <c r="HZ457" s="7">
        <f t="shared" ca="1" si="88"/>
        <v>0</v>
      </c>
      <c r="IA457" s="7">
        <f t="shared" ca="1" si="88"/>
        <v>0</v>
      </c>
      <c r="IB457" s="7">
        <f t="shared" ca="1" si="88"/>
        <v>0</v>
      </c>
      <c r="IC457" s="7">
        <f t="shared" ca="1" si="88"/>
        <v>0</v>
      </c>
      <c r="ID457" s="7">
        <f t="shared" ca="1" si="88"/>
        <v>0</v>
      </c>
      <c r="IE457" s="7">
        <f t="shared" ca="1" si="88"/>
        <v>0</v>
      </c>
      <c r="IF457" s="7">
        <f t="shared" ca="1" si="88"/>
        <v>0</v>
      </c>
      <c r="IG457" s="7">
        <f t="shared" ca="1" si="88"/>
        <v>0</v>
      </c>
      <c r="IH457" s="7">
        <f t="shared" ca="1" si="88"/>
        <v>0</v>
      </c>
      <c r="II457" s="7">
        <f t="shared" ca="1" si="88"/>
        <v>0</v>
      </c>
      <c r="IJ457" s="7">
        <f t="shared" ca="1" si="88"/>
        <v>0</v>
      </c>
      <c r="IK457" s="7">
        <f t="shared" ca="1" si="88"/>
        <v>0</v>
      </c>
      <c r="IL457" s="7">
        <f t="shared" ca="1" si="89"/>
        <v>0</v>
      </c>
      <c r="IM457" s="7">
        <f t="shared" ca="1" si="89"/>
        <v>0</v>
      </c>
      <c r="IN457" s="7">
        <f t="shared" ca="1" si="89"/>
        <v>0</v>
      </c>
      <c r="IO457" s="17"/>
      <c r="IP457" s="204"/>
      <c r="IQ457" s="3" t="s">
        <v>134</v>
      </c>
      <c r="IR457" s="7">
        <f ca="1"/>
        <v>0</v>
      </c>
      <c r="IS457" s="7">
        <f ca="1"/>
        <v>0</v>
      </c>
      <c r="IT457" s="7">
        <f ca="1"/>
        <v>0</v>
      </c>
      <c r="IU457" s="7">
        <f ca="1"/>
        <v>0</v>
      </c>
      <c r="IV457" s="7">
        <f ca="1"/>
        <v>0</v>
      </c>
      <c r="IW457" s="7">
        <f ca="1"/>
        <v>0</v>
      </c>
      <c r="IX457" s="7">
        <f ca="1"/>
        <v>0</v>
      </c>
      <c r="IY457" s="7">
        <f ca="1"/>
        <v>0</v>
      </c>
      <c r="IZ457" s="7">
        <f ca="1"/>
        <v>0</v>
      </c>
      <c r="JA457" s="7">
        <f ca="1"/>
        <v>0</v>
      </c>
      <c r="JB457" s="7">
        <f ca="1"/>
        <v>0</v>
      </c>
      <c r="JC457" s="7">
        <f ca="1"/>
        <v>0</v>
      </c>
      <c r="JD457" s="7">
        <f ca="1"/>
        <v>0</v>
      </c>
      <c r="JE457" s="7">
        <f ca="1"/>
        <v>0</v>
      </c>
      <c r="JF457" s="7">
        <f ca="1"/>
        <v>0</v>
      </c>
      <c r="JG457" s="7">
        <f ca="1"/>
        <v>0</v>
      </c>
      <c r="JH457" s="7">
        <f ca="1"/>
        <v>0</v>
      </c>
      <c r="JI457" s="7">
        <f ca="1"/>
        <v>0</v>
      </c>
      <c r="JJ457" s="7">
        <f ca="1"/>
        <v>0</v>
      </c>
      <c r="JK457" s="7">
        <f ca="1"/>
        <v>0</v>
      </c>
      <c r="JL457" s="143"/>
    </row>
    <row r="458" spans="222:272" ht="18">
      <c r="HN458" s="204"/>
      <c r="HO458" s="148"/>
      <c r="HP458" s="17"/>
      <c r="HR458" s="17" t="s">
        <v>269</v>
      </c>
      <c r="HV458" s="211" t="s">
        <v>295</v>
      </c>
      <c r="HW458" s="211"/>
      <c r="HX458" s="211"/>
      <c r="HY458" s="211"/>
      <c r="HZ458" s="211"/>
      <c r="IA458" s="211"/>
      <c r="IB458" s="211"/>
      <c r="IC458" s="211"/>
      <c r="ID458" s="211"/>
      <c r="IE458" s="211"/>
      <c r="IF458" s="211"/>
      <c r="IG458" s="211"/>
      <c r="IH458" s="211"/>
      <c r="II458" s="211"/>
      <c r="IJ458" s="211"/>
      <c r="IK458" s="211"/>
      <c r="IL458" s="211"/>
      <c r="IM458" s="211"/>
      <c r="IN458" s="211"/>
      <c r="IO458" s="17"/>
      <c r="IP458" s="45"/>
      <c r="IQ458" s="3"/>
      <c r="IR458" s="221" t="s">
        <v>296</v>
      </c>
      <c r="IS458" s="221"/>
      <c r="IT458" s="221"/>
      <c r="IU458" s="221"/>
      <c r="IV458" s="221"/>
      <c r="IW458" s="221"/>
      <c r="IX458" s="221"/>
      <c r="IY458" s="221"/>
      <c r="IZ458" s="221"/>
      <c r="JA458" s="221"/>
      <c r="JB458" s="221"/>
      <c r="JC458" s="221"/>
      <c r="JD458" s="221"/>
      <c r="JE458" s="221"/>
      <c r="JF458" s="221"/>
      <c r="JG458" s="221"/>
      <c r="JH458" s="221"/>
      <c r="JI458" s="221"/>
      <c r="JJ458" s="221"/>
      <c r="JK458" s="221"/>
      <c r="JL458" s="143"/>
    </row>
    <row r="459" spans="222:272">
      <c r="HN459" s="204"/>
      <c r="HO459" s="148"/>
      <c r="HP459" s="17"/>
      <c r="HR459" s="17"/>
      <c r="HV459" s="38"/>
      <c r="HW459" s="38"/>
      <c r="HX459" s="38"/>
      <c r="HY459" s="38"/>
      <c r="HZ459" s="38"/>
      <c r="IA459" s="38"/>
      <c r="IB459" s="38"/>
      <c r="IC459" s="38"/>
      <c r="ID459" s="38"/>
      <c r="IE459" s="38"/>
      <c r="IF459" s="38"/>
      <c r="IG459" s="38"/>
      <c r="IH459" s="38"/>
      <c r="II459" s="38"/>
      <c r="IJ459" s="38"/>
      <c r="IK459" s="38"/>
      <c r="IL459" s="38"/>
      <c r="IM459" s="38"/>
      <c r="IN459" s="38"/>
      <c r="IO459" s="17"/>
      <c r="IP459" s="45"/>
      <c r="IQ459" s="3"/>
      <c r="IR459" s="7">
        <f ca="1">IR445</f>
        <v>0</v>
      </c>
      <c r="IS459" s="7">
        <f t="shared" ref="IS459:JK459" ca="1" si="90">IS445</f>
        <v>0</v>
      </c>
      <c r="IT459" s="7">
        <f t="shared" ca="1" si="90"/>
        <v>0</v>
      </c>
      <c r="IU459" s="7">
        <f t="shared" ca="1" si="90"/>
        <v>0</v>
      </c>
      <c r="IV459" s="7">
        <f t="shared" ca="1" si="90"/>
        <v>0</v>
      </c>
      <c r="IW459" s="7">
        <f t="shared" ca="1" si="90"/>
        <v>0</v>
      </c>
      <c r="IX459" s="7">
        <f t="shared" ca="1" si="90"/>
        <v>0</v>
      </c>
      <c r="IY459" s="7">
        <f t="shared" ca="1" si="90"/>
        <v>0</v>
      </c>
      <c r="IZ459" s="7">
        <f t="shared" ca="1" si="90"/>
        <v>0</v>
      </c>
      <c r="JA459" s="7">
        <f t="shared" ca="1" si="90"/>
        <v>0</v>
      </c>
      <c r="JB459" s="7">
        <f t="shared" ca="1" si="90"/>
        <v>0</v>
      </c>
      <c r="JC459" s="7">
        <f t="shared" ca="1" si="90"/>
        <v>0</v>
      </c>
      <c r="JD459" s="7">
        <f t="shared" ca="1" si="90"/>
        <v>0</v>
      </c>
      <c r="JE459" s="7">
        <f t="shared" ca="1" si="90"/>
        <v>0</v>
      </c>
      <c r="JF459" s="7">
        <f t="shared" ca="1" si="90"/>
        <v>0</v>
      </c>
      <c r="JG459" s="7">
        <f t="shared" ca="1" si="90"/>
        <v>0</v>
      </c>
      <c r="JH459" s="7">
        <f t="shared" ca="1" si="90"/>
        <v>10057.941926830976</v>
      </c>
      <c r="JI459" s="7">
        <f t="shared" ca="1" si="90"/>
        <v>57.958079367156586</v>
      </c>
      <c r="JJ459" s="7">
        <f t="shared" ca="1" si="90"/>
        <v>18145.899176069612</v>
      </c>
      <c r="JK459" s="7">
        <f t="shared" ca="1" si="90"/>
        <v>93.200817732341719</v>
      </c>
      <c r="JL459" s="143"/>
    </row>
    <row r="460" spans="222:272" ht="20">
      <c r="HN460" s="204"/>
      <c r="HO460" s="148"/>
      <c r="HP460" s="17"/>
      <c r="HR460" s="17"/>
      <c r="HV460" s="38"/>
      <c r="HW460" s="38"/>
      <c r="HX460" s="38"/>
      <c r="HY460" s="38"/>
      <c r="HZ460" s="38"/>
      <c r="IA460" s="38"/>
      <c r="IB460" s="38"/>
      <c r="IC460" s="38"/>
      <c r="ID460" s="38"/>
      <c r="IE460" s="38"/>
      <c r="IF460" s="38"/>
      <c r="IG460" s="38"/>
      <c r="IH460" s="38"/>
      <c r="II460" s="38"/>
      <c r="IJ460" s="38"/>
      <c r="IK460" s="38"/>
      <c r="IL460" s="38"/>
      <c r="IM460" s="38"/>
      <c r="IN460" s="38"/>
      <c r="IO460" s="17"/>
      <c r="IP460" s="45"/>
      <c r="IQ460" s="3"/>
      <c r="IR460" s="221" t="s">
        <v>297</v>
      </c>
      <c r="IS460" s="221"/>
      <c r="IT460" s="221"/>
      <c r="IU460" s="221"/>
      <c r="IV460" s="221"/>
      <c r="IW460" s="221"/>
      <c r="IX460" s="221"/>
      <c r="IY460" s="221"/>
      <c r="IZ460" s="221"/>
      <c r="JA460" s="221"/>
      <c r="JB460" s="221"/>
      <c r="JC460" s="221"/>
      <c r="JD460" s="221"/>
      <c r="JE460" s="221"/>
      <c r="JF460" s="221"/>
      <c r="JG460" s="221"/>
      <c r="JH460" s="221"/>
      <c r="JI460" s="221"/>
      <c r="JJ460" s="221"/>
      <c r="JK460" s="221"/>
      <c r="JL460" s="143"/>
    </row>
    <row r="461" spans="222:272">
      <c r="HN461" s="204"/>
      <c r="HO461" s="148"/>
      <c r="HP461" s="17"/>
      <c r="HR461" s="17"/>
      <c r="HV461" s="38"/>
      <c r="HW461" s="38"/>
      <c r="HX461" s="38"/>
      <c r="HY461" s="38"/>
      <c r="HZ461" s="38"/>
      <c r="IA461" s="38"/>
      <c r="IB461" s="38"/>
      <c r="IC461" s="38"/>
      <c r="ID461" s="38"/>
      <c r="IE461" s="38"/>
      <c r="IF461" s="38"/>
      <c r="IG461" s="38"/>
      <c r="IH461" s="38"/>
      <c r="II461" s="38"/>
      <c r="IJ461" s="38"/>
      <c r="IK461" s="38"/>
      <c r="IL461" s="38"/>
      <c r="IM461" s="38"/>
      <c r="IN461" s="38"/>
      <c r="IO461" s="17"/>
      <c r="IP461" s="45"/>
      <c r="IQ461" s="3"/>
      <c r="IR461" s="17"/>
      <c r="IS461" s="17"/>
      <c r="IT461" s="17"/>
      <c r="IU461" s="17"/>
      <c r="IV461" s="17"/>
      <c r="IW461" s="17"/>
      <c r="IX461" s="17"/>
      <c r="IY461" s="17"/>
      <c r="IZ461" s="17"/>
      <c r="JA461" s="17"/>
      <c r="JB461" s="17"/>
      <c r="JC461" s="17"/>
      <c r="JD461" s="17"/>
      <c r="JE461" s="17"/>
      <c r="JF461" s="17"/>
      <c r="JG461" s="17"/>
      <c r="JH461" s="17"/>
      <c r="JI461" s="17"/>
      <c r="JJ461" s="17"/>
      <c r="JK461" s="17"/>
      <c r="JL461" s="143"/>
    </row>
    <row r="462" spans="222:272">
      <c r="HN462" s="204"/>
      <c r="HO462" s="147"/>
      <c r="HV462" s="211" t="s">
        <v>1</v>
      </c>
      <c r="HW462" s="211"/>
      <c r="HX462" s="211"/>
      <c r="HY462" s="211"/>
      <c r="HZ462" s="211"/>
      <c r="IA462" s="211"/>
      <c r="IB462" s="211"/>
      <c r="IC462" s="211"/>
      <c r="ID462" s="211"/>
      <c r="IE462" s="211"/>
      <c r="IF462" s="211"/>
      <c r="IG462" s="211"/>
      <c r="IH462" s="211"/>
      <c r="II462" s="211"/>
      <c r="IJ462" s="211"/>
      <c r="IK462" s="211"/>
      <c r="IL462" s="211"/>
      <c r="IM462" s="211"/>
      <c r="IN462" s="211"/>
      <c r="IR462" s="211" t="s">
        <v>110</v>
      </c>
      <c r="IS462" s="211"/>
      <c r="IT462" s="211"/>
      <c r="IU462" s="211"/>
      <c r="IV462" s="211"/>
      <c r="IW462" s="211"/>
      <c r="IX462" s="211"/>
      <c r="IY462" s="211"/>
      <c r="IZ462" s="211"/>
      <c r="JA462" s="211"/>
      <c r="JB462" s="211"/>
      <c r="JC462" s="211"/>
      <c r="JD462" s="211"/>
      <c r="JE462" s="211"/>
      <c r="JF462" s="211"/>
      <c r="JG462" s="211"/>
      <c r="JH462" s="211"/>
      <c r="JI462" s="211"/>
      <c r="JJ462" s="211"/>
      <c r="JK462" s="211"/>
      <c r="JL462" s="143"/>
    </row>
    <row r="463" spans="222:272" ht="96" customHeight="1">
      <c r="HN463" s="204"/>
      <c r="HO463" s="147"/>
      <c r="HS463" t="s">
        <v>190</v>
      </c>
      <c r="HV463" s="6" t="s">
        <v>175</v>
      </c>
      <c r="HW463" s="6" t="s">
        <v>176</v>
      </c>
      <c r="HX463" s="6" t="s">
        <v>28</v>
      </c>
      <c r="HY463" s="6" t="s">
        <v>0</v>
      </c>
      <c r="HZ463" s="6" t="s">
        <v>37</v>
      </c>
      <c r="IA463" s="6" t="s">
        <v>38</v>
      </c>
      <c r="IB463" s="6" t="s">
        <v>13</v>
      </c>
      <c r="IC463" s="6" t="s">
        <v>23</v>
      </c>
      <c r="ID463" s="6" t="s">
        <v>22</v>
      </c>
      <c r="IE463" s="6" t="s">
        <v>131</v>
      </c>
      <c r="IF463" s="6" t="s">
        <v>132</v>
      </c>
      <c r="IG463" s="6" t="s">
        <v>32</v>
      </c>
      <c r="IH463" s="6" t="s">
        <v>33</v>
      </c>
      <c r="II463" s="6" t="s">
        <v>42</v>
      </c>
      <c r="IJ463" s="6" t="s">
        <v>34</v>
      </c>
      <c r="IK463" s="6" t="s">
        <v>35</v>
      </c>
      <c r="IL463" s="6" t="s">
        <v>36</v>
      </c>
      <c r="IM463" s="6" t="s">
        <v>41</v>
      </c>
      <c r="IN463" s="6" t="s">
        <v>134</v>
      </c>
      <c r="IR463" s="6" t="s">
        <v>14</v>
      </c>
      <c r="IS463" s="6" t="s">
        <v>201</v>
      </c>
      <c r="IT463" s="6" t="s">
        <v>202</v>
      </c>
      <c r="IU463" s="6" t="s">
        <v>27</v>
      </c>
      <c r="IV463" s="6" t="s">
        <v>203</v>
      </c>
      <c r="IW463" s="6" t="s">
        <v>204</v>
      </c>
      <c r="IX463" s="6" t="s">
        <v>15</v>
      </c>
      <c r="IY463" s="6" t="s">
        <v>206</v>
      </c>
      <c r="IZ463" s="6" t="s">
        <v>21</v>
      </c>
      <c r="JA463" s="6" t="s">
        <v>205</v>
      </c>
      <c r="JB463" s="6" t="s">
        <v>20</v>
      </c>
      <c r="JC463" s="6" t="s">
        <v>207</v>
      </c>
      <c r="JD463" s="6" t="s">
        <v>182</v>
      </c>
      <c r="JE463" s="6" t="s">
        <v>183</v>
      </c>
      <c r="JF463" s="6" t="s">
        <v>184</v>
      </c>
      <c r="JG463" s="6" t="s">
        <v>180</v>
      </c>
      <c r="JH463" s="6" t="s">
        <v>139</v>
      </c>
      <c r="JI463" s="6" t="s">
        <v>140</v>
      </c>
      <c r="JJ463" s="6" t="s">
        <v>181</v>
      </c>
      <c r="JK463" s="6" t="s">
        <v>142</v>
      </c>
      <c r="JL463" s="143"/>
    </row>
    <row r="464" spans="222:272">
      <c r="HN464" s="204"/>
      <c r="HO464" s="148"/>
      <c r="HP464" s="204" t="s">
        <v>169</v>
      </c>
      <c r="HQ464" s="3" t="s">
        <v>175</v>
      </c>
      <c r="HR464" s="7">
        <f t="array" aca="1" ref="HR464:HR482" ca="1">TRANSPOSE(HV84:IN84)</f>
        <v>0</v>
      </c>
      <c r="HS464" t="s">
        <v>185</v>
      </c>
      <c r="HV464" s="7">
        <f ca="1">IF((ROW()-ROW($HV$464))=(COLUMN()-COLUMN($HV$464)),INDIRECT("HR"&amp;ROW()),0)</f>
        <v>0</v>
      </c>
      <c r="HW464" s="7">
        <f t="shared" ref="HW464:IN464" ca="1" si="91">IF((ROW()-ROW($HV$464))=(COLUMN()-COLUMN($HV$464)),INDIRECT("HR"&amp;ROW()),0)</f>
        <v>0</v>
      </c>
      <c r="HX464" s="7">
        <f t="shared" ca="1" si="91"/>
        <v>0</v>
      </c>
      <c r="HY464" s="7">
        <f t="shared" ca="1" si="91"/>
        <v>0</v>
      </c>
      <c r="HZ464" s="7">
        <f t="shared" ca="1" si="91"/>
        <v>0</v>
      </c>
      <c r="IA464" s="7">
        <f t="shared" ca="1" si="91"/>
        <v>0</v>
      </c>
      <c r="IB464" s="7">
        <f t="shared" ca="1" si="91"/>
        <v>0</v>
      </c>
      <c r="IC464" s="7">
        <f t="shared" ca="1" si="91"/>
        <v>0</v>
      </c>
      <c r="ID464" s="7">
        <f t="shared" ca="1" si="91"/>
        <v>0</v>
      </c>
      <c r="IE464" s="7">
        <f t="shared" ca="1" si="91"/>
        <v>0</v>
      </c>
      <c r="IF464" s="7">
        <f t="shared" ca="1" si="91"/>
        <v>0</v>
      </c>
      <c r="IG464" s="7">
        <f t="shared" ca="1" si="91"/>
        <v>0</v>
      </c>
      <c r="IH464" s="7">
        <f t="shared" ca="1" si="91"/>
        <v>0</v>
      </c>
      <c r="II464" s="7">
        <f t="shared" ca="1" si="91"/>
        <v>0</v>
      </c>
      <c r="IJ464" s="7">
        <f t="shared" ca="1" si="91"/>
        <v>0</v>
      </c>
      <c r="IK464" s="7">
        <f t="shared" ca="1" si="91"/>
        <v>0</v>
      </c>
      <c r="IL464" s="7">
        <f t="shared" ca="1" si="91"/>
        <v>0</v>
      </c>
      <c r="IM464" s="7">
        <f t="shared" ca="1" si="91"/>
        <v>0</v>
      </c>
      <c r="IN464" s="7">
        <f t="shared" ca="1" si="91"/>
        <v>0</v>
      </c>
      <c r="IO464" s="17"/>
      <c r="IP464" s="204" t="s">
        <v>169</v>
      </c>
      <c r="IQ464" s="3" t="s">
        <v>175</v>
      </c>
      <c r="IR464" s="7">
        <f t="array" aca="1" ref="IR464:JK482" ca="1">MMULT(HV464:IN482, FL$103:GE$121)</f>
        <v>0</v>
      </c>
      <c r="IS464" s="7">
        <f ca="1"/>
        <v>0</v>
      </c>
      <c r="IT464" s="7">
        <f ca="1"/>
        <v>0</v>
      </c>
      <c r="IU464" s="7">
        <f ca="1"/>
        <v>0</v>
      </c>
      <c r="IV464" s="7">
        <f ca="1"/>
        <v>0</v>
      </c>
      <c r="IW464" s="7">
        <f ca="1"/>
        <v>0</v>
      </c>
      <c r="IX464" s="7">
        <f ca="1"/>
        <v>0</v>
      </c>
      <c r="IY464" s="7">
        <f ca="1"/>
        <v>0</v>
      </c>
      <c r="IZ464" s="7">
        <f ca="1"/>
        <v>0</v>
      </c>
      <c r="JA464" s="7">
        <f ca="1"/>
        <v>0</v>
      </c>
      <c r="JB464" s="7">
        <f ca="1"/>
        <v>0</v>
      </c>
      <c r="JC464" s="7">
        <f ca="1"/>
        <v>0</v>
      </c>
      <c r="JD464" s="7">
        <f ca="1"/>
        <v>0</v>
      </c>
      <c r="JE464" s="7">
        <f ca="1"/>
        <v>0</v>
      </c>
      <c r="JF464" s="7">
        <f ca="1"/>
        <v>0</v>
      </c>
      <c r="JG464" s="7">
        <f ca="1"/>
        <v>0</v>
      </c>
      <c r="JH464" s="7">
        <f ca="1"/>
        <v>0</v>
      </c>
      <c r="JI464" s="7">
        <f ca="1"/>
        <v>0</v>
      </c>
      <c r="JJ464" s="7">
        <f ca="1"/>
        <v>0</v>
      </c>
      <c r="JK464" s="7">
        <f ca="1"/>
        <v>0</v>
      </c>
      <c r="JL464" s="143"/>
    </row>
    <row r="465" spans="222:276">
      <c r="HN465" s="204"/>
      <c r="HO465" s="148"/>
      <c r="HP465" s="204"/>
      <c r="HQ465" s="3" t="s">
        <v>176</v>
      </c>
      <c r="HR465" s="7">
        <f ca="1"/>
        <v>0</v>
      </c>
      <c r="HS465" t="s">
        <v>185</v>
      </c>
      <c r="HV465" s="7">
        <f t="shared" ref="HV465:IK480" ca="1" si="92">IF((ROW()-ROW($HV$464))=(COLUMN()-COLUMN($HV$464)),INDIRECT("HR"&amp;ROW()),0)</f>
        <v>0</v>
      </c>
      <c r="HW465" s="7">
        <f t="shared" ca="1" si="92"/>
        <v>0</v>
      </c>
      <c r="HX465" s="7">
        <f t="shared" ca="1" si="92"/>
        <v>0</v>
      </c>
      <c r="HY465" s="7">
        <f t="shared" ca="1" si="92"/>
        <v>0</v>
      </c>
      <c r="HZ465" s="7">
        <f t="shared" ca="1" si="92"/>
        <v>0</v>
      </c>
      <c r="IA465" s="7">
        <f t="shared" ca="1" si="92"/>
        <v>0</v>
      </c>
      <c r="IB465" s="7">
        <f t="shared" ca="1" si="92"/>
        <v>0</v>
      </c>
      <c r="IC465" s="7">
        <f t="shared" ca="1" si="92"/>
        <v>0</v>
      </c>
      <c r="ID465" s="7">
        <f t="shared" ca="1" si="92"/>
        <v>0</v>
      </c>
      <c r="IE465" s="7">
        <f t="shared" ca="1" si="92"/>
        <v>0</v>
      </c>
      <c r="IF465" s="7">
        <f t="shared" ca="1" si="92"/>
        <v>0</v>
      </c>
      <c r="IG465" s="7">
        <f t="shared" ca="1" si="92"/>
        <v>0</v>
      </c>
      <c r="IH465" s="7">
        <f t="shared" ca="1" si="92"/>
        <v>0</v>
      </c>
      <c r="II465" s="7">
        <f t="shared" ca="1" si="92"/>
        <v>0</v>
      </c>
      <c r="IJ465" s="7">
        <f t="shared" ca="1" si="92"/>
        <v>0</v>
      </c>
      <c r="IK465" s="7">
        <f t="shared" ca="1" si="92"/>
        <v>0</v>
      </c>
      <c r="IL465" s="7">
        <f t="shared" ref="IL465:IN479" ca="1" si="93">IF((ROW()-ROW($HV$464))=(COLUMN()-COLUMN($HV$464)),INDIRECT("HR"&amp;ROW()),0)</f>
        <v>0</v>
      </c>
      <c r="IM465" s="7">
        <f t="shared" ca="1" si="93"/>
        <v>0</v>
      </c>
      <c r="IN465" s="7">
        <f t="shared" ca="1" si="93"/>
        <v>0</v>
      </c>
      <c r="IO465" s="17"/>
      <c r="IP465" s="204"/>
      <c r="IQ465" s="3" t="s">
        <v>176</v>
      </c>
      <c r="IR465" s="7">
        <f ca="1"/>
        <v>0</v>
      </c>
      <c r="IS465" s="7">
        <f ca="1"/>
        <v>0</v>
      </c>
      <c r="IT465" s="7">
        <f ca="1"/>
        <v>0</v>
      </c>
      <c r="IU465" s="7">
        <f ca="1"/>
        <v>0</v>
      </c>
      <c r="IV465" s="7">
        <f ca="1"/>
        <v>0</v>
      </c>
      <c r="IW465" s="7">
        <f ca="1"/>
        <v>0</v>
      </c>
      <c r="IX465" s="7">
        <f ca="1"/>
        <v>0</v>
      </c>
      <c r="IY465" s="7">
        <f ca="1"/>
        <v>0</v>
      </c>
      <c r="IZ465" s="7">
        <f ca="1"/>
        <v>0</v>
      </c>
      <c r="JA465" s="7">
        <f ca="1"/>
        <v>0</v>
      </c>
      <c r="JB465" s="7">
        <f ca="1"/>
        <v>0</v>
      </c>
      <c r="JC465" s="7">
        <f ca="1"/>
        <v>0</v>
      </c>
      <c r="JD465" s="7">
        <f ca="1"/>
        <v>0</v>
      </c>
      <c r="JE465" s="7">
        <f ca="1"/>
        <v>0</v>
      </c>
      <c r="JF465" s="7">
        <f ca="1"/>
        <v>0</v>
      </c>
      <c r="JG465" s="7">
        <f ca="1"/>
        <v>0</v>
      </c>
      <c r="JH465" s="7">
        <f ca="1"/>
        <v>0</v>
      </c>
      <c r="JI465" s="7">
        <f ca="1"/>
        <v>0</v>
      </c>
      <c r="JJ465" s="7">
        <f ca="1"/>
        <v>0</v>
      </c>
      <c r="JK465" s="7">
        <f ca="1"/>
        <v>0</v>
      </c>
      <c r="JL465" s="143"/>
    </row>
    <row r="466" spans="222:276">
      <c r="HN466" s="204"/>
      <c r="HO466" s="148"/>
      <c r="HP466" s="204"/>
      <c r="HQ466" s="3" t="s">
        <v>28</v>
      </c>
      <c r="HR466" s="7">
        <f ca="1"/>
        <v>0</v>
      </c>
      <c r="HS466" t="s">
        <v>185</v>
      </c>
      <c r="HV466" s="7">
        <f t="shared" ca="1" si="92"/>
        <v>0</v>
      </c>
      <c r="HW466" s="7">
        <f t="shared" ca="1" si="92"/>
        <v>0</v>
      </c>
      <c r="HX466" s="7">
        <f t="shared" ca="1" si="92"/>
        <v>0</v>
      </c>
      <c r="HY466" s="7">
        <f t="shared" ca="1" si="92"/>
        <v>0</v>
      </c>
      <c r="HZ466" s="7">
        <f t="shared" ca="1" si="92"/>
        <v>0</v>
      </c>
      <c r="IA466" s="7">
        <f t="shared" ca="1" si="92"/>
        <v>0</v>
      </c>
      <c r="IB466" s="7">
        <f t="shared" ca="1" si="92"/>
        <v>0</v>
      </c>
      <c r="IC466" s="7">
        <f t="shared" ca="1" si="92"/>
        <v>0</v>
      </c>
      <c r="ID466" s="7">
        <f t="shared" ca="1" si="92"/>
        <v>0</v>
      </c>
      <c r="IE466" s="7">
        <f t="shared" ca="1" si="92"/>
        <v>0</v>
      </c>
      <c r="IF466" s="7">
        <f t="shared" ca="1" si="92"/>
        <v>0</v>
      </c>
      <c r="IG466" s="7">
        <f t="shared" ca="1" si="92"/>
        <v>0</v>
      </c>
      <c r="IH466" s="7">
        <f t="shared" ca="1" si="92"/>
        <v>0</v>
      </c>
      <c r="II466" s="7">
        <f t="shared" ca="1" si="92"/>
        <v>0</v>
      </c>
      <c r="IJ466" s="7">
        <f t="shared" ca="1" si="92"/>
        <v>0</v>
      </c>
      <c r="IK466" s="7">
        <f t="shared" ca="1" si="92"/>
        <v>0</v>
      </c>
      <c r="IL466" s="7">
        <f t="shared" ca="1" si="93"/>
        <v>0</v>
      </c>
      <c r="IM466" s="7">
        <f t="shared" ca="1" si="93"/>
        <v>0</v>
      </c>
      <c r="IN466" s="7">
        <f t="shared" ca="1" si="93"/>
        <v>0</v>
      </c>
      <c r="IO466" s="17"/>
      <c r="IP466" s="204"/>
      <c r="IQ466" s="3" t="s">
        <v>28</v>
      </c>
      <c r="IR466" s="7">
        <f ca="1"/>
        <v>0</v>
      </c>
      <c r="IS466" s="7">
        <f ca="1"/>
        <v>0</v>
      </c>
      <c r="IT466" s="7">
        <f ca="1"/>
        <v>0</v>
      </c>
      <c r="IU466" s="7">
        <f ca="1"/>
        <v>0</v>
      </c>
      <c r="IV466" s="7">
        <f ca="1"/>
        <v>0</v>
      </c>
      <c r="IW466" s="7">
        <f ca="1"/>
        <v>0</v>
      </c>
      <c r="IX466" s="7">
        <f ca="1"/>
        <v>0</v>
      </c>
      <c r="IY466" s="7">
        <f ca="1"/>
        <v>0</v>
      </c>
      <c r="IZ466" s="7">
        <f ca="1"/>
        <v>0</v>
      </c>
      <c r="JA466" s="7">
        <f ca="1"/>
        <v>0</v>
      </c>
      <c r="JB466" s="7">
        <f ca="1"/>
        <v>0</v>
      </c>
      <c r="JC466" s="7">
        <f ca="1"/>
        <v>0</v>
      </c>
      <c r="JD466" s="7">
        <f ca="1"/>
        <v>0</v>
      </c>
      <c r="JE466" s="7">
        <f ca="1"/>
        <v>0</v>
      </c>
      <c r="JF466" s="7">
        <f ca="1"/>
        <v>0</v>
      </c>
      <c r="JG466" s="7">
        <f ca="1"/>
        <v>0</v>
      </c>
      <c r="JH466" s="7">
        <f ca="1"/>
        <v>0</v>
      </c>
      <c r="JI466" s="7">
        <f ca="1"/>
        <v>0</v>
      </c>
      <c r="JJ466" s="7">
        <f ca="1"/>
        <v>0</v>
      </c>
      <c r="JK466" s="7">
        <f ca="1"/>
        <v>0</v>
      </c>
      <c r="JL466" s="143"/>
    </row>
    <row r="467" spans="222:276">
      <c r="HN467" s="204"/>
      <c r="HO467" s="148"/>
      <c r="HP467" s="204"/>
      <c r="HQ467" s="3" t="s">
        <v>0</v>
      </c>
      <c r="HR467" s="7">
        <f ca="1"/>
        <v>0</v>
      </c>
      <c r="HS467" t="s">
        <v>185</v>
      </c>
      <c r="HV467" s="7">
        <f t="shared" ca="1" si="92"/>
        <v>0</v>
      </c>
      <c r="HW467" s="7">
        <f t="shared" ca="1" si="92"/>
        <v>0</v>
      </c>
      <c r="HX467" s="7">
        <f t="shared" ca="1" si="92"/>
        <v>0</v>
      </c>
      <c r="HY467" s="7">
        <f t="shared" ca="1" si="92"/>
        <v>0</v>
      </c>
      <c r="HZ467" s="7">
        <f t="shared" ca="1" si="92"/>
        <v>0</v>
      </c>
      <c r="IA467" s="7">
        <f t="shared" ca="1" si="92"/>
        <v>0</v>
      </c>
      <c r="IB467" s="7">
        <f t="shared" ca="1" si="92"/>
        <v>0</v>
      </c>
      <c r="IC467" s="7">
        <f t="shared" ca="1" si="92"/>
        <v>0</v>
      </c>
      <c r="ID467" s="7">
        <f t="shared" ca="1" si="92"/>
        <v>0</v>
      </c>
      <c r="IE467" s="7">
        <f t="shared" ca="1" si="92"/>
        <v>0</v>
      </c>
      <c r="IF467" s="7">
        <f t="shared" ca="1" si="92"/>
        <v>0</v>
      </c>
      <c r="IG467" s="7">
        <f t="shared" ca="1" si="92"/>
        <v>0</v>
      </c>
      <c r="IH467" s="7">
        <f t="shared" ca="1" si="92"/>
        <v>0</v>
      </c>
      <c r="II467" s="7">
        <f t="shared" ca="1" si="92"/>
        <v>0</v>
      </c>
      <c r="IJ467" s="7">
        <f t="shared" ca="1" si="92"/>
        <v>0</v>
      </c>
      <c r="IK467" s="7">
        <f t="shared" ca="1" si="92"/>
        <v>0</v>
      </c>
      <c r="IL467" s="7">
        <f t="shared" ca="1" si="93"/>
        <v>0</v>
      </c>
      <c r="IM467" s="7">
        <f t="shared" ca="1" si="93"/>
        <v>0</v>
      </c>
      <c r="IN467" s="7">
        <f t="shared" ca="1" si="93"/>
        <v>0</v>
      </c>
      <c r="IO467" s="17"/>
      <c r="IP467" s="204"/>
      <c r="IQ467" s="3" t="s">
        <v>0</v>
      </c>
      <c r="IR467" s="7">
        <f ca="1"/>
        <v>0</v>
      </c>
      <c r="IS467" s="7">
        <f ca="1"/>
        <v>0</v>
      </c>
      <c r="IT467" s="7">
        <f ca="1"/>
        <v>0</v>
      </c>
      <c r="IU467" s="7">
        <f ca="1"/>
        <v>0</v>
      </c>
      <c r="IV467" s="7">
        <f ca="1"/>
        <v>0</v>
      </c>
      <c r="IW467" s="7">
        <f ca="1"/>
        <v>0</v>
      </c>
      <c r="IX467" s="7">
        <f ca="1"/>
        <v>0</v>
      </c>
      <c r="IY467" s="7">
        <f ca="1"/>
        <v>0</v>
      </c>
      <c r="IZ467" s="7">
        <f ca="1"/>
        <v>0</v>
      </c>
      <c r="JA467" s="7">
        <f ca="1"/>
        <v>0</v>
      </c>
      <c r="JB467" s="7">
        <f ca="1"/>
        <v>0</v>
      </c>
      <c r="JC467" s="7">
        <f ca="1"/>
        <v>0</v>
      </c>
      <c r="JD467" s="7">
        <f ca="1"/>
        <v>0</v>
      </c>
      <c r="JE467" s="7">
        <f ca="1"/>
        <v>0</v>
      </c>
      <c r="JF467" s="7">
        <f ca="1"/>
        <v>0</v>
      </c>
      <c r="JG467" s="7">
        <f ca="1"/>
        <v>0</v>
      </c>
      <c r="JH467" s="7">
        <f ca="1"/>
        <v>0</v>
      </c>
      <c r="JI467" s="7">
        <f ca="1"/>
        <v>0</v>
      </c>
      <c r="JJ467" s="7">
        <f ca="1"/>
        <v>0</v>
      </c>
      <c r="JK467" s="7">
        <f ca="1"/>
        <v>0</v>
      </c>
      <c r="JL467" s="143"/>
    </row>
    <row r="468" spans="222:276">
      <c r="HN468" s="204"/>
      <c r="HO468" s="148"/>
      <c r="HP468" s="204"/>
      <c r="HQ468" s="3" t="s">
        <v>37</v>
      </c>
      <c r="HR468" s="7">
        <f ca="1"/>
        <v>0</v>
      </c>
      <c r="HS468" t="s">
        <v>185</v>
      </c>
      <c r="HV468" s="7">
        <f t="shared" ca="1" si="92"/>
        <v>0</v>
      </c>
      <c r="HW468" s="7">
        <f t="shared" ca="1" si="92"/>
        <v>0</v>
      </c>
      <c r="HX468" s="7">
        <f t="shared" ca="1" si="92"/>
        <v>0</v>
      </c>
      <c r="HY468" s="7">
        <f t="shared" ca="1" si="92"/>
        <v>0</v>
      </c>
      <c r="HZ468" s="7">
        <f t="shared" ca="1" si="92"/>
        <v>0</v>
      </c>
      <c r="IA468" s="7">
        <f t="shared" ca="1" si="92"/>
        <v>0</v>
      </c>
      <c r="IB468" s="7">
        <f t="shared" ca="1" si="92"/>
        <v>0</v>
      </c>
      <c r="IC468" s="7">
        <f t="shared" ca="1" si="92"/>
        <v>0</v>
      </c>
      <c r="ID468" s="7">
        <f t="shared" ca="1" si="92"/>
        <v>0</v>
      </c>
      <c r="IE468" s="7">
        <f t="shared" ca="1" si="92"/>
        <v>0</v>
      </c>
      <c r="IF468" s="7">
        <f t="shared" ca="1" si="92"/>
        <v>0</v>
      </c>
      <c r="IG468" s="7">
        <f t="shared" ca="1" si="92"/>
        <v>0</v>
      </c>
      <c r="IH468" s="7">
        <f t="shared" ca="1" si="92"/>
        <v>0</v>
      </c>
      <c r="II468" s="7">
        <f t="shared" ca="1" si="92"/>
        <v>0</v>
      </c>
      <c r="IJ468" s="7">
        <f t="shared" ca="1" si="92"/>
        <v>0</v>
      </c>
      <c r="IK468" s="7">
        <f t="shared" ca="1" si="92"/>
        <v>0</v>
      </c>
      <c r="IL468" s="7">
        <f t="shared" ca="1" si="93"/>
        <v>0</v>
      </c>
      <c r="IM468" s="7">
        <f t="shared" ca="1" si="93"/>
        <v>0</v>
      </c>
      <c r="IN468" s="7">
        <f t="shared" ca="1" si="93"/>
        <v>0</v>
      </c>
      <c r="IO468" s="17"/>
      <c r="IP468" s="204"/>
      <c r="IQ468" s="3" t="s">
        <v>37</v>
      </c>
      <c r="IR468" s="7">
        <f ca="1"/>
        <v>0</v>
      </c>
      <c r="IS468" s="7">
        <f ca="1"/>
        <v>0</v>
      </c>
      <c r="IT468" s="7">
        <f ca="1"/>
        <v>0</v>
      </c>
      <c r="IU468" s="7">
        <f ca="1"/>
        <v>0</v>
      </c>
      <c r="IV468" s="7">
        <f ca="1"/>
        <v>0</v>
      </c>
      <c r="IW468" s="7">
        <f ca="1"/>
        <v>0</v>
      </c>
      <c r="IX468" s="7">
        <f ca="1"/>
        <v>0</v>
      </c>
      <c r="IY468" s="7">
        <f ca="1"/>
        <v>0</v>
      </c>
      <c r="IZ468" s="7">
        <f ca="1"/>
        <v>0</v>
      </c>
      <c r="JA468" s="7">
        <f ca="1"/>
        <v>0</v>
      </c>
      <c r="JB468" s="7">
        <f ca="1"/>
        <v>0</v>
      </c>
      <c r="JC468" s="7">
        <f ca="1"/>
        <v>0</v>
      </c>
      <c r="JD468" s="7">
        <f ca="1"/>
        <v>0</v>
      </c>
      <c r="JE468" s="7">
        <f ca="1"/>
        <v>0</v>
      </c>
      <c r="JF468" s="7">
        <f ca="1"/>
        <v>0</v>
      </c>
      <c r="JG468" s="7">
        <f ca="1"/>
        <v>0</v>
      </c>
      <c r="JH468" s="7">
        <f ca="1"/>
        <v>0</v>
      </c>
      <c r="JI468" s="7">
        <f ca="1"/>
        <v>0</v>
      </c>
      <c r="JJ468" s="7">
        <f ca="1"/>
        <v>0</v>
      </c>
      <c r="JK468" s="7">
        <f ca="1"/>
        <v>0</v>
      </c>
      <c r="JL468" s="143"/>
    </row>
    <row r="469" spans="222:276">
      <c r="HN469" s="204"/>
      <c r="HO469" s="148"/>
      <c r="HP469" s="204"/>
      <c r="HQ469" s="3" t="s">
        <v>38</v>
      </c>
      <c r="HR469" s="7">
        <f ca="1"/>
        <v>0</v>
      </c>
      <c r="HS469" t="s">
        <v>185</v>
      </c>
      <c r="HV469" s="7">
        <f t="shared" ca="1" si="92"/>
        <v>0</v>
      </c>
      <c r="HW469" s="7">
        <f t="shared" ca="1" si="92"/>
        <v>0</v>
      </c>
      <c r="HX469" s="7">
        <f t="shared" ca="1" si="92"/>
        <v>0</v>
      </c>
      <c r="HY469" s="7">
        <f t="shared" ca="1" si="92"/>
        <v>0</v>
      </c>
      <c r="HZ469" s="7">
        <f t="shared" ca="1" si="92"/>
        <v>0</v>
      </c>
      <c r="IA469" s="7">
        <f t="shared" ca="1" si="92"/>
        <v>0</v>
      </c>
      <c r="IB469" s="7">
        <f t="shared" ca="1" si="92"/>
        <v>0</v>
      </c>
      <c r="IC469" s="7">
        <f t="shared" ca="1" si="92"/>
        <v>0</v>
      </c>
      <c r="ID469" s="7">
        <f t="shared" ca="1" si="92"/>
        <v>0</v>
      </c>
      <c r="IE469" s="7">
        <f t="shared" ca="1" si="92"/>
        <v>0</v>
      </c>
      <c r="IF469" s="7">
        <f t="shared" ca="1" si="92"/>
        <v>0</v>
      </c>
      <c r="IG469" s="7">
        <f t="shared" ca="1" si="92"/>
        <v>0</v>
      </c>
      <c r="IH469" s="7">
        <f t="shared" ca="1" si="92"/>
        <v>0</v>
      </c>
      <c r="II469" s="7">
        <f t="shared" ca="1" si="92"/>
        <v>0</v>
      </c>
      <c r="IJ469" s="7">
        <f t="shared" ca="1" si="92"/>
        <v>0</v>
      </c>
      <c r="IK469" s="7">
        <f t="shared" ca="1" si="92"/>
        <v>0</v>
      </c>
      <c r="IL469" s="7">
        <f t="shared" ca="1" si="93"/>
        <v>0</v>
      </c>
      <c r="IM469" s="7">
        <f t="shared" ca="1" si="93"/>
        <v>0</v>
      </c>
      <c r="IN469" s="7">
        <f t="shared" ca="1" si="93"/>
        <v>0</v>
      </c>
      <c r="IO469" s="17"/>
      <c r="IP469" s="204"/>
      <c r="IQ469" s="3" t="s">
        <v>38</v>
      </c>
      <c r="IR469" s="7">
        <f ca="1"/>
        <v>0</v>
      </c>
      <c r="IS469" s="7">
        <f ca="1"/>
        <v>0</v>
      </c>
      <c r="IT469" s="7">
        <f ca="1"/>
        <v>0</v>
      </c>
      <c r="IU469" s="7">
        <f ca="1"/>
        <v>0</v>
      </c>
      <c r="IV469" s="7">
        <f ca="1"/>
        <v>0</v>
      </c>
      <c r="IW469" s="7">
        <f ca="1"/>
        <v>0</v>
      </c>
      <c r="IX469" s="7">
        <f ca="1"/>
        <v>0</v>
      </c>
      <c r="IY469" s="7">
        <f ca="1"/>
        <v>0</v>
      </c>
      <c r="IZ469" s="7">
        <f ca="1"/>
        <v>0</v>
      </c>
      <c r="JA469" s="7">
        <f ca="1"/>
        <v>0</v>
      </c>
      <c r="JB469" s="7">
        <f ca="1"/>
        <v>0</v>
      </c>
      <c r="JC469" s="7">
        <f ca="1"/>
        <v>0</v>
      </c>
      <c r="JD469" s="7">
        <f ca="1"/>
        <v>0</v>
      </c>
      <c r="JE469" s="7">
        <f ca="1"/>
        <v>0</v>
      </c>
      <c r="JF469" s="7">
        <f ca="1"/>
        <v>0</v>
      </c>
      <c r="JG469" s="7">
        <f ca="1"/>
        <v>0</v>
      </c>
      <c r="JH469" s="7">
        <f ca="1"/>
        <v>0</v>
      </c>
      <c r="JI469" s="7">
        <f ca="1"/>
        <v>0</v>
      </c>
      <c r="JJ469" s="7">
        <f ca="1"/>
        <v>0</v>
      </c>
      <c r="JK469" s="7">
        <f ca="1"/>
        <v>0</v>
      </c>
      <c r="JL469" s="143"/>
      <c r="JP469">
        <f ca="1">SUM(JH465:JK465)</f>
        <v>0</v>
      </c>
    </row>
    <row r="470" spans="222:276">
      <c r="HN470" s="204"/>
      <c r="HO470" s="148"/>
      <c r="HP470" s="204"/>
      <c r="HQ470" s="3" t="s">
        <v>13</v>
      </c>
      <c r="HR470" s="7">
        <f ca="1"/>
        <v>0</v>
      </c>
      <c r="HS470" t="s">
        <v>185</v>
      </c>
      <c r="HV470" s="7">
        <f t="shared" ca="1" si="92"/>
        <v>0</v>
      </c>
      <c r="HW470" s="7">
        <f t="shared" ca="1" si="92"/>
        <v>0</v>
      </c>
      <c r="HX470" s="7">
        <f t="shared" ca="1" si="92"/>
        <v>0</v>
      </c>
      <c r="HY470" s="7">
        <f t="shared" ca="1" si="92"/>
        <v>0</v>
      </c>
      <c r="HZ470" s="7">
        <f t="shared" ca="1" si="92"/>
        <v>0</v>
      </c>
      <c r="IA470" s="7">
        <f t="shared" ca="1" si="92"/>
        <v>0</v>
      </c>
      <c r="IB470" s="7">
        <f t="shared" ca="1" si="92"/>
        <v>0</v>
      </c>
      <c r="IC470" s="7">
        <f t="shared" ca="1" si="92"/>
        <v>0</v>
      </c>
      <c r="ID470" s="7">
        <f t="shared" ca="1" si="92"/>
        <v>0</v>
      </c>
      <c r="IE470" s="7">
        <f t="shared" ca="1" si="92"/>
        <v>0</v>
      </c>
      <c r="IF470" s="7">
        <f t="shared" ca="1" si="92"/>
        <v>0</v>
      </c>
      <c r="IG470" s="7">
        <f t="shared" ca="1" si="92"/>
        <v>0</v>
      </c>
      <c r="IH470" s="7">
        <f t="shared" ca="1" si="92"/>
        <v>0</v>
      </c>
      <c r="II470" s="7">
        <f t="shared" ca="1" si="92"/>
        <v>0</v>
      </c>
      <c r="IJ470" s="7">
        <f t="shared" ca="1" si="92"/>
        <v>0</v>
      </c>
      <c r="IK470" s="7">
        <f t="shared" ca="1" si="92"/>
        <v>0</v>
      </c>
      <c r="IL470" s="7">
        <f t="shared" ca="1" si="93"/>
        <v>0</v>
      </c>
      <c r="IM470" s="7">
        <f t="shared" ca="1" si="93"/>
        <v>0</v>
      </c>
      <c r="IN470" s="7">
        <f t="shared" ca="1" si="93"/>
        <v>0</v>
      </c>
      <c r="IO470" s="17"/>
      <c r="IP470" s="204"/>
      <c r="IQ470" s="3" t="s">
        <v>13</v>
      </c>
      <c r="IR470" s="7">
        <f ca="1"/>
        <v>0</v>
      </c>
      <c r="IS470" s="7">
        <f ca="1"/>
        <v>0</v>
      </c>
      <c r="IT470" s="7">
        <f ca="1"/>
        <v>0</v>
      </c>
      <c r="IU470" s="7">
        <f ca="1"/>
        <v>0</v>
      </c>
      <c r="IV470" s="7">
        <f ca="1"/>
        <v>0</v>
      </c>
      <c r="IW470" s="7">
        <f ca="1"/>
        <v>0</v>
      </c>
      <c r="IX470" s="7">
        <f ca="1"/>
        <v>0</v>
      </c>
      <c r="IY470" s="7">
        <f ca="1"/>
        <v>0</v>
      </c>
      <c r="IZ470" s="7">
        <f ca="1"/>
        <v>0</v>
      </c>
      <c r="JA470" s="7">
        <f ca="1"/>
        <v>0</v>
      </c>
      <c r="JB470" s="7">
        <f ca="1"/>
        <v>0</v>
      </c>
      <c r="JC470" s="7">
        <f ca="1"/>
        <v>0</v>
      </c>
      <c r="JD470" s="7">
        <f ca="1"/>
        <v>0</v>
      </c>
      <c r="JE470" s="7">
        <f ca="1"/>
        <v>0</v>
      </c>
      <c r="JF470" s="7">
        <f ca="1"/>
        <v>0</v>
      </c>
      <c r="JG470" s="7">
        <f ca="1"/>
        <v>0</v>
      </c>
      <c r="JH470" s="7">
        <f ca="1"/>
        <v>0</v>
      </c>
      <c r="JI470" s="7">
        <f ca="1"/>
        <v>0</v>
      </c>
      <c r="JJ470" s="7">
        <f ca="1"/>
        <v>0</v>
      </c>
      <c r="JK470" s="7">
        <f ca="1"/>
        <v>0</v>
      </c>
      <c r="JL470" s="143"/>
      <c r="JP470">
        <f ca="1">SUM(JH466:JK466)</f>
        <v>0</v>
      </c>
    </row>
    <row r="471" spans="222:276">
      <c r="HN471" s="204"/>
      <c r="HO471" s="148"/>
      <c r="HP471" s="204"/>
      <c r="HQ471" s="3" t="s">
        <v>23</v>
      </c>
      <c r="HR471" s="7">
        <f ca="1"/>
        <v>0</v>
      </c>
      <c r="HS471" t="s">
        <v>185</v>
      </c>
      <c r="HV471" s="7">
        <f t="shared" ca="1" si="92"/>
        <v>0</v>
      </c>
      <c r="HW471" s="7">
        <f t="shared" ca="1" si="92"/>
        <v>0</v>
      </c>
      <c r="HX471" s="7">
        <f t="shared" ca="1" si="92"/>
        <v>0</v>
      </c>
      <c r="HY471" s="7">
        <f t="shared" ca="1" si="92"/>
        <v>0</v>
      </c>
      <c r="HZ471" s="7">
        <f t="shared" ca="1" si="92"/>
        <v>0</v>
      </c>
      <c r="IA471" s="7">
        <f t="shared" ca="1" si="92"/>
        <v>0</v>
      </c>
      <c r="IB471" s="7">
        <f t="shared" ca="1" si="92"/>
        <v>0</v>
      </c>
      <c r="IC471" s="7">
        <f t="shared" ca="1" si="92"/>
        <v>0</v>
      </c>
      <c r="ID471" s="7">
        <f t="shared" ca="1" si="92"/>
        <v>0</v>
      </c>
      <c r="IE471" s="7">
        <f t="shared" ca="1" si="92"/>
        <v>0</v>
      </c>
      <c r="IF471" s="7">
        <f t="shared" ca="1" si="92"/>
        <v>0</v>
      </c>
      <c r="IG471" s="7">
        <f t="shared" ca="1" si="92"/>
        <v>0</v>
      </c>
      <c r="IH471" s="7">
        <f t="shared" ca="1" si="92"/>
        <v>0</v>
      </c>
      <c r="II471" s="7">
        <f t="shared" ca="1" si="92"/>
        <v>0</v>
      </c>
      <c r="IJ471" s="7">
        <f t="shared" ca="1" si="92"/>
        <v>0</v>
      </c>
      <c r="IK471" s="7">
        <f t="shared" ca="1" si="92"/>
        <v>0</v>
      </c>
      <c r="IL471" s="7">
        <f t="shared" ca="1" si="93"/>
        <v>0</v>
      </c>
      <c r="IM471" s="7">
        <f t="shared" ca="1" si="93"/>
        <v>0</v>
      </c>
      <c r="IN471" s="7">
        <f t="shared" ca="1" si="93"/>
        <v>0</v>
      </c>
      <c r="IO471" s="17"/>
      <c r="IP471" s="204"/>
      <c r="IQ471" s="3" t="s">
        <v>23</v>
      </c>
      <c r="IR471" s="7">
        <f ca="1"/>
        <v>0</v>
      </c>
      <c r="IS471" s="7">
        <f ca="1"/>
        <v>0</v>
      </c>
      <c r="IT471" s="7">
        <f ca="1"/>
        <v>0</v>
      </c>
      <c r="IU471" s="7">
        <f ca="1"/>
        <v>0</v>
      </c>
      <c r="IV471" s="7">
        <f ca="1"/>
        <v>0</v>
      </c>
      <c r="IW471" s="7">
        <f ca="1"/>
        <v>0</v>
      </c>
      <c r="IX471" s="7">
        <f ca="1"/>
        <v>0</v>
      </c>
      <c r="IY471" s="7">
        <f ca="1"/>
        <v>0</v>
      </c>
      <c r="IZ471" s="7">
        <f ca="1"/>
        <v>0</v>
      </c>
      <c r="JA471" s="7">
        <f ca="1"/>
        <v>0</v>
      </c>
      <c r="JB471" s="7">
        <f ca="1"/>
        <v>0</v>
      </c>
      <c r="JC471" s="7">
        <f ca="1"/>
        <v>0</v>
      </c>
      <c r="JD471" s="7">
        <f ca="1"/>
        <v>0</v>
      </c>
      <c r="JE471" s="7">
        <f ca="1"/>
        <v>0</v>
      </c>
      <c r="JF471" s="7">
        <f ca="1"/>
        <v>0</v>
      </c>
      <c r="JG471" s="7">
        <f ca="1"/>
        <v>0</v>
      </c>
      <c r="JH471" s="7">
        <f ca="1"/>
        <v>0</v>
      </c>
      <c r="JI471" s="7">
        <f ca="1"/>
        <v>0</v>
      </c>
      <c r="JJ471" s="7">
        <f ca="1"/>
        <v>0</v>
      </c>
      <c r="JK471" s="7">
        <f ca="1"/>
        <v>0</v>
      </c>
      <c r="JL471" s="143"/>
    </row>
    <row r="472" spans="222:276">
      <c r="HN472" s="204"/>
      <c r="HO472" s="148"/>
      <c r="HP472" s="204"/>
      <c r="HQ472" s="3" t="s">
        <v>22</v>
      </c>
      <c r="HR472" s="7">
        <f ca="1"/>
        <v>0</v>
      </c>
      <c r="HS472" t="s">
        <v>185</v>
      </c>
      <c r="HV472" s="7">
        <f t="shared" ca="1" si="92"/>
        <v>0</v>
      </c>
      <c r="HW472" s="7">
        <f t="shared" ca="1" si="92"/>
        <v>0</v>
      </c>
      <c r="HX472" s="7">
        <f t="shared" ca="1" si="92"/>
        <v>0</v>
      </c>
      <c r="HY472" s="7">
        <f t="shared" ca="1" si="92"/>
        <v>0</v>
      </c>
      <c r="HZ472" s="7">
        <f t="shared" ca="1" si="92"/>
        <v>0</v>
      </c>
      <c r="IA472" s="7">
        <f t="shared" ca="1" si="92"/>
        <v>0</v>
      </c>
      <c r="IB472" s="7">
        <f t="shared" ca="1" si="92"/>
        <v>0</v>
      </c>
      <c r="IC472" s="7">
        <f t="shared" ca="1" si="92"/>
        <v>0</v>
      </c>
      <c r="ID472" s="7">
        <f t="shared" ca="1" si="92"/>
        <v>0</v>
      </c>
      <c r="IE472" s="7">
        <f t="shared" ca="1" si="92"/>
        <v>0</v>
      </c>
      <c r="IF472" s="7">
        <f t="shared" ca="1" si="92"/>
        <v>0</v>
      </c>
      <c r="IG472" s="7">
        <f t="shared" ca="1" si="92"/>
        <v>0</v>
      </c>
      <c r="IH472" s="7">
        <f t="shared" ca="1" si="92"/>
        <v>0</v>
      </c>
      <c r="II472" s="7">
        <f t="shared" ca="1" si="92"/>
        <v>0</v>
      </c>
      <c r="IJ472" s="7">
        <f t="shared" ca="1" si="92"/>
        <v>0</v>
      </c>
      <c r="IK472" s="7">
        <f t="shared" ca="1" si="92"/>
        <v>0</v>
      </c>
      <c r="IL472" s="7">
        <f t="shared" ca="1" si="93"/>
        <v>0</v>
      </c>
      <c r="IM472" s="7">
        <f t="shared" ca="1" si="93"/>
        <v>0</v>
      </c>
      <c r="IN472" s="7">
        <f t="shared" ca="1" si="93"/>
        <v>0</v>
      </c>
      <c r="IO472" s="17"/>
      <c r="IP472" s="204"/>
      <c r="IQ472" s="3" t="s">
        <v>22</v>
      </c>
      <c r="IR472" s="7">
        <f ca="1"/>
        <v>0</v>
      </c>
      <c r="IS472" s="7">
        <f ca="1"/>
        <v>0</v>
      </c>
      <c r="IT472" s="7">
        <f ca="1"/>
        <v>0</v>
      </c>
      <c r="IU472" s="7">
        <f ca="1"/>
        <v>0</v>
      </c>
      <c r="IV472" s="7">
        <f ca="1"/>
        <v>0</v>
      </c>
      <c r="IW472" s="7">
        <f ca="1"/>
        <v>0</v>
      </c>
      <c r="IX472" s="7">
        <f ca="1"/>
        <v>0</v>
      </c>
      <c r="IY472" s="7">
        <f ca="1"/>
        <v>0</v>
      </c>
      <c r="IZ472" s="7">
        <f ca="1"/>
        <v>0</v>
      </c>
      <c r="JA472" s="7">
        <f ca="1"/>
        <v>0</v>
      </c>
      <c r="JB472" s="7">
        <f ca="1"/>
        <v>0</v>
      </c>
      <c r="JC472" s="7">
        <f ca="1"/>
        <v>0</v>
      </c>
      <c r="JD472" s="7">
        <f ca="1"/>
        <v>0</v>
      </c>
      <c r="JE472" s="7">
        <f ca="1"/>
        <v>0</v>
      </c>
      <c r="JF472" s="7">
        <f ca="1"/>
        <v>0</v>
      </c>
      <c r="JG472" s="7">
        <f ca="1"/>
        <v>0</v>
      </c>
      <c r="JH472" s="7">
        <f ca="1"/>
        <v>0</v>
      </c>
      <c r="JI472" s="7">
        <f ca="1"/>
        <v>0</v>
      </c>
      <c r="JJ472" s="7">
        <f ca="1"/>
        <v>0</v>
      </c>
      <c r="JK472" s="7">
        <f ca="1"/>
        <v>0</v>
      </c>
      <c r="JL472" s="143"/>
    </row>
    <row r="473" spans="222:276">
      <c r="HN473" s="204"/>
      <c r="HO473" s="148"/>
      <c r="HP473" s="204"/>
      <c r="HQ473" s="3" t="s">
        <v>131</v>
      </c>
      <c r="HR473" s="7">
        <f ca="1"/>
        <v>0</v>
      </c>
      <c r="HS473" t="s">
        <v>185</v>
      </c>
      <c r="HV473" s="7">
        <f t="shared" ca="1" si="92"/>
        <v>0</v>
      </c>
      <c r="HW473" s="7">
        <f t="shared" ca="1" si="92"/>
        <v>0</v>
      </c>
      <c r="HX473" s="7">
        <f t="shared" ca="1" si="92"/>
        <v>0</v>
      </c>
      <c r="HY473" s="7">
        <f t="shared" ca="1" si="92"/>
        <v>0</v>
      </c>
      <c r="HZ473" s="7">
        <f t="shared" ca="1" si="92"/>
        <v>0</v>
      </c>
      <c r="IA473" s="7">
        <f t="shared" ca="1" si="92"/>
        <v>0</v>
      </c>
      <c r="IB473" s="7">
        <f t="shared" ca="1" si="92"/>
        <v>0</v>
      </c>
      <c r="IC473" s="7">
        <f t="shared" ca="1" si="92"/>
        <v>0</v>
      </c>
      <c r="ID473" s="7">
        <f t="shared" ca="1" si="92"/>
        <v>0</v>
      </c>
      <c r="IE473" s="7">
        <f t="shared" ca="1" si="92"/>
        <v>0</v>
      </c>
      <c r="IF473" s="7">
        <f t="shared" ca="1" si="92"/>
        <v>0</v>
      </c>
      <c r="IG473" s="7">
        <f t="shared" ca="1" si="92"/>
        <v>0</v>
      </c>
      <c r="IH473" s="7">
        <f t="shared" ca="1" si="92"/>
        <v>0</v>
      </c>
      <c r="II473" s="7">
        <f t="shared" ca="1" si="92"/>
        <v>0</v>
      </c>
      <c r="IJ473" s="7">
        <f t="shared" ca="1" si="92"/>
        <v>0</v>
      </c>
      <c r="IK473" s="7">
        <f t="shared" ca="1" si="92"/>
        <v>0</v>
      </c>
      <c r="IL473" s="7">
        <f t="shared" ca="1" si="93"/>
        <v>0</v>
      </c>
      <c r="IM473" s="7">
        <f t="shared" ca="1" si="93"/>
        <v>0</v>
      </c>
      <c r="IN473" s="7">
        <f t="shared" ca="1" si="93"/>
        <v>0</v>
      </c>
      <c r="IO473" s="17"/>
      <c r="IP473" s="204"/>
      <c r="IQ473" s="3" t="s">
        <v>131</v>
      </c>
      <c r="IR473" s="7">
        <f ca="1"/>
        <v>0</v>
      </c>
      <c r="IS473" s="7">
        <f ca="1"/>
        <v>0</v>
      </c>
      <c r="IT473" s="7">
        <f ca="1"/>
        <v>0</v>
      </c>
      <c r="IU473" s="7">
        <f ca="1"/>
        <v>0</v>
      </c>
      <c r="IV473" s="7">
        <f ca="1"/>
        <v>0</v>
      </c>
      <c r="IW473" s="7">
        <f ca="1"/>
        <v>0</v>
      </c>
      <c r="IX473" s="7">
        <f ca="1"/>
        <v>0</v>
      </c>
      <c r="IY473" s="7">
        <f ca="1"/>
        <v>0</v>
      </c>
      <c r="IZ473" s="7">
        <f ca="1"/>
        <v>0</v>
      </c>
      <c r="JA473" s="7">
        <f ca="1"/>
        <v>0</v>
      </c>
      <c r="JB473" s="7">
        <f ca="1"/>
        <v>0</v>
      </c>
      <c r="JC473" s="7">
        <f ca="1"/>
        <v>0</v>
      </c>
      <c r="JD473" s="7">
        <f ca="1"/>
        <v>0</v>
      </c>
      <c r="JE473" s="7">
        <f ca="1"/>
        <v>0</v>
      </c>
      <c r="JF473" s="7">
        <f ca="1"/>
        <v>0</v>
      </c>
      <c r="JG473" s="7">
        <f ca="1"/>
        <v>0</v>
      </c>
      <c r="JH473" s="7">
        <f ca="1"/>
        <v>0</v>
      </c>
      <c r="JI473" s="7">
        <f ca="1"/>
        <v>0</v>
      </c>
      <c r="JJ473" s="7">
        <f ca="1"/>
        <v>0</v>
      </c>
      <c r="JK473" s="7">
        <f ca="1"/>
        <v>0</v>
      </c>
      <c r="JL473" s="143"/>
    </row>
    <row r="474" spans="222:276">
      <c r="HN474" s="204"/>
      <c r="HO474" s="148"/>
      <c r="HP474" s="204"/>
      <c r="HQ474" s="3" t="s">
        <v>132</v>
      </c>
      <c r="HR474" s="7">
        <f ca="1"/>
        <v>1</v>
      </c>
      <c r="HS474" t="s">
        <v>185</v>
      </c>
      <c r="HV474" s="7">
        <f t="shared" ca="1" si="92"/>
        <v>0</v>
      </c>
      <c r="HW474" s="7">
        <f t="shared" ca="1" si="92"/>
        <v>0</v>
      </c>
      <c r="HX474" s="7">
        <f t="shared" ca="1" si="92"/>
        <v>0</v>
      </c>
      <c r="HY474" s="7">
        <f t="shared" ca="1" si="92"/>
        <v>0</v>
      </c>
      <c r="HZ474" s="7">
        <f t="shared" ca="1" si="92"/>
        <v>0</v>
      </c>
      <c r="IA474" s="7">
        <f t="shared" ca="1" si="92"/>
        <v>0</v>
      </c>
      <c r="IB474" s="7">
        <f t="shared" ca="1" si="92"/>
        <v>0</v>
      </c>
      <c r="IC474" s="7">
        <f t="shared" ca="1" si="92"/>
        <v>0</v>
      </c>
      <c r="ID474" s="7">
        <f t="shared" ca="1" si="92"/>
        <v>0</v>
      </c>
      <c r="IE474" s="7">
        <f t="shared" ca="1" si="92"/>
        <v>0</v>
      </c>
      <c r="IF474" s="7">
        <f t="shared" ca="1" si="92"/>
        <v>1</v>
      </c>
      <c r="IG474" s="7">
        <f t="shared" ca="1" si="92"/>
        <v>0</v>
      </c>
      <c r="IH474" s="7">
        <f t="shared" ca="1" si="92"/>
        <v>0</v>
      </c>
      <c r="II474" s="7">
        <f t="shared" ca="1" si="92"/>
        <v>0</v>
      </c>
      <c r="IJ474" s="7">
        <f t="shared" ca="1" si="92"/>
        <v>0</v>
      </c>
      <c r="IK474" s="7">
        <f t="shared" ca="1" si="92"/>
        <v>0</v>
      </c>
      <c r="IL474" s="7">
        <f t="shared" ca="1" si="93"/>
        <v>0</v>
      </c>
      <c r="IM474" s="7">
        <f t="shared" ca="1" si="93"/>
        <v>0</v>
      </c>
      <c r="IN474" s="7">
        <f t="shared" ca="1" si="93"/>
        <v>0</v>
      </c>
      <c r="IO474" s="17"/>
      <c r="IP474" s="204"/>
      <c r="IQ474" s="3" t="s">
        <v>132</v>
      </c>
      <c r="IR474" s="7">
        <f ca="1"/>
        <v>0</v>
      </c>
      <c r="IS474" s="7">
        <f ca="1"/>
        <v>0</v>
      </c>
      <c r="IT474" s="7">
        <f ca="1"/>
        <v>0</v>
      </c>
      <c r="IU474" s="7">
        <f ca="1"/>
        <v>0</v>
      </c>
      <c r="IV474" s="7">
        <f ca="1"/>
        <v>0</v>
      </c>
      <c r="IW474" s="7">
        <f ca="1"/>
        <v>0</v>
      </c>
      <c r="IX474" s="7">
        <f ca="1"/>
        <v>0</v>
      </c>
      <c r="IY474" s="7">
        <f ca="1"/>
        <v>0</v>
      </c>
      <c r="IZ474" s="7">
        <f ca="1"/>
        <v>0</v>
      </c>
      <c r="JA474" s="7">
        <f ca="1"/>
        <v>0</v>
      </c>
      <c r="JB474" s="7">
        <f ca="1"/>
        <v>0</v>
      </c>
      <c r="JC474" s="7">
        <f ca="1"/>
        <v>0</v>
      </c>
      <c r="JD474" s="7">
        <f ca="1"/>
        <v>0</v>
      </c>
      <c r="JE474" s="7">
        <f ca="1"/>
        <v>0</v>
      </c>
      <c r="JF474" s="7">
        <f ca="1"/>
        <v>0</v>
      </c>
      <c r="JG474" s="7">
        <f ca="1"/>
        <v>0</v>
      </c>
      <c r="JH474" s="7">
        <f ca="1"/>
        <v>0</v>
      </c>
      <c r="JI474" s="7">
        <f ca="1"/>
        <v>0</v>
      </c>
      <c r="JJ474" s="7">
        <f ca="1"/>
        <v>27820</v>
      </c>
      <c r="JK474" s="7">
        <f ca="1"/>
        <v>0</v>
      </c>
      <c r="JL474" s="143"/>
    </row>
    <row r="475" spans="222:276">
      <c r="HN475" s="204"/>
      <c r="HO475" s="148"/>
      <c r="HP475" s="204"/>
      <c r="HQ475" s="3" t="s">
        <v>32</v>
      </c>
      <c r="HR475" s="7">
        <f ca="1"/>
        <v>-9.2720970537261653</v>
      </c>
      <c r="HS475" t="s">
        <v>185</v>
      </c>
      <c r="HV475" s="7">
        <f t="shared" ca="1" si="92"/>
        <v>0</v>
      </c>
      <c r="HW475" s="7">
        <f t="shared" ca="1" si="92"/>
        <v>0</v>
      </c>
      <c r="HX475" s="7">
        <f t="shared" ca="1" si="92"/>
        <v>0</v>
      </c>
      <c r="HY475" s="7">
        <f t="shared" ca="1" si="92"/>
        <v>0</v>
      </c>
      <c r="HZ475" s="7">
        <f t="shared" ca="1" si="92"/>
        <v>0</v>
      </c>
      <c r="IA475" s="7">
        <f t="shared" ca="1" si="92"/>
        <v>0</v>
      </c>
      <c r="IB475" s="7">
        <f t="shared" ca="1" si="92"/>
        <v>0</v>
      </c>
      <c r="IC475" s="7">
        <f t="shared" ca="1" si="92"/>
        <v>0</v>
      </c>
      <c r="ID475" s="7">
        <f t="shared" ca="1" si="92"/>
        <v>0</v>
      </c>
      <c r="IE475" s="7">
        <f t="shared" ca="1" si="92"/>
        <v>0</v>
      </c>
      <c r="IF475" s="7">
        <f t="shared" ca="1" si="92"/>
        <v>0</v>
      </c>
      <c r="IG475" s="7">
        <f t="shared" ca="1" si="92"/>
        <v>-9.2720970537261653</v>
      </c>
      <c r="IH475" s="7">
        <f t="shared" ca="1" si="92"/>
        <v>0</v>
      </c>
      <c r="II475" s="7">
        <f t="shared" ca="1" si="92"/>
        <v>0</v>
      </c>
      <c r="IJ475" s="7">
        <f t="shared" ca="1" si="92"/>
        <v>0</v>
      </c>
      <c r="IK475" s="7">
        <f t="shared" ca="1" si="92"/>
        <v>0</v>
      </c>
      <c r="IL475" s="7">
        <f t="shared" ca="1" si="93"/>
        <v>0</v>
      </c>
      <c r="IM475" s="7">
        <f t="shared" ca="1" si="93"/>
        <v>0</v>
      </c>
      <c r="IN475" s="7">
        <f t="shared" ca="1" si="93"/>
        <v>0</v>
      </c>
      <c r="IO475" s="17"/>
      <c r="IP475" s="204"/>
      <c r="IQ475" s="3" t="s">
        <v>32</v>
      </c>
      <c r="IR475" s="7">
        <f ca="1"/>
        <v>0</v>
      </c>
      <c r="IS475" s="7">
        <f ca="1"/>
        <v>0</v>
      </c>
      <c r="IT475" s="7">
        <f ca="1"/>
        <v>0</v>
      </c>
      <c r="IU475" s="7">
        <f ca="1"/>
        <v>0</v>
      </c>
      <c r="IV475" s="7">
        <f ca="1"/>
        <v>0</v>
      </c>
      <c r="IW475" s="7">
        <f ca="1"/>
        <v>0</v>
      </c>
      <c r="IX475" s="7">
        <f ca="1"/>
        <v>0</v>
      </c>
      <c r="IY475" s="7">
        <f ca="1"/>
        <v>0</v>
      </c>
      <c r="IZ475" s="7">
        <f ca="1"/>
        <v>0</v>
      </c>
      <c r="JA475" s="7">
        <f ca="1"/>
        <v>0</v>
      </c>
      <c r="JB475" s="7">
        <f ca="1"/>
        <v>0</v>
      </c>
      <c r="JC475" s="7">
        <f ca="1"/>
        <v>0</v>
      </c>
      <c r="JD475" s="7">
        <f ca="1"/>
        <v>0</v>
      </c>
      <c r="JE475" s="7">
        <f ca="1"/>
        <v>0</v>
      </c>
      <c r="JF475" s="7">
        <f ca="1"/>
        <v>0</v>
      </c>
      <c r="JG475" s="7">
        <f ca="1"/>
        <v>0</v>
      </c>
      <c r="JH475" s="7">
        <f ca="1"/>
        <v>0</v>
      </c>
      <c r="JI475" s="7">
        <f ca="1"/>
        <v>0</v>
      </c>
      <c r="JJ475" s="7">
        <f ca="1"/>
        <v>-27820</v>
      </c>
      <c r="JK475" s="7">
        <f ca="1"/>
        <v>0</v>
      </c>
      <c r="JL475" s="143"/>
    </row>
    <row r="476" spans="222:276">
      <c r="HN476" s="204"/>
      <c r="HO476" s="148"/>
      <c r="HP476" s="204"/>
      <c r="HQ476" s="3" t="s">
        <v>33</v>
      </c>
      <c r="HR476" s="7">
        <f ca="1"/>
        <v>0</v>
      </c>
      <c r="HS476" t="s">
        <v>185</v>
      </c>
      <c r="HV476" s="7">
        <f t="shared" ca="1" si="92"/>
        <v>0</v>
      </c>
      <c r="HW476" s="7">
        <f t="shared" ca="1" si="92"/>
        <v>0</v>
      </c>
      <c r="HX476" s="7">
        <f t="shared" ca="1" si="92"/>
        <v>0</v>
      </c>
      <c r="HY476" s="7">
        <f t="shared" ca="1" si="92"/>
        <v>0</v>
      </c>
      <c r="HZ476" s="7">
        <f t="shared" ca="1" si="92"/>
        <v>0</v>
      </c>
      <c r="IA476" s="7">
        <f t="shared" ca="1" si="92"/>
        <v>0</v>
      </c>
      <c r="IB476" s="7">
        <f t="shared" ca="1" si="92"/>
        <v>0</v>
      </c>
      <c r="IC476" s="7">
        <f t="shared" ca="1" si="92"/>
        <v>0</v>
      </c>
      <c r="ID476" s="7">
        <f t="shared" ca="1" si="92"/>
        <v>0</v>
      </c>
      <c r="IE476" s="7">
        <f t="shared" ca="1" si="92"/>
        <v>0</v>
      </c>
      <c r="IF476" s="7">
        <f t="shared" ca="1" si="92"/>
        <v>0</v>
      </c>
      <c r="IG476" s="7">
        <f t="shared" ca="1" si="92"/>
        <v>0</v>
      </c>
      <c r="IH476" s="7">
        <f t="shared" ca="1" si="92"/>
        <v>0</v>
      </c>
      <c r="II476" s="7">
        <f t="shared" ca="1" si="92"/>
        <v>0</v>
      </c>
      <c r="IJ476" s="7">
        <f t="shared" ca="1" si="92"/>
        <v>0</v>
      </c>
      <c r="IK476" s="7">
        <f t="shared" ca="1" si="92"/>
        <v>0</v>
      </c>
      <c r="IL476" s="7">
        <f t="shared" ca="1" si="93"/>
        <v>0</v>
      </c>
      <c r="IM476" s="7">
        <f t="shared" ca="1" si="93"/>
        <v>0</v>
      </c>
      <c r="IN476" s="7">
        <f t="shared" ca="1" si="93"/>
        <v>0</v>
      </c>
      <c r="IO476" s="17"/>
      <c r="IP476" s="204"/>
      <c r="IQ476" s="3" t="s">
        <v>33</v>
      </c>
      <c r="IR476" s="7">
        <f ca="1"/>
        <v>0</v>
      </c>
      <c r="IS476" s="7">
        <f ca="1"/>
        <v>0</v>
      </c>
      <c r="IT476" s="7">
        <f ca="1"/>
        <v>0</v>
      </c>
      <c r="IU476" s="7">
        <f ca="1"/>
        <v>0</v>
      </c>
      <c r="IV476" s="7">
        <f ca="1"/>
        <v>0</v>
      </c>
      <c r="IW476" s="7">
        <f ca="1"/>
        <v>0</v>
      </c>
      <c r="IX476" s="7">
        <f ca="1"/>
        <v>0</v>
      </c>
      <c r="IY476" s="7">
        <f ca="1"/>
        <v>0</v>
      </c>
      <c r="IZ476" s="7">
        <f ca="1"/>
        <v>0</v>
      </c>
      <c r="JA476" s="7">
        <f ca="1"/>
        <v>0</v>
      </c>
      <c r="JB476" s="7">
        <f ca="1"/>
        <v>0</v>
      </c>
      <c r="JC476" s="7">
        <f ca="1"/>
        <v>0</v>
      </c>
      <c r="JD476" s="7">
        <f ca="1"/>
        <v>0</v>
      </c>
      <c r="JE476" s="7">
        <f ca="1"/>
        <v>0</v>
      </c>
      <c r="JF476" s="7">
        <f ca="1"/>
        <v>0</v>
      </c>
      <c r="JG476" s="7">
        <f ca="1"/>
        <v>0</v>
      </c>
      <c r="JH476" s="7">
        <f ca="1"/>
        <v>0</v>
      </c>
      <c r="JI476" s="7">
        <f ca="1"/>
        <v>0</v>
      </c>
      <c r="JJ476" s="7">
        <f ca="1"/>
        <v>0</v>
      </c>
      <c r="JK476" s="7">
        <f ca="1"/>
        <v>0</v>
      </c>
      <c r="JL476" s="143"/>
    </row>
    <row r="477" spans="222:276">
      <c r="HN477" s="204"/>
      <c r="HO477" s="148"/>
      <c r="HP477" s="204"/>
      <c r="HQ477" s="3" t="s">
        <v>42</v>
      </c>
      <c r="HR477" s="7">
        <f ca="1"/>
        <v>0</v>
      </c>
      <c r="HS477" t="s">
        <v>185</v>
      </c>
      <c r="HV477" s="7">
        <f t="shared" ca="1" si="92"/>
        <v>0</v>
      </c>
      <c r="HW477" s="7">
        <f t="shared" ca="1" si="92"/>
        <v>0</v>
      </c>
      <c r="HX477" s="7">
        <f t="shared" ca="1" si="92"/>
        <v>0</v>
      </c>
      <c r="HY477" s="7">
        <f t="shared" ca="1" si="92"/>
        <v>0</v>
      </c>
      <c r="HZ477" s="7">
        <f t="shared" ca="1" si="92"/>
        <v>0</v>
      </c>
      <c r="IA477" s="7">
        <f t="shared" ca="1" si="92"/>
        <v>0</v>
      </c>
      <c r="IB477" s="7">
        <f t="shared" ca="1" si="92"/>
        <v>0</v>
      </c>
      <c r="IC477" s="7">
        <f t="shared" ca="1" si="92"/>
        <v>0</v>
      </c>
      <c r="ID477" s="7">
        <f t="shared" ca="1" si="92"/>
        <v>0</v>
      </c>
      <c r="IE477" s="7">
        <f t="shared" ca="1" si="92"/>
        <v>0</v>
      </c>
      <c r="IF477" s="7">
        <f t="shared" ca="1" si="92"/>
        <v>0</v>
      </c>
      <c r="IG477" s="7">
        <f t="shared" ca="1" si="92"/>
        <v>0</v>
      </c>
      <c r="IH477" s="7">
        <f t="shared" ca="1" si="92"/>
        <v>0</v>
      </c>
      <c r="II477" s="7">
        <f t="shared" ca="1" si="92"/>
        <v>0</v>
      </c>
      <c r="IJ477" s="7">
        <f t="shared" ca="1" si="92"/>
        <v>0</v>
      </c>
      <c r="IK477" s="7">
        <f t="shared" ca="1" si="92"/>
        <v>0</v>
      </c>
      <c r="IL477" s="7">
        <f t="shared" ca="1" si="93"/>
        <v>0</v>
      </c>
      <c r="IM477" s="7">
        <f t="shared" ca="1" si="93"/>
        <v>0</v>
      </c>
      <c r="IN477" s="7">
        <f t="shared" ca="1" si="93"/>
        <v>0</v>
      </c>
      <c r="IO477" s="17"/>
      <c r="IP477" s="204"/>
      <c r="IQ477" s="3" t="s">
        <v>42</v>
      </c>
      <c r="IR477" s="7">
        <f ca="1"/>
        <v>0</v>
      </c>
      <c r="IS477" s="7">
        <f ca="1"/>
        <v>0</v>
      </c>
      <c r="IT477" s="7">
        <f ca="1"/>
        <v>0</v>
      </c>
      <c r="IU477" s="7">
        <f ca="1"/>
        <v>0</v>
      </c>
      <c r="IV477" s="7">
        <f ca="1"/>
        <v>0</v>
      </c>
      <c r="IW477" s="7">
        <f ca="1"/>
        <v>0</v>
      </c>
      <c r="IX477" s="7">
        <f ca="1"/>
        <v>0</v>
      </c>
      <c r="IY477" s="7">
        <f ca="1"/>
        <v>0</v>
      </c>
      <c r="IZ477" s="7">
        <f ca="1"/>
        <v>0</v>
      </c>
      <c r="JA477" s="7">
        <f ca="1"/>
        <v>0</v>
      </c>
      <c r="JB477" s="7">
        <f ca="1"/>
        <v>0</v>
      </c>
      <c r="JC477" s="7">
        <f ca="1"/>
        <v>0</v>
      </c>
      <c r="JD477" s="7">
        <f ca="1"/>
        <v>0</v>
      </c>
      <c r="JE477" s="7">
        <f ca="1"/>
        <v>0</v>
      </c>
      <c r="JF477" s="7">
        <f ca="1"/>
        <v>0</v>
      </c>
      <c r="JG477" s="7">
        <f ca="1"/>
        <v>0</v>
      </c>
      <c r="JH477" s="7">
        <f ca="1"/>
        <v>0</v>
      </c>
      <c r="JI477" s="7">
        <f ca="1"/>
        <v>0</v>
      </c>
      <c r="JJ477" s="7">
        <f ca="1"/>
        <v>0</v>
      </c>
      <c r="JK477" s="7">
        <f ca="1"/>
        <v>0</v>
      </c>
      <c r="JL477" s="143"/>
    </row>
    <row r="478" spans="222:276">
      <c r="HN478" s="204"/>
      <c r="HO478" s="148"/>
      <c r="HP478" s="204"/>
      <c r="HQ478" s="3" t="s">
        <v>34</v>
      </c>
      <c r="HR478" s="7">
        <f ca="1"/>
        <v>0</v>
      </c>
      <c r="HS478" t="s">
        <v>185</v>
      </c>
      <c r="HV478" s="7">
        <f t="shared" ca="1" si="92"/>
        <v>0</v>
      </c>
      <c r="HW478" s="7">
        <f t="shared" ca="1" si="92"/>
        <v>0</v>
      </c>
      <c r="HX478" s="7">
        <f t="shared" ca="1" si="92"/>
        <v>0</v>
      </c>
      <c r="HY478" s="7">
        <f t="shared" ca="1" si="92"/>
        <v>0</v>
      </c>
      <c r="HZ478" s="7">
        <f t="shared" ca="1" si="92"/>
        <v>0</v>
      </c>
      <c r="IA478" s="7">
        <f t="shared" ca="1" si="92"/>
        <v>0</v>
      </c>
      <c r="IB478" s="7">
        <f t="shared" ca="1" si="92"/>
        <v>0</v>
      </c>
      <c r="IC478" s="7">
        <f t="shared" ca="1" si="92"/>
        <v>0</v>
      </c>
      <c r="ID478" s="7">
        <f t="shared" ca="1" si="92"/>
        <v>0</v>
      </c>
      <c r="IE478" s="7">
        <f t="shared" ca="1" si="92"/>
        <v>0</v>
      </c>
      <c r="IF478" s="7">
        <f t="shared" ca="1" si="92"/>
        <v>0</v>
      </c>
      <c r="IG478" s="7">
        <f t="shared" ca="1" si="92"/>
        <v>0</v>
      </c>
      <c r="IH478" s="7">
        <f t="shared" ca="1" si="92"/>
        <v>0</v>
      </c>
      <c r="II478" s="7">
        <f t="shared" ca="1" si="92"/>
        <v>0</v>
      </c>
      <c r="IJ478" s="7">
        <f t="shared" ca="1" si="92"/>
        <v>0</v>
      </c>
      <c r="IK478" s="7">
        <f t="shared" ca="1" si="92"/>
        <v>0</v>
      </c>
      <c r="IL478" s="7">
        <f t="shared" ca="1" si="93"/>
        <v>0</v>
      </c>
      <c r="IM478" s="7">
        <f t="shared" ca="1" si="93"/>
        <v>0</v>
      </c>
      <c r="IN478" s="7">
        <f t="shared" ca="1" si="93"/>
        <v>0</v>
      </c>
      <c r="IO478" s="17"/>
      <c r="IP478" s="204"/>
      <c r="IQ478" s="3" t="s">
        <v>34</v>
      </c>
      <c r="IR478" s="7">
        <f ca="1"/>
        <v>0</v>
      </c>
      <c r="IS478" s="7">
        <f ca="1"/>
        <v>0</v>
      </c>
      <c r="IT478" s="7">
        <f ca="1"/>
        <v>0</v>
      </c>
      <c r="IU478" s="7">
        <f ca="1"/>
        <v>0</v>
      </c>
      <c r="IV478" s="7">
        <f ca="1"/>
        <v>0</v>
      </c>
      <c r="IW478" s="7">
        <f ca="1"/>
        <v>0</v>
      </c>
      <c r="IX478" s="7">
        <f ca="1"/>
        <v>0</v>
      </c>
      <c r="IY478" s="7">
        <f ca="1"/>
        <v>0</v>
      </c>
      <c r="IZ478" s="7">
        <f ca="1"/>
        <v>0</v>
      </c>
      <c r="JA478" s="7">
        <f ca="1"/>
        <v>0</v>
      </c>
      <c r="JB478" s="7">
        <f ca="1"/>
        <v>0</v>
      </c>
      <c r="JC478" s="7">
        <f ca="1"/>
        <v>0</v>
      </c>
      <c r="JD478" s="7">
        <f ca="1"/>
        <v>0</v>
      </c>
      <c r="JE478" s="7">
        <f ca="1"/>
        <v>0</v>
      </c>
      <c r="JF478" s="7">
        <f ca="1"/>
        <v>0</v>
      </c>
      <c r="JG478" s="7">
        <f ca="1"/>
        <v>0</v>
      </c>
      <c r="JH478" s="7">
        <f ca="1"/>
        <v>0</v>
      </c>
      <c r="JI478" s="7">
        <f ca="1"/>
        <v>0</v>
      </c>
      <c r="JJ478" s="7">
        <f ca="1"/>
        <v>0</v>
      </c>
      <c r="JK478" s="7">
        <f ca="1"/>
        <v>0</v>
      </c>
      <c r="JL478" s="143"/>
    </row>
    <row r="479" spans="222:276">
      <c r="HN479" s="204"/>
      <c r="HO479" s="148"/>
      <c r="HP479" s="204"/>
      <c r="HQ479" s="3" t="s">
        <v>35</v>
      </c>
      <c r="HR479" s="7">
        <f ca="1"/>
        <v>0</v>
      </c>
      <c r="HS479" t="s">
        <v>186</v>
      </c>
      <c r="HV479" s="7">
        <f t="shared" ca="1" si="92"/>
        <v>0</v>
      </c>
      <c r="HW479" s="7">
        <f t="shared" ca="1" si="92"/>
        <v>0</v>
      </c>
      <c r="HX479" s="7">
        <f t="shared" ca="1" si="92"/>
        <v>0</v>
      </c>
      <c r="HY479" s="7">
        <f t="shared" ca="1" si="92"/>
        <v>0</v>
      </c>
      <c r="HZ479" s="7">
        <f t="shared" ca="1" si="92"/>
        <v>0</v>
      </c>
      <c r="IA479" s="7">
        <f t="shared" ca="1" si="92"/>
        <v>0</v>
      </c>
      <c r="IB479" s="7">
        <f t="shared" ca="1" si="92"/>
        <v>0</v>
      </c>
      <c r="IC479" s="7">
        <f t="shared" ca="1" si="92"/>
        <v>0</v>
      </c>
      <c r="ID479" s="7">
        <f t="shared" ca="1" si="92"/>
        <v>0</v>
      </c>
      <c r="IE479" s="7">
        <f t="shared" ca="1" si="92"/>
        <v>0</v>
      </c>
      <c r="IF479" s="7">
        <f t="shared" ca="1" si="92"/>
        <v>0</v>
      </c>
      <c r="IG479" s="7">
        <f t="shared" ca="1" si="92"/>
        <v>0</v>
      </c>
      <c r="IH479" s="7">
        <f t="shared" ca="1" si="92"/>
        <v>0</v>
      </c>
      <c r="II479" s="7">
        <f t="shared" ca="1" si="92"/>
        <v>0</v>
      </c>
      <c r="IJ479" s="7">
        <f t="shared" ca="1" si="92"/>
        <v>0</v>
      </c>
      <c r="IK479" s="7">
        <f t="shared" ca="1" si="92"/>
        <v>0</v>
      </c>
      <c r="IL479" s="7">
        <f t="shared" ca="1" si="93"/>
        <v>0</v>
      </c>
      <c r="IM479" s="7">
        <f t="shared" ca="1" si="93"/>
        <v>0</v>
      </c>
      <c r="IN479" s="7">
        <f t="shared" ca="1" si="93"/>
        <v>0</v>
      </c>
      <c r="IO479" s="17"/>
      <c r="IP479" s="204"/>
      <c r="IQ479" s="3" t="s">
        <v>35</v>
      </c>
      <c r="IR479" s="7">
        <f ca="1"/>
        <v>0</v>
      </c>
      <c r="IS479" s="7">
        <f ca="1"/>
        <v>0</v>
      </c>
      <c r="IT479" s="7">
        <f ca="1"/>
        <v>0</v>
      </c>
      <c r="IU479" s="7">
        <f ca="1"/>
        <v>0</v>
      </c>
      <c r="IV479" s="7">
        <f ca="1"/>
        <v>0</v>
      </c>
      <c r="IW479" s="7">
        <f ca="1"/>
        <v>0</v>
      </c>
      <c r="IX479" s="7">
        <f ca="1"/>
        <v>0</v>
      </c>
      <c r="IY479" s="7">
        <f ca="1"/>
        <v>0</v>
      </c>
      <c r="IZ479" s="7">
        <f ca="1"/>
        <v>0</v>
      </c>
      <c r="JA479" s="7">
        <f ca="1"/>
        <v>0</v>
      </c>
      <c r="JB479" s="7">
        <f ca="1"/>
        <v>0</v>
      </c>
      <c r="JC479" s="7">
        <f ca="1"/>
        <v>0</v>
      </c>
      <c r="JD479" s="7">
        <f ca="1"/>
        <v>0</v>
      </c>
      <c r="JE479" s="7">
        <f ca="1"/>
        <v>0</v>
      </c>
      <c r="JF479" s="7">
        <f ca="1"/>
        <v>0</v>
      </c>
      <c r="JG479" s="7">
        <f ca="1"/>
        <v>0</v>
      </c>
      <c r="JH479" s="7">
        <f ca="1"/>
        <v>0</v>
      </c>
      <c r="JI479" s="7">
        <f ca="1"/>
        <v>0</v>
      </c>
      <c r="JJ479" s="7">
        <f ca="1"/>
        <v>0</v>
      </c>
      <c r="JK479" s="7">
        <f ca="1"/>
        <v>0</v>
      </c>
      <c r="JL479" s="143"/>
    </row>
    <row r="480" spans="222:276" ht="19">
      <c r="HN480" s="204"/>
      <c r="HO480" s="148"/>
      <c r="HP480" s="204"/>
      <c r="HQ480" s="3" t="s">
        <v>36</v>
      </c>
      <c r="HR480" s="7">
        <f ca="1"/>
        <v>0</v>
      </c>
      <c r="HS480" t="s">
        <v>187</v>
      </c>
      <c r="HV480" s="7">
        <f t="shared" ca="1" si="92"/>
        <v>0</v>
      </c>
      <c r="HW480" s="7">
        <f t="shared" ca="1" si="92"/>
        <v>0</v>
      </c>
      <c r="HX480" s="7">
        <f t="shared" ca="1" si="92"/>
        <v>0</v>
      </c>
      <c r="HY480" s="7">
        <f t="shared" ca="1" si="92"/>
        <v>0</v>
      </c>
      <c r="HZ480" s="7">
        <f t="shared" ca="1" si="92"/>
        <v>0</v>
      </c>
      <c r="IA480" s="7">
        <f t="shared" ca="1" si="92"/>
        <v>0</v>
      </c>
      <c r="IB480" s="7">
        <f t="shared" ca="1" si="92"/>
        <v>0</v>
      </c>
      <c r="IC480" s="7">
        <f t="shared" ca="1" si="92"/>
        <v>0</v>
      </c>
      <c r="ID480" s="7">
        <f t="shared" ca="1" si="92"/>
        <v>0</v>
      </c>
      <c r="IE480" s="7">
        <f t="shared" ca="1" si="92"/>
        <v>0</v>
      </c>
      <c r="IF480" s="7">
        <f t="shared" ca="1" si="92"/>
        <v>0</v>
      </c>
      <c r="IG480" s="7">
        <f t="shared" ca="1" si="92"/>
        <v>0</v>
      </c>
      <c r="IH480" s="7">
        <f t="shared" ca="1" si="92"/>
        <v>0</v>
      </c>
      <c r="II480" s="7">
        <f t="shared" ca="1" si="92"/>
        <v>0</v>
      </c>
      <c r="IJ480" s="7">
        <f t="shared" ca="1" si="92"/>
        <v>0</v>
      </c>
      <c r="IK480" s="7">
        <f t="shared" ref="IK480:IN482" ca="1" si="94">IF((ROW()-ROW($HV$464))=(COLUMN()-COLUMN($HV$464)),INDIRECT("HR"&amp;ROW()),0)</f>
        <v>0</v>
      </c>
      <c r="IL480" s="7">
        <f t="shared" ca="1" si="94"/>
        <v>0</v>
      </c>
      <c r="IM480" s="7">
        <f t="shared" ca="1" si="94"/>
        <v>0</v>
      </c>
      <c r="IN480" s="7">
        <f t="shared" ca="1" si="94"/>
        <v>0</v>
      </c>
      <c r="IO480" s="17"/>
      <c r="IP480" s="204"/>
      <c r="IQ480" s="3" t="s">
        <v>36</v>
      </c>
      <c r="IR480" s="7">
        <f ca="1"/>
        <v>0</v>
      </c>
      <c r="IS480" s="7">
        <f ca="1"/>
        <v>0</v>
      </c>
      <c r="IT480" s="7">
        <f ca="1"/>
        <v>0</v>
      </c>
      <c r="IU480" s="7">
        <f ca="1"/>
        <v>0</v>
      </c>
      <c r="IV480" s="7">
        <f ca="1"/>
        <v>0</v>
      </c>
      <c r="IW480" s="7">
        <f ca="1"/>
        <v>0</v>
      </c>
      <c r="IX480" s="7">
        <f ca="1"/>
        <v>0</v>
      </c>
      <c r="IY480" s="7">
        <f ca="1"/>
        <v>0</v>
      </c>
      <c r="IZ480" s="7">
        <f ca="1"/>
        <v>0</v>
      </c>
      <c r="JA480" s="7">
        <f ca="1"/>
        <v>0</v>
      </c>
      <c r="JB480" s="7">
        <f ca="1"/>
        <v>0</v>
      </c>
      <c r="JC480" s="7">
        <f ca="1"/>
        <v>0</v>
      </c>
      <c r="JD480" s="7">
        <f ca="1"/>
        <v>0</v>
      </c>
      <c r="JE480" s="7">
        <f ca="1"/>
        <v>0</v>
      </c>
      <c r="JF480" s="7">
        <f ca="1"/>
        <v>0</v>
      </c>
      <c r="JG480" s="7">
        <f ca="1"/>
        <v>0</v>
      </c>
      <c r="JH480" s="7">
        <f ca="1"/>
        <v>0</v>
      </c>
      <c r="JI480" s="7">
        <f ca="1"/>
        <v>0</v>
      </c>
      <c r="JJ480" s="7">
        <f ca="1"/>
        <v>0</v>
      </c>
      <c r="JK480" s="7">
        <f ca="1"/>
        <v>0</v>
      </c>
      <c r="JL480" s="143"/>
    </row>
    <row r="481" spans="222:276">
      <c r="HN481" s="204"/>
      <c r="HO481" s="148"/>
      <c r="HP481" s="204"/>
      <c r="HQ481" s="3" t="s">
        <v>41</v>
      </c>
      <c r="HR481" s="7">
        <f ca="1"/>
        <v>0</v>
      </c>
      <c r="HS481" t="s">
        <v>188</v>
      </c>
      <c r="HV481" s="7">
        <f t="shared" ref="HV481:IK482" ca="1" si="95">IF((ROW()-ROW($HV$464))=(COLUMN()-COLUMN($HV$464)),INDIRECT("HR"&amp;ROW()),0)</f>
        <v>0</v>
      </c>
      <c r="HW481" s="7">
        <f t="shared" ca="1" si="95"/>
        <v>0</v>
      </c>
      <c r="HX481" s="7">
        <f t="shared" ca="1" si="95"/>
        <v>0</v>
      </c>
      <c r="HY481" s="7">
        <f t="shared" ca="1" si="95"/>
        <v>0</v>
      </c>
      <c r="HZ481" s="7">
        <f t="shared" ca="1" si="95"/>
        <v>0</v>
      </c>
      <c r="IA481" s="7">
        <f t="shared" ca="1" si="95"/>
        <v>0</v>
      </c>
      <c r="IB481" s="7">
        <f t="shared" ca="1" si="95"/>
        <v>0</v>
      </c>
      <c r="IC481" s="7">
        <f t="shared" ca="1" si="95"/>
        <v>0</v>
      </c>
      <c r="ID481" s="7">
        <f t="shared" ca="1" si="95"/>
        <v>0</v>
      </c>
      <c r="IE481" s="7">
        <f t="shared" ca="1" si="95"/>
        <v>0</v>
      </c>
      <c r="IF481" s="7">
        <f t="shared" ca="1" si="95"/>
        <v>0</v>
      </c>
      <c r="IG481" s="7">
        <f t="shared" ca="1" si="95"/>
        <v>0</v>
      </c>
      <c r="IH481" s="7">
        <f t="shared" ca="1" si="95"/>
        <v>0</v>
      </c>
      <c r="II481" s="7">
        <f t="shared" ca="1" si="95"/>
        <v>0</v>
      </c>
      <c r="IJ481" s="7">
        <f t="shared" ca="1" si="95"/>
        <v>0</v>
      </c>
      <c r="IK481" s="7">
        <f t="shared" ca="1" si="95"/>
        <v>0</v>
      </c>
      <c r="IL481" s="7">
        <f t="shared" ca="1" si="94"/>
        <v>0</v>
      </c>
      <c r="IM481" s="7">
        <f t="shared" ca="1" si="94"/>
        <v>0</v>
      </c>
      <c r="IN481" s="7">
        <f t="shared" ca="1" si="94"/>
        <v>0</v>
      </c>
      <c r="IO481" s="17"/>
      <c r="IP481" s="204"/>
      <c r="IQ481" s="3" t="s">
        <v>41</v>
      </c>
      <c r="IR481" s="7">
        <f ca="1"/>
        <v>0</v>
      </c>
      <c r="IS481" s="7">
        <f ca="1"/>
        <v>0</v>
      </c>
      <c r="IT481" s="7">
        <f ca="1"/>
        <v>0</v>
      </c>
      <c r="IU481" s="7">
        <f ca="1"/>
        <v>0</v>
      </c>
      <c r="IV481" s="7">
        <f ca="1"/>
        <v>0</v>
      </c>
      <c r="IW481" s="7">
        <f ca="1"/>
        <v>0</v>
      </c>
      <c r="IX481" s="7">
        <f ca="1"/>
        <v>0</v>
      </c>
      <c r="IY481" s="7">
        <f ca="1"/>
        <v>0</v>
      </c>
      <c r="IZ481" s="7">
        <f ca="1"/>
        <v>0</v>
      </c>
      <c r="JA481" s="7">
        <f ca="1"/>
        <v>0</v>
      </c>
      <c r="JB481" s="7">
        <f ca="1"/>
        <v>0</v>
      </c>
      <c r="JC481" s="7">
        <f ca="1"/>
        <v>0</v>
      </c>
      <c r="JD481" s="7">
        <f ca="1"/>
        <v>0</v>
      </c>
      <c r="JE481" s="7">
        <f ca="1"/>
        <v>0</v>
      </c>
      <c r="JF481" s="7">
        <f ca="1"/>
        <v>0</v>
      </c>
      <c r="JG481" s="7">
        <f ca="1"/>
        <v>0</v>
      </c>
      <c r="JH481" s="7">
        <f ca="1"/>
        <v>0</v>
      </c>
      <c r="JI481" s="7">
        <f ca="1"/>
        <v>0</v>
      </c>
      <c r="JJ481" s="7">
        <f ca="1"/>
        <v>0</v>
      </c>
      <c r="JK481" s="7">
        <f ca="1"/>
        <v>0</v>
      </c>
      <c r="JL481" s="143"/>
    </row>
    <row r="482" spans="222:276">
      <c r="HN482" s="204"/>
      <c r="HO482" s="148"/>
      <c r="HP482" s="204"/>
      <c r="HQ482" s="3" t="s">
        <v>134</v>
      </c>
      <c r="HR482" s="7">
        <f ca="1"/>
        <v>0</v>
      </c>
      <c r="HS482" t="s">
        <v>189</v>
      </c>
      <c r="HV482" s="7">
        <f t="shared" ca="1" si="95"/>
        <v>0</v>
      </c>
      <c r="HW482" s="7">
        <f t="shared" ca="1" si="95"/>
        <v>0</v>
      </c>
      <c r="HX482" s="7">
        <f t="shared" ca="1" si="95"/>
        <v>0</v>
      </c>
      <c r="HY482" s="7">
        <f t="shared" ca="1" si="95"/>
        <v>0</v>
      </c>
      <c r="HZ482" s="7">
        <f t="shared" ca="1" si="95"/>
        <v>0</v>
      </c>
      <c r="IA482" s="7">
        <f t="shared" ca="1" si="95"/>
        <v>0</v>
      </c>
      <c r="IB482" s="7">
        <f t="shared" ca="1" si="95"/>
        <v>0</v>
      </c>
      <c r="IC482" s="7">
        <f t="shared" ca="1" si="95"/>
        <v>0</v>
      </c>
      <c r="ID482" s="7">
        <f t="shared" ca="1" si="95"/>
        <v>0</v>
      </c>
      <c r="IE482" s="7">
        <f t="shared" ca="1" si="95"/>
        <v>0</v>
      </c>
      <c r="IF482" s="7">
        <f t="shared" ca="1" si="95"/>
        <v>0</v>
      </c>
      <c r="IG482" s="7">
        <f t="shared" ca="1" si="95"/>
        <v>0</v>
      </c>
      <c r="IH482" s="7">
        <f t="shared" ca="1" si="95"/>
        <v>0</v>
      </c>
      <c r="II482" s="7">
        <f t="shared" ca="1" si="95"/>
        <v>0</v>
      </c>
      <c r="IJ482" s="7">
        <f t="shared" ca="1" si="95"/>
        <v>0</v>
      </c>
      <c r="IK482" s="7">
        <f t="shared" ca="1" si="95"/>
        <v>0</v>
      </c>
      <c r="IL482" s="7">
        <f t="shared" ca="1" si="94"/>
        <v>0</v>
      </c>
      <c r="IM482" s="7">
        <f t="shared" ca="1" si="94"/>
        <v>0</v>
      </c>
      <c r="IN482" s="7">
        <f t="shared" ca="1" si="94"/>
        <v>0</v>
      </c>
      <c r="IO482" s="17"/>
      <c r="IP482" s="204"/>
      <c r="IQ482" s="3" t="s">
        <v>134</v>
      </c>
      <c r="IR482" s="7">
        <f ca="1"/>
        <v>0</v>
      </c>
      <c r="IS482" s="7">
        <f ca="1"/>
        <v>0</v>
      </c>
      <c r="IT482" s="7">
        <f ca="1"/>
        <v>0</v>
      </c>
      <c r="IU482" s="7">
        <f ca="1"/>
        <v>0</v>
      </c>
      <c r="IV482" s="7">
        <f ca="1"/>
        <v>0</v>
      </c>
      <c r="IW482" s="7">
        <f ca="1"/>
        <v>0</v>
      </c>
      <c r="IX482" s="7">
        <f ca="1"/>
        <v>0</v>
      </c>
      <c r="IY482" s="7">
        <f ca="1"/>
        <v>0</v>
      </c>
      <c r="IZ482" s="7">
        <f ca="1"/>
        <v>0</v>
      </c>
      <c r="JA482" s="7">
        <f ca="1"/>
        <v>0</v>
      </c>
      <c r="JB482" s="7">
        <f ca="1"/>
        <v>0</v>
      </c>
      <c r="JC482" s="7">
        <f ca="1"/>
        <v>0</v>
      </c>
      <c r="JD482" s="7">
        <f ca="1"/>
        <v>0</v>
      </c>
      <c r="JE482" s="7">
        <f ca="1"/>
        <v>0</v>
      </c>
      <c r="JF482" s="7">
        <f ca="1"/>
        <v>0</v>
      </c>
      <c r="JG482" s="7">
        <f ca="1"/>
        <v>0</v>
      </c>
      <c r="JH482" s="7">
        <f ca="1"/>
        <v>0</v>
      </c>
      <c r="JI482" s="7">
        <f ca="1"/>
        <v>0</v>
      </c>
      <c r="JJ482" s="7">
        <f ca="1"/>
        <v>0</v>
      </c>
      <c r="JK482" s="7">
        <f ca="1"/>
        <v>0</v>
      </c>
      <c r="JL482" s="143"/>
    </row>
    <row r="483" spans="222:276" ht="18">
      <c r="HN483" s="204"/>
      <c r="HO483" s="148"/>
      <c r="HP483" s="17"/>
      <c r="HR483" s="17" t="s">
        <v>270</v>
      </c>
      <c r="HV483" s="211" t="s">
        <v>298</v>
      </c>
      <c r="HW483" s="211"/>
      <c r="HX483" s="211"/>
      <c r="HY483" s="211"/>
      <c r="HZ483" s="211"/>
      <c r="IA483" s="211"/>
      <c r="IB483" s="211"/>
      <c r="IC483" s="211"/>
      <c r="ID483" s="211"/>
      <c r="IE483" s="211"/>
      <c r="IF483" s="211"/>
      <c r="IG483" s="211"/>
      <c r="IH483" s="211"/>
      <c r="II483" s="211"/>
      <c r="IJ483" s="211"/>
      <c r="IK483" s="211"/>
      <c r="IL483" s="211"/>
      <c r="IM483" s="211"/>
      <c r="IN483" s="211"/>
      <c r="IO483" s="17"/>
      <c r="IP483" s="45"/>
      <c r="IQ483" s="3"/>
      <c r="IR483" s="221" t="s">
        <v>299</v>
      </c>
      <c r="IS483" s="221"/>
      <c r="IT483" s="221"/>
      <c r="IU483" s="221"/>
      <c r="IV483" s="221"/>
      <c r="IW483" s="221"/>
      <c r="IX483" s="221"/>
      <c r="IY483" s="221"/>
      <c r="IZ483" s="221"/>
      <c r="JA483" s="221"/>
      <c r="JB483" s="221"/>
      <c r="JC483" s="221"/>
      <c r="JD483" s="221"/>
      <c r="JE483" s="221"/>
      <c r="JF483" s="221"/>
      <c r="JG483" s="221"/>
      <c r="JH483" s="221"/>
      <c r="JI483" s="221"/>
      <c r="JJ483" s="221"/>
      <c r="JK483" s="221"/>
      <c r="JL483" s="143"/>
    </row>
    <row r="484" spans="222:276">
      <c r="HN484" s="204"/>
      <c r="HO484" s="148"/>
      <c r="HP484" s="17"/>
      <c r="HR484" s="17"/>
      <c r="HV484" s="38"/>
      <c r="HW484" s="38"/>
      <c r="HX484" s="38"/>
      <c r="HY484" s="38"/>
      <c r="HZ484" s="38"/>
      <c r="IA484" s="38"/>
      <c r="IB484" s="38"/>
      <c r="IC484" s="38"/>
      <c r="ID484" s="38"/>
      <c r="IE484" s="38"/>
      <c r="IF484" s="38"/>
      <c r="IG484" s="38"/>
      <c r="IH484" s="38"/>
      <c r="II484" s="38"/>
      <c r="IJ484" s="38"/>
      <c r="IK484" s="38"/>
      <c r="IL484" s="38"/>
      <c r="IM484" s="38"/>
      <c r="IN484" s="38"/>
      <c r="IO484" s="17"/>
      <c r="IP484" s="45"/>
      <c r="IQ484" s="3"/>
      <c r="IR484" s="7">
        <f ca="1">IR474</f>
        <v>0</v>
      </c>
      <c r="IS484" s="7">
        <f t="shared" ref="IS484:JK484" ca="1" si="96">IS474</f>
        <v>0</v>
      </c>
      <c r="IT484" s="7">
        <f t="shared" ca="1" si="96"/>
        <v>0</v>
      </c>
      <c r="IU484" s="7">
        <f t="shared" ca="1" si="96"/>
        <v>0</v>
      </c>
      <c r="IV484" s="7">
        <f t="shared" ca="1" si="96"/>
        <v>0</v>
      </c>
      <c r="IW484" s="7">
        <f t="shared" ca="1" si="96"/>
        <v>0</v>
      </c>
      <c r="IX484" s="7">
        <f t="shared" ca="1" si="96"/>
        <v>0</v>
      </c>
      <c r="IY484" s="7">
        <f t="shared" ca="1" si="96"/>
        <v>0</v>
      </c>
      <c r="IZ484" s="7">
        <f t="shared" ca="1" si="96"/>
        <v>0</v>
      </c>
      <c r="JA484" s="7">
        <f t="shared" ca="1" si="96"/>
        <v>0</v>
      </c>
      <c r="JB484" s="7">
        <f t="shared" ca="1" si="96"/>
        <v>0</v>
      </c>
      <c r="JC484" s="7">
        <f t="shared" ca="1" si="96"/>
        <v>0</v>
      </c>
      <c r="JD484" s="7">
        <f t="shared" ca="1" si="96"/>
        <v>0</v>
      </c>
      <c r="JE484" s="7">
        <f t="shared" ca="1" si="96"/>
        <v>0</v>
      </c>
      <c r="JF484" s="7">
        <f t="shared" ca="1" si="96"/>
        <v>0</v>
      </c>
      <c r="JG484" s="7">
        <f t="shared" ca="1" si="96"/>
        <v>0</v>
      </c>
      <c r="JH484" s="7">
        <f t="shared" ca="1" si="96"/>
        <v>0</v>
      </c>
      <c r="JI484" s="7">
        <f t="shared" ca="1" si="96"/>
        <v>0</v>
      </c>
      <c r="JJ484" s="7">
        <f t="shared" ca="1" si="96"/>
        <v>27820</v>
      </c>
      <c r="JK484" s="7">
        <f t="shared" ca="1" si="96"/>
        <v>0</v>
      </c>
      <c r="JL484" s="143"/>
    </row>
    <row r="485" spans="222:276" ht="20">
      <c r="HN485" s="204"/>
      <c r="HO485" s="148"/>
      <c r="HP485" s="17"/>
      <c r="HR485" s="17"/>
      <c r="HV485" s="38"/>
      <c r="HW485" s="38"/>
      <c r="HX485" s="38"/>
      <c r="HY485" s="38"/>
      <c r="HZ485" s="38"/>
      <c r="IA485" s="38"/>
      <c r="IB485" s="38"/>
      <c r="IC485" s="38"/>
      <c r="ID485" s="38"/>
      <c r="IE485" s="38"/>
      <c r="IF485" s="38"/>
      <c r="IG485" s="38"/>
      <c r="IH485" s="38"/>
      <c r="II485" s="38"/>
      <c r="IJ485" s="38"/>
      <c r="IK485" s="38"/>
      <c r="IL485" s="38"/>
      <c r="IM485" s="38"/>
      <c r="IN485" s="38"/>
      <c r="IO485" s="17"/>
      <c r="IP485" s="45"/>
      <c r="IQ485" s="3"/>
      <c r="IR485" s="221" t="s">
        <v>300</v>
      </c>
      <c r="IS485" s="221"/>
      <c r="IT485" s="221"/>
      <c r="IU485" s="221"/>
      <c r="IV485" s="221"/>
      <c r="IW485" s="221"/>
      <c r="IX485" s="221"/>
      <c r="IY485" s="221"/>
      <c r="IZ485" s="221"/>
      <c r="JA485" s="221"/>
      <c r="JB485" s="221"/>
      <c r="JC485" s="221"/>
      <c r="JD485" s="221"/>
      <c r="JE485" s="221"/>
      <c r="JF485" s="221"/>
      <c r="JG485" s="221"/>
      <c r="JH485" s="221"/>
      <c r="JI485" s="221"/>
      <c r="JJ485" s="221"/>
      <c r="JK485" s="221"/>
      <c r="JL485" s="143"/>
    </row>
    <row r="486" spans="222:276">
      <c r="HN486" s="204"/>
      <c r="HO486" s="148"/>
      <c r="HP486" s="17"/>
      <c r="HR486" s="17"/>
      <c r="HV486" s="38"/>
      <c r="HW486" s="38"/>
      <c r="HX486" s="38"/>
      <c r="HY486" s="38"/>
      <c r="HZ486" s="38"/>
      <c r="IA486" s="38"/>
      <c r="IB486" s="38"/>
      <c r="IC486" s="38"/>
      <c r="ID486" s="38"/>
      <c r="IE486" s="38"/>
      <c r="IF486" s="38"/>
      <c r="IG486" s="38"/>
      <c r="IH486" s="38"/>
      <c r="II486" s="38"/>
      <c r="IJ486" s="38"/>
      <c r="IK486" s="38"/>
      <c r="IL486" s="38"/>
      <c r="IM486" s="38"/>
      <c r="IN486" s="38"/>
      <c r="IO486" s="17"/>
      <c r="IP486" s="45"/>
      <c r="IQ486" s="3"/>
      <c r="IR486" s="17"/>
      <c r="IS486" s="17"/>
      <c r="IT486" s="17"/>
      <c r="IU486" s="17"/>
      <c r="IV486" s="17"/>
      <c r="IW486" s="17"/>
      <c r="IX486" s="17"/>
      <c r="IY486" s="17"/>
      <c r="IZ486" s="17"/>
      <c r="JA486" s="17"/>
      <c r="JB486" s="17"/>
      <c r="JC486" s="17"/>
      <c r="JD486" s="17"/>
      <c r="JE486" s="17"/>
      <c r="JF486" s="17"/>
      <c r="JG486" s="17"/>
      <c r="JH486" s="17"/>
      <c r="JI486" s="17"/>
      <c r="JJ486" s="17"/>
      <c r="JK486" s="17"/>
      <c r="JL486" s="143"/>
    </row>
    <row r="487" spans="222:276">
      <c r="HN487" s="204"/>
      <c r="HO487" s="147"/>
      <c r="HV487" s="211" t="s">
        <v>1</v>
      </c>
      <c r="HW487" s="211"/>
      <c r="HX487" s="211"/>
      <c r="HY487" s="211"/>
      <c r="HZ487" s="211"/>
      <c r="IA487" s="211"/>
      <c r="IB487" s="211"/>
      <c r="IC487" s="211"/>
      <c r="ID487" s="211"/>
      <c r="IE487" s="211"/>
      <c r="IF487" s="211"/>
      <c r="IG487" s="211"/>
      <c r="IH487" s="211"/>
      <c r="II487" s="211"/>
      <c r="IJ487" s="211"/>
      <c r="IK487" s="211"/>
      <c r="IL487" s="211"/>
      <c r="IM487" s="211"/>
      <c r="IN487" s="211"/>
      <c r="IR487" s="211" t="s">
        <v>110</v>
      </c>
      <c r="IS487" s="211"/>
      <c r="IT487" s="211"/>
      <c r="IU487" s="211"/>
      <c r="IV487" s="211"/>
      <c r="IW487" s="211"/>
      <c r="IX487" s="211"/>
      <c r="IY487" s="211"/>
      <c r="IZ487" s="211"/>
      <c r="JA487" s="211"/>
      <c r="JB487" s="211"/>
      <c r="JC487" s="211"/>
      <c r="JD487" s="211"/>
      <c r="JE487" s="211"/>
      <c r="JF487" s="211"/>
      <c r="JG487" s="211"/>
      <c r="JH487" s="211"/>
      <c r="JI487" s="211"/>
      <c r="JJ487" s="211"/>
      <c r="JK487" s="211"/>
      <c r="JL487" s="143"/>
    </row>
    <row r="488" spans="222:276" ht="96" customHeight="1">
      <c r="HN488" s="204"/>
      <c r="HO488" s="147"/>
      <c r="HS488" t="s">
        <v>190</v>
      </c>
      <c r="HV488" s="6" t="s">
        <v>175</v>
      </c>
      <c r="HW488" s="6" t="s">
        <v>176</v>
      </c>
      <c r="HX488" s="6" t="s">
        <v>28</v>
      </c>
      <c r="HY488" s="6" t="s">
        <v>0</v>
      </c>
      <c r="HZ488" s="6" t="s">
        <v>37</v>
      </c>
      <c r="IA488" s="6" t="s">
        <v>38</v>
      </c>
      <c r="IB488" s="6" t="s">
        <v>13</v>
      </c>
      <c r="IC488" s="6" t="s">
        <v>23</v>
      </c>
      <c r="ID488" s="6" t="s">
        <v>22</v>
      </c>
      <c r="IE488" s="6" t="s">
        <v>131</v>
      </c>
      <c r="IF488" s="6" t="s">
        <v>132</v>
      </c>
      <c r="IG488" s="6" t="s">
        <v>32</v>
      </c>
      <c r="IH488" s="6" t="s">
        <v>33</v>
      </c>
      <c r="II488" s="6" t="s">
        <v>42</v>
      </c>
      <c r="IJ488" s="6" t="s">
        <v>34</v>
      </c>
      <c r="IK488" s="6" t="s">
        <v>35</v>
      </c>
      <c r="IL488" s="6" t="s">
        <v>36</v>
      </c>
      <c r="IM488" s="6" t="s">
        <v>41</v>
      </c>
      <c r="IN488" s="6" t="s">
        <v>134</v>
      </c>
      <c r="IR488" s="6" t="s">
        <v>14</v>
      </c>
      <c r="IS488" s="6" t="s">
        <v>201</v>
      </c>
      <c r="IT488" s="6" t="s">
        <v>202</v>
      </c>
      <c r="IU488" s="6" t="s">
        <v>27</v>
      </c>
      <c r="IV488" s="6" t="s">
        <v>203</v>
      </c>
      <c r="IW488" s="6" t="s">
        <v>204</v>
      </c>
      <c r="IX488" s="6" t="s">
        <v>15</v>
      </c>
      <c r="IY488" s="6" t="s">
        <v>206</v>
      </c>
      <c r="IZ488" s="6" t="s">
        <v>21</v>
      </c>
      <c r="JA488" s="6" t="s">
        <v>205</v>
      </c>
      <c r="JB488" s="6" t="s">
        <v>20</v>
      </c>
      <c r="JC488" s="6" t="s">
        <v>207</v>
      </c>
      <c r="JD488" s="6" t="s">
        <v>182</v>
      </c>
      <c r="JE488" s="6" t="s">
        <v>183</v>
      </c>
      <c r="JF488" s="6" t="s">
        <v>184</v>
      </c>
      <c r="JG488" s="6" t="s">
        <v>180</v>
      </c>
      <c r="JH488" s="6" t="s">
        <v>139</v>
      </c>
      <c r="JI488" s="6" t="s">
        <v>140</v>
      </c>
      <c r="JJ488" s="6" t="s">
        <v>181</v>
      </c>
      <c r="JK488" s="6" t="s">
        <v>142</v>
      </c>
      <c r="JL488" s="143"/>
    </row>
    <row r="489" spans="222:276">
      <c r="HN489" s="204"/>
      <c r="HO489" s="148"/>
      <c r="HP489" s="204" t="s">
        <v>169</v>
      </c>
      <c r="HQ489" s="3" t="s">
        <v>175</v>
      </c>
      <c r="HR489" s="7">
        <f t="array" aca="1" ref="HR489:HR507" ca="1">TRANSPOSE(HV85:IN85)</f>
        <v>0</v>
      </c>
      <c r="HS489" t="s">
        <v>185</v>
      </c>
      <c r="HV489" s="7">
        <f ca="1">IF((ROW()-ROW($HV$489))=(COLUMN()-COLUMN($HV$489)),INDIRECT("HR"&amp;ROW()),0)</f>
        <v>0</v>
      </c>
      <c r="HW489" s="7">
        <f t="shared" ref="HW489:IN503" ca="1" si="97">IF((ROW()-ROW($HV$489))=(COLUMN()-COLUMN($HV$489)),INDIRECT("HR"&amp;ROW()),0)</f>
        <v>0</v>
      </c>
      <c r="HX489" s="7">
        <f t="shared" ca="1" si="97"/>
        <v>0</v>
      </c>
      <c r="HY489" s="7">
        <f t="shared" ca="1" si="97"/>
        <v>0</v>
      </c>
      <c r="HZ489" s="7">
        <f t="shared" ca="1" si="97"/>
        <v>0</v>
      </c>
      <c r="IA489" s="7">
        <f t="shared" ca="1" si="97"/>
        <v>0</v>
      </c>
      <c r="IB489" s="7">
        <f t="shared" ca="1" si="97"/>
        <v>0</v>
      </c>
      <c r="IC489" s="7">
        <f t="shared" ca="1" si="97"/>
        <v>0</v>
      </c>
      <c r="ID489" s="7">
        <f t="shared" ca="1" si="97"/>
        <v>0</v>
      </c>
      <c r="IE489" s="7">
        <f t="shared" ca="1" si="97"/>
        <v>0</v>
      </c>
      <c r="IF489" s="7">
        <f t="shared" ca="1" si="97"/>
        <v>0</v>
      </c>
      <c r="IG489" s="7">
        <f t="shared" ca="1" si="97"/>
        <v>0</v>
      </c>
      <c r="IH489" s="7">
        <f t="shared" ca="1" si="97"/>
        <v>0</v>
      </c>
      <c r="II489" s="7">
        <f t="shared" ca="1" si="97"/>
        <v>0</v>
      </c>
      <c r="IJ489" s="7">
        <f t="shared" ca="1" si="97"/>
        <v>0</v>
      </c>
      <c r="IK489" s="7">
        <f t="shared" ca="1" si="97"/>
        <v>0</v>
      </c>
      <c r="IL489" s="7">
        <f t="shared" ca="1" si="97"/>
        <v>0</v>
      </c>
      <c r="IM489" s="7">
        <f t="shared" ca="1" si="97"/>
        <v>0</v>
      </c>
      <c r="IN489" s="7">
        <f t="shared" ca="1" si="97"/>
        <v>0</v>
      </c>
      <c r="IO489" s="17"/>
      <c r="IP489" s="204" t="s">
        <v>169</v>
      </c>
      <c r="IQ489" s="3" t="s">
        <v>175</v>
      </c>
      <c r="IR489" s="7">
        <f t="array" aca="1" ref="IR489:JK507" ca="1">MMULT(HV489:IN507, FL$103:GE$121)</f>
        <v>0</v>
      </c>
      <c r="IS489" s="7">
        <f ca="1"/>
        <v>0</v>
      </c>
      <c r="IT489" s="7">
        <f ca="1"/>
        <v>0</v>
      </c>
      <c r="IU489" s="7">
        <f ca="1"/>
        <v>0</v>
      </c>
      <c r="IV489" s="7">
        <f ca="1"/>
        <v>0</v>
      </c>
      <c r="IW489" s="7">
        <f ca="1"/>
        <v>0</v>
      </c>
      <c r="IX489" s="7">
        <f ca="1"/>
        <v>0</v>
      </c>
      <c r="IY489" s="7">
        <f ca="1"/>
        <v>0</v>
      </c>
      <c r="IZ489" s="7">
        <f ca="1"/>
        <v>0</v>
      </c>
      <c r="JA489" s="7">
        <f ca="1"/>
        <v>0</v>
      </c>
      <c r="JB489" s="7">
        <f ca="1"/>
        <v>0</v>
      </c>
      <c r="JC489" s="7">
        <f ca="1"/>
        <v>0</v>
      </c>
      <c r="JD489" s="7">
        <f ca="1"/>
        <v>0</v>
      </c>
      <c r="JE489" s="7">
        <f ca="1"/>
        <v>0</v>
      </c>
      <c r="JF489" s="7">
        <f ca="1"/>
        <v>0</v>
      </c>
      <c r="JG489" s="7">
        <f ca="1"/>
        <v>0</v>
      </c>
      <c r="JH489" s="7">
        <f ca="1"/>
        <v>0</v>
      </c>
      <c r="JI489" s="7">
        <f ca="1"/>
        <v>0</v>
      </c>
      <c r="JJ489" s="7">
        <f ca="1"/>
        <v>0</v>
      </c>
      <c r="JK489" s="7">
        <f ca="1"/>
        <v>0</v>
      </c>
      <c r="JL489" s="143"/>
    </row>
    <row r="490" spans="222:276">
      <c r="HN490" s="204"/>
      <c r="HO490" s="148"/>
      <c r="HP490" s="204"/>
      <c r="HQ490" s="3" t="s">
        <v>176</v>
      </c>
      <c r="HR490" s="7">
        <f ca="1"/>
        <v>0</v>
      </c>
      <c r="HS490" t="s">
        <v>185</v>
      </c>
      <c r="HV490" s="7">
        <f t="shared" ref="HV490:IK507" ca="1" si="98">IF((ROW()-ROW($HV$489))=(COLUMN()-COLUMN($HV$489)),INDIRECT("HR"&amp;ROW()),0)</f>
        <v>0</v>
      </c>
      <c r="HW490" s="7">
        <f t="shared" ca="1" si="97"/>
        <v>0</v>
      </c>
      <c r="HX490" s="7">
        <f t="shared" ca="1" si="97"/>
        <v>0</v>
      </c>
      <c r="HY490" s="7">
        <f t="shared" ca="1" si="97"/>
        <v>0</v>
      </c>
      <c r="HZ490" s="7">
        <f t="shared" ca="1" si="97"/>
        <v>0</v>
      </c>
      <c r="IA490" s="7">
        <f t="shared" ca="1" si="97"/>
        <v>0</v>
      </c>
      <c r="IB490" s="7">
        <f t="shared" ca="1" si="97"/>
        <v>0</v>
      </c>
      <c r="IC490" s="7">
        <f t="shared" ca="1" si="97"/>
        <v>0</v>
      </c>
      <c r="ID490" s="7">
        <f t="shared" ca="1" si="97"/>
        <v>0</v>
      </c>
      <c r="IE490" s="7">
        <f t="shared" ca="1" si="97"/>
        <v>0</v>
      </c>
      <c r="IF490" s="7">
        <f t="shared" ca="1" si="97"/>
        <v>0</v>
      </c>
      <c r="IG490" s="7">
        <f t="shared" ca="1" si="97"/>
        <v>0</v>
      </c>
      <c r="IH490" s="7">
        <f t="shared" ca="1" si="97"/>
        <v>0</v>
      </c>
      <c r="II490" s="7">
        <f t="shared" ca="1" si="97"/>
        <v>0</v>
      </c>
      <c r="IJ490" s="7">
        <f t="shared" ca="1" si="97"/>
        <v>0</v>
      </c>
      <c r="IK490" s="7">
        <f t="shared" ca="1" si="97"/>
        <v>0</v>
      </c>
      <c r="IL490" s="7">
        <f t="shared" ca="1" si="97"/>
        <v>0</v>
      </c>
      <c r="IM490" s="7">
        <f t="shared" ca="1" si="97"/>
        <v>0</v>
      </c>
      <c r="IN490" s="7">
        <f t="shared" ca="1" si="97"/>
        <v>0</v>
      </c>
      <c r="IO490" s="17"/>
      <c r="IP490" s="204"/>
      <c r="IQ490" s="3" t="s">
        <v>176</v>
      </c>
      <c r="IR490" s="7">
        <f ca="1"/>
        <v>0</v>
      </c>
      <c r="IS490" s="7">
        <f ca="1"/>
        <v>0</v>
      </c>
      <c r="IT490" s="7">
        <f ca="1"/>
        <v>0</v>
      </c>
      <c r="IU490" s="7">
        <f ca="1"/>
        <v>0</v>
      </c>
      <c r="IV490" s="7">
        <f ca="1"/>
        <v>0</v>
      </c>
      <c r="IW490" s="7">
        <f ca="1"/>
        <v>0</v>
      </c>
      <c r="IX490" s="7">
        <f ca="1"/>
        <v>0</v>
      </c>
      <c r="IY490" s="7">
        <f ca="1"/>
        <v>0</v>
      </c>
      <c r="IZ490" s="7">
        <f ca="1"/>
        <v>0</v>
      </c>
      <c r="JA490" s="7">
        <f ca="1"/>
        <v>0</v>
      </c>
      <c r="JB490" s="7">
        <f ca="1"/>
        <v>0</v>
      </c>
      <c r="JC490" s="7">
        <f ca="1"/>
        <v>0</v>
      </c>
      <c r="JD490" s="7">
        <f ca="1"/>
        <v>0</v>
      </c>
      <c r="JE490" s="7">
        <f ca="1"/>
        <v>0</v>
      </c>
      <c r="JF490" s="7">
        <f ca="1"/>
        <v>0</v>
      </c>
      <c r="JG490" s="7">
        <f ca="1"/>
        <v>0</v>
      </c>
      <c r="JH490" s="7">
        <f ca="1"/>
        <v>0</v>
      </c>
      <c r="JI490" s="7">
        <f ca="1"/>
        <v>0</v>
      </c>
      <c r="JJ490" s="7">
        <f ca="1"/>
        <v>0</v>
      </c>
      <c r="JK490" s="7">
        <f ca="1"/>
        <v>0</v>
      </c>
      <c r="JL490" s="143"/>
    </row>
    <row r="491" spans="222:276">
      <c r="HN491" s="204"/>
      <c r="HO491" s="148"/>
      <c r="HP491" s="204"/>
      <c r="HQ491" s="3" t="s">
        <v>28</v>
      </c>
      <c r="HR491" s="7">
        <f ca="1"/>
        <v>0</v>
      </c>
      <c r="HS491" t="s">
        <v>185</v>
      </c>
      <c r="HV491" s="7">
        <f t="shared" ca="1" si="98"/>
        <v>0</v>
      </c>
      <c r="HW491" s="7">
        <f t="shared" ca="1" si="97"/>
        <v>0</v>
      </c>
      <c r="HX491" s="7">
        <f t="shared" ca="1" si="97"/>
        <v>0</v>
      </c>
      <c r="HY491" s="7">
        <f t="shared" ca="1" si="97"/>
        <v>0</v>
      </c>
      <c r="HZ491" s="7">
        <f t="shared" ca="1" si="97"/>
        <v>0</v>
      </c>
      <c r="IA491" s="7">
        <f t="shared" ca="1" si="97"/>
        <v>0</v>
      </c>
      <c r="IB491" s="7">
        <f t="shared" ca="1" si="97"/>
        <v>0</v>
      </c>
      <c r="IC491" s="7">
        <f t="shared" ca="1" si="97"/>
        <v>0</v>
      </c>
      <c r="ID491" s="7">
        <f t="shared" ca="1" si="97"/>
        <v>0</v>
      </c>
      <c r="IE491" s="7">
        <f t="shared" ca="1" si="97"/>
        <v>0</v>
      </c>
      <c r="IF491" s="7">
        <f t="shared" ca="1" si="97"/>
        <v>0</v>
      </c>
      <c r="IG491" s="7">
        <f t="shared" ca="1" si="97"/>
        <v>0</v>
      </c>
      <c r="IH491" s="7">
        <f t="shared" ca="1" si="97"/>
        <v>0</v>
      </c>
      <c r="II491" s="7">
        <f t="shared" ca="1" si="97"/>
        <v>0</v>
      </c>
      <c r="IJ491" s="7">
        <f t="shared" ca="1" si="97"/>
        <v>0</v>
      </c>
      <c r="IK491" s="7">
        <f t="shared" ca="1" si="97"/>
        <v>0</v>
      </c>
      <c r="IL491" s="7">
        <f t="shared" ca="1" si="97"/>
        <v>0</v>
      </c>
      <c r="IM491" s="7">
        <f t="shared" ca="1" si="97"/>
        <v>0</v>
      </c>
      <c r="IN491" s="7">
        <f t="shared" ca="1" si="97"/>
        <v>0</v>
      </c>
      <c r="IO491" s="17"/>
      <c r="IP491" s="204"/>
      <c r="IQ491" s="3" t="s">
        <v>28</v>
      </c>
      <c r="IR491" s="7">
        <f ca="1"/>
        <v>0</v>
      </c>
      <c r="IS491" s="7">
        <f ca="1"/>
        <v>0</v>
      </c>
      <c r="IT491" s="7">
        <f ca="1"/>
        <v>0</v>
      </c>
      <c r="IU491" s="7">
        <f ca="1"/>
        <v>0</v>
      </c>
      <c r="IV491" s="7">
        <f ca="1"/>
        <v>0</v>
      </c>
      <c r="IW491" s="7">
        <f ca="1"/>
        <v>0</v>
      </c>
      <c r="IX491" s="7">
        <f ca="1"/>
        <v>0</v>
      </c>
      <c r="IY491" s="7">
        <f ca="1"/>
        <v>0</v>
      </c>
      <c r="IZ491" s="7">
        <f ca="1"/>
        <v>0</v>
      </c>
      <c r="JA491" s="7">
        <f ca="1"/>
        <v>0</v>
      </c>
      <c r="JB491" s="7">
        <f ca="1"/>
        <v>0</v>
      </c>
      <c r="JC491" s="7">
        <f ca="1"/>
        <v>0</v>
      </c>
      <c r="JD491" s="7">
        <f ca="1"/>
        <v>0</v>
      </c>
      <c r="JE491" s="7">
        <f ca="1"/>
        <v>0</v>
      </c>
      <c r="JF491" s="7">
        <f ca="1"/>
        <v>0</v>
      </c>
      <c r="JG491" s="7">
        <f ca="1"/>
        <v>0</v>
      </c>
      <c r="JH491" s="7">
        <f ca="1"/>
        <v>0</v>
      </c>
      <c r="JI491" s="7">
        <f ca="1"/>
        <v>0</v>
      </c>
      <c r="JJ491" s="7">
        <f ca="1"/>
        <v>0</v>
      </c>
      <c r="JK491" s="7">
        <f ca="1"/>
        <v>0</v>
      </c>
      <c r="JL491" s="143"/>
    </row>
    <row r="492" spans="222:276">
      <c r="HN492" s="204"/>
      <c r="HO492" s="148"/>
      <c r="HP492" s="204"/>
      <c r="HQ492" s="3" t="s">
        <v>0</v>
      </c>
      <c r="HR492" s="7">
        <f ca="1"/>
        <v>0</v>
      </c>
      <c r="HS492" t="s">
        <v>185</v>
      </c>
      <c r="HV492" s="7">
        <f t="shared" ca="1" si="98"/>
        <v>0</v>
      </c>
      <c r="HW492" s="7">
        <f t="shared" ca="1" si="97"/>
        <v>0</v>
      </c>
      <c r="HX492" s="7">
        <f t="shared" ca="1" si="97"/>
        <v>0</v>
      </c>
      <c r="HY492" s="7">
        <f t="shared" ca="1" si="97"/>
        <v>0</v>
      </c>
      <c r="HZ492" s="7">
        <f t="shared" ca="1" si="97"/>
        <v>0</v>
      </c>
      <c r="IA492" s="7">
        <f t="shared" ca="1" si="97"/>
        <v>0</v>
      </c>
      <c r="IB492" s="7">
        <f t="shared" ca="1" si="97"/>
        <v>0</v>
      </c>
      <c r="IC492" s="7">
        <f t="shared" ca="1" si="97"/>
        <v>0</v>
      </c>
      <c r="ID492" s="7">
        <f t="shared" ca="1" si="97"/>
        <v>0</v>
      </c>
      <c r="IE492" s="7">
        <f t="shared" ca="1" si="97"/>
        <v>0</v>
      </c>
      <c r="IF492" s="7">
        <f t="shared" ca="1" si="97"/>
        <v>0</v>
      </c>
      <c r="IG492" s="7">
        <f t="shared" ca="1" si="97"/>
        <v>0</v>
      </c>
      <c r="IH492" s="7">
        <f t="shared" ca="1" si="97"/>
        <v>0</v>
      </c>
      <c r="II492" s="7">
        <f t="shared" ca="1" si="97"/>
        <v>0</v>
      </c>
      <c r="IJ492" s="7">
        <f t="shared" ca="1" si="97"/>
        <v>0</v>
      </c>
      <c r="IK492" s="7">
        <f t="shared" ca="1" si="97"/>
        <v>0</v>
      </c>
      <c r="IL492" s="7">
        <f t="shared" ca="1" si="97"/>
        <v>0</v>
      </c>
      <c r="IM492" s="7">
        <f t="shared" ca="1" si="97"/>
        <v>0</v>
      </c>
      <c r="IN492" s="7">
        <f t="shared" ca="1" si="97"/>
        <v>0</v>
      </c>
      <c r="IO492" s="17"/>
      <c r="IP492" s="204"/>
      <c r="IQ492" s="3" t="s">
        <v>0</v>
      </c>
      <c r="IR492" s="7">
        <f ca="1"/>
        <v>0</v>
      </c>
      <c r="IS492" s="7">
        <f ca="1"/>
        <v>0</v>
      </c>
      <c r="IT492" s="7">
        <f ca="1"/>
        <v>0</v>
      </c>
      <c r="IU492" s="7">
        <f ca="1"/>
        <v>0</v>
      </c>
      <c r="IV492" s="7">
        <f ca="1"/>
        <v>0</v>
      </c>
      <c r="IW492" s="7">
        <f ca="1"/>
        <v>0</v>
      </c>
      <c r="IX492" s="7">
        <f ca="1"/>
        <v>0</v>
      </c>
      <c r="IY492" s="7">
        <f ca="1"/>
        <v>0</v>
      </c>
      <c r="IZ492" s="7">
        <f ca="1"/>
        <v>0</v>
      </c>
      <c r="JA492" s="7">
        <f ca="1"/>
        <v>0</v>
      </c>
      <c r="JB492" s="7">
        <f ca="1"/>
        <v>0</v>
      </c>
      <c r="JC492" s="7">
        <f ca="1"/>
        <v>0</v>
      </c>
      <c r="JD492" s="7">
        <f ca="1"/>
        <v>0</v>
      </c>
      <c r="JE492" s="7">
        <f ca="1"/>
        <v>0</v>
      </c>
      <c r="JF492" s="7">
        <f ca="1"/>
        <v>0</v>
      </c>
      <c r="JG492" s="7">
        <f ca="1"/>
        <v>0</v>
      </c>
      <c r="JH492" s="7">
        <f ca="1"/>
        <v>0</v>
      </c>
      <c r="JI492" s="7">
        <f ca="1"/>
        <v>0</v>
      </c>
      <c r="JJ492" s="7">
        <f ca="1"/>
        <v>0</v>
      </c>
      <c r="JK492" s="7">
        <f ca="1"/>
        <v>0</v>
      </c>
      <c r="JL492" s="143"/>
    </row>
    <row r="493" spans="222:276">
      <c r="HN493" s="204"/>
      <c r="HO493" s="148"/>
      <c r="HP493" s="204"/>
      <c r="HQ493" s="3" t="s">
        <v>37</v>
      </c>
      <c r="HR493" s="7">
        <f ca="1"/>
        <v>0</v>
      </c>
      <c r="HS493" t="s">
        <v>185</v>
      </c>
      <c r="HV493" s="7">
        <f t="shared" ca="1" si="98"/>
        <v>0</v>
      </c>
      <c r="HW493" s="7">
        <f t="shared" ca="1" si="97"/>
        <v>0</v>
      </c>
      <c r="HX493" s="7">
        <f t="shared" ca="1" si="97"/>
        <v>0</v>
      </c>
      <c r="HY493" s="7">
        <f t="shared" ca="1" si="97"/>
        <v>0</v>
      </c>
      <c r="HZ493" s="7">
        <f t="shared" ca="1" si="97"/>
        <v>0</v>
      </c>
      <c r="IA493" s="7">
        <f t="shared" ca="1" si="97"/>
        <v>0</v>
      </c>
      <c r="IB493" s="7">
        <f t="shared" ca="1" si="97"/>
        <v>0</v>
      </c>
      <c r="IC493" s="7">
        <f t="shared" ca="1" si="97"/>
        <v>0</v>
      </c>
      <c r="ID493" s="7">
        <f t="shared" ca="1" si="97"/>
        <v>0</v>
      </c>
      <c r="IE493" s="7">
        <f t="shared" ca="1" si="97"/>
        <v>0</v>
      </c>
      <c r="IF493" s="7">
        <f t="shared" ca="1" si="97"/>
        <v>0</v>
      </c>
      <c r="IG493" s="7">
        <f t="shared" ca="1" si="97"/>
        <v>0</v>
      </c>
      <c r="IH493" s="7">
        <f t="shared" ca="1" si="97"/>
        <v>0</v>
      </c>
      <c r="II493" s="7">
        <f t="shared" ca="1" si="97"/>
        <v>0</v>
      </c>
      <c r="IJ493" s="7">
        <f t="shared" ca="1" si="97"/>
        <v>0</v>
      </c>
      <c r="IK493" s="7">
        <f t="shared" ca="1" si="97"/>
        <v>0</v>
      </c>
      <c r="IL493" s="7">
        <f t="shared" ca="1" si="97"/>
        <v>0</v>
      </c>
      <c r="IM493" s="7">
        <f t="shared" ca="1" si="97"/>
        <v>0</v>
      </c>
      <c r="IN493" s="7">
        <f t="shared" ca="1" si="97"/>
        <v>0</v>
      </c>
      <c r="IO493" s="17"/>
      <c r="IP493" s="204"/>
      <c r="IQ493" s="3" t="s">
        <v>37</v>
      </c>
      <c r="IR493" s="7">
        <f ca="1"/>
        <v>0</v>
      </c>
      <c r="IS493" s="7">
        <f ca="1"/>
        <v>0</v>
      </c>
      <c r="IT493" s="7">
        <f ca="1"/>
        <v>0</v>
      </c>
      <c r="IU493" s="7">
        <f ca="1"/>
        <v>0</v>
      </c>
      <c r="IV493" s="7">
        <f ca="1"/>
        <v>0</v>
      </c>
      <c r="IW493" s="7">
        <f ca="1"/>
        <v>0</v>
      </c>
      <c r="IX493" s="7">
        <f ca="1"/>
        <v>0</v>
      </c>
      <c r="IY493" s="7">
        <f ca="1"/>
        <v>0</v>
      </c>
      <c r="IZ493" s="7">
        <f ca="1"/>
        <v>0</v>
      </c>
      <c r="JA493" s="7">
        <f ca="1"/>
        <v>0</v>
      </c>
      <c r="JB493" s="7">
        <f ca="1"/>
        <v>0</v>
      </c>
      <c r="JC493" s="7">
        <f ca="1"/>
        <v>0</v>
      </c>
      <c r="JD493" s="7">
        <f ca="1"/>
        <v>0</v>
      </c>
      <c r="JE493" s="7">
        <f ca="1"/>
        <v>0</v>
      </c>
      <c r="JF493" s="7">
        <f ca="1"/>
        <v>0</v>
      </c>
      <c r="JG493" s="7">
        <f ca="1"/>
        <v>0</v>
      </c>
      <c r="JH493" s="7">
        <f ca="1"/>
        <v>0</v>
      </c>
      <c r="JI493" s="7">
        <f ca="1"/>
        <v>0</v>
      </c>
      <c r="JJ493" s="7">
        <f ca="1"/>
        <v>0</v>
      </c>
      <c r="JK493" s="7">
        <f ca="1"/>
        <v>0</v>
      </c>
      <c r="JL493" s="143"/>
    </row>
    <row r="494" spans="222:276">
      <c r="HN494" s="204"/>
      <c r="HO494" s="148"/>
      <c r="HP494" s="204"/>
      <c r="HQ494" s="3" t="s">
        <v>38</v>
      </c>
      <c r="HR494" s="7">
        <f ca="1"/>
        <v>0</v>
      </c>
      <c r="HS494" t="s">
        <v>185</v>
      </c>
      <c r="HV494" s="7">
        <f t="shared" ca="1" si="98"/>
        <v>0</v>
      </c>
      <c r="HW494" s="7">
        <f t="shared" ca="1" si="97"/>
        <v>0</v>
      </c>
      <c r="HX494" s="7">
        <f t="shared" ca="1" si="97"/>
        <v>0</v>
      </c>
      <c r="HY494" s="7">
        <f t="shared" ca="1" si="97"/>
        <v>0</v>
      </c>
      <c r="HZ494" s="7">
        <f t="shared" ca="1" si="97"/>
        <v>0</v>
      </c>
      <c r="IA494" s="7">
        <f t="shared" ca="1" si="97"/>
        <v>0</v>
      </c>
      <c r="IB494" s="7">
        <f t="shared" ca="1" si="97"/>
        <v>0</v>
      </c>
      <c r="IC494" s="7">
        <f t="shared" ca="1" si="97"/>
        <v>0</v>
      </c>
      <c r="ID494" s="7">
        <f t="shared" ca="1" si="97"/>
        <v>0</v>
      </c>
      <c r="IE494" s="7">
        <f t="shared" ca="1" si="97"/>
        <v>0</v>
      </c>
      <c r="IF494" s="7">
        <f t="shared" ca="1" si="97"/>
        <v>0</v>
      </c>
      <c r="IG494" s="7">
        <f t="shared" ca="1" si="97"/>
        <v>0</v>
      </c>
      <c r="IH494" s="7">
        <f t="shared" ca="1" si="97"/>
        <v>0</v>
      </c>
      <c r="II494" s="7">
        <f t="shared" ca="1" si="97"/>
        <v>0</v>
      </c>
      <c r="IJ494" s="7">
        <f t="shared" ca="1" si="97"/>
        <v>0</v>
      </c>
      <c r="IK494" s="7">
        <f t="shared" ca="1" si="97"/>
        <v>0</v>
      </c>
      <c r="IL494" s="7">
        <f t="shared" ca="1" si="97"/>
        <v>0</v>
      </c>
      <c r="IM494" s="7">
        <f t="shared" ca="1" si="97"/>
        <v>0</v>
      </c>
      <c r="IN494" s="7">
        <f t="shared" ca="1" si="97"/>
        <v>0</v>
      </c>
      <c r="IO494" s="17"/>
      <c r="IP494" s="204"/>
      <c r="IQ494" s="3" t="s">
        <v>38</v>
      </c>
      <c r="IR494" s="7">
        <f ca="1"/>
        <v>0</v>
      </c>
      <c r="IS494" s="7">
        <f ca="1"/>
        <v>0</v>
      </c>
      <c r="IT494" s="7">
        <f ca="1"/>
        <v>0</v>
      </c>
      <c r="IU494" s="7">
        <f ca="1"/>
        <v>0</v>
      </c>
      <c r="IV494" s="7">
        <f ca="1"/>
        <v>0</v>
      </c>
      <c r="IW494" s="7">
        <f ca="1"/>
        <v>0</v>
      </c>
      <c r="IX494" s="7">
        <f ca="1"/>
        <v>0</v>
      </c>
      <c r="IY494" s="7">
        <f ca="1"/>
        <v>0</v>
      </c>
      <c r="IZ494" s="7">
        <f ca="1"/>
        <v>0</v>
      </c>
      <c r="JA494" s="7">
        <f ca="1"/>
        <v>0</v>
      </c>
      <c r="JB494" s="7">
        <f ca="1"/>
        <v>0</v>
      </c>
      <c r="JC494" s="7">
        <f ca="1"/>
        <v>0</v>
      </c>
      <c r="JD494" s="7">
        <f ca="1"/>
        <v>0</v>
      </c>
      <c r="JE494" s="7">
        <f ca="1"/>
        <v>0</v>
      </c>
      <c r="JF494" s="7">
        <f ca="1"/>
        <v>0</v>
      </c>
      <c r="JG494" s="7">
        <f ca="1"/>
        <v>0</v>
      </c>
      <c r="JH494" s="7">
        <f ca="1"/>
        <v>0</v>
      </c>
      <c r="JI494" s="7">
        <f ca="1"/>
        <v>0</v>
      </c>
      <c r="JJ494" s="7">
        <f ca="1"/>
        <v>0</v>
      </c>
      <c r="JK494" s="7">
        <f ca="1"/>
        <v>0</v>
      </c>
      <c r="JL494" s="143"/>
      <c r="JP494">
        <f ca="1">SUM(JH490:JK490)</f>
        <v>0</v>
      </c>
    </row>
    <row r="495" spans="222:276">
      <c r="HN495" s="204"/>
      <c r="HO495" s="148"/>
      <c r="HP495" s="204"/>
      <c r="HQ495" s="3" t="s">
        <v>13</v>
      </c>
      <c r="HR495" s="7">
        <f ca="1"/>
        <v>0</v>
      </c>
      <c r="HS495" t="s">
        <v>185</v>
      </c>
      <c r="HV495" s="7">
        <f t="shared" ca="1" si="98"/>
        <v>0</v>
      </c>
      <c r="HW495" s="7">
        <f t="shared" ca="1" si="97"/>
        <v>0</v>
      </c>
      <c r="HX495" s="7">
        <f t="shared" ca="1" si="97"/>
        <v>0</v>
      </c>
      <c r="HY495" s="7">
        <f t="shared" ca="1" si="97"/>
        <v>0</v>
      </c>
      <c r="HZ495" s="7">
        <f t="shared" ca="1" si="97"/>
        <v>0</v>
      </c>
      <c r="IA495" s="7">
        <f t="shared" ca="1" si="97"/>
        <v>0</v>
      </c>
      <c r="IB495" s="7">
        <f t="shared" ca="1" si="97"/>
        <v>0</v>
      </c>
      <c r="IC495" s="7">
        <f t="shared" ca="1" si="97"/>
        <v>0</v>
      </c>
      <c r="ID495" s="7">
        <f t="shared" ca="1" si="97"/>
        <v>0</v>
      </c>
      <c r="IE495" s="7">
        <f t="shared" ca="1" si="97"/>
        <v>0</v>
      </c>
      <c r="IF495" s="7">
        <f t="shared" ca="1" si="97"/>
        <v>0</v>
      </c>
      <c r="IG495" s="7">
        <f t="shared" ca="1" si="97"/>
        <v>0</v>
      </c>
      <c r="IH495" s="7">
        <f t="shared" ca="1" si="97"/>
        <v>0</v>
      </c>
      <c r="II495" s="7">
        <f t="shared" ca="1" si="97"/>
        <v>0</v>
      </c>
      <c r="IJ495" s="7">
        <f t="shared" ca="1" si="97"/>
        <v>0</v>
      </c>
      <c r="IK495" s="7">
        <f t="shared" ca="1" si="97"/>
        <v>0</v>
      </c>
      <c r="IL495" s="7">
        <f t="shared" ca="1" si="97"/>
        <v>0</v>
      </c>
      <c r="IM495" s="7">
        <f t="shared" ca="1" si="97"/>
        <v>0</v>
      </c>
      <c r="IN495" s="7">
        <f t="shared" ca="1" si="97"/>
        <v>0</v>
      </c>
      <c r="IO495" s="17"/>
      <c r="IP495" s="204"/>
      <c r="IQ495" s="3" t="s">
        <v>13</v>
      </c>
      <c r="IR495" s="7">
        <f ca="1"/>
        <v>0</v>
      </c>
      <c r="IS495" s="7">
        <f ca="1"/>
        <v>0</v>
      </c>
      <c r="IT495" s="7">
        <f ca="1"/>
        <v>0</v>
      </c>
      <c r="IU495" s="7">
        <f ca="1"/>
        <v>0</v>
      </c>
      <c r="IV495" s="7">
        <f ca="1"/>
        <v>0</v>
      </c>
      <c r="IW495" s="7">
        <f ca="1"/>
        <v>0</v>
      </c>
      <c r="IX495" s="7">
        <f ca="1"/>
        <v>0</v>
      </c>
      <c r="IY495" s="7">
        <f ca="1"/>
        <v>0</v>
      </c>
      <c r="IZ495" s="7">
        <f ca="1"/>
        <v>0</v>
      </c>
      <c r="JA495" s="7">
        <f ca="1"/>
        <v>0</v>
      </c>
      <c r="JB495" s="7">
        <f ca="1"/>
        <v>0</v>
      </c>
      <c r="JC495" s="7">
        <f ca="1"/>
        <v>0</v>
      </c>
      <c r="JD495" s="7">
        <f ca="1"/>
        <v>0</v>
      </c>
      <c r="JE495" s="7">
        <f ca="1"/>
        <v>0</v>
      </c>
      <c r="JF495" s="7">
        <f ca="1"/>
        <v>0</v>
      </c>
      <c r="JG495" s="7">
        <f ca="1"/>
        <v>0</v>
      </c>
      <c r="JH495" s="7">
        <f ca="1"/>
        <v>0</v>
      </c>
      <c r="JI495" s="7">
        <f ca="1"/>
        <v>0</v>
      </c>
      <c r="JJ495" s="7">
        <f ca="1"/>
        <v>0</v>
      </c>
      <c r="JK495" s="7">
        <f ca="1"/>
        <v>0</v>
      </c>
      <c r="JL495" s="143"/>
      <c r="JP495">
        <f ca="1">SUM(JH491:JK491)</f>
        <v>0</v>
      </c>
    </row>
    <row r="496" spans="222:276">
      <c r="HN496" s="204"/>
      <c r="HO496" s="148"/>
      <c r="HP496" s="204"/>
      <c r="HQ496" s="3" t="s">
        <v>23</v>
      </c>
      <c r="HR496" s="7">
        <f ca="1"/>
        <v>0</v>
      </c>
      <c r="HS496" t="s">
        <v>185</v>
      </c>
      <c r="HV496" s="7">
        <f t="shared" ca="1" si="98"/>
        <v>0</v>
      </c>
      <c r="HW496" s="7">
        <f t="shared" ca="1" si="97"/>
        <v>0</v>
      </c>
      <c r="HX496" s="7">
        <f t="shared" ca="1" si="97"/>
        <v>0</v>
      </c>
      <c r="HY496" s="7">
        <f t="shared" ca="1" si="97"/>
        <v>0</v>
      </c>
      <c r="HZ496" s="7">
        <f t="shared" ca="1" si="97"/>
        <v>0</v>
      </c>
      <c r="IA496" s="7">
        <f t="shared" ca="1" si="97"/>
        <v>0</v>
      </c>
      <c r="IB496" s="7">
        <f t="shared" ca="1" si="97"/>
        <v>0</v>
      </c>
      <c r="IC496" s="7">
        <f t="shared" ca="1" si="97"/>
        <v>0</v>
      </c>
      <c r="ID496" s="7">
        <f t="shared" ca="1" si="97"/>
        <v>0</v>
      </c>
      <c r="IE496" s="7">
        <f t="shared" ca="1" si="97"/>
        <v>0</v>
      </c>
      <c r="IF496" s="7">
        <f t="shared" ca="1" si="97"/>
        <v>0</v>
      </c>
      <c r="IG496" s="7">
        <f t="shared" ca="1" si="97"/>
        <v>0</v>
      </c>
      <c r="IH496" s="7">
        <f t="shared" ca="1" si="97"/>
        <v>0</v>
      </c>
      <c r="II496" s="7">
        <f t="shared" ca="1" si="97"/>
        <v>0</v>
      </c>
      <c r="IJ496" s="7">
        <f t="shared" ca="1" si="97"/>
        <v>0</v>
      </c>
      <c r="IK496" s="7">
        <f t="shared" ca="1" si="97"/>
        <v>0</v>
      </c>
      <c r="IL496" s="7">
        <f t="shared" ca="1" si="97"/>
        <v>0</v>
      </c>
      <c r="IM496" s="7">
        <f t="shared" ca="1" si="97"/>
        <v>0</v>
      </c>
      <c r="IN496" s="7">
        <f t="shared" ca="1" si="97"/>
        <v>0</v>
      </c>
      <c r="IO496" s="17"/>
      <c r="IP496" s="204"/>
      <c r="IQ496" s="3" t="s">
        <v>23</v>
      </c>
      <c r="IR496" s="7">
        <f ca="1"/>
        <v>0</v>
      </c>
      <c r="IS496" s="7">
        <f ca="1"/>
        <v>0</v>
      </c>
      <c r="IT496" s="7">
        <f ca="1"/>
        <v>0</v>
      </c>
      <c r="IU496" s="7">
        <f ca="1"/>
        <v>0</v>
      </c>
      <c r="IV496" s="7">
        <f ca="1"/>
        <v>0</v>
      </c>
      <c r="IW496" s="7">
        <f ca="1"/>
        <v>0</v>
      </c>
      <c r="IX496" s="7">
        <f ca="1"/>
        <v>0</v>
      </c>
      <c r="IY496" s="7">
        <f ca="1"/>
        <v>0</v>
      </c>
      <c r="IZ496" s="7">
        <f ca="1"/>
        <v>0</v>
      </c>
      <c r="JA496" s="7">
        <f ca="1"/>
        <v>0</v>
      </c>
      <c r="JB496" s="7">
        <f ca="1"/>
        <v>0</v>
      </c>
      <c r="JC496" s="7">
        <f ca="1"/>
        <v>0</v>
      </c>
      <c r="JD496" s="7">
        <f ca="1"/>
        <v>0</v>
      </c>
      <c r="JE496" s="7">
        <f ca="1"/>
        <v>0</v>
      </c>
      <c r="JF496" s="7">
        <f ca="1"/>
        <v>0</v>
      </c>
      <c r="JG496" s="7">
        <f ca="1"/>
        <v>0</v>
      </c>
      <c r="JH496" s="7">
        <f ca="1"/>
        <v>0</v>
      </c>
      <c r="JI496" s="7">
        <f ca="1"/>
        <v>0</v>
      </c>
      <c r="JJ496" s="7">
        <f ca="1"/>
        <v>0</v>
      </c>
      <c r="JK496" s="7">
        <f ca="1"/>
        <v>0</v>
      </c>
      <c r="JL496" s="143"/>
    </row>
    <row r="497" spans="222:272">
      <c r="HN497" s="204"/>
      <c r="HO497" s="148"/>
      <c r="HP497" s="204"/>
      <c r="HQ497" s="3" t="s">
        <v>22</v>
      </c>
      <c r="HR497" s="7">
        <f ca="1"/>
        <v>0</v>
      </c>
      <c r="HS497" t="s">
        <v>185</v>
      </c>
      <c r="HV497" s="7">
        <f t="shared" ca="1" si="98"/>
        <v>0</v>
      </c>
      <c r="HW497" s="7">
        <f t="shared" ca="1" si="97"/>
        <v>0</v>
      </c>
      <c r="HX497" s="7">
        <f t="shared" ca="1" si="97"/>
        <v>0</v>
      </c>
      <c r="HY497" s="7">
        <f t="shared" ca="1" si="97"/>
        <v>0</v>
      </c>
      <c r="HZ497" s="7">
        <f t="shared" ca="1" si="97"/>
        <v>0</v>
      </c>
      <c r="IA497" s="7">
        <f t="shared" ca="1" si="97"/>
        <v>0</v>
      </c>
      <c r="IB497" s="7">
        <f t="shared" ca="1" si="97"/>
        <v>0</v>
      </c>
      <c r="IC497" s="7">
        <f t="shared" ca="1" si="97"/>
        <v>0</v>
      </c>
      <c r="ID497" s="7">
        <f t="shared" ca="1" si="97"/>
        <v>0</v>
      </c>
      <c r="IE497" s="7">
        <f t="shared" ca="1" si="97"/>
        <v>0</v>
      </c>
      <c r="IF497" s="7">
        <f t="shared" ca="1" si="97"/>
        <v>0</v>
      </c>
      <c r="IG497" s="7">
        <f t="shared" ca="1" si="97"/>
        <v>0</v>
      </c>
      <c r="IH497" s="7">
        <f t="shared" ca="1" si="97"/>
        <v>0</v>
      </c>
      <c r="II497" s="7">
        <f t="shared" ca="1" si="97"/>
        <v>0</v>
      </c>
      <c r="IJ497" s="7">
        <f t="shared" ca="1" si="97"/>
        <v>0</v>
      </c>
      <c r="IK497" s="7">
        <f t="shared" ca="1" si="97"/>
        <v>0</v>
      </c>
      <c r="IL497" s="7">
        <f t="shared" ca="1" si="97"/>
        <v>0</v>
      </c>
      <c r="IM497" s="7">
        <f t="shared" ca="1" si="97"/>
        <v>0</v>
      </c>
      <c r="IN497" s="7">
        <f t="shared" ca="1" si="97"/>
        <v>0</v>
      </c>
      <c r="IO497" s="17"/>
      <c r="IP497" s="204"/>
      <c r="IQ497" s="3" t="s">
        <v>22</v>
      </c>
      <c r="IR497" s="7">
        <f ca="1"/>
        <v>0</v>
      </c>
      <c r="IS497" s="7">
        <f ca="1"/>
        <v>0</v>
      </c>
      <c r="IT497" s="7">
        <f ca="1"/>
        <v>0</v>
      </c>
      <c r="IU497" s="7">
        <f ca="1"/>
        <v>0</v>
      </c>
      <c r="IV497" s="7">
        <f ca="1"/>
        <v>0</v>
      </c>
      <c r="IW497" s="7">
        <f ca="1"/>
        <v>0</v>
      </c>
      <c r="IX497" s="7">
        <f ca="1"/>
        <v>0</v>
      </c>
      <c r="IY497" s="7">
        <f ca="1"/>
        <v>0</v>
      </c>
      <c r="IZ497" s="7">
        <f ca="1"/>
        <v>0</v>
      </c>
      <c r="JA497" s="7">
        <f ca="1"/>
        <v>0</v>
      </c>
      <c r="JB497" s="7">
        <f ca="1"/>
        <v>0</v>
      </c>
      <c r="JC497" s="7">
        <f ca="1"/>
        <v>0</v>
      </c>
      <c r="JD497" s="7">
        <f ca="1"/>
        <v>0</v>
      </c>
      <c r="JE497" s="7">
        <f ca="1"/>
        <v>0</v>
      </c>
      <c r="JF497" s="7">
        <f ca="1"/>
        <v>0</v>
      </c>
      <c r="JG497" s="7">
        <f ca="1"/>
        <v>0</v>
      </c>
      <c r="JH497" s="7">
        <f ca="1"/>
        <v>0</v>
      </c>
      <c r="JI497" s="7">
        <f ca="1"/>
        <v>0</v>
      </c>
      <c r="JJ497" s="7">
        <f ca="1"/>
        <v>0</v>
      </c>
      <c r="JK497" s="7">
        <f ca="1"/>
        <v>0</v>
      </c>
      <c r="JL497" s="143"/>
    </row>
    <row r="498" spans="222:272">
      <c r="HN498" s="204"/>
      <c r="HO498" s="148"/>
      <c r="HP498" s="204"/>
      <c r="HQ498" s="3" t="s">
        <v>131</v>
      </c>
      <c r="HR498" s="7">
        <f ca="1"/>
        <v>0</v>
      </c>
      <c r="HS498" t="s">
        <v>185</v>
      </c>
      <c r="HV498" s="7">
        <f t="shared" ca="1" si="98"/>
        <v>0</v>
      </c>
      <c r="HW498" s="7">
        <f t="shared" ca="1" si="97"/>
        <v>0</v>
      </c>
      <c r="HX498" s="7">
        <f t="shared" ca="1" si="97"/>
        <v>0</v>
      </c>
      <c r="HY498" s="7">
        <f t="shared" ca="1" si="97"/>
        <v>0</v>
      </c>
      <c r="HZ498" s="7">
        <f t="shared" ca="1" si="97"/>
        <v>0</v>
      </c>
      <c r="IA498" s="7">
        <f t="shared" ca="1" si="97"/>
        <v>0</v>
      </c>
      <c r="IB498" s="7">
        <f t="shared" ca="1" si="97"/>
        <v>0</v>
      </c>
      <c r="IC498" s="7">
        <f t="shared" ca="1" si="97"/>
        <v>0</v>
      </c>
      <c r="ID498" s="7">
        <f t="shared" ca="1" si="97"/>
        <v>0</v>
      </c>
      <c r="IE498" s="7">
        <f t="shared" ca="1" si="97"/>
        <v>0</v>
      </c>
      <c r="IF498" s="7">
        <f t="shared" ca="1" si="97"/>
        <v>0</v>
      </c>
      <c r="IG498" s="7">
        <f t="shared" ca="1" si="97"/>
        <v>0</v>
      </c>
      <c r="IH498" s="7">
        <f t="shared" ca="1" si="97"/>
        <v>0</v>
      </c>
      <c r="II498" s="7">
        <f t="shared" ca="1" si="97"/>
        <v>0</v>
      </c>
      <c r="IJ498" s="7">
        <f t="shared" ca="1" si="97"/>
        <v>0</v>
      </c>
      <c r="IK498" s="7">
        <f t="shared" ca="1" si="97"/>
        <v>0</v>
      </c>
      <c r="IL498" s="7">
        <f t="shared" ca="1" si="97"/>
        <v>0</v>
      </c>
      <c r="IM498" s="7">
        <f t="shared" ca="1" si="97"/>
        <v>0</v>
      </c>
      <c r="IN498" s="7">
        <f t="shared" ca="1" si="97"/>
        <v>0</v>
      </c>
      <c r="IO498" s="17"/>
      <c r="IP498" s="204"/>
      <c r="IQ498" s="3" t="s">
        <v>131</v>
      </c>
      <c r="IR498" s="7">
        <f ca="1"/>
        <v>0</v>
      </c>
      <c r="IS498" s="7">
        <f ca="1"/>
        <v>0</v>
      </c>
      <c r="IT498" s="7">
        <f ca="1"/>
        <v>0</v>
      </c>
      <c r="IU498" s="7">
        <f ca="1"/>
        <v>0</v>
      </c>
      <c r="IV498" s="7">
        <f ca="1"/>
        <v>0</v>
      </c>
      <c r="IW498" s="7">
        <f ca="1"/>
        <v>0</v>
      </c>
      <c r="IX498" s="7">
        <f ca="1"/>
        <v>0</v>
      </c>
      <c r="IY498" s="7">
        <f ca="1"/>
        <v>0</v>
      </c>
      <c r="IZ498" s="7">
        <f ca="1"/>
        <v>0</v>
      </c>
      <c r="JA498" s="7">
        <f ca="1"/>
        <v>0</v>
      </c>
      <c r="JB498" s="7">
        <f ca="1"/>
        <v>0</v>
      </c>
      <c r="JC498" s="7">
        <f ca="1"/>
        <v>0</v>
      </c>
      <c r="JD498" s="7">
        <f ca="1"/>
        <v>0</v>
      </c>
      <c r="JE498" s="7">
        <f ca="1"/>
        <v>0</v>
      </c>
      <c r="JF498" s="7">
        <f ca="1"/>
        <v>0</v>
      </c>
      <c r="JG498" s="7">
        <f ca="1"/>
        <v>0</v>
      </c>
      <c r="JH498" s="7">
        <f ca="1"/>
        <v>0</v>
      </c>
      <c r="JI498" s="7">
        <f ca="1"/>
        <v>0</v>
      </c>
      <c r="JJ498" s="7">
        <f ca="1"/>
        <v>0</v>
      </c>
      <c r="JK498" s="7">
        <f ca="1"/>
        <v>0</v>
      </c>
      <c r="JL498" s="143"/>
    </row>
    <row r="499" spans="222:272">
      <c r="HN499" s="204"/>
      <c r="HO499" s="148"/>
      <c r="HP499" s="204"/>
      <c r="HQ499" s="3" t="s">
        <v>132</v>
      </c>
      <c r="HR499" s="7">
        <f ca="1"/>
        <v>0</v>
      </c>
      <c r="HS499" t="s">
        <v>185</v>
      </c>
      <c r="HV499" s="7">
        <f t="shared" ca="1" si="98"/>
        <v>0</v>
      </c>
      <c r="HW499" s="7">
        <f t="shared" ca="1" si="97"/>
        <v>0</v>
      </c>
      <c r="HX499" s="7">
        <f t="shared" ca="1" si="97"/>
        <v>0</v>
      </c>
      <c r="HY499" s="7">
        <f t="shared" ca="1" si="97"/>
        <v>0</v>
      </c>
      <c r="HZ499" s="7">
        <f t="shared" ca="1" si="97"/>
        <v>0</v>
      </c>
      <c r="IA499" s="7">
        <f t="shared" ca="1" si="97"/>
        <v>0</v>
      </c>
      <c r="IB499" s="7">
        <f t="shared" ca="1" si="97"/>
        <v>0</v>
      </c>
      <c r="IC499" s="7">
        <f t="shared" ca="1" si="97"/>
        <v>0</v>
      </c>
      <c r="ID499" s="7">
        <f t="shared" ca="1" si="97"/>
        <v>0</v>
      </c>
      <c r="IE499" s="7">
        <f t="shared" ca="1" si="97"/>
        <v>0</v>
      </c>
      <c r="IF499" s="7">
        <f t="shared" ca="1" si="97"/>
        <v>0</v>
      </c>
      <c r="IG499" s="7">
        <f t="shared" ca="1" si="97"/>
        <v>0</v>
      </c>
      <c r="IH499" s="7">
        <f t="shared" ca="1" si="97"/>
        <v>0</v>
      </c>
      <c r="II499" s="7">
        <f t="shared" ca="1" si="97"/>
        <v>0</v>
      </c>
      <c r="IJ499" s="7">
        <f t="shared" ca="1" si="97"/>
        <v>0</v>
      </c>
      <c r="IK499" s="7">
        <f t="shared" ca="1" si="97"/>
        <v>0</v>
      </c>
      <c r="IL499" s="7">
        <f t="shared" ca="1" si="97"/>
        <v>0</v>
      </c>
      <c r="IM499" s="7">
        <f t="shared" ca="1" si="97"/>
        <v>0</v>
      </c>
      <c r="IN499" s="7">
        <f t="shared" ca="1" si="97"/>
        <v>0</v>
      </c>
      <c r="IO499" s="17"/>
      <c r="IP499" s="204"/>
      <c r="IQ499" s="3" t="s">
        <v>132</v>
      </c>
      <c r="IR499" s="7">
        <f ca="1"/>
        <v>0</v>
      </c>
      <c r="IS499" s="7">
        <f ca="1"/>
        <v>0</v>
      </c>
      <c r="IT499" s="7">
        <f ca="1"/>
        <v>0</v>
      </c>
      <c r="IU499" s="7">
        <f ca="1"/>
        <v>0</v>
      </c>
      <c r="IV499" s="7">
        <f ca="1"/>
        <v>0</v>
      </c>
      <c r="IW499" s="7">
        <f ca="1"/>
        <v>0</v>
      </c>
      <c r="IX499" s="7">
        <f ca="1"/>
        <v>0</v>
      </c>
      <c r="IY499" s="7">
        <f ca="1"/>
        <v>0</v>
      </c>
      <c r="IZ499" s="7">
        <f ca="1"/>
        <v>0</v>
      </c>
      <c r="JA499" s="7">
        <f ca="1"/>
        <v>0</v>
      </c>
      <c r="JB499" s="7">
        <f ca="1"/>
        <v>0</v>
      </c>
      <c r="JC499" s="7">
        <f ca="1"/>
        <v>0</v>
      </c>
      <c r="JD499" s="7">
        <f ca="1"/>
        <v>0</v>
      </c>
      <c r="JE499" s="7">
        <f ca="1"/>
        <v>0</v>
      </c>
      <c r="JF499" s="7">
        <f ca="1"/>
        <v>0</v>
      </c>
      <c r="JG499" s="7">
        <f ca="1"/>
        <v>0</v>
      </c>
      <c r="JH499" s="7">
        <f ca="1"/>
        <v>0</v>
      </c>
      <c r="JI499" s="7">
        <f ca="1"/>
        <v>0</v>
      </c>
      <c r="JJ499" s="7">
        <f ca="1"/>
        <v>0</v>
      </c>
      <c r="JK499" s="7">
        <f ca="1"/>
        <v>0</v>
      </c>
      <c r="JL499" s="143"/>
    </row>
    <row r="500" spans="222:272">
      <c r="HN500" s="204"/>
      <c r="HO500" s="148"/>
      <c r="HP500" s="204"/>
      <c r="HQ500" s="3" t="s">
        <v>32</v>
      </c>
      <c r="HR500" s="7">
        <f ca="1"/>
        <v>0</v>
      </c>
      <c r="HS500" t="s">
        <v>185</v>
      </c>
      <c r="HV500" s="7">
        <f t="shared" ca="1" si="98"/>
        <v>0</v>
      </c>
      <c r="HW500" s="7">
        <f t="shared" ca="1" si="97"/>
        <v>0</v>
      </c>
      <c r="HX500" s="7">
        <f t="shared" ca="1" si="97"/>
        <v>0</v>
      </c>
      <c r="HY500" s="7">
        <f t="shared" ca="1" si="97"/>
        <v>0</v>
      </c>
      <c r="HZ500" s="7">
        <f t="shared" ca="1" si="97"/>
        <v>0</v>
      </c>
      <c r="IA500" s="7">
        <f t="shared" ca="1" si="97"/>
        <v>0</v>
      </c>
      <c r="IB500" s="7">
        <f t="shared" ca="1" si="97"/>
        <v>0</v>
      </c>
      <c r="IC500" s="7">
        <f t="shared" ca="1" si="97"/>
        <v>0</v>
      </c>
      <c r="ID500" s="7">
        <f t="shared" ca="1" si="97"/>
        <v>0</v>
      </c>
      <c r="IE500" s="7">
        <f t="shared" ca="1" si="97"/>
        <v>0</v>
      </c>
      <c r="IF500" s="7">
        <f t="shared" ca="1" si="97"/>
        <v>0</v>
      </c>
      <c r="IG500" s="7">
        <f t="shared" ca="1" si="97"/>
        <v>0</v>
      </c>
      <c r="IH500" s="7">
        <f t="shared" ca="1" si="97"/>
        <v>0</v>
      </c>
      <c r="II500" s="7">
        <f t="shared" ca="1" si="97"/>
        <v>0</v>
      </c>
      <c r="IJ500" s="7">
        <f t="shared" ca="1" si="97"/>
        <v>0</v>
      </c>
      <c r="IK500" s="7">
        <f t="shared" ca="1" si="97"/>
        <v>0</v>
      </c>
      <c r="IL500" s="7">
        <f t="shared" ca="1" si="97"/>
        <v>0</v>
      </c>
      <c r="IM500" s="7">
        <f t="shared" ca="1" si="97"/>
        <v>0</v>
      </c>
      <c r="IN500" s="7">
        <f t="shared" ca="1" si="97"/>
        <v>0</v>
      </c>
      <c r="IO500" s="17"/>
      <c r="IP500" s="204"/>
      <c r="IQ500" s="3" t="s">
        <v>32</v>
      </c>
      <c r="IR500" s="7">
        <f ca="1"/>
        <v>0</v>
      </c>
      <c r="IS500" s="7">
        <f ca="1"/>
        <v>0</v>
      </c>
      <c r="IT500" s="7">
        <f ca="1"/>
        <v>0</v>
      </c>
      <c r="IU500" s="7">
        <f ca="1"/>
        <v>0</v>
      </c>
      <c r="IV500" s="7">
        <f ca="1"/>
        <v>0</v>
      </c>
      <c r="IW500" s="7">
        <f ca="1"/>
        <v>0</v>
      </c>
      <c r="IX500" s="7">
        <f ca="1"/>
        <v>0</v>
      </c>
      <c r="IY500" s="7">
        <f ca="1"/>
        <v>0</v>
      </c>
      <c r="IZ500" s="7">
        <f ca="1"/>
        <v>0</v>
      </c>
      <c r="JA500" s="7">
        <f ca="1"/>
        <v>0</v>
      </c>
      <c r="JB500" s="7">
        <f ca="1"/>
        <v>0</v>
      </c>
      <c r="JC500" s="7">
        <f ca="1"/>
        <v>0</v>
      </c>
      <c r="JD500" s="7">
        <f ca="1"/>
        <v>0</v>
      </c>
      <c r="JE500" s="7">
        <f ca="1"/>
        <v>0</v>
      </c>
      <c r="JF500" s="7">
        <f ca="1"/>
        <v>0</v>
      </c>
      <c r="JG500" s="7">
        <f ca="1"/>
        <v>0</v>
      </c>
      <c r="JH500" s="7">
        <f ca="1"/>
        <v>0</v>
      </c>
      <c r="JI500" s="7">
        <f ca="1"/>
        <v>0</v>
      </c>
      <c r="JJ500" s="7">
        <f ca="1"/>
        <v>0</v>
      </c>
      <c r="JK500" s="7">
        <f ca="1"/>
        <v>0</v>
      </c>
      <c r="JL500" s="143"/>
    </row>
    <row r="501" spans="222:272">
      <c r="HN501" s="204"/>
      <c r="HO501" s="148"/>
      <c r="HP501" s="204"/>
      <c r="HQ501" s="3" t="s">
        <v>33</v>
      </c>
      <c r="HR501" s="7">
        <f ca="1"/>
        <v>0</v>
      </c>
      <c r="HS501" t="s">
        <v>185</v>
      </c>
      <c r="HV501" s="7">
        <f t="shared" ca="1" si="98"/>
        <v>0</v>
      </c>
      <c r="HW501" s="7">
        <f t="shared" ca="1" si="97"/>
        <v>0</v>
      </c>
      <c r="HX501" s="7">
        <f t="shared" ca="1" si="97"/>
        <v>0</v>
      </c>
      <c r="HY501" s="7">
        <f t="shared" ca="1" si="97"/>
        <v>0</v>
      </c>
      <c r="HZ501" s="7">
        <f t="shared" ca="1" si="97"/>
        <v>0</v>
      </c>
      <c r="IA501" s="7">
        <f t="shared" ca="1" si="97"/>
        <v>0</v>
      </c>
      <c r="IB501" s="7">
        <f t="shared" ca="1" si="97"/>
        <v>0</v>
      </c>
      <c r="IC501" s="7">
        <f t="shared" ca="1" si="97"/>
        <v>0</v>
      </c>
      <c r="ID501" s="7">
        <f t="shared" ca="1" si="97"/>
        <v>0</v>
      </c>
      <c r="IE501" s="7">
        <f t="shared" ca="1" si="97"/>
        <v>0</v>
      </c>
      <c r="IF501" s="7">
        <f t="shared" ca="1" si="97"/>
        <v>0</v>
      </c>
      <c r="IG501" s="7">
        <f t="shared" ca="1" si="97"/>
        <v>0</v>
      </c>
      <c r="IH501" s="7">
        <f t="shared" ca="1" si="97"/>
        <v>0</v>
      </c>
      <c r="II501" s="7">
        <f t="shared" ca="1" si="97"/>
        <v>0</v>
      </c>
      <c r="IJ501" s="7">
        <f t="shared" ca="1" si="97"/>
        <v>0</v>
      </c>
      <c r="IK501" s="7">
        <f t="shared" ca="1" si="97"/>
        <v>0</v>
      </c>
      <c r="IL501" s="7">
        <f t="shared" ca="1" si="97"/>
        <v>0</v>
      </c>
      <c r="IM501" s="7">
        <f t="shared" ca="1" si="97"/>
        <v>0</v>
      </c>
      <c r="IN501" s="7">
        <f t="shared" ca="1" si="97"/>
        <v>0</v>
      </c>
      <c r="IO501" s="17"/>
      <c r="IP501" s="204"/>
      <c r="IQ501" s="3" t="s">
        <v>33</v>
      </c>
      <c r="IR501" s="7">
        <f ca="1"/>
        <v>0</v>
      </c>
      <c r="IS501" s="7">
        <f ca="1"/>
        <v>0</v>
      </c>
      <c r="IT501" s="7">
        <f ca="1"/>
        <v>0</v>
      </c>
      <c r="IU501" s="7">
        <f ca="1"/>
        <v>0</v>
      </c>
      <c r="IV501" s="7">
        <f ca="1"/>
        <v>0</v>
      </c>
      <c r="IW501" s="7">
        <f ca="1"/>
        <v>0</v>
      </c>
      <c r="IX501" s="7">
        <f ca="1"/>
        <v>0</v>
      </c>
      <c r="IY501" s="7">
        <f ca="1"/>
        <v>0</v>
      </c>
      <c r="IZ501" s="7">
        <f ca="1"/>
        <v>0</v>
      </c>
      <c r="JA501" s="7">
        <f ca="1"/>
        <v>0</v>
      </c>
      <c r="JB501" s="7">
        <f ca="1"/>
        <v>0</v>
      </c>
      <c r="JC501" s="7">
        <f ca="1"/>
        <v>0</v>
      </c>
      <c r="JD501" s="7">
        <f ca="1"/>
        <v>0</v>
      </c>
      <c r="JE501" s="7">
        <f ca="1"/>
        <v>0</v>
      </c>
      <c r="JF501" s="7">
        <f ca="1"/>
        <v>0</v>
      </c>
      <c r="JG501" s="7">
        <f ca="1"/>
        <v>0</v>
      </c>
      <c r="JH501" s="7">
        <f ca="1"/>
        <v>0</v>
      </c>
      <c r="JI501" s="7">
        <f ca="1"/>
        <v>0</v>
      </c>
      <c r="JJ501" s="7">
        <f ca="1"/>
        <v>0</v>
      </c>
      <c r="JK501" s="7">
        <f ca="1"/>
        <v>0</v>
      </c>
      <c r="JL501" s="143"/>
    </row>
    <row r="502" spans="222:272">
      <c r="HN502" s="204"/>
      <c r="HO502" s="148"/>
      <c r="HP502" s="204"/>
      <c r="HQ502" s="3" t="s">
        <v>42</v>
      </c>
      <c r="HR502" s="7">
        <f ca="1"/>
        <v>1</v>
      </c>
      <c r="HS502" t="s">
        <v>185</v>
      </c>
      <c r="HV502" s="7">
        <f t="shared" ca="1" si="98"/>
        <v>0</v>
      </c>
      <c r="HW502" s="7">
        <f t="shared" ca="1" si="97"/>
        <v>0</v>
      </c>
      <c r="HX502" s="7">
        <f t="shared" ca="1" si="97"/>
        <v>0</v>
      </c>
      <c r="HY502" s="7">
        <f t="shared" ca="1" si="97"/>
        <v>0</v>
      </c>
      <c r="HZ502" s="7">
        <f t="shared" ca="1" si="97"/>
        <v>0</v>
      </c>
      <c r="IA502" s="7">
        <f t="shared" ca="1" si="97"/>
        <v>0</v>
      </c>
      <c r="IB502" s="7">
        <f t="shared" ca="1" si="97"/>
        <v>0</v>
      </c>
      <c r="IC502" s="7">
        <f t="shared" ca="1" si="97"/>
        <v>0</v>
      </c>
      <c r="ID502" s="7">
        <f t="shared" ca="1" si="97"/>
        <v>0</v>
      </c>
      <c r="IE502" s="7">
        <f t="shared" ca="1" si="97"/>
        <v>0</v>
      </c>
      <c r="IF502" s="7">
        <f t="shared" ca="1" si="97"/>
        <v>0</v>
      </c>
      <c r="IG502" s="7">
        <f t="shared" ca="1" si="97"/>
        <v>0</v>
      </c>
      <c r="IH502" s="7">
        <f t="shared" ca="1" si="97"/>
        <v>0</v>
      </c>
      <c r="II502" s="7">
        <f t="shared" ca="1" si="97"/>
        <v>1</v>
      </c>
      <c r="IJ502" s="7">
        <f t="shared" ca="1" si="97"/>
        <v>0</v>
      </c>
      <c r="IK502" s="7">
        <f t="shared" ca="1" si="97"/>
        <v>0</v>
      </c>
      <c r="IL502" s="7">
        <f t="shared" ca="1" si="97"/>
        <v>0</v>
      </c>
      <c r="IM502" s="7">
        <f t="shared" ca="1" si="97"/>
        <v>0</v>
      </c>
      <c r="IN502" s="7">
        <f t="shared" ca="1" si="97"/>
        <v>0</v>
      </c>
      <c r="IO502" s="17"/>
      <c r="IP502" s="204"/>
      <c r="IQ502" s="3" t="s">
        <v>42</v>
      </c>
      <c r="IR502" s="7">
        <f ca="1"/>
        <v>0</v>
      </c>
      <c r="IS502" s="7">
        <f ca="1"/>
        <v>0</v>
      </c>
      <c r="IT502" s="7">
        <f ca="1"/>
        <v>0</v>
      </c>
      <c r="IU502" s="7">
        <f ca="1"/>
        <v>0</v>
      </c>
      <c r="IV502" s="7">
        <f ca="1"/>
        <v>0</v>
      </c>
      <c r="IW502" s="7">
        <f ca="1"/>
        <v>0</v>
      </c>
      <c r="IX502" s="7">
        <f ca="1"/>
        <v>0</v>
      </c>
      <c r="IY502" s="7">
        <f ca="1"/>
        <v>0</v>
      </c>
      <c r="IZ502" s="7">
        <f ca="1"/>
        <v>0</v>
      </c>
      <c r="JA502" s="7">
        <f ca="1"/>
        <v>0</v>
      </c>
      <c r="JB502" s="7">
        <f ca="1"/>
        <v>0</v>
      </c>
      <c r="JC502" s="7">
        <f ca="1"/>
        <v>0</v>
      </c>
      <c r="JD502" s="7">
        <f ca="1"/>
        <v>0</v>
      </c>
      <c r="JE502" s="7">
        <f ca="1"/>
        <v>0</v>
      </c>
      <c r="JF502" s="7">
        <f ca="1"/>
        <v>0</v>
      </c>
      <c r="JG502" s="7">
        <f ca="1"/>
        <v>0</v>
      </c>
      <c r="JH502" s="7">
        <f ca="1"/>
        <v>0</v>
      </c>
      <c r="JI502" s="7">
        <f ca="1"/>
        <v>96.000000000000014</v>
      </c>
      <c r="JJ502" s="7">
        <f ca="1"/>
        <v>6.5327556334923036E-14</v>
      </c>
      <c r="JK502" s="7">
        <f ca="1"/>
        <v>1.959826690047691E-14</v>
      </c>
      <c r="JL502" s="143"/>
    </row>
    <row r="503" spans="222:272">
      <c r="HN503" s="204"/>
      <c r="HO503" s="148"/>
      <c r="HP503" s="204"/>
      <c r="HQ503" s="3" t="s">
        <v>34</v>
      </c>
      <c r="HR503" s="7">
        <f ca="1"/>
        <v>0</v>
      </c>
      <c r="HS503" t="s">
        <v>185</v>
      </c>
      <c r="HV503" s="7">
        <f t="shared" ca="1" si="98"/>
        <v>0</v>
      </c>
      <c r="HW503" s="7">
        <f t="shared" ca="1" si="97"/>
        <v>0</v>
      </c>
      <c r="HX503" s="7">
        <f t="shared" ca="1" si="97"/>
        <v>0</v>
      </c>
      <c r="HY503" s="7">
        <f t="shared" ca="1" si="97"/>
        <v>0</v>
      </c>
      <c r="HZ503" s="7">
        <f t="shared" ref="HZ503:IN507" ca="1" si="99">IF((ROW()-ROW($HV$489))=(COLUMN()-COLUMN($HV$489)),INDIRECT("HR"&amp;ROW()),0)</f>
        <v>0</v>
      </c>
      <c r="IA503" s="7">
        <f t="shared" ca="1" si="99"/>
        <v>0</v>
      </c>
      <c r="IB503" s="7">
        <f t="shared" ca="1" si="99"/>
        <v>0</v>
      </c>
      <c r="IC503" s="7">
        <f t="shared" ca="1" si="99"/>
        <v>0</v>
      </c>
      <c r="ID503" s="7">
        <f t="shared" ca="1" si="99"/>
        <v>0</v>
      </c>
      <c r="IE503" s="7">
        <f t="shared" ca="1" si="99"/>
        <v>0</v>
      </c>
      <c r="IF503" s="7">
        <f t="shared" ca="1" si="99"/>
        <v>0</v>
      </c>
      <c r="IG503" s="7">
        <f t="shared" ca="1" si="99"/>
        <v>0</v>
      </c>
      <c r="IH503" s="7">
        <f t="shared" ca="1" si="99"/>
        <v>0</v>
      </c>
      <c r="II503" s="7">
        <f t="shared" ca="1" si="99"/>
        <v>0</v>
      </c>
      <c r="IJ503" s="7">
        <f t="shared" ca="1" si="99"/>
        <v>0</v>
      </c>
      <c r="IK503" s="7">
        <f t="shared" ca="1" si="99"/>
        <v>0</v>
      </c>
      <c r="IL503" s="7">
        <f t="shared" ca="1" si="99"/>
        <v>0</v>
      </c>
      <c r="IM503" s="7">
        <f t="shared" ca="1" si="99"/>
        <v>0</v>
      </c>
      <c r="IN503" s="7">
        <f t="shared" ca="1" si="99"/>
        <v>0</v>
      </c>
      <c r="IO503" s="17"/>
      <c r="IP503" s="204"/>
      <c r="IQ503" s="3" t="s">
        <v>34</v>
      </c>
      <c r="IR503" s="7">
        <f ca="1"/>
        <v>0</v>
      </c>
      <c r="IS503" s="7">
        <f ca="1"/>
        <v>0</v>
      </c>
      <c r="IT503" s="7">
        <f ca="1"/>
        <v>0</v>
      </c>
      <c r="IU503" s="7">
        <f ca="1"/>
        <v>0</v>
      </c>
      <c r="IV503" s="7">
        <f ca="1"/>
        <v>0</v>
      </c>
      <c r="IW503" s="7">
        <f ca="1"/>
        <v>0</v>
      </c>
      <c r="IX503" s="7">
        <f ca="1"/>
        <v>0</v>
      </c>
      <c r="IY503" s="7">
        <f ca="1"/>
        <v>0</v>
      </c>
      <c r="IZ503" s="7">
        <f ca="1"/>
        <v>0</v>
      </c>
      <c r="JA503" s="7">
        <f ca="1"/>
        <v>0</v>
      </c>
      <c r="JB503" s="7">
        <f ca="1"/>
        <v>0</v>
      </c>
      <c r="JC503" s="7">
        <f ca="1"/>
        <v>0</v>
      </c>
      <c r="JD503" s="7">
        <f ca="1"/>
        <v>0</v>
      </c>
      <c r="JE503" s="7">
        <f ca="1"/>
        <v>0</v>
      </c>
      <c r="JF503" s="7">
        <f ca="1"/>
        <v>0</v>
      </c>
      <c r="JG503" s="7">
        <f ca="1"/>
        <v>0</v>
      </c>
      <c r="JH503" s="7">
        <f ca="1"/>
        <v>0</v>
      </c>
      <c r="JI503" s="7">
        <f ca="1"/>
        <v>0</v>
      </c>
      <c r="JJ503" s="7">
        <f ca="1"/>
        <v>0</v>
      </c>
      <c r="JK503" s="7">
        <f ca="1"/>
        <v>0</v>
      </c>
      <c r="JL503" s="143"/>
    </row>
    <row r="504" spans="222:272">
      <c r="HN504" s="204"/>
      <c r="HO504" s="148"/>
      <c r="HP504" s="204"/>
      <c r="HQ504" s="3" t="s">
        <v>35</v>
      </c>
      <c r="HR504" s="7">
        <f ca="1"/>
        <v>0</v>
      </c>
      <c r="HS504" t="s">
        <v>186</v>
      </c>
      <c r="HV504" s="7">
        <f t="shared" ca="1" si="98"/>
        <v>0</v>
      </c>
      <c r="HW504" s="7">
        <f t="shared" ca="1" si="98"/>
        <v>0</v>
      </c>
      <c r="HX504" s="7">
        <f t="shared" ca="1" si="98"/>
        <v>0</v>
      </c>
      <c r="HY504" s="7">
        <f t="shared" ca="1" si="98"/>
        <v>0</v>
      </c>
      <c r="HZ504" s="7">
        <f t="shared" ca="1" si="98"/>
        <v>0</v>
      </c>
      <c r="IA504" s="7">
        <f t="shared" ca="1" si="98"/>
        <v>0</v>
      </c>
      <c r="IB504" s="7">
        <f t="shared" ca="1" si="98"/>
        <v>0</v>
      </c>
      <c r="IC504" s="7">
        <f t="shared" ca="1" si="98"/>
        <v>0</v>
      </c>
      <c r="ID504" s="7">
        <f t="shared" ca="1" si="98"/>
        <v>0</v>
      </c>
      <c r="IE504" s="7">
        <f t="shared" ca="1" si="98"/>
        <v>0</v>
      </c>
      <c r="IF504" s="7">
        <f t="shared" ca="1" si="98"/>
        <v>0</v>
      </c>
      <c r="IG504" s="7">
        <f t="shared" ca="1" si="98"/>
        <v>0</v>
      </c>
      <c r="IH504" s="7">
        <f t="shared" ca="1" si="98"/>
        <v>0</v>
      </c>
      <c r="II504" s="7">
        <f t="shared" ca="1" si="98"/>
        <v>0</v>
      </c>
      <c r="IJ504" s="7">
        <f t="shared" ca="1" si="98"/>
        <v>0</v>
      </c>
      <c r="IK504" s="7">
        <f t="shared" ca="1" si="98"/>
        <v>0</v>
      </c>
      <c r="IL504" s="7">
        <f t="shared" ca="1" si="99"/>
        <v>0</v>
      </c>
      <c r="IM504" s="7">
        <f t="shared" ca="1" si="99"/>
        <v>0</v>
      </c>
      <c r="IN504" s="7">
        <f t="shared" ca="1" si="99"/>
        <v>0</v>
      </c>
      <c r="IO504" s="17"/>
      <c r="IP504" s="204"/>
      <c r="IQ504" s="3" t="s">
        <v>35</v>
      </c>
      <c r="IR504" s="7">
        <f ca="1"/>
        <v>0</v>
      </c>
      <c r="IS504" s="7">
        <f ca="1"/>
        <v>0</v>
      </c>
      <c r="IT504" s="7">
        <f ca="1"/>
        <v>0</v>
      </c>
      <c r="IU504" s="7">
        <f ca="1"/>
        <v>0</v>
      </c>
      <c r="IV504" s="7">
        <f ca="1"/>
        <v>0</v>
      </c>
      <c r="IW504" s="7">
        <f ca="1"/>
        <v>0</v>
      </c>
      <c r="IX504" s="7">
        <f ca="1"/>
        <v>0</v>
      </c>
      <c r="IY504" s="7">
        <f ca="1"/>
        <v>0</v>
      </c>
      <c r="IZ504" s="7">
        <f ca="1"/>
        <v>0</v>
      </c>
      <c r="JA504" s="7">
        <f ca="1"/>
        <v>0</v>
      </c>
      <c r="JB504" s="7">
        <f ca="1"/>
        <v>0</v>
      </c>
      <c r="JC504" s="7">
        <f ca="1"/>
        <v>0</v>
      </c>
      <c r="JD504" s="7">
        <f ca="1"/>
        <v>0</v>
      </c>
      <c r="JE504" s="7">
        <f ca="1"/>
        <v>0</v>
      </c>
      <c r="JF504" s="7">
        <f ca="1"/>
        <v>0</v>
      </c>
      <c r="JG504" s="7">
        <f ca="1"/>
        <v>0</v>
      </c>
      <c r="JH504" s="7">
        <f ca="1"/>
        <v>0</v>
      </c>
      <c r="JI504" s="7">
        <f ca="1"/>
        <v>0</v>
      </c>
      <c r="JJ504" s="7">
        <f ca="1"/>
        <v>0</v>
      </c>
      <c r="JK504" s="7">
        <f ca="1"/>
        <v>0</v>
      </c>
      <c r="JL504" s="143"/>
    </row>
    <row r="505" spans="222:272" ht="19">
      <c r="HN505" s="204"/>
      <c r="HO505" s="148"/>
      <c r="HP505" s="204"/>
      <c r="HQ505" s="3" t="s">
        <v>36</v>
      </c>
      <c r="HR505" s="7">
        <f ca="1"/>
        <v>0</v>
      </c>
      <c r="HS505" t="s">
        <v>187</v>
      </c>
      <c r="HV505" s="7">
        <f t="shared" ca="1" si="98"/>
        <v>0</v>
      </c>
      <c r="HW505" s="7">
        <f t="shared" ca="1" si="98"/>
        <v>0</v>
      </c>
      <c r="HX505" s="7">
        <f t="shared" ca="1" si="98"/>
        <v>0</v>
      </c>
      <c r="HY505" s="7">
        <f t="shared" ca="1" si="98"/>
        <v>0</v>
      </c>
      <c r="HZ505" s="7">
        <f t="shared" ca="1" si="98"/>
        <v>0</v>
      </c>
      <c r="IA505" s="7">
        <f t="shared" ca="1" si="98"/>
        <v>0</v>
      </c>
      <c r="IB505" s="7">
        <f t="shared" ca="1" si="98"/>
        <v>0</v>
      </c>
      <c r="IC505" s="7">
        <f t="shared" ca="1" si="98"/>
        <v>0</v>
      </c>
      <c r="ID505" s="7">
        <f t="shared" ca="1" si="98"/>
        <v>0</v>
      </c>
      <c r="IE505" s="7">
        <f t="shared" ca="1" si="98"/>
        <v>0</v>
      </c>
      <c r="IF505" s="7">
        <f t="shared" ca="1" si="98"/>
        <v>0</v>
      </c>
      <c r="IG505" s="7">
        <f t="shared" ca="1" si="98"/>
        <v>0</v>
      </c>
      <c r="IH505" s="7">
        <f t="shared" ca="1" si="98"/>
        <v>0</v>
      </c>
      <c r="II505" s="7">
        <f t="shared" ca="1" si="98"/>
        <v>0</v>
      </c>
      <c r="IJ505" s="7">
        <f t="shared" ca="1" si="98"/>
        <v>0</v>
      </c>
      <c r="IK505" s="7">
        <f t="shared" ca="1" si="98"/>
        <v>0</v>
      </c>
      <c r="IL505" s="7">
        <f t="shared" ca="1" si="99"/>
        <v>0</v>
      </c>
      <c r="IM505" s="7">
        <f t="shared" ca="1" si="99"/>
        <v>0</v>
      </c>
      <c r="IN505" s="7">
        <f t="shared" ca="1" si="99"/>
        <v>0</v>
      </c>
      <c r="IO505" s="17"/>
      <c r="IP505" s="204"/>
      <c r="IQ505" s="3" t="s">
        <v>36</v>
      </c>
      <c r="IR505" s="7">
        <f ca="1"/>
        <v>0</v>
      </c>
      <c r="IS505" s="7">
        <f ca="1"/>
        <v>0</v>
      </c>
      <c r="IT505" s="7">
        <f ca="1"/>
        <v>0</v>
      </c>
      <c r="IU505" s="7">
        <f ca="1"/>
        <v>0</v>
      </c>
      <c r="IV505" s="7">
        <f ca="1"/>
        <v>0</v>
      </c>
      <c r="IW505" s="7">
        <f ca="1"/>
        <v>0</v>
      </c>
      <c r="IX505" s="7">
        <f ca="1"/>
        <v>0</v>
      </c>
      <c r="IY505" s="7">
        <f ca="1"/>
        <v>0</v>
      </c>
      <c r="IZ505" s="7">
        <f ca="1"/>
        <v>0</v>
      </c>
      <c r="JA505" s="7">
        <f ca="1"/>
        <v>0</v>
      </c>
      <c r="JB505" s="7">
        <f ca="1"/>
        <v>0</v>
      </c>
      <c r="JC505" s="7">
        <f ca="1"/>
        <v>0</v>
      </c>
      <c r="JD505" s="7">
        <f ca="1"/>
        <v>0</v>
      </c>
      <c r="JE505" s="7">
        <f ca="1"/>
        <v>0</v>
      </c>
      <c r="JF505" s="7">
        <f ca="1"/>
        <v>0</v>
      </c>
      <c r="JG505" s="7">
        <f ca="1"/>
        <v>0</v>
      </c>
      <c r="JH505" s="7">
        <f ca="1"/>
        <v>0</v>
      </c>
      <c r="JI505" s="7">
        <f ca="1"/>
        <v>0</v>
      </c>
      <c r="JJ505" s="7">
        <f ca="1"/>
        <v>0</v>
      </c>
      <c r="JK505" s="7">
        <f ca="1"/>
        <v>0</v>
      </c>
      <c r="JL505" s="143"/>
    </row>
    <row r="506" spans="222:272">
      <c r="HN506" s="204"/>
      <c r="HO506" s="148"/>
      <c r="HP506" s="204"/>
      <c r="HQ506" s="3" t="s">
        <v>41</v>
      </c>
      <c r="HR506" s="7">
        <f ca="1"/>
        <v>-1.9200000000000001E-13</v>
      </c>
      <c r="HS506" t="s">
        <v>188</v>
      </c>
      <c r="HV506" s="7">
        <f t="shared" ca="1" si="98"/>
        <v>0</v>
      </c>
      <c r="HW506" s="7">
        <f t="shared" ca="1" si="98"/>
        <v>0</v>
      </c>
      <c r="HX506" s="7">
        <f t="shared" ca="1" si="98"/>
        <v>0</v>
      </c>
      <c r="HY506" s="7">
        <f t="shared" ca="1" si="98"/>
        <v>0</v>
      </c>
      <c r="HZ506" s="7">
        <f t="shared" ca="1" si="98"/>
        <v>0</v>
      </c>
      <c r="IA506" s="7">
        <f t="shared" ca="1" si="98"/>
        <v>0</v>
      </c>
      <c r="IB506" s="7">
        <f t="shared" ca="1" si="98"/>
        <v>0</v>
      </c>
      <c r="IC506" s="7">
        <f t="shared" ca="1" si="98"/>
        <v>0</v>
      </c>
      <c r="ID506" s="7">
        <f t="shared" ca="1" si="98"/>
        <v>0</v>
      </c>
      <c r="IE506" s="7">
        <f t="shared" ca="1" si="98"/>
        <v>0</v>
      </c>
      <c r="IF506" s="7">
        <f t="shared" ca="1" si="98"/>
        <v>0</v>
      </c>
      <c r="IG506" s="7">
        <f t="shared" ca="1" si="98"/>
        <v>0</v>
      </c>
      <c r="IH506" s="7">
        <f t="shared" ca="1" si="98"/>
        <v>0</v>
      </c>
      <c r="II506" s="7">
        <f t="shared" ca="1" si="98"/>
        <v>0</v>
      </c>
      <c r="IJ506" s="7">
        <f t="shared" ca="1" si="98"/>
        <v>0</v>
      </c>
      <c r="IK506" s="7">
        <f t="shared" ca="1" si="98"/>
        <v>0</v>
      </c>
      <c r="IL506" s="7">
        <f t="shared" ca="1" si="99"/>
        <v>0</v>
      </c>
      <c r="IM506" s="7">
        <f t="shared" ca="1" si="99"/>
        <v>-1.9200000000000001E-13</v>
      </c>
      <c r="IN506" s="7">
        <f t="shared" ca="1" si="99"/>
        <v>0</v>
      </c>
      <c r="IO506" s="17"/>
      <c r="IP506" s="204"/>
      <c r="IQ506" s="3" t="s">
        <v>41</v>
      </c>
      <c r="IR506" s="7">
        <f ca="1"/>
        <v>0</v>
      </c>
      <c r="IS506" s="7">
        <f ca="1"/>
        <v>0</v>
      </c>
      <c r="IT506" s="7">
        <f ca="1"/>
        <v>0</v>
      </c>
      <c r="IU506" s="7">
        <f ca="1"/>
        <v>0</v>
      </c>
      <c r="IV506" s="7">
        <f ca="1"/>
        <v>0</v>
      </c>
      <c r="IW506" s="7">
        <f ca="1"/>
        <v>0</v>
      </c>
      <c r="IX506" s="7">
        <f ca="1"/>
        <v>0</v>
      </c>
      <c r="IY506" s="7">
        <f ca="1"/>
        <v>0</v>
      </c>
      <c r="IZ506" s="7">
        <f ca="1"/>
        <v>0</v>
      </c>
      <c r="JA506" s="7">
        <f ca="1"/>
        <v>0</v>
      </c>
      <c r="JB506" s="7">
        <f ca="1"/>
        <v>0</v>
      </c>
      <c r="JC506" s="7">
        <f ca="1"/>
        <v>0</v>
      </c>
      <c r="JD506" s="7">
        <f ca="1"/>
        <v>0</v>
      </c>
      <c r="JE506" s="7">
        <f ca="1"/>
        <v>0</v>
      </c>
      <c r="JF506" s="7">
        <f ca="1"/>
        <v>0</v>
      </c>
      <c r="JG506" s="7">
        <f ca="1"/>
        <v>0</v>
      </c>
      <c r="JH506" s="7">
        <f ca="1"/>
        <v>0</v>
      </c>
      <c r="JI506" s="7">
        <f ca="1"/>
        <v>-96.000000000000014</v>
      </c>
      <c r="JJ506" s="7">
        <f ca="1"/>
        <v>0</v>
      </c>
      <c r="JK506" s="7">
        <f ca="1"/>
        <v>0</v>
      </c>
      <c r="JL506" s="143"/>
    </row>
    <row r="507" spans="222:272">
      <c r="HN507" s="204"/>
      <c r="HO507" s="148"/>
      <c r="HP507" s="204"/>
      <c r="HQ507" s="3" t="s">
        <v>134</v>
      </c>
      <c r="HR507" s="7">
        <f ca="1"/>
        <v>0</v>
      </c>
      <c r="HS507" t="s">
        <v>189</v>
      </c>
      <c r="HV507" s="7">
        <f t="shared" ca="1" si="98"/>
        <v>0</v>
      </c>
      <c r="HW507" s="7">
        <f t="shared" ca="1" si="98"/>
        <v>0</v>
      </c>
      <c r="HX507" s="7">
        <f t="shared" ca="1" si="98"/>
        <v>0</v>
      </c>
      <c r="HY507" s="7">
        <f t="shared" ca="1" si="98"/>
        <v>0</v>
      </c>
      <c r="HZ507" s="7">
        <f t="shared" ca="1" si="98"/>
        <v>0</v>
      </c>
      <c r="IA507" s="7">
        <f t="shared" ca="1" si="98"/>
        <v>0</v>
      </c>
      <c r="IB507" s="7">
        <f t="shared" ca="1" si="98"/>
        <v>0</v>
      </c>
      <c r="IC507" s="7">
        <f t="shared" ca="1" si="98"/>
        <v>0</v>
      </c>
      <c r="ID507" s="7">
        <f t="shared" ca="1" si="98"/>
        <v>0</v>
      </c>
      <c r="IE507" s="7">
        <f t="shared" ca="1" si="98"/>
        <v>0</v>
      </c>
      <c r="IF507" s="7">
        <f t="shared" ca="1" si="98"/>
        <v>0</v>
      </c>
      <c r="IG507" s="7">
        <f t="shared" ca="1" si="98"/>
        <v>0</v>
      </c>
      <c r="IH507" s="7">
        <f t="shared" ca="1" si="98"/>
        <v>0</v>
      </c>
      <c r="II507" s="7">
        <f t="shared" ca="1" si="98"/>
        <v>0</v>
      </c>
      <c r="IJ507" s="7">
        <f t="shared" ca="1" si="98"/>
        <v>0</v>
      </c>
      <c r="IK507" s="7">
        <f t="shared" ca="1" si="98"/>
        <v>0</v>
      </c>
      <c r="IL507" s="7">
        <f t="shared" ca="1" si="99"/>
        <v>0</v>
      </c>
      <c r="IM507" s="7">
        <f t="shared" ca="1" si="99"/>
        <v>0</v>
      </c>
      <c r="IN507" s="7">
        <f t="shared" ca="1" si="99"/>
        <v>0</v>
      </c>
      <c r="IO507" s="17"/>
      <c r="IP507" s="204"/>
      <c r="IQ507" s="3" t="s">
        <v>134</v>
      </c>
      <c r="IR507" s="7">
        <f ca="1"/>
        <v>0</v>
      </c>
      <c r="IS507" s="7">
        <f ca="1"/>
        <v>0</v>
      </c>
      <c r="IT507" s="7">
        <f ca="1"/>
        <v>0</v>
      </c>
      <c r="IU507" s="7">
        <f ca="1"/>
        <v>0</v>
      </c>
      <c r="IV507" s="7">
        <f ca="1"/>
        <v>0</v>
      </c>
      <c r="IW507" s="7">
        <f ca="1"/>
        <v>0</v>
      </c>
      <c r="IX507" s="7">
        <f ca="1"/>
        <v>0</v>
      </c>
      <c r="IY507" s="7">
        <f ca="1"/>
        <v>0</v>
      </c>
      <c r="IZ507" s="7">
        <f ca="1"/>
        <v>0</v>
      </c>
      <c r="JA507" s="7">
        <f ca="1"/>
        <v>0</v>
      </c>
      <c r="JB507" s="7">
        <f ca="1"/>
        <v>0</v>
      </c>
      <c r="JC507" s="7">
        <f ca="1"/>
        <v>0</v>
      </c>
      <c r="JD507" s="7">
        <f ca="1"/>
        <v>0</v>
      </c>
      <c r="JE507" s="7">
        <f ca="1"/>
        <v>0</v>
      </c>
      <c r="JF507" s="7">
        <f ca="1"/>
        <v>0</v>
      </c>
      <c r="JG507" s="7">
        <f ca="1"/>
        <v>0</v>
      </c>
      <c r="JH507" s="7">
        <f ca="1"/>
        <v>0</v>
      </c>
      <c r="JI507" s="7">
        <f ca="1"/>
        <v>0</v>
      </c>
      <c r="JJ507" s="7">
        <f ca="1"/>
        <v>0</v>
      </c>
      <c r="JK507" s="7">
        <f ca="1"/>
        <v>0</v>
      </c>
      <c r="JL507" s="143"/>
    </row>
    <row r="508" spans="222:272" ht="18">
      <c r="HN508" s="204"/>
      <c r="HO508" s="148"/>
      <c r="HP508" s="17"/>
      <c r="HR508" s="17" t="s">
        <v>271</v>
      </c>
      <c r="HV508" s="211" t="s">
        <v>301</v>
      </c>
      <c r="HW508" s="211"/>
      <c r="HX508" s="211"/>
      <c r="HY508" s="211"/>
      <c r="HZ508" s="211"/>
      <c r="IA508" s="211"/>
      <c r="IB508" s="211"/>
      <c r="IC508" s="211"/>
      <c r="ID508" s="211"/>
      <c r="IE508" s="211"/>
      <c r="IF508" s="211"/>
      <c r="IG508" s="211"/>
      <c r="IH508" s="211"/>
      <c r="II508" s="211"/>
      <c r="IJ508" s="211"/>
      <c r="IK508" s="211"/>
      <c r="IL508" s="211"/>
      <c r="IM508" s="211"/>
      <c r="IN508" s="211"/>
      <c r="IO508" s="17"/>
      <c r="IP508" s="45"/>
      <c r="IQ508" s="3"/>
      <c r="IR508" s="221" t="s">
        <v>302</v>
      </c>
      <c r="IS508" s="221"/>
      <c r="IT508" s="221"/>
      <c r="IU508" s="221"/>
      <c r="IV508" s="221"/>
      <c r="IW508" s="221"/>
      <c r="IX508" s="221"/>
      <c r="IY508" s="221"/>
      <c r="IZ508" s="221"/>
      <c r="JA508" s="221"/>
      <c r="JB508" s="221"/>
      <c r="JC508" s="221"/>
      <c r="JD508" s="221"/>
      <c r="JE508" s="221"/>
      <c r="JF508" s="221"/>
      <c r="JG508" s="221"/>
      <c r="JH508" s="221"/>
      <c r="JI508" s="221"/>
      <c r="JJ508" s="221"/>
      <c r="JK508" s="221"/>
      <c r="JL508" s="143"/>
    </row>
    <row r="509" spans="222:272">
      <c r="HN509" s="204"/>
      <c r="HO509" s="148"/>
      <c r="HP509" s="17"/>
      <c r="HR509" s="17"/>
      <c r="HV509" s="38"/>
      <c r="HW509" s="38"/>
      <c r="HX509" s="38"/>
      <c r="HY509" s="38"/>
      <c r="HZ509" s="38"/>
      <c r="IA509" s="38"/>
      <c r="IB509" s="38"/>
      <c r="IC509" s="38"/>
      <c r="ID509" s="38"/>
      <c r="IE509" s="38"/>
      <c r="IF509" s="38"/>
      <c r="IG509" s="38"/>
      <c r="IH509" s="38"/>
      <c r="II509" s="38"/>
      <c r="IJ509" s="38"/>
      <c r="IK509" s="38"/>
      <c r="IL509" s="38"/>
      <c r="IM509" s="38"/>
      <c r="IN509" s="38"/>
      <c r="IO509" s="17"/>
      <c r="IP509" s="45"/>
      <c r="IQ509" s="3"/>
      <c r="IR509" s="7">
        <f ca="1">IR502</f>
        <v>0</v>
      </c>
      <c r="IS509" s="7">
        <f t="shared" ref="IS509:JK509" ca="1" si="100">IS502</f>
        <v>0</v>
      </c>
      <c r="IT509" s="7">
        <f t="shared" ca="1" si="100"/>
        <v>0</v>
      </c>
      <c r="IU509" s="7">
        <f t="shared" ca="1" si="100"/>
        <v>0</v>
      </c>
      <c r="IV509" s="7">
        <f t="shared" ca="1" si="100"/>
        <v>0</v>
      </c>
      <c r="IW509" s="7">
        <f t="shared" ca="1" si="100"/>
        <v>0</v>
      </c>
      <c r="IX509" s="7">
        <f t="shared" ca="1" si="100"/>
        <v>0</v>
      </c>
      <c r="IY509" s="7">
        <f t="shared" ca="1" si="100"/>
        <v>0</v>
      </c>
      <c r="IZ509" s="7">
        <f t="shared" ca="1" si="100"/>
        <v>0</v>
      </c>
      <c r="JA509" s="7">
        <f t="shared" ca="1" si="100"/>
        <v>0</v>
      </c>
      <c r="JB509" s="7">
        <f t="shared" ca="1" si="100"/>
        <v>0</v>
      </c>
      <c r="JC509" s="7">
        <f t="shared" ca="1" si="100"/>
        <v>0</v>
      </c>
      <c r="JD509" s="7">
        <f t="shared" ca="1" si="100"/>
        <v>0</v>
      </c>
      <c r="JE509" s="7">
        <f t="shared" ca="1" si="100"/>
        <v>0</v>
      </c>
      <c r="JF509" s="7">
        <f t="shared" ca="1" si="100"/>
        <v>0</v>
      </c>
      <c r="JG509" s="7">
        <f t="shared" ca="1" si="100"/>
        <v>0</v>
      </c>
      <c r="JH509" s="7">
        <f t="shared" ca="1" si="100"/>
        <v>0</v>
      </c>
      <c r="JI509" s="7">
        <f t="shared" ca="1" si="100"/>
        <v>96.000000000000014</v>
      </c>
      <c r="JJ509" s="7">
        <f t="shared" ca="1" si="100"/>
        <v>6.5327556334923036E-14</v>
      </c>
      <c r="JK509" s="7">
        <f t="shared" ca="1" si="100"/>
        <v>1.959826690047691E-14</v>
      </c>
      <c r="JL509" s="143"/>
    </row>
    <row r="510" spans="222:272" ht="20">
      <c r="HN510" s="204"/>
      <c r="HO510" s="148"/>
      <c r="HP510" s="17"/>
      <c r="HR510" s="17"/>
      <c r="HV510" s="38"/>
      <c r="HW510" s="38"/>
      <c r="HX510" s="38"/>
      <c r="HY510" s="38"/>
      <c r="HZ510" s="38"/>
      <c r="IA510" s="38"/>
      <c r="IB510" s="38"/>
      <c r="IC510" s="38"/>
      <c r="ID510" s="38"/>
      <c r="IE510" s="38"/>
      <c r="IF510" s="38"/>
      <c r="IG510" s="38"/>
      <c r="IH510" s="38"/>
      <c r="II510" s="38"/>
      <c r="IJ510" s="38"/>
      <c r="IK510" s="38"/>
      <c r="IL510" s="38"/>
      <c r="IM510" s="38"/>
      <c r="IN510" s="38"/>
      <c r="IO510" s="17"/>
      <c r="IP510" s="45"/>
      <c r="IQ510" s="3"/>
      <c r="IR510" s="221" t="s">
        <v>303</v>
      </c>
      <c r="IS510" s="221"/>
      <c r="IT510" s="221"/>
      <c r="IU510" s="221"/>
      <c r="IV510" s="221"/>
      <c r="IW510" s="221"/>
      <c r="IX510" s="221"/>
      <c r="IY510" s="221"/>
      <c r="IZ510" s="221"/>
      <c r="JA510" s="221"/>
      <c r="JB510" s="221"/>
      <c r="JC510" s="221"/>
      <c r="JD510" s="221"/>
      <c r="JE510" s="221"/>
      <c r="JF510" s="221"/>
      <c r="JG510" s="221"/>
      <c r="JH510" s="221"/>
      <c r="JI510" s="221"/>
      <c r="JJ510" s="221"/>
      <c r="JK510" s="221"/>
      <c r="JL510" s="143"/>
    </row>
    <row r="511" spans="222:272">
      <c r="HN511" s="204"/>
      <c r="HO511" s="148"/>
      <c r="HP511" s="17"/>
      <c r="HR511" s="17"/>
      <c r="HV511" s="38"/>
      <c r="HW511" s="38"/>
      <c r="HX511" s="38"/>
      <c r="HY511" s="38"/>
      <c r="HZ511" s="38"/>
      <c r="IA511" s="38"/>
      <c r="IB511" s="38"/>
      <c r="IC511" s="38"/>
      <c r="ID511" s="38"/>
      <c r="IE511" s="38"/>
      <c r="IF511" s="38"/>
      <c r="IG511" s="38"/>
      <c r="IH511" s="38"/>
      <c r="II511" s="38"/>
      <c r="IJ511" s="38"/>
      <c r="IK511" s="38"/>
      <c r="IL511" s="38"/>
      <c r="IM511" s="38"/>
      <c r="IN511" s="38"/>
      <c r="IO511" s="17"/>
      <c r="IP511" s="45"/>
      <c r="IQ511" s="3"/>
      <c r="IR511" s="17"/>
      <c r="IS511" s="17"/>
      <c r="IT511" s="17"/>
      <c r="IU511" s="17"/>
      <c r="IV511" s="17"/>
      <c r="IW511" s="17"/>
      <c r="IX511" s="17"/>
      <c r="IY511" s="17"/>
      <c r="IZ511" s="17"/>
      <c r="JA511" s="17"/>
      <c r="JB511" s="17"/>
      <c r="JC511" s="17"/>
      <c r="JD511" s="17"/>
      <c r="JE511" s="17"/>
      <c r="JF511" s="17"/>
      <c r="JG511" s="17"/>
      <c r="JH511" s="17"/>
      <c r="JI511" s="17"/>
      <c r="JJ511" s="17"/>
      <c r="JK511" s="17"/>
      <c r="JL511" s="143"/>
    </row>
    <row r="512" spans="222:272">
      <c r="HN512" s="204"/>
      <c r="HO512" s="147"/>
      <c r="HV512" s="211" t="s">
        <v>1</v>
      </c>
      <c r="HW512" s="211"/>
      <c r="HX512" s="211"/>
      <c r="HY512" s="211"/>
      <c r="HZ512" s="211"/>
      <c r="IA512" s="211"/>
      <c r="IB512" s="211"/>
      <c r="IC512" s="211"/>
      <c r="ID512" s="211"/>
      <c r="IE512" s="211"/>
      <c r="IF512" s="211"/>
      <c r="IG512" s="211"/>
      <c r="IH512" s="211"/>
      <c r="II512" s="211"/>
      <c r="IJ512" s="211"/>
      <c r="IK512" s="211"/>
      <c r="IL512" s="211"/>
      <c r="IM512" s="211"/>
      <c r="IN512" s="211"/>
      <c r="IR512" s="211" t="s">
        <v>110</v>
      </c>
      <c r="IS512" s="211"/>
      <c r="IT512" s="211"/>
      <c r="IU512" s="211"/>
      <c r="IV512" s="211"/>
      <c r="IW512" s="211"/>
      <c r="IX512" s="211"/>
      <c r="IY512" s="211"/>
      <c r="IZ512" s="211"/>
      <c r="JA512" s="211"/>
      <c r="JB512" s="211"/>
      <c r="JC512" s="211"/>
      <c r="JD512" s="211"/>
      <c r="JE512" s="211"/>
      <c r="JF512" s="211"/>
      <c r="JG512" s="211"/>
      <c r="JH512" s="211"/>
      <c r="JI512" s="211"/>
      <c r="JJ512" s="211"/>
      <c r="JK512" s="211"/>
      <c r="JL512" s="143"/>
    </row>
    <row r="513" spans="222:276" ht="96" customHeight="1">
      <c r="HN513" s="204"/>
      <c r="HO513" s="147"/>
      <c r="HS513" t="s">
        <v>190</v>
      </c>
      <c r="HV513" s="6" t="s">
        <v>175</v>
      </c>
      <c r="HW513" s="6" t="s">
        <v>176</v>
      </c>
      <c r="HX513" s="6" t="s">
        <v>28</v>
      </c>
      <c r="HY513" s="6" t="s">
        <v>0</v>
      </c>
      <c r="HZ513" s="6" t="s">
        <v>37</v>
      </c>
      <c r="IA513" s="6" t="s">
        <v>38</v>
      </c>
      <c r="IB513" s="6" t="s">
        <v>13</v>
      </c>
      <c r="IC513" s="6" t="s">
        <v>23</v>
      </c>
      <c r="ID513" s="6" t="s">
        <v>22</v>
      </c>
      <c r="IE513" s="6" t="s">
        <v>131</v>
      </c>
      <c r="IF513" s="6" t="s">
        <v>132</v>
      </c>
      <c r="IG513" s="6" t="s">
        <v>32</v>
      </c>
      <c r="IH513" s="6" t="s">
        <v>33</v>
      </c>
      <c r="II513" s="6" t="s">
        <v>42</v>
      </c>
      <c r="IJ513" s="6" t="s">
        <v>34</v>
      </c>
      <c r="IK513" s="6" t="s">
        <v>35</v>
      </c>
      <c r="IL513" s="6" t="s">
        <v>36</v>
      </c>
      <c r="IM513" s="6" t="s">
        <v>41</v>
      </c>
      <c r="IN513" s="6" t="s">
        <v>134</v>
      </c>
      <c r="IR513" s="6" t="s">
        <v>14</v>
      </c>
      <c r="IS513" s="6" t="s">
        <v>201</v>
      </c>
      <c r="IT513" s="6" t="s">
        <v>202</v>
      </c>
      <c r="IU513" s="6" t="s">
        <v>27</v>
      </c>
      <c r="IV513" s="6" t="s">
        <v>203</v>
      </c>
      <c r="IW513" s="6" t="s">
        <v>204</v>
      </c>
      <c r="IX513" s="6" t="s">
        <v>15</v>
      </c>
      <c r="IY513" s="6" t="s">
        <v>206</v>
      </c>
      <c r="IZ513" s="6" t="s">
        <v>21</v>
      </c>
      <c r="JA513" s="6" t="s">
        <v>205</v>
      </c>
      <c r="JB513" s="6" t="s">
        <v>20</v>
      </c>
      <c r="JC513" s="6" t="s">
        <v>207</v>
      </c>
      <c r="JD513" s="6" t="s">
        <v>182</v>
      </c>
      <c r="JE513" s="6" t="s">
        <v>183</v>
      </c>
      <c r="JF513" s="6" t="s">
        <v>184</v>
      </c>
      <c r="JG513" s="6" t="s">
        <v>180</v>
      </c>
      <c r="JH513" s="6" t="s">
        <v>139</v>
      </c>
      <c r="JI513" s="6" t="s">
        <v>140</v>
      </c>
      <c r="JJ513" s="6" t="s">
        <v>181</v>
      </c>
      <c r="JK513" s="6" t="s">
        <v>142</v>
      </c>
      <c r="JL513" s="143"/>
    </row>
    <row r="514" spans="222:276">
      <c r="HN514" s="204"/>
      <c r="HO514" s="148"/>
      <c r="HP514" s="204" t="s">
        <v>169</v>
      </c>
      <c r="HQ514" s="3" t="s">
        <v>175</v>
      </c>
      <c r="HR514" s="7">
        <f t="array" aca="1" ref="HR514:HR532" ca="1">TRANSPOSE(HV86:IN86)</f>
        <v>0</v>
      </c>
      <c r="HS514" t="s">
        <v>185</v>
      </c>
      <c r="HV514" s="7">
        <f ca="1">IF((ROW()-ROW($HV$514))=(COLUMN()-COLUMN($HV$514)),INDIRECT("HR"&amp;ROW()),0)</f>
        <v>0</v>
      </c>
      <c r="HW514" s="7">
        <f t="shared" ref="HW514:IN528" ca="1" si="101">IF((ROW()-ROW($HV$514))=(COLUMN()-COLUMN($HV$514)),INDIRECT("HR"&amp;ROW()),0)</f>
        <v>0</v>
      </c>
      <c r="HX514" s="7">
        <f t="shared" ca="1" si="101"/>
        <v>0</v>
      </c>
      <c r="HY514" s="7">
        <f t="shared" ca="1" si="101"/>
        <v>0</v>
      </c>
      <c r="HZ514" s="7">
        <f t="shared" ca="1" si="101"/>
        <v>0</v>
      </c>
      <c r="IA514" s="7">
        <f t="shared" ca="1" si="101"/>
        <v>0</v>
      </c>
      <c r="IB514" s="7">
        <f t="shared" ca="1" si="101"/>
        <v>0</v>
      </c>
      <c r="IC514" s="7">
        <f t="shared" ca="1" si="101"/>
        <v>0</v>
      </c>
      <c r="ID514" s="7">
        <f t="shared" ca="1" si="101"/>
        <v>0</v>
      </c>
      <c r="IE514" s="7">
        <f t="shared" ca="1" si="101"/>
        <v>0</v>
      </c>
      <c r="IF514" s="7">
        <f t="shared" ca="1" si="101"/>
        <v>0</v>
      </c>
      <c r="IG514" s="7">
        <f t="shared" ca="1" si="101"/>
        <v>0</v>
      </c>
      <c r="IH514" s="7">
        <f t="shared" ca="1" si="101"/>
        <v>0</v>
      </c>
      <c r="II514" s="7">
        <f t="shared" ca="1" si="101"/>
        <v>0</v>
      </c>
      <c r="IJ514" s="7">
        <f t="shared" ca="1" si="101"/>
        <v>0</v>
      </c>
      <c r="IK514" s="7">
        <f t="shared" ca="1" si="101"/>
        <v>0</v>
      </c>
      <c r="IL514" s="7">
        <f t="shared" ca="1" si="101"/>
        <v>0</v>
      </c>
      <c r="IM514" s="7">
        <f t="shared" ca="1" si="101"/>
        <v>0</v>
      </c>
      <c r="IN514" s="7">
        <f t="shared" ca="1" si="101"/>
        <v>0</v>
      </c>
      <c r="IO514" s="17"/>
      <c r="IP514" s="204" t="s">
        <v>169</v>
      </c>
      <c r="IQ514" s="3" t="s">
        <v>175</v>
      </c>
      <c r="IR514" s="7">
        <f t="array" aca="1" ref="IR514:JK532" ca="1">MMULT(HV514:IN532, FL$103:GE$121)</f>
        <v>0</v>
      </c>
      <c r="IS514" s="7">
        <f ca="1"/>
        <v>0</v>
      </c>
      <c r="IT514" s="7">
        <f ca="1"/>
        <v>0</v>
      </c>
      <c r="IU514" s="7">
        <f ca="1"/>
        <v>0</v>
      </c>
      <c r="IV514" s="7">
        <f ca="1"/>
        <v>0</v>
      </c>
      <c r="IW514" s="7">
        <f ca="1"/>
        <v>0</v>
      </c>
      <c r="IX514" s="7">
        <f ca="1"/>
        <v>0</v>
      </c>
      <c r="IY514" s="7">
        <f ca="1"/>
        <v>0</v>
      </c>
      <c r="IZ514" s="7">
        <f ca="1"/>
        <v>0</v>
      </c>
      <c r="JA514" s="7">
        <f ca="1"/>
        <v>0</v>
      </c>
      <c r="JB514" s="7">
        <f ca="1"/>
        <v>0</v>
      </c>
      <c r="JC514" s="7">
        <f ca="1"/>
        <v>0</v>
      </c>
      <c r="JD514" s="7">
        <f ca="1"/>
        <v>0</v>
      </c>
      <c r="JE514" s="7">
        <f ca="1"/>
        <v>0</v>
      </c>
      <c r="JF514" s="7">
        <f ca="1"/>
        <v>0</v>
      </c>
      <c r="JG514" s="7">
        <f ca="1"/>
        <v>0</v>
      </c>
      <c r="JH514" s="7">
        <f ca="1"/>
        <v>0</v>
      </c>
      <c r="JI514" s="7">
        <f ca="1"/>
        <v>0</v>
      </c>
      <c r="JJ514" s="7">
        <f ca="1"/>
        <v>0</v>
      </c>
      <c r="JK514" s="7">
        <f ca="1"/>
        <v>0</v>
      </c>
      <c r="JL514" s="143"/>
    </row>
    <row r="515" spans="222:276">
      <c r="HN515" s="204"/>
      <c r="HO515" s="148"/>
      <c r="HP515" s="204"/>
      <c r="HQ515" s="3" t="s">
        <v>176</v>
      </c>
      <c r="HR515" s="7">
        <f ca="1"/>
        <v>0</v>
      </c>
      <c r="HS515" t="s">
        <v>185</v>
      </c>
      <c r="HV515" s="7">
        <f t="shared" ref="HV515:IK532" ca="1" si="102">IF((ROW()-ROW($HV$514))=(COLUMN()-COLUMN($HV$514)),INDIRECT("HR"&amp;ROW()),0)</f>
        <v>0</v>
      </c>
      <c r="HW515" s="7">
        <f t="shared" ca="1" si="101"/>
        <v>0</v>
      </c>
      <c r="HX515" s="7">
        <f t="shared" ca="1" si="101"/>
        <v>0</v>
      </c>
      <c r="HY515" s="7">
        <f t="shared" ca="1" si="101"/>
        <v>0</v>
      </c>
      <c r="HZ515" s="7">
        <f t="shared" ca="1" si="101"/>
        <v>0</v>
      </c>
      <c r="IA515" s="7">
        <f t="shared" ca="1" si="101"/>
        <v>0</v>
      </c>
      <c r="IB515" s="7">
        <f t="shared" ca="1" si="101"/>
        <v>0</v>
      </c>
      <c r="IC515" s="7">
        <f t="shared" ca="1" si="101"/>
        <v>0</v>
      </c>
      <c r="ID515" s="7">
        <f t="shared" ca="1" si="101"/>
        <v>0</v>
      </c>
      <c r="IE515" s="7">
        <f t="shared" ca="1" si="101"/>
        <v>0</v>
      </c>
      <c r="IF515" s="7">
        <f t="shared" ca="1" si="101"/>
        <v>0</v>
      </c>
      <c r="IG515" s="7">
        <f t="shared" ca="1" si="101"/>
        <v>0</v>
      </c>
      <c r="IH515" s="7">
        <f t="shared" ca="1" si="101"/>
        <v>0</v>
      </c>
      <c r="II515" s="7">
        <f t="shared" ca="1" si="101"/>
        <v>0</v>
      </c>
      <c r="IJ515" s="7">
        <f t="shared" ca="1" si="101"/>
        <v>0</v>
      </c>
      <c r="IK515" s="7">
        <f t="shared" ca="1" si="101"/>
        <v>0</v>
      </c>
      <c r="IL515" s="7">
        <f t="shared" ca="1" si="101"/>
        <v>0</v>
      </c>
      <c r="IM515" s="7">
        <f t="shared" ca="1" si="101"/>
        <v>0</v>
      </c>
      <c r="IN515" s="7">
        <f t="shared" ca="1" si="101"/>
        <v>0</v>
      </c>
      <c r="IO515" s="17"/>
      <c r="IP515" s="204"/>
      <c r="IQ515" s="3" t="s">
        <v>176</v>
      </c>
      <c r="IR515" s="7">
        <f ca="1"/>
        <v>0</v>
      </c>
      <c r="IS515" s="7">
        <f ca="1"/>
        <v>0</v>
      </c>
      <c r="IT515" s="7">
        <f ca="1"/>
        <v>0</v>
      </c>
      <c r="IU515" s="7">
        <f ca="1"/>
        <v>0</v>
      </c>
      <c r="IV515" s="7">
        <f ca="1"/>
        <v>0</v>
      </c>
      <c r="IW515" s="7">
        <f ca="1"/>
        <v>0</v>
      </c>
      <c r="IX515" s="7">
        <f ca="1"/>
        <v>0</v>
      </c>
      <c r="IY515" s="7">
        <f ca="1"/>
        <v>0</v>
      </c>
      <c r="IZ515" s="7">
        <f ca="1"/>
        <v>0</v>
      </c>
      <c r="JA515" s="7">
        <f ca="1"/>
        <v>0</v>
      </c>
      <c r="JB515" s="7">
        <f ca="1"/>
        <v>0</v>
      </c>
      <c r="JC515" s="7">
        <f ca="1"/>
        <v>0</v>
      </c>
      <c r="JD515" s="7">
        <f ca="1"/>
        <v>0</v>
      </c>
      <c r="JE515" s="7">
        <f ca="1"/>
        <v>0</v>
      </c>
      <c r="JF515" s="7">
        <f ca="1"/>
        <v>0</v>
      </c>
      <c r="JG515" s="7">
        <f ca="1"/>
        <v>0</v>
      </c>
      <c r="JH515" s="7">
        <f ca="1"/>
        <v>0</v>
      </c>
      <c r="JI515" s="7">
        <f ca="1"/>
        <v>0</v>
      </c>
      <c r="JJ515" s="7">
        <f ca="1"/>
        <v>0</v>
      </c>
      <c r="JK515" s="7">
        <f ca="1"/>
        <v>0</v>
      </c>
      <c r="JL515" s="143"/>
    </row>
    <row r="516" spans="222:276">
      <c r="HN516" s="204"/>
      <c r="HO516" s="148"/>
      <c r="HP516" s="204"/>
      <c r="HQ516" s="3" t="s">
        <v>28</v>
      </c>
      <c r="HR516" s="7">
        <f ca="1"/>
        <v>0</v>
      </c>
      <c r="HS516" t="s">
        <v>185</v>
      </c>
      <c r="HV516" s="7">
        <f t="shared" ca="1" si="102"/>
        <v>0</v>
      </c>
      <c r="HW516" s="7">
        <f t="shared" ca="1" si="101"/>
        <v>0</v>
      </c>
      <c r="HX516" s="7">
        <f t="shared" ca="1" si="101"/>
        <v>0</v>
      </c>
      <c r="HY516" s="7">
        <f t="shared" ca="1" si="101"/>
        <v>0</v>
      </c>
      <c r="HZ516" s="7">
        <f t="shared" ca="1" si="101"/>
        <v>0</v>
      </c>
      <c r="IA516" s="7">
        <f t="shared" ca="1" si="101"/>
        <v>0</v>
      </c>
      <c r="IB516" s="7">
        <f t="shared" ca="1" si="101"/>
        <v>0</v>
      </c>
      <c r="IC516" s="7">
        <f t="shared" ca="1" si="101"/>
        <v>0</v>
      </c>
      <c r="ID516" s="7">
        <f t="shared" ca="1" si="101"/>
        <v>0</v>
      </c>
      <c r="IE516" s="7">
        <f t="shared" ca="1" si="101"/>
        <v>0</v>
      </c>
      <c r="IF516" s="7">
        <f t="shared" ca="1" si="101"/>
        <v>0</v>
      </c>
      <c r="IG516" s="7">
        <f t="shared" ca="1" si="101"/>
        <v>0</v>
      </c>
      <c r="IH516" s="7">
        <f t="shared" ca="1" si="101"/>
        <v>0</v>
      </c>
      <c r="II516" s="7">
        <f t="shared" ca="1" si="101"/>
        <v>0</v>
      </c>
      <c r="IJ516" s="7">
        <f t="shared" ca="1" si="101"/>
        <v>0</v>
      </c>
      <c r="IK516" s="7">
        <f t="shared" ca="1" si="101"/>
        <v>0</v>
      </c>
      <c r="IL516" s="7">
        <f t="shared" ca="1" si="101"/>
        <v>0</v>
      </c>
      <c r="IM516" s="7">
        <f t="shared" ca="1" si="101"/>
        <v>0</v>
      </c>
      <c r="IN516" s="7">
        <f t="shared" ca="1" si="101"/>
        <v>0</v>
      </c>
      <c r="IO516" s="17"/>
      <c r="IP516" s="204"/>
      <c r="IQ516" s="3" t="s">
        <v>28</v>
      </c>
      <c r="IR516" s="7">
        <f ca="1"/>
        <v>0</v>
      </c>
      <c r="IS516" s="7">
        <f ca="1"/>
        <v>0</v>
      </c>
      <c r="IT516" s="7">
        <f ca="1"/>
        <v>0</v>
      </c>
      <c r="IU516" s="7">
        <f ca="1"/>
        <v>0</v>
      </c>
      <c r="IV516" s="7">
        <f ca="1"/>
        <v>0</v>
      </c>
      <c r="IW516" s="7">
        <f ca="1"/>
        <v>0</v>
      </c>
      <c r="IX516" s="7">
        <f ca="1"/>
        <v>0</v>
      </c>
      <c r="IY516" s="7">
        <f ca="1"/>
        <v>0</v>
      </c>
      <c r="IZ516" s="7">
        <f ca="1"/>
        <v>0</v>
      </c>
      <c r="JA516" s="7">
        <f ca="1"/>
        <v>0</v>
      </c>
      <c r="JB516" s="7">
        <f ca="1"/>
        <v>0</v>
      </c>
      <c r="JC516" s="7">
        <f ca="1"/>
        <v>0</v>
      </c>
      <c r="JD516" s="7">
        <f ca="1"/>
        <v>0</v>
      </c>
      <c r="JE516" s="7">
        <f ca="1"/>
        <v>0</v>
      </c>
      <c r="JF516" s="7">
        <f ca="1"/>
        <v>0</v>
      </c>
      <c r="JG516" s="7">
        <f ca="1"/>
        <v>0</v>
      </c>
      <c r="JH516" s="7">
        <f ca="1"/>
        <v>0</v>
      </c>
      <c r="JI516" s="7">
        <f ca="1"/>
        <v>0</v>
      </c>
      <c r="JJ516" s="7">
        <f ca="1"/>
        <v>0</v>
      </c>
      <c r="JK516" s="7">
        <f ca="1"/>
        <v>0</v>
      </c>
      <c r="JL516" s="143"/>
    </row>
    <row r="517" spans="222:276">
      <c r="HN517" s="204"/>
      <c r="HO517" s="148"/>
      <c r="HP517" s="204"/>
      <c r="HQ517" s="3" t="s">
        <v>0</v>
      </c>
      <c r="HR517" s="7">
        <f ca="1"/>
        <v>0</v>
      </c>
      <c r="HS517" t="s">
        <v>185</v>
      </c>
      <c r="HV517" s="7">
        <f t="shared" ca="1" si="102"/>
        <v>0</v>
      </c>
      <c r="HW517" s="7">
        <f t="shared" ca="1" si="101"/>
        <v>0</v>
      </c>
      <c r="HX517" s="7">
        <f t="shared" ca="1" si="101"/>
        <v>0</v>
      </c>
      <c r="HY517" s="7">
        <f t="shared" ca="1" si="101"/>
        <v>0</v>
      </c>
      <c r="HZ517" s="7">
        <f t="shared" ca="1" si="101"/>
        <v>0</v>
      </c>
      <c r="IA517" s="7">
        <f t="shared" ca="1" si="101"/>
        <v>0</v>
      </c>
      <c r="IB517" s="7">
        <f t="shared" ca="1" si="101"/>
        <v>0</v>
      </c>
      <c r="IC517" s="7">
        <f t="shared" ca="1" si="101"/>
        <v>0</v>
      </c>
      <c r="ID517" s="7">
        <f t="shared" ca="1" si="101"/>
        <v>0</v>
      </c>
      <c r="IE517" s="7">
        <f t="shared" ca="1" si="101"/>
        <v>0</v>
      </c>
      <c r="IF517" s="7">
        <f t="shared" ca="1" si="101"/>
        <v>0</v>
      </c>
      <c r="IG517" s="7">
        <f t="shared" ca="1" si="101"/>
        <v>0</v>
      </c>
      <c r="IH517" s="7">
        <f t="shared" ca="1" si="101"/>
        <v>0</v>
      </c>
      <c r="II517" s="7">
        <f t="shared" ca="1" si="101"/>
        <v>0</v>
      </c>
      <c r="IJ517" s="7">
        <f t="shared" ca="1" si="101"/>
        <v>0</v>
      </c>
      <c r="IK517" s="7">
        <f t="shared" ca="1" si="101"/>
        <v>0</v>
      </c>
      <c r="IL517" s="7">
        <f t="shared" ca="1" si="101"/>
        <v>0</v>
      </c>
      <c r="IM517" s="7">
        <f t="shared" ca="1" si="101"/>
        <v>0</v>
      </c>
      <c r="IN517" s="7">
        <f t="shared" ca="1" si="101"/>
        <v>0</v>
      </c>
      <c r="IO517" s="17"/>
      <c r="IP517" s="204"/>
      <c r="IQ517" s="3" t="s">
        <v>0</v>
      </c>
      <c r="IR517" s="7">
        <f ca="1"/>
        <v>0</v>
      </c>
      <c r="IS517" s="7">
        <f ca="1"/>
        <v>0</v>
      </c>
      <c r="IT517" s="7">
        <f ca="1"/>
        <v>0</v>
      </c>
      <c r="IU517" s="7">
        <f ca="1"/>
        <v>0</v>
      </c>
      <c r="IV517" s="7">
        <f ca="1"/>
        <v>0</v>
      </c>
      <c r="IW517" s="7">
        <f ca="1"/>
        <v>0</v>
      </c>
      <c r="IX517" s="7">
        <f ca="1"/>
        <v>0</v>
      </c>
      <c r="IY517" s="7">
        <f ca="1"/>
        <v>0</v>
      </c>
      <c r="IZ517" s="7">
        <f ca="1"/>
        <v>0</v>
      </c>
      <c r="JA517" s="7">
        <f ca="1"/>
        <v>0</v>
      </c>
      <c r="JB517" s="7">
        <f ca="1"/>
        <v>0</v>
      </c>
      <c r="JC517" s="7">
        <f ca="1"/>
        <v>0</v>
      </c>
      <c r="JD517" s="7">
        <f ca="1"/>
        <v>0</v>
      </c>
      <c r="JE517" s="7">
        <f ca="1"/>
        <v>0</v>
      </c>
      <c r="JF517" s="7">
        <f ca="1"/>
        <v>0</v>
      </c>
      <c r="JG517" s="7">
        <f ca="1"/>
        <v>0</v>
      </c>
      <c r="JH517" s="7">
        <f ca="1"/>
        <v>0</v>
      </c>
      <c r="JI517" s="7">
        <f ca="1"/>
        <v>0</v>
      </c>
      <c r="JJ517" s="7">
        <f ca="1"/>
        <v>0</v>
      </c>
      <c r="JK517" s="7">
        <f ca="1"/>
        <v>0</v>
      </c>
      <c r="JL517" s="143"/>
    </row>
    <row r="518" spans="222:276">
      <c r="HN518" s="204"/>
      <c r="HO518" s="148"/>
      <c r="HP518" s="204"/>
      <c r="HQ518" s="3" t="s">
        <v>37</v>
      </c>
      <c r="HR518" s="7">
        <f ca="1"/>
        <v>0</v>
      </c>
      <c r="HS518" t="s">
        <v>185</v>
      </c>
      <c r="HV518" s="7">
        <f t="shared" ca="1" si="102"/>
        <v>0</v>
      </c>
      <c r="HW518" s="7">
        <f t="shared" ca="1" si="101"/>
        <v>0</v>
      </c>
      <c r="HX518" s="7">
        <f t="shared" ca="1" si="101"/>
        <v>0</v>
      </c>
      <c r="HY518" s="7">
        <f t="shared" ca="1" si="101"/>
        <v>0</v>
      </c>
      <c r="HZ518" s="7">
        <f t="shared" ca="1" si="101"/>
        <v>0</v>
      </c>
      <c r="IA518" s="7">
        <f t="shared" ca="1" si="101"/>
        <v>0</v>
      </c>
      <c r="IB518" s="7">
        <f t="shared" ca="1" si="101"/>
        <v>0</v>
      </c>
      <c r="IC518" s="7">
        <f t="shared" ca="1" si="101"/>
        <v>0</v>
      </c>
      <c r="ID518" s="7">
        <f t="shared" ca="1" si="101"/>
        <v>0</v>
      </c>
      <c r="IE518" s="7">
        <f t="shared" ca="1" si="101"/>
        <v>0</v>
      </c>
      <c r="IF518" s="7">
        <f t="shared" ca="1" si="101"/>
        <v>0</v>
      </c>
      <c r="IG518" s="7">
        <f t="shared" ca="1" si="101"/>
        <v>0</v>
      </c>
      <c r="IH518" s="7">
        <f t="shared" ca="1" si="101"/>
        <v>0</v>
      </c>
      <c r="II518" s="7">
        <f t="shared" ca="1" si="101"/>
        <v>0</v>
      </c>
      <c r="IJ518" s="7">
        <f t="shared" ca="1" si="101"/>
        <v>0</v>
      </c>
      <c r="IK518" s="7">
        <f t="shared" ca="1" si="101"/>
        <v>0</v>
      </c>
      <c r="IL518" s="7">
        <f t="shared" ca="1" si="101"/>
        <v>0</v>
      </c>
      <c r="IM518" s="7">
        <f t="shared" ca="1" si="101"/>
        <v>0</v>
      </c>
      <c r="IN518" s="7">
        <f t="shared" ca="1" si="101"/>
        <v>0</v>
      </c>
      <c r="IO518" s="17"/>
      <c r="IP518" s="204"/>
      <c r="IQ518" s="3" t="s">
        <v>37</v>
      </c>
      <c r="IR518" s="7">
        <f ca="1"/>
        <v>0</v>
      </c>
      <c r="IS518" s="7">
        <f ca="1"/>
        <v>0</v>
      </c>
      <c r="IT518" s="7">
        <f ca="1"/>
        <v>0</v>
      </c>
      <c r="IU518" s="7">
        <f ca="1"/>
        <v>0</v>
      </c>
      <c r="IV518" s="7">
        <f ca="1"/>
        <v>0</v>
      </c>
      <c r="IW518" s="7">
        <f ca="1"/>
        <v>0</v>
      </c>
      <c r="IX518" s="7">
        <f ca="1"/>
        <v>0</v>
      </c>
      <c r="IY518" s="7">
        <f ca="1"/>
        <v>0</v>
      </c>
      <c r="IZ518" s="7">
        <f ca="1"/>
        <v>0</v>
      </c>
      <c r="JA518" s="7">
        <f ca="1"/>
        <v>0</v>
      </c>
      <c r="JB518" s="7">
        <f ca="1"/>
        <v>0</v>
      </c>
      <c r="JC518" s="7">
        <f ca="1"/>
        <v>0</v>
      </c>
      <c r="JD518" s="7">
        <f ca="1"/>
        <v>0</v>
      </c>
      <c r="JE518" s="7">
        <f ca="1"/>
        <v>0</v>
      </c>
      <c r="JF518" s="7">
        <f ca="1"/>
        <v>0</v>
      </c>
      <c r="JG518" s="7">
        <f ca="1"/>
        <v>0</v>
      </c>
      <c r="JH518" s="7">
        <f ca="1"/>
        <v>0</v>
      </c>
      <c r="JI518" s="7">
        <f ca="1"/>
        <v>0</v>
      </c>
      <c r="JJ518" s="7">
        <f ca="1"/>
        <v>0</v>
      </c>
      <c r="JK518" s="7">
        <f ca="1"/>
        <v>0</v>
      </c>
      <c r="JL518" s="143"/>
    </row>
    <row r="519" spans="222:276">
      <c r="HN519" s="204"/>
      <c r="HO519" s="148"/>
      <c r="HP519" s="204"/>
      <c r="HQ519" s="3" t="s">
        <v>38</v>
      </c>
      <c r="HR519" s="7">
        <f ca="1"/>
        <v>0</v>
      </c>
      <c r="HS519" t="s">
        <v>185</v>
      </c>
      <c r="HV519" s="7">
        <f t="shared" ca="1" si="102"/>
        <v>0</v>
      </c>
      <c r="HW519" s="7">
        <f t="shared" ca="1" si="101"/>
        <v>0</v>
      </c>
      <c r="HX519" s="7">
        <f t="shared" ca="1" si="101"/>
        <v>0</v>
      </c>
      <c r="HY519" s="7">
        <f t="shared" ca="1" si="101"/>
        <v>0</v>
      </c>
      <c r="HZ519" s="7">
        <f t="shared" ca="1" si="101"/>
        <v>0</v>
      </c>
      <c r="IA519" s="7">
        <f t="shared" ca="1" si="101"/>
        <v>0</v>
      </c>
      <c r="IB519" s="7">
        <f t="shared" ca="1" si="101"/>
        <v>0</v>
      </c>
      <c r="IC519" s="7">
        <f t="shared" ca="1" si="101"/>
        <v>0</v>
      </c>
      <c r="ID519" s="7">
        <f t="shared" ca="1" si="101"/>
        <v>0</v>
      </c>
      <c r="IE519" s="7">
        <f t="shared" ca="1" si="101"/>
        <v>0</v>
      </c>
      <c r="IF519" s="7">
        <f t="shared" ca="1" si="101"/>
        <v>0</v>
      </c>
      <c r="IG519" s="7">
        <f t="shared" ca="1" si="101"/>
        <v>0</v>
      </c>
      <c r="IH519" s="7">
        <f t="shared" ca="1" si="101"/>
        <v>0</v>
      </c>
      <c r="II519" s="7">
        <f t="shared" ca="1" si="101"/>
        <v>0</v>
      </c>
      <c r="IJ519" s="7">
        <f t="shared" ca="1" si="101"/>
        <v>0</v>
      </c>
      <c r="IK519" s="7">
        <f t="shared" ca="1" si="101"/>
        <v>0</v>
      </c>
      <c r="IL519" s="7">
        <f t="shared" ca="1" si="101"/>
        <v>0</v>
      </c>
      <c r="IM519" s="7">
        <f t="shared" ca="1" si="101"/>
        <v>0</v>
      </c>
      <c r="IN519" s="7">
        <f t="shared" ca="1" si="101"/>
        <v>0</v>
      </c>
      <c r="IO519" s="17"/>
      <c r="IP519" s="204"/>
      <c r="IQ519" s="3" t="s">
        <v>38</v>
      </c>
      <c r="IR519" s="7">
        <f ca="1"/>
        <v>0</v>
      </c>
      <c r="IS519" s="7">
        <f ca="1"/>
        <v>0</v>
      </c>
      <c r="IT519" s="7">
        <f ca="1"/>
        <v>0</v>
      </c>
      <c r="IU519" s="7">
        <f ca="1"/>
        <v>0</v>
      </c>
      <c r="IV519" s="7">
        <f ca="1"/>
        <v>0</v>
      </c>
      <c r="IW519" s="7">
        <f ca="1"/>
        <v>0</v>
      </c>
      <c r="IX519" s="7">
        <f ca="1"/>
        <v>0</v>
      </c>
      <c r="IY519" s="7">
        <f ca="1"/>
        <v>0</v>
      </c>
      <c r="IZ519" s="7">
        <f ca="1"/>
        <v>0</v>
      </c>
      <c r="JA519" s="7">
        <f ca="1"/>
        <v>0</v>
      </c>
      <c r="JB519" s="7">
        <f ca="1"/>
        <v>0</v>
      </c>
      <c r="JC519" s="7">
        <f ca="1"/>
        <v>0</v>
      </c>
      <c r="JD519" s="7">
        <f ca="1"/>
        <v>0</v>
      </c>
      <c r="JE519" s="7">
        <f ca="1"/>
        <v>0</v>
      </c>
      <c r="JF519" s="7">
        <f ca="1"/>
        <v>0</v>
      </c>
      <c r="JG519" s="7">
        <f ca="1"/>
        <v>0</v>
      </c>
      <c r="JH519" s="7">
        <f ca="1"/>
        <v>0</v>
      </c>
      <c r="JI519" s="7">
        <f ca="1"/>
        <v>0</v>
      </c>
      <c r="JJ519" s="7">
        <f ca="1"/>
        <v>0</v>
      </c>
      <c r="JK519" s="7">
        <f ca="1"/>
        <v>0</v>
      </c>
      <c r="JL519" s="143"/>
      <c r="JP519">
        <f ca="1">SUM(JH515:JK515)</f>
        <v>0</v>
      </c>
    </row>
    <row r="520" spans="222:276">
      <c r="HN520" s="204"/>
      <c r="HO520" s="148"/>
      <c r="HP520" s="204"/>
      <c r="HQ520" s="3" t="s">
        <v>13</v>
      </c>
      <c r="HR520" s="7">
        <f ca="1"/>
        <v>0</v>
      </c>
      <c r="HS520" t="s">
        <v>185</v>
      </c>
      <c r="HV520" s="7">
        <f t="shared" ca="1" si="102"/>
        <v>0</v>
      </c>
      <c r="HW520" s="7">
        <f t="shared" ca="1" si="101"/>
        <v>0</v>
      </c>
      <c r="HX520" s="7">
        <f t="shared" ca="1" si="101"/>
        <v>0</v>
      </c>
      <c r="HY520" s="7">
        <f t="shared" ca="1" si="101"/>
        <v>0</v>
      </c>
      <c r="HZ520" s="7">
        <f t="shared" ca="1" si="101"/>
        <v>0</v>
      </c>
      <c r="IA520" s="7">
        <f t="shared" ca="1" si="101"/>
        <v>0</v>
      </c>
      <c r="IB520" s="7">
        <f t="shared" ca="1" si="101"/>
        <v>0</v>
      </c>
      <c r="IC520" s="7">
        <f t="shared" ca="1" si="101"/>
        <v>0</v>
      </c>
      <c r="ID520" s="7">
        <f t="shared" ca="1" si="101"/>
        <v>0</v>
      </c>
      <c r="IE520" s="7">
        <f t="shared" ca="1" si="101"/>
        <v>0</v>
      </c>
      <c r="IF520" s="7">
        <f t="shared" ca="1" si="101"/>
        <v>0</v>
      </c>
      <c r="IG520" s="7">
        <f t="shared" ca="1" si="101"/>
        <v>0</v>
      </c>
      <c r="IH520" s="7">
        <f t="shared" ca="1" si="101"/>
        <v>0</v>
      </c>
      <c r="II520" s="7">
        <f t="shared" ca="1" si="101"/>
        <v>0</v>
      </c>
      <c r="IJ520" s="7">
        <f t="shared" ca="1" si="101"/>
        <v>0</v>
      </c>
      <c r="IK520" s="7">
        <f t="shared" ca="1" si="101"/>
        <v>0</v>
      </c>
      <c r="IL520" s="7">
        <f t="shared" ca="1" si="101"/>
        <v>0</v>
      </c>
      <c r="IM520" s="7">
        <f t="shared" ca="1" si="101"/>
        <v>0</v>
      </c>
      <c r="IN520" s="7">
        <f t="shared" ca="1" si="101"/>
        <v>0</v>
      </c>
      <c r="IO520" s="17"/>
      <c r="IP520" s="204"/>
      <c r="IQ520" s="3" t="s">
        <v>13</v>
      </c>
      <c r="IR520" s="7">
        <f ca="1"/>
        <v>0</v>
      </c>
      <c r="IS520" s="7">
        <f ca="1"/>
        <v>0</v>
      </c>
      <c r="IT520" s="7">
        <f ca="1"/>
        <v>0</v>
      </c>
      <c r="IU520" s="7">
        <f ca="1"/>
        <v>0</v>
      </c>
      <c r="IV520" s="7">
        <f ca="1"/>
        <v>0</v>
      </c>
      <c r="IW520" s="7">
        <f ca="1"/>
        <v>0</v>
      </c>
      <c r="IX520" s="7">
        <f ca="1"/>
        <v>0</v>
      </c>
      <c r="IY520" s="7">
        <f ca="1"/>
        <v>0</v>
      </c>
      <c r="IZ520" s="7">
        <f ca="1"/>
        <v>0</v>
      </c>
      <c r="JA520" s="7">
        <f ca="1"/>
        <v>0</v>
      </c>
      <c r="JB520" s="7">
        <f ca="1"/>
        <v>0</v>
      </c>
      <c r="JC520" s="7">
        <f ca="1"/>
        <v>0</v>
      </c>
      <c r="JD520" s="7">
        <f ca="1"/>
        <v>0</v>
      </c>
      <c r="JE520" s="7">
        <f ca="1"/>
        <v>0</v>
      </c>
      <c r="JF520" s="7">
        <f ca="1"/>
        <v>0</v>
      </c>
      <c r="JG520" s="7">
        <f ca="1"/>
        <v>0</v>
      </c>
      <c r="JH520" s="7">
        <f ca="1"/>
        <v>0</v>
      </c>
      <c r="JI520" s="7">
        <f ca="1"/>
        <v>0</v>
      </c>
      <c r="JJ520" s="7">
        <f ca="1"/>
        <v>0</v>
      </c>
      <c r="JK520" s="7">
        <f ca="1"/>
        <v>0</v>
      </c>
      <c r="JL520" s="143"/>
      <c r="JP520">
        <f ca="1">SUM(JH516:JK516)</f>
        <v>0</v>
      </c>
    </row>
    <row r="521" spans="222:276">
      <c r="HN521" s="204"/>
      <c r="HO521" s="148"/>
      <c r="HP521" s="204"/>
      <c r="HQ521" s="3" t="s">
        <v>23</v>
      </c>
      <c r="HR521" s="7">
        <f ca="1"/>
        <v>0</v>
      </c>
      <c r="HS521" t="s">
        <v>185</v>
      </c>
      <c r="HV521" s="7">
        <f t="shared" ca="1" si="102"/>
        <v>0</v>
      </c>
      <c r="HW521" s="7">
        <f t="shared" ca="1" si="101"/>
        <v>0</v>
      </c>
      <c r="HX521" s="7">
        <f t="shared" ca="1" si="101"/>
        <v>0</v>
      </c>
      <c r="HY521" s="7">
        <f t="shared" ca="1" si="101"/>
        <v>0</v>
      </c>
      <c r="HZ521" s="7">
        <f t="shared" ca="1" si="101"/>
        <v>0</v>
      </c>
      <c r="IA521" s="7">
        <f t="shared" ca="1" si="101"/>
        <v>0</v>
      </c>
      <c r="IB521" s="7">
        <f t="shared" ca="1" si="101"/>
        <v>0</v>
      </c>
      <c r="IC521" s="7">
        <f t="shared" ca="1" si="101"/>
        <v>0</v>
      </c>
      <c r="ID521" s="7">
        <f t="shared" ca="1" si="101"/>
        <v>0</v>
      </c>
      <c r="IE521" s="7">
        <f t="shared" ca="1" si="101"/>
        <v>0</v>
      </c>
      <c r="IF521" s="7">
        <f t="shared" ca="1" si="101"/>
        <v>0</v>
      </c>
      <c r="IG521" s="7">
        <f t="shared" ca="1" si="101"/>
        <v>0</v>
      </c>
      <c r="IH521" s="7">
        <f t="shared" ca="1" si="101"/>
        <v>0</v>
      </c>
      <c r="II521" s="7">
        <f t="shared" ca="1" si="101"/>
        <v>0</v>
      </c>
      <c r="IJ521" s="7">
        <f t="shared" ca="1" si="101"/>
        <v>0</v>
      </c>
      <c r="IK521" s="7">
        <f t="shared" ca="1" si="101"/>
        <v>0</v>
      </c>
      <c r="IL521" s="7">
        <f t="shared" ca="1" si="101"/>
        <v>0</v>
      </c>
      <c r="IM521" s="7">
        <f t="shared" ca="1" si="101"/>
        <v>0</v>
      </c>
      <c r="IN521" s="7">
        <f t="shared" ca="1" si="101"/>
        <v>0</v>
      </c>
      <c r="IO521" s="17"/>
      <c r="IP521" s="204"/>
      <c r="IQ521" s="3" t="s">
        <v>23</v>
      </c>
      <c r="IR521" s="7">
        <f ca="1"/>
        <v>0</v>
      </c>
      <c r="IS521" s="7">
        <f ca="1"/>
        <v>0</v>
      </c>
      <c r="IT521" s="7">
        <f ca="1"/>
        <v>0</v>
      </c>
      <c r="IU521" s="7">
        <f ca="1"/>
        <v>0</v>
      </c>
      <c r="IV521" s="7">
        <f ca="1"/>
        <v>0</v>
      </c>
      <c r="IW521" s="7">
        <f ca="1"/>
        <v>0</v>
      </c>
      <c r="IX521" s="7">
        <f ca="1"/>
        <v>0</v>
      </c>
      <c r="IY521" s="7">
        <f ca="1"/>
        <v>0</v>
      </c>
      <c r="IZ521" s="7">
        <f ca="1"/>
        <v>0</v>
      </c>
      <c r="JA521" s="7">
        <f ca="1"/>
        <v>0</v>
      </c>
      <c r="JB521" s="7">
        <f ca="1"/>
        <v>0</v>
      </c>
      <c r="JC521" s="7">
        <f ca="1"/>
        <v>0</v>
      </c>
      <c r="JD521" s="7">
        <f ca="1"/>
        <v>0</v>
      </c>
      <c r="JE521" s="7">
        <f ca="1"/>
        <v>0</v>
      </c>
      <c r="JF521" s="7">
        <f ca="1"/>
        <v>0</v>
      </c>
      <c r="JG521" s="7">
        <f ca="1"/>
        <v>0</v>
      </c>
      <c r="JH521" s="7">
        <f ca="1"/>
        <v>0</v>
      </c>
      <c r="JI521" s="7">
        <f ca="1"/>
        <v>0</v>
      </c>
      <c r="JJ521" s="7">
        <f ca="1"/>
        <v>0</v>
      </c>
      <c r="JK521" s="7">
        <f ca="1"/>
        <v>0</v>
      </c>
      <c r="JL521" s="143"/>
    </row>
    <row r="522" spans="222:276">
      <c r="HN522" s="204"/>
      <c r="HO522" s="148"/>
      <c r="HP522" s="204"/>
      <c r="HQ522" s="3" t="s">
        <v>22</v>
      </c>
      <c r="HR522" s="7">
        <f ca="1"/>
        <v>0</v>
      </c>
      <c r="HS522" t="s">
        <v>185</v>
      </c>
      <c r="HV522" s="7">
        <f t="shared" ca="1" si="102"/>
        <v>0</v>
      </c>
      <c r="HW522" s="7">
        <f t="shared" ca="1" si="101"/>
        <v>0</v>
      </c>
      <c r="HX522" s="7">
        <f t="shared" ca="1" si="101"/>
        <v>0</v>
      </c>
      <c r="HY522" s="7">
        <f t="shared" ca="1" si="101"/>
        <v>0</v>
      </c>
      <c r="HZ522" s="7">
        <f t="shared" ca="1" si="101"/>
        <v>0</v>
      </c>
      <c r="IA522" s="7">
        <f t="shared" ca="1" si="101"/>
        <v>0</v>
      </c>
      <c r="IB522" s="7">
        <f t="shared" ca="1" si="101"/>
        <v>0</v>
      </c>
      <c r="IC522" s="7">
        <f t="shared" ca="1" si="101"/>
        <v>0</v>
      </c>
      <c r="ID522" s="7">
        <f t="shared" ca="1" si="101"/>
        <v>0</v>
      </c>
      <c r="IE522" s="7">
        <f t="shared" ca="1" si="101"/>
        <v>0</v>
      </c>
      <c r="IF522" s="7">
        <f t="shared" ca="1" si="101"/>
        <v>0</v>
      </c>
      <c r="IG522" s="7">
        <f t="shared" ca="1" si="101"/>
        <v>0</v>
      </c>
      <c r="IH522" s="7">
        <f t="shared" ca="1" si="101"/>
        <v>0</v>
      </c>
      <c r="II522" s="7">
        <f t="shared" ca="1" si="101"/>
        <v>0</v>
      </c>
      <c r="IJ522" s="7">
        <f t="shared" ca="1" si="101"/>
        <v>0</v>
      </c>
      <c r="IK522" s="7">
        <f t="shared" ca="1" si="101"/>
        <v>0</v>
      </c>
      <c r="IL522" s="7">
        <f t="shared" ca="1" si="101"/>
        <v>0</v>
      </c>
      <c r="IM522" s="7">
        <f t="shared" ca="1" si="101"/>
        <v>0</v>
      </c>
      <c r="IN522" s="7">
        <f t="shared" ca="1" si="101"/>
        <v>0</v>
      </c>
      <c r="IO522" s="17"/>
      <c r="IP522" s="204"/>
      <c r="IQ522" s="3" t="s">
        <v>22</v>
      </c>
      <c r="IR522" s="7">
        <f ca="1"/>
        <v>0</v>
      </c>
      <c r="IS522" s="7">
        <f ca="1"/>
        <v>0</v>
      </c>
      <c r="IT522" s="7">
        <f ca="1"/>
        <v>0</v>
      </c>
      <c r="IU522" s="7">
        <f ca="1"/>
        <v>0</v>
      </c>
      <c r="IV522" s="7">
        <f ca="1"/>
        <v>0</v>
      </c>
      <c r="IW522" s="7">
        <f ca="1"/>
        <v>0</v>
      </c>
      <c r="IX522" s="7">
        <f ca="1"/>
        <v>0</v>
      </c>
      <c r="IY522" s="7">
        <f ca="1"/>
        <v>0</v>
      </c>
      <c r="IZ522" s="7">
        <f ca="1"/>
        <v>0</v>
      </c>
      <c r="JA522" s="7">
        <f ca="1"/>
        <v>0</v>
      </c>
      <c r="JB522" s="7">
        <f ca="1"/>
        <v>0</v>
      </c>
      <c r="JC522" s="7">
        <f ca="1"/>
        <v>0</v>
      </c>
      <c r="JD522" s="7">
        <f ca="1"/>
        <v>0</v>
      </c>
      <c r="JE522" s="7">
        <f ca="1"/>
        <v>0</v>
      </c>
      <c r="JF522" s="7">
        <f ca="1"/>
        <v>0</v>
      </c>
      <c r="JG522" s="7">
        <f ca="1"/>
        <v>0</v>
      </c>
      <c r="JH522" s="7">
        <f ca="1"/>
        <v>0</v>
      </c>
      <c r="JI522" s="7">
        <f ca="1"/>
        <v>0</v>
      </c>
      <c r="JJ522" s="7">
        <f ca="1"/>
        <v>0</v>
      </c>
      <c r="JK522" s="7">
        <f ca="1"/>
        <v>0</v>
      </c>
      <c r="JL522" s="143"/>
    </row>
    <row r="523" spans="222:276">
      <c r="HN523" s="204"/>
      <c r="HO523" s="148"/>
      <c r="HP523" s="204"/>
      <c r="HQ523" s="3" t="s">
        <v>131</v>
      </c>
      <c r="HR523" s="7">
        <f ca="1"/>
        <v>0</v>
      </c>
      <c r="HS523" t="s">
        <v>185</v>
      </c>
      <c r="HV523" s="7">
        <f t="shared" ca="1" si="102"/>
        <v>0</v>
      </c>
      <c r="HW523" s="7">
        <f t="shared" ca="1" si="101"/>
        <v>0</v>
      </c>
      <c r="HX523" s="7">
        <f t="shared" ca="1" si="101"/>
        <v>0</v>
      </c>
      <c r="HY523" s="7">
        <f t="shared" ca="1" si="101"/>
        <v>0</v>
      </c>
      <c r="HZ523" s="7">
        <f t="shared" ca="1" si="101"/>
        <v>0</v>
      </c>
      <c r="IA523" s="7">
        <f t="shared" ca="1" si="101"/>
        <v>0</v>
      </c>
      <c r="IB523" s="7">
        <f t="shared" ca="1" si="101"/>
        <v>0</v>
      </c>
      <c r="IC523" s="7">
        <f t="shared" ca="1" si="101"/>
        <v>0</v>
      </c>
      <c r="ID523" s="7">
        <f t="shared" ca="1" si="101"/>
        <v>0</v>
      </c>
      <c r="IE523" s="7">
        <f t="shared" ca="1" si="101"/>
        <v>0</v>
      </c>
      <c r="IF523" s="7">
        <f t="shared" ca="1" si="101"/>
        <v>0</v>
      </c>
      <c r="IG523" s="7">
        <f t="shared" ca="1" si="101"/>
        <v>0</v>
      </c>
      <c r="IH523" s="7">
        <f t="shared" ca="1" si="101"/>
        <v>0</v>
      </c>
      <c r="II523" s="7">
        <f t="shared" ca="1" si="101"/>
        <v>0</v>
      </c>
      <c r="IJ523" s="7">
        <f t="shared" ca="1" si="101"/>
        <v>0</v>
      </c>
      <c r="IK523" s="7">
        <f t="shared" ca="1" si="101"/>
        <v>0</v>
      </c>
      <c r="IL523" s="7">
        <f t="shared" ca="1" si="101"/>
        <v>0</v>
      </c>
      <c r="IM523" s="7">
        <f t="shared" ca="1" si="101"/>
        <v>0</v>
      </c>
      <c r="IN523" s="7">
        <f t="shared" ca="1" si="101"/>
        <v>0</v>
      </c>
      <c r="IO523" s="17"/>
      <c r="IP523" s="204"/>
      <c r="IQ523" s="3" t="s">
        <v>131</v>
      </c>
      <c r="IR523" s="7">
        <f ca="1"/>
        <v>0</v>
      </c>
      <c r="IS523" s="7">
        <f ca="1"/>
        <v>0</v>
      </c>
      <c r="IT523" s="7">
        <f ca="1"/>
        <v>0</v>
      </c>
      <c r="IU523" s="7">
        <f ca="1"/>
        <v>0</v>
      </c>
      <c r="IV523" s="7">
        <f ca="1"/>
        <v>0</v>
      </c>
      <c r="IW523" s="7">
        <f ca="1"/>
        <v>0</v>
      </c>
      <c r="IX523" s="7">
        <f ca="1"/>
        <v>0</v>
      </c>
      <c r="IY523" s="7">
        <f ca="1"/>
        <v>0</v>
      </c>
      <c r="IZ523" s="7">
        <f ca="1"/>
        <v>0</v>
      </c>
      <c r="JA523" s="7">
        <f ca="1"/>
        <v>0</v>
      </c>
      <c r="JB523" s="7">
        <f ca="1"/>
        <v>0</v>
      </c>
      <c r="JC523" s="7">
        <f ca="1"/>
        <v>0</v>
      </c>
      <c r="JD523" s="7">
        <f ca="1"/>
        <v>0</v>
      </c>
      <c r="JE523" s="7">
        <f ca="1"/>
        <v>0</v>
      </c>
      <c r="JF523" s="7">
        <f ca="1"/>
        <v>0</v>
      </c>
      <c r="JG523" s="7">
        <f ca="1"/>
        <v>0</v>
      </c>
      <c r="JH523" s="7">
        <f ca="1"/>
        <v>0</v>
      </c>
      <c r="JI523" s="7">
        <f ca="1"/>
        <v>0</v>
      </c>
      <c r="JJ523" s="7">
        <f ca="1"/>
        <v>0</v>
      </c>
      <c r="JK523" s="7">
        <f ca="1"/>
        <v>0</v>
      </c>
      <c r="JL523" s="143"/>
    </row>
    <row r="524" spans="222:276">
      <c r="HN524" s="204"/>
      <c r="HO524" s="148"/>
      <c r="HP524" s="204"/>
      <c r="HQ524" s="3" t="s">
        <v>132</v>
      </c>
      <c r="HR524" s="7">
        <f ca="1"/>
        <v>0</v>
      </c>
      <c r="HS524" t="s">
        <v>185</v>
      </c>
      <c r="HV524" s="7">
        <f t="shared" ca="1" si="102"/>
        <v>0</v>
      </c>
      <c r="HW524" s="7">
        <f t="shared" ca="1" si="101"/>
        <v>0</v>
      </c>
      <c r="HX524" s="7">
        <f t="shared" ca="1" si="101"/>
        <v>0</v>
      </c>
      <c r="HY524" s="7">
        <f t="shared" ca="1" si="101"/>
        <v>0</v>
      </c>
      <c r="HZ524" s="7">
        <f t="shared" ca="1" si="101"/>
        <v>0</v>
      </c>
      <c r="IA524" s="7">
        <f t="shared" ca="1" si="101"/>
        <v>0</v>
      </c>
      <c r="IB524" s="7">
        <f t="shared" ca="1" si="101"/>
        <v>0</v>
      </c>
      <c r="IC524" s="7">
        <f t="shared" ca="1" si="101"/>
        <v>0</v>
      </c>
      <c r="ID524" s="7">
        <f t="shared" ca="1" si="101"/>
        <v>0</v>
      </c>
      <c r="IE524" s="7">
        <f t="shared" ca="1" si="101"/>
        <v>0</v>
      </c>
      <c r="IF524" s="7">
        <f t="shared" ca="1" si="101"/>
        <v>0</v>
      </c>
      <c r="IG524" s="7">
        <f t="shared" ca="1" si="101"/>
        <v>0</v>
      </c>
      <c r="IH524" s="7">
        <f t="shared" ca="1" si="101"/>
        <v>0</v>
      </c>
      <c r="II524" s="7">
        <f t="shared" ca="1" si="101"/>
        <v>0</v>
      </c>
      <c r="IJ524" s="7">
        <f t="shared" ca="1" si="101"/>
        <v>0</v>
      </c>
      <c r="IK524" s="7">
        <f t="shared" ca="1" si="101"/>
        <v>0</v>
      </c>
      <c r="IL524" s="7">
        <f t="shared" ca="1" si="101"/>
        <v>0</v>
      </c>
      <c r="IM524" s="7">
        <f t="shared" ca="1" si="101"/>
        <v>0</v>
      </c>
      <c r="IN524" s="7">
        <f t="shared" ca="1" si="101"/>
        <v>0</v>
      </c>
      <c r="IO524" s="17"/>
      <c r="IP524" s="204"/>
      <c r="IQ524" s="3" t="s">
        <v>132</v>
      </c>
      <c r="IR524" s="7">
        <f ca="1"/>
        <v>0</v>
      </c>
      <c r="IS524" s="7">
        <f ca="1"/>
        <v>0</v>
      </c>
      <c r="IT524" s="7">
        <f ca="1"/>
        <v>0</v>
      </c>
      <c r="IU524" s="7">
        <f ca="1"/>
        <v>0</v>
      </c>
      <c r="IV524" s="7">
        <f ca="1"/>
        <v>0</v>
      </c>
      <c r="IW524" s="7">
        <f ca="1"/>
        <v>0</v>
      </c>
      <c r="IX524" s="7">
        <f ca="1"/>
        <v>0</v>
      </c>
      <c r="IY524" s="7">
        <f ca="1"/>
        <v>0</v>
      </c>
      <c r="IZ524" s="7">
        <f ca="1"/>
        <v>0</v>
      </c>
      <c r="JA524" s="7">
        <f ca="1"/>
        <v>0</v>
      </c>
      <c r="JB524" s="7">
        <f ca="1"/>
        <v>0</v>
      </c>
      <c r="JC524" s="7">
        <f ca="1"/>
        <v>0</v>
      </c>
      <c r="JD524" s="7">
        <f ca="1"/>
        <v>0</v>
      </c>
      <c r="JE524" s="7">
        <f ca="1"/>
        <v>0</v>
      </c>
      <c r="JF524" s="7">
        <f ca="1"/>
        <v>0</v>
      </c>
      <c r="JG524" s="7">
        <f ca="1"/>
        <v>0</v>
      </c>
      <c r="JH524" s="7">
        <f ca="1"/>
        <v>0</v>
      </c>
      <c r="JI524" s="7">
        <f ca="1"/>
        <v>0</v>
      </c>
      <c r="JJ524" s="7">
        <f ca="1"/>
        <v>0</v>
      </c>
      <c r="JK524" s="7">
        <f ca="1"/>
        <v>0</v>
      </c>
      <c r="JL524" s="143"/>
    </row>
    <row r="525" spans="222:276">
      <c r="HN525" s="204"/>
      <c r="HO525" s="148"/>
      <c r="HP525" s="204"/>
      <c r="HQ525" s="3" t="s">
        <v>32</v>
      </c>
      <c r="HR525" s="7">
        <f ca="1"/>
        <v>0</v>
      </c>
      <c r="HS525" t="s">
        <v>185</v>
      </c>
      <c r="HV525" s="7">
        <f t="shared" ca="1" si="102"/>
        <v>0</v>
      </c>
      <c r="HW525" s="7">
        <f t="shared" ca="1" si="101"/>
        <v>0</v>
      </c>
      <c r="HX525" s="7">
        <f t="shared" ca="1" si="101"/>
        <v>0</v>
      </c>
      <c r="HY525" s="7">
        <f t="shared" ca="1" si="101"/>
        <v>0</v>
      </c>
      <c r="HZ525" s="7">
        <f t="shared" ca="1" si="101"/>
        <v>0</v>
      </c>
      <c r="IA525" s="7">
        <f t="shared" ca="1" si="101"/>
        <v>0</v>
      </c>
      <c r="IB525" s="7">
        <f t="shared" ca="1" si="101"/>
        <v>0</v>
      </c>
      <c r="IC525" s="7">
        <f t="shared" ca="1" si="101"/>
        <v>0</v>
      </c>
      <c r="ID525" s="7">
        <f t="shared" ca="1" si="101"/>
        <v>0</v>
      </c>
      <c r="IE525" s="7">
        <f t="shared" ca="1" si="101"/>
        <v>0</v>
      </c>
      <c r="IF525" s="7">
        <f t="shared" ca="1" si="101"/>
        <v>0</v>
      </c>
      <c r="IG525" s="7">
        <f t="shared" ca="1" si="101"/>
        <v>0</v>
      </c>
      <c r="IH525" s="7">
        <f t="shared" ca="1" si="101"/>
        <v>0</v>
      </c>
      <c r="II525" s="7">
        <f t="shared" ca="1" si="101"/>
        <v>0</v>
      </c>
      <c r="IJ525" s="7">
        <f t="shared" ca="1" si="101"/>
        <v>0</v>
      </c>
      <c r="IK525" s="7">
        <f t="shared" ca="1" si="101"/>
        <v>0</v>
      </c>
      <c r="IL525" s="7">
        <f t="shared" ca="1" si="101"/>
        <v>0</v>
      </c>
      <c r="IM525" s="7">
        <f t="shared" ca="1" si="101"/>
        <v>0</v>
      </c>
      <c r="IN525" s="7">
        <f t="shared" ca="1" si="101"/>
        <v>0</v>
      </c>
      <c r="IO525" s="17"/>
      <c r="IP525" s="204"/>
      <c r="IQ525" s="3" t="s">
        <v>32</v>
      </c>
      <c r="IR525" s="7">
        <f ca="1"/>
        <v>0</v>
      </c>
      <c r="IS525" s="7">
        <f ca="1"/>
        <v>0</v>
      </c>
      <c r="IT525" s="7">
        <f ca="1"/>
        <v>0</v>
      </c>
      <c r="IU525" s="7">
        <f ca="1"/>
        <v>0</v>
      </c>
      <c r="IV525" s="7">
        <f ca="1"/>
        <v>0</v>
      </c>
      <c r="IW525" s="7">
        <f ca="1"/>
        <v>0</v>
      </c>
      <c r="IX525" s="7">
        <f ca="1"/>
        <v>0</v>
      </c>
      <c r="IY525" s="7">
        <f ca="1"/>
        <v>0</v>
      </c>
      <c r="IZ525" s="7">
        <f ca="1"/>
        <v>0</v>
      </c>
      <c r="JA525" s="7">
        <f ca="1"/>
        <v>0</v>
      </c>
      <c r="JB525" s="7">
        <f ca="1"/>
        <v>0</v>
      </c>
      <c r="JC525" s="7">
        <f ca="1"/>
        <v>0</v>
      </c>
      <c r="JD525" s="7">
        <f ca="1"/>
        <v>0</v>
      </c>
      <c r="JE525" s="7">
        <f ca="1"/>
        <v>0</v>
      </c>
      <c r="JF525" s="7">
        <f ca="1"/>
        <v>0</v>
      </c>
      <c r="JG525" s="7">
        <f ca="1"/>
        <v>0</v>
      </c>
      <c r="JH525" s="7">
        <f ca="1"/>
        <v>0</v>
      </c>
      <c r="JI525" s="7">
        <f ca="1"/>
        <v>0</v>
      </c>
      <c r="JJ525" s="7">
        <f ca="1"/>
        <v>0</v>
      </c>
      <c r="JK525" s="7">
        <f ca="1"/>
        <v>0</v>
      </c>
      <c r="JL525" s="143"/>
    </row>
    <row r="526" spans="222:276">
      <c r="HN526" s="204"/>
      <c r="HO526" s="148"/>
      <c r="HP526" s="204"/>
      <c r="HQ526" s="3" t="s">
        <v>33</v>
      </c>
      <c r="HR526" s="7">
        <f ca="1"/>
        <v>1</v>
      </c>
      <c r="HS526" t="s">
        <v>185</v>
      </c>
      <c r="HV526" s="7">
        <f t="shared" ca="1" si="102"/>
        <v>0</v>
      </c>
      <c r="HW526" s="7">
        <f t="shared" ca="1" si="101"/>
        <v>0</v>
      </c>
      <c r="HX526" s="7">
        <f t="shared" ca="1" si="101"/>
        <v>0</v>
      </c>
      <c r="HY526" s="7">
        <f t="shared" ca="1" si="101"/>
        <v>0</v>
      </c>
      <c r="HZ526" s="7">
        <f t="shared" ca="1" si="101"/>
        <v>0</v>
      </c>
      <c r="IA526" s="7">
        <f t="shared" ca="1" si="101"/>
        <v>0</v>
      </c>
      <c r="IB526" s="7">
        <f t="shared" ca="1" si="101"/>
        <v>0</v>
      </c>
      <c r="IC526" s="7">
        <f t="shared" ca="1" si="101"/>
        <v>0</v>
      </c>
      <c r="ID526" s="7">
        <f t="shared" ca="1" si="101"/>
        <v>0</v>
      </c>
      <c r="IE526" s="7">
        <f t="shared" ca="1" si="101"/>
        <v>0</v>
      </c>
      <c r="IF526" s="7">
        <f t="shared" ca="1" si="101"/>
        <v>0</v>
      </c>
      <c r="IG526" s="7">
        <f t="shared" ca="1" si="101"/>
        <v>0</v>
      </c>
      <c r="IH526" s="7">
        <f t="shared" ca="1" si="101"/>
        <v>1</v>
      </c>
      <c r="II526" s="7">
        <f t="shared" ca="1" si="101"/>
        <v>0</v>
      </c>
      <c r="IJ526" s="7">
        <f t="shared" ca="1" si="101"/>
        <v>0</v>
      </c>
      <c r="IK526" s="7">
        <f t="shared" ca="1" si="101"/>
        <v>0</v>
      </c>
      <c r="IL526" s="7">
        <f t="shared" ca="1" si="101"/>
        <v>0</v>
      </c>
      <c r="IM526" s="7">
        <f t="shared" ca="1" si="101"/>
        <v>0</v>
      </c>
      <c r="IN526" s="7">
        <f t="shared" ca="1" si="101"/>
        <v>0</v>
      </c>
      <c r="IO526" s="17"/>
      <c r="IP526" s="204"/>
      <c r="IQ526" s="3" t="s">
        <v>33</v>
      </c>
      <c r="IR526" s="7">
        <f ca="1"/>
        <v>0</v>
      </c>
      <c r="IS526" s="7">
        <f ca="1"/>
        <v>0</v>
      </c>
      <c r="IT526" s="7">
        <f ca="1"/>
        <v>0</v>
      </c>
      <c r="IU526" s="7">
        <f ca="1"/>
        <v>0</v>
      </c>
      <c r="IV526" s="7">
        <f ca="1"/>
        <v>0</v>
      </c>
      <c r="IW526" s="7">
        <f ca="1"/>
        <v>0</v>
      </c>
      <c r="IX526" s="7">
        <f ca="1"/>
        <v>0</v>
      </c>
      <c r="IY526" s="7">
        <f ca="1"/>
        <v>0</v>
      </c>
      <c r="IZ526" s="7">
        <f ca="1"/>
        <v>0</v>
      </c>
      <c r="JA526" s="7">
        <f ca="1"/>
        <v>0</v>
      </c>
      <c r="JB526" s="7">
        <f ca="1"/>
        <v>0</v>
      </c>
      <c r="JC526" s="7">
        <f ca="1"/>
        <v>0</v>
      </c>
      <c r="JD526" s="7">
        <f ca="1"/>
        <v>0</v>
      </c>
      <c r="JE526" s="7">
        <f ca="1"/>
        <v>0</v>
      </c>
      <c r="JF526" s="7">
        <f ca="1"/>
        <v>0</v>
      </c>
      <c r="JG526" s="7">
        <f ca="1"/>
        <v>0</v>
      </c>
      <c r="JH526" s="7">
        <f ca="1"/>
        <v>0</v>
      </c>
      <c r="JI526" s="7">
        <f ca="1"/>
        <v>0</v>
      </c>
      <c r="JJ526" s="7">
        <f ca="1"/>
        <v>0</v>
      </c>
      <c r="JK526" s="7">
        <f ca="1"/>
        <v>335.40164346805392</v>
      </c>
      <c r="JL526" s="143"/>
    </row>
    <row r="527" spans="222:276">
      <c r="HN527" s="204"/>
      <c r="HO527" s="148"/>
      <c r="HP527" s="204"/>
      <c r="HQ527" s="3" t="s">
        <v>42</v>
      </c>
      <c r="HR527" s="7">
        <f ca="1"/>
        <v>0</v>
      </c>
      <c r="HS527" t="s">
        <v>185</v>
      </c>
      <c r="HV527" s="7">
        <f t="shared" ca="1" si="102"/>
        <v>0</v>
      </c>
      <c r="HW527" s="7">
        <f t="shared" ca="1" si="101"/>
        <v>0</v>
      </c>
      <c r="HX527" s="7">
        <f t="shared" ca="1" si="101"/>
        <v>0</v>
      </c>
      <c r="HY527" s="7">
        <f t="shared" ca="1" si="101"/>
        <v>0</v>
      </c>
      <c r="HZ527" s="7">
        <f t="shared" ca="1" si="101"/>
        <v>0</v>
      </c>
      <c r="IA527" s="7">
        <f t="shared" ca="1" si="101"/>
        <v>0</v>
      </c>
      <c r="IB527" s="7">
        <f t="shared" ca="1" si="101"/>
        <v>0</v>
      </c>
      <c r="IC527" s="7">
        <f t="shared" ca="1" si="101"/>
        <v>0</v>
      </c>
      <c r="ID527" s="7">
        <f t="shared" ca="1" si="101"/>
        <v>0</v>
      </c>
      <c r="IE527" s="7">
        <f t="shared" ca="1" si="101"/>
        <v>0</v>
      </c>
      <c r="IF527" s="7">
        <f t="shared" ca="1" si="101"/>
        <v>0</v>
      </c>
      <c r="IG527" s="7">
        <f t="shared" ca="1" si="101"/>
        <v>0</v>
      </c>
      <c r="IH527" s="7">
        <f t="shared" ca="1" si="101"/>
        <v>0</v>
      </c>
      <c r="II527" s="7">
        <f t="shared" ca="1" si="101"/>
        <v>0</v>
      </c>
      <c r="IJ527" s="7">
        <f t="shared" ca="1" si="101"/>
        <v>0</v>
      </c>
      <c r="IK527" s="7">
        <f t="shared" ca="1" si="101"/>
        <v>0</v>
      </c>
      <c r="IL527" s="7">
        <f t="shared" ca="1" si="101"/>
        <v>0</v>
      </c>
      <c r="IM527" s="7">
        <f t="shared" ca="1" si="101"/>
        <v>0</v>
      </c>
      <c r="IN527" s="7">
        <f t="shared" ca="1" si="101"/>
        <v>0</v>
      </c>
      <c r="IO527" s="17"/>
      <c r="IP527" s="204"/>
      <c r="IQ527" s="3" t="s">
        <v>42</v>
      </c>
      <c r="IR527" s="7">
        <f ca="1"/>
        <v>0</v>
      </c>
      <c r="IS527" s="7">
        <f ca="1"/>
        <v>0</v>
      </c>
      <c r="IT527" s="7">
        <f ca="1"/>
        <v>0</v>
      </c>
      <c r="IU527" s="7">
        <f ca="1"/>
        <v>0</v>
      </c>
      <c r="IV527" s="7">
        <f ca="1"/>
        <v>0</v>
      </c>
      <c r="IW527" s="7">
        <f ca="1"/>
        <v>0</v>
      </c>
      <c r="IX527" s="7">
        <f ca="1"/>
        <v>0</v>
      </c>
      <c r="IY527" s="7">
        <f ca="1"/>
        <v>0</v>
      </c>
      <c r="IZ527" s="7">
        <f ca="1"/>
        <v>0</v>
      </c>
      <c r="JA527" s="7">
        <f ca="1"/>
        <v>0</v>
      </c>
      <c r="JB527" s="7">
        <f ca="1"/>
        <v>0</v>
      </c>
      <c r="JC527" s="7">
        <f ca="1"/>
        <v>0</v>
      </c>
      <c r="JD527" s="7">
        <f ca="1"/>
        <v>0</v>
      </c>
      <c r="JE527" s="7">
        <f ca="1"/>
        <v>0</v>
      </c>
      <c r="JF527" s="7">
        <f ca="1"/>
        <v>0</v>
      </c>
      <c r="JG527" s="7">
        <f ca="1"/>
        <v>0</v>
      </c>
      <c r="JH527" s="7">
        <f ca="1"/>
        <v>0</v>
      </c>
      <c r="JI527" s="7">
        <f ca="1"/>
        <v>0</v>
      </c>
      <c r="JJ527" s="7">
        <f ca="1"/>
        <v>0</v>
      </c>
      <c r="JK527" s="7">
        <f ca="1"/>
        <v>0</v>
      </c>
      <c r="JL527" s="143"/>
    </row>
    <row r="528" spans="222:276">
      <c r="HN528" s="204"/>
      <c r="HO528" s="148"/>
      <c r="HP528" s="204"/>
      <c r="HQ528" s="3" t="s">
        <v>34</v>
      </c>
      <c r="HR528" s="7">
        <f ca="1"/>
        <v>0</v>
      </c>
      <c r="HS528" t="s">
        <v>185</v>
      </c>
      <c r="HV528" s="7">
        <f t="shared" ca="1" si="102"/>
        <v>0</v>
      </c>
      <c r="HW528" s="7">
        <f t="shared" ca="1" si="101"/>
        <v>0</v>
      </c>
      <c r="HX528" s="7">
        <f t="shared" ca="1" si="101"/>
        <v>0</v>
      </c>
      <c r="HY528" s="7">
        <f t="shared" ca="1" si="101"/>
        <v>0</v>
      </c>
      <c r="HZ528" s="7">
        <f t="shared" ref="HZ528:IN532" ca="1" si="103">IF((ROW()-ROW($HV$514))=(COLUMN()-COLUMN($HV$514)),INDIRECT("HR"&amp;ROW()),0)</f>
        <v>0</v>
      </c>
      <c r="IA528" s="7">
        <f t="shared" ca="1" si="103"/>
        <v>0</v>
      </c>
      <c r="IB528" s="7">
        <f t="shared" ca="1" si="103"/>
        <v>0</v>
      </c>
      <c r="IC528" s="7">
        <f t="shared" ca="1" si="103"/>
        <v>0</v>
      </c>
      <c r="ID528" s="7">
        <f t="shared" ca="1" si="103"/>
        <v>0</v>
      </c>
      <c r="IE528" s="7">
        <f t="shared" ca="1" si="103"/>
        <v>0</v>
      </c>
      <c r="IF528" s="7">
        <f t="shared" ca="1" si="103"/>
        <v>0</v>
      </c>
      <c r="IG528" s="7">
        <f t="shared" ca="1" si="103"/>
        <v>0</v>
      </c>
      <c r="IH528" s="7">
        <f t="shared" ca="1" si="103"/>
        <v>0</v>
      </c>
      <c r="II528" s="7">
        <f t="shared" ca="1" si="103"/>
        <v>0</v>
      </c>
      <c r="IJ528" s="7">
        <f t="shared" ca="1" si="103"/>
        <v>0</v>
      </c>
      <c r="IK528" s="7">
        <f t="shared" ca="1" si="103"/>
        <v>0</v>
      </c>
      <c r="IL528" s="7">
        <f t="shared" ca="1" si="103"/>
        <v>0</v>
      </c>
      <c r="IM528" s="7">
        <f t="shared" ca="1" si="103"/>
        <v>0</v>
      </c>
      <c r="IN528" s="7">
        <f t="shared" ca="1" si="103"/>
        <v>0</v>
      </c>
      <c r="IO528" s="17"/>
      <c r="IP528" s="204"/>
      <c r="IQ528" s="3" t="s">
        <v>34</v>
      </c>
      <c r="IR528" s="7">
        <f ca="1"/>
        <v>0</v>
      </c>
      <c r="IS528" s="7">
        <f ca="1"/>
        <v>0</v>
      </c>
      <c r="IT528" s="7">
        <f ca="1"/>
        <v>0</v>
      </c>
      <c r="IU528" s="7">
        <f ca="1"/>
        <v>0</v>
      </c>
      <c r="IV528" s="7">
        <f ca="1"/>
        <v>0</v>
      </c>
      <c r="IW528" s="7">
        <f ca="1"/>
        <v>0</v>
      </c>
      <c r="IX528" s="7">
        <f ca="1"/>
        <v>0</v>
      </c>
      <c r="IY528" s="7">
        <f ca="1"/>
        <v>0</v>
      </c>
      <c r="IZ528" s="7">
        <f ca="1"/>
        <v>0</v>
      </c>
      <c r="JA528" s="7">
        <f ca="1"/>
        <v>0</v>
      </c>
      <c r="JB528" s="7">
        <f ca="1"/>
        <v>0</v>
      </c>
      <c r="JC528" s="7">
        <f ca="1"/>
        <v>0</v>
      </c>
      <c r="JD528" s="7">
        <f ca="1"/>
        <v>0</v>
      </c>
      <c r="JE528" s="7">
        <f ca="1"/>
        <v>0</v>
      </c>
      <c r="JF528" s="7">
        <f ca="1"/>
        <v>0</v>
      </c>
      <c r="JG528" s="7">
        <f ca="1"/>
        <v>0</v>
      </c>
      <c r="JH528" s="7">
        <f ca="1"/>
        <v>0</v>
      </c>
      <c r="JI528" s="7">
        <f ca="1"/>
        <v>0</v>
      </c>
      <c r="JJ528" s="7">
        <f ca="1"/>
        <v>0</v>
      </c>
      <c r="JK528" s="7">
        <f ca="1"/>
        <v>0</v>
      </c>
      <c r="JL528" s="143"/>
    </row>
    <row r="529" spans="222:276">
      <c r="HN529" s="204"/>
      <c r="HO529" s="148"/>
      <c r="HP529" s="204"/>
      <c r="HQ529" s="3" t="s">
        <v>35</v>
      </c>
      <c r="HR529" s="7">
        <f ca="1"/>
        <v>0</v>
      </c>
      <c r="HS529" t="s">
        <v>186</v>
      </c>
      <c r="HV529" s="7">
        <f t="shared" ca="1" si="102"/>
        <v>0</v>
      </c>
      <c r="HW529" s="7">
        <f t="shared" ca="1" si="102"/>
        <v>0</v>
      </c>
      <c r="HX529" s="7">
        <f t="shared" ca="1" si="102"/>
        <v>0</v>
      </c>
      <c r="HY529" s="7">
        <f t="shared" ca="1" si="102"/>
        <v>0</v>
      </c>
      <c r="HZ529" s="7">
        <f t="shared" ca="1" si="102"/>
        <v>0</v>
      </c>
      <c r="IA529" s="7">
        <f t="shared" ca="1" si="102"/>
        <v>0</v>
      </c>
      <c r="IB529" s="7">
        <f t="shared" ca="1" si="102"/>
        <v>0</v>
      </c>
      <c r="IC529" s="7">
        <f t="shared" ca="1" si="102"/>
        <v>0</v>
      </c>
      <c r="ID529" s="7">
        <f t="shared" ca="1" si="102"/>
        <v>0</v>
      </c>
      <c r="IE529" s="7">
        <f t="shared" ca="1" si="102"/>
        <v>0</v>
      </c>
      <c r="IF529" s="7">
        <f t="shared" ca="1" si="102"/>
        <v>0</v>
      </c>
      <c r="IG529" s="7">
        <f t="shared" ca="1" si="102"/>
        <v>0</v>
      </c>
      <c r="IH529" s="7">
        <f t="shared" ca="1" si="102"/>
        <v>0</v>
      </c>
      <c r="II529" s="7">
        <f t="shared" ca="1" si="102"/>
        <v>0</v>
      </c>
      <c r="IJ529" s="7">
        <f t="shared" ca="1" si="102"/>
        <v>0</v>
      </c>
      <c r="IK529" s="7">
        <f t="shared" ca="1" si="102"/>
        <v>0</v>
      </c>
      <c r="IL529" s="7">
        <f t="shared" ca="1" si="103"/>
        <v>0</v>
      </c>
      <c r="IM529" s="7">
        <f t="shared" ca="1" si="103"/>
        <v>0</v>
      </c>
      <c r="IN529" s="7">
        <f t="shared" ca="1" si="103"/>
        <v>0</v>
      </c>
      <c r="IO529" s="17"/>
      <c r="IP529" s="204"/>
      <c r="IQ529" s="3" t="s">
        <v>35</v>
      </c>
      <c r="IR529" s="7">
        <f ca="1"/>
        <v>0</v>
      </c>
      <c r="IS529" s="7">
        <f ca="1"/>
        <v>0</v>
      </c>
      <c r="IT529" s="7">
        <f ca="1"/>
        <v>0</v>
      </c>
      <c r="IU529" s="7">
        <f ca="1"/>
        <v>0</v>
      </c>
      <c r="IV529" s="7">
        <f ca="1"/>
        <v>0</v>
      </c>
      <c r="IW529" s="7">
        <f ca="1"/>
        <v>0</v>
      </c>
      <c r="IX529" s="7">
        <f ca="1"/>
        <v>0</v>
      </c>
      <c r="IY529" s="7">
        <f ca="1"/>
        <v>0</v>
      </c>
      <c r="IZ529" s="7">
        <f ca="1"/>
        <v>0</v>
      </c>
      <c r="JA529" s="7">
        <f ca="1"/>
        <v>0</v>
      </c>
      <c r="JB529" s="7">
        <f ca="1"/>
        <v>0</v>
      </c>
      <c r="JC529" s="7">
        <f ca="1"/>
        <v>0</v>
      </c>
      <c r="JD529" s="7">
        <f ca="1"/>
        <v>0</v>
      </c>
      <c r="JE529" s="7">
        <f ca="1"/>
        <v>0</v>
      </c>
      <c r="JF529" s="7">
        <f ca="1"/>
        <v>0</v>
      </c>
      <c r="JG529" s="7">
        <f ca="1"/>
        <v>0</v>
      </c>
      <c r="JH529" s="7">
        <f ca="1"/>
        <v>0</v>
      </c>
      <c r="JI529" s="7">
        <f ca="1"/>
        <v>0</v>
      </c>
      <c r="JJ529" s="7">
        <f ca="1"/>
        <v>0</v>
      </c>
      <c r="JK529" s="7">
        <f ca="1"/>
        <v>0</v>
      </c>
      <c r="JL529" s="143"/>
    </row>
    <row r="530" spans="222:276" ht="19">
      <c r="HN530" s="204"/>
      <c r="HO530" s="148"/>
      <c r="HP530" s="204"/>
      <c r="HQ530" s="3" t="s">
        <v>36</v>
      </c>
      <c r="HR530" s="7">
        <f ca="1"/>
        <v>-4.4720219129073865E-9</v>
      </c>
      <c r="HS530" t="s">
        <v>187</v>
      </c>
      <c r="HV530" s="7">
        <f t="shared" ca="1" si="102"/>
        <v>0</v>
      </c>
      <c r="HW530" s="7">
        <f t="shared" ca="1" si="102"/>
        <v>0</v>
      </c>
      <c r="HX530" s="7">
        <f t="shared" ca="1" si="102"/>
        <v>0</v>
      </c>
      <c r="HY530" s="7">
        <f t="shared" ca="1" si="102"/>
        <v>0</v>
      </c>
      <c r="HZ530" s="7">
        <f t="shared" ca="1" si="102"/>
        <v>0</v>
      </c>
      <c r="IA530" s="7">
        <f t="shared" ca="1" si="102"/>
        <v>0</v>
      </c>
      <c r="IB530" s="7">
        <f t="shared" ca="1" si="102"/>
        <v>0</v>
      </c>
      <c r="IC530" s="7">
        <f t="shared" ca="1" si="102"/>
        <v>0</v>
      </c>
      <c r="ID530" s="7">
        <f t="shared" ca="1" si="102"/>
        <v>0</v>
      </c>
      <c r="IE530" s="7">
        <f t="shared" ca="1" si="102"/>
        <v>0</v>
      </c>
      <c r="IF530" s="7">
        <f t="shared" ca="1" si="102"/>
        <v>0</v>
      </c>
      <c r="IG530" s="7">
        <f t="shared" ca="1" si="102"/>
        <v>0</v>
      </c>
      <c r="IH530" s="7">
        <f t="shared" ca="1" si="102"/>
        <v>0</v>
      </c>
      <c r="II530" s="7">
        <f t="shared" ca="1" si="102"/>
        <v>0</v>
      </c>
      <c r="IJ530" s="7">
        <f t="shared" ca="1" si="102"/>
        <v>0</v>
      </c>
      <c r="IK530" s="7">
        <f t="shared" ca="1" si="102"/>
        <v>0</v>
      </c>
      <c r="IL530" s="7">
        <f t="shared" ca="1" si="103"/>
        <v>-4.4720219129073865E-9</v>
      </c>
      <c r="IM530" s="7">
        <f t="shared" ca="1" si="103"/>
        <v>0</v>
      </c>
      <c r="IN530" s="7">
        <f t="shared" ca="1" si="103"/>
        <v>0</v>
      </c>
      <c r="IO530" s="17"/>
      <c r="IP530" s="204"/>
      <c r="IQ530" s="3" t="s">
        <v>36</v>
      </c>
      <c r="IR530" s="7">
        <f ca="1"/>
        <v>0</v>
      </c>
      <c r="IS530" s="7">
        <f ca="1"/>
        <v>0</v>
      </c>
      <c r="IT530" s="7">
        <f ca="1"/>
        <v>0</v>
      </c>
      <c r="IU530" s="7">
        <f ca="1"/>
        <v>0</v>
      </c>
      <c r="IV530" s="7">
        <f ca="1"/>
        <v>0</v>
      </c>
      <c r="IW530" s="7">
        <f ca="1"/>
        <v>0</v>
      </c>
      <c r="IX530" s="7">
        <f ca="1"/>
        <v>0</v>
      </c>
      <c r="IY530" s="7">
        <f ca="1"/>
        <v>0</v>
      </c>
      <c r="IZ530" s="7">
        <f ca="1"/>
        <v>0</v>
      </c>
      <c r="JA530" s="7">
        <f ca="1"/>
        <v>0</v>
      </c>
      <c r="JB530" s="7">
        <f ca="1"/>
        <v>0</v>
      </c>
      <c r="JC530" s="7">
        <f ca="1"/>
        <v>0</v>
      </c>
      <c r="JD530" s="7">
        <f ca="1"/>
        <v>0</v>
      </c>
      <c r="JE530" s="7">
        <f ca="1"/>
        <v>0</v>
      </c>
      <c r="JF530" s="7">
        <f ca="1"/>
        <v>0</v>
      </c>
      <c r="JG530" s="7">
        <f ca="1"/>
        <v>0</v>
      </c>
      <c r="JH530" s="7">
        <f ca="1"/>
        <v>0</v>
      </c>
      <c r="JI530" s="7">
        <f ca="1"/>
        <v>0</v>
      </c>
      <c r="JJ530" s="7">
        <f ca="1"/>
        <v>0</v>
      </c>
      <c r="JK530" s="7">
        <f ca="1"/>
        <v>-335.40164346805392</v>
      </c>
      <c r="JL530" s="143"/>
    </row>
    <row r="531" spans="222:276">
      <c r="HN531" s="204"/>
      <c r="HO531" s="148"/>
      <c r="HP531" s="204"/>
      <c r="HQ531" s="3" t="s">
        <v>41</v>
      </c>
      <c r="HR531" s="7">
        <f ca="1"/>
        <v>0</v>
      </c>
      <c r="HS531" t="s">
        <v>188</v>
      </c>
      <c r="HV531" s="7">
        <f t="shared" ca="1" si="102"/>
        <v>0</v>
      </c>
      <c r="HW531" s="7">
        <f t="shared" ca="1" si="102"/>
        <v>0</v>
      </c>
      <c r="HX531" s="7">
        <f t="shared" ca="1" si="102"/>
        <v>0</v>
      </c>
      <c r="HY531" s="7">
        <f t="shared" ca="1" si="102"/>
        <v>0</v>
      </c>
      <c r="HZ531" s="7">
        <f t="shared" ca="1" si="102"/>
        <v>0</v>
      </c>
      <c r="IA531" s="7">
        <f t="shared" ca="1" si="102"/>
        <v>0</v>
      </c>
      <c r="IB531" s="7">
        <f t="shared" ca="1" si="102"/>
        <v>0</v>
      </c>
      <c r="IC531" s="7">
        <f t="shared" ca="1" si="102"/>
        <v>0</v>
      </c>
      <c r="ID531" s="7">
        <f t="shared" ca="1" si="102"/>
        <v>0</v>
      </c>
      <c r="IE531" s="7">
        <f t="shared" ca="1" si="102"/>
        <v>0</v>
      </c>
      <c r="IF531" s="7">
        <f t="shared" ca="1" si="102"/>
        <v>0</v>
      </c>
      <c r="IG531" s="7">
        <f t="shared" ca="1" si="102"/>
        <v>0</v>
      </c>
      <c r="IH531" s="7">
        <f t="shared" ca="1" si="102"/>
        <v>0</v>
      </c>
      <c r="II531" s="7">
        <f t="shared" ca="1" si="102"/>
        <v>0</v>
      </c>
      <c r="IJ531" s="7">
        <f t="shared" ca="1" si="102"/>
        <v>0</v>
      </c>
      <c r="IK531" s="7">
        <f t="shared" ca="1" si="102"/>
        <v>0</v>
      </c>
      <c r="IL531" s="7">
        <f t="shared" ca="1" si="103"/>
        <v>0</v>
      </c>
      <c r="IM531" s="7">
        <f t="shared" ca="1" si="103"/>
        <v>0</v>
      </c>
      <c r="IN531" s="7">
        <f t="shared" ca="1" si="103"/>
        <v>0</v>
      </c>
      <c r="IO531" s="17"/>
      <c r="IP531" s="204"/>
      <c r="IQ531" s="3" t="s">
        <v>41</v>
      </c>
      <c r="IR531" s="7">
        <f ca="1"/>
        <v>0</v>
      </c>
      <c r="IS531" s="7">
        <f ca="1"/>
        <v>0</v>
      </c>
      <c r="IT531" s="7">
        <f ca="1"/>
        <v>0</v>
      </c>
      <c r="IU531" s="7">
        <f ca="1"/>
        <v>0</v>
      </c>
      <c r="IV531" s="7">
        <f ca="1"/>
        <v>0</v>
      </c>
      <c r="IW531" s="7">
        <f ca="1"/>
        <v>0</v>
      </c>
      <c r="IX531" s="7">
        <f ca="1"/>
        <v>0</v>
      </c>
      <c r="IY531" s="7">
        <f ca="1"/>
        <v>0</v>
      </c>
      <c r="IZ531" s="7">
        <f ca="1"/>
        <v>0</v>
      </c>
      <c r="JA531" s="7">
        <f ca="1"/>
        <v>0</v>
      </c>
      <c r="JB531" s="7">
        <f ca="1"/>
        <v>0</v>
      </c>
      <c r="JC531" s="7">
        <f ca="1"/>
        <v>0</v>
      </c>
      <c r="JD531" s="7">
        <f ca="1"/>
        <v>0</v>
      </c>
      <c r="JE531" s="7">
        <f ca="1"/>
        <v>0</v>
      </c>
      <c r="JF531" s="7">
        <f ca="1"/>
        <v>0</v>
      </c>
      <c r="JG531" s="7">
        <f ca="1"/>
        <v>0</v>
      </c>
      <c r="JH531" s="7">
        <f ca="1"/>
        <v>0</v>
      </c>
      <c r="JI531" s="7">
        <f ca="1"/>
        <v>0</v>
      </c>
      <c r="JJ531" s="7">
        <f ca="1"/>
        <v>0</v>
      </c>
      <c r="JK531" s="7">
        <f ca="1"/>
        <v>0</v>
      </c>
      <c r="JL531" s="143"/>
    </row>
    <row r="532" spans="222:276">
      <c r="HN532" s="204"/>
      <c r="HO532" s="148"/>
      <c r="HP532" s="204"/>
      <c r="HQ532" s="3" t="s">
        <v>134</v>
      </c>
      <c r="HR532" s="7">
        <f ca="1"/>
        <v>0</v>
      </c>
      <c r="HS532" t="s">
        <v>189</v>
      </c>
      <c r="HV532" s="7">
        <f t="shared" ca="1" si="102"/>
        <v>0</v>
      </c>
      <c r="HW532" s="7">
        <f t="shared" ca="1" si="102"/>
        <v>0</v>
      </c>
      <c r="HX532" s="7">
        <f t="shared" ca="1" si="102"/>
        <v>0</v>
      </c>
      <c r="HY532" s="7">
        <f t="shared" ca="1" si="102"/>
        <v>0</v>
      </c>
      <c r="HZ532" s="7">
        <f t="shared" ca="1" si="102"/>
        <v>0</v>
      </c>
      <c r="IA532" s="7">
        <f t="shared" ca="1" si="102"/>
        <v>0</v>
      </c>
      <c r="IB532" s="7">
        <f t="shared" ca="1" si="102"/>
        <v>0</v>
      </c>
      <c r="IC532" s="7">
        <f t="shared" ca="1" si="102"/>
        <v>0</v>
      </c>
      <c r="ID532" s="7">
        <f t="shared" ca="1" si="102"/>
        <v>0</v>
      </c>
      <c r="IE532" s="7">
        <f t="shared" ca="1" si="102"/>
        <v>0</v>
      </c>
      <c r="IF532" s="7">
        <f t="shared" ca="1" si="102"/>
        <v>0</v>
      </c>
      <c r="IG532" s="7">
        <f t="shared" ca="1" si="102"/>
        <v>0</v>
      </c>
      <c r="IH532" s="7">
        <f t="shared" ca="1" si="102"/>
        <v>0</v>
      </c>
      <c r="II532" s="7">
        <f t="shared" ca="1" si="102"/>
        <v>0</v>
      </c>
      <c r="IJ532" s="7">
        <f t="shared" ca="1" si="102"/>
        <v>0</v>
      </c>
      <c r="IK532" s="7">
        <f t="shared" ca="1" si="102"/>
        <v>0</v>
      </c>
      <c r="IL532" s="7">
        <f t="shared" ca="1" si="103"/>
        <v>0</v>
      </c>
      <c r="IM532" s="7">
        <f t="shared" ca="1" si="103"/>
        <v>0</v>
      </c>
      <c r="IN532" s="7">
        <f t="shared" ca="1" si="103"/>
        <v>0</v>
      </c>
      <c r="IO532" s="17"/>
      <c r="IP532" s="204"/>
      <c r="IQ532" s="3" t="s">
        <v>134</v>
      </c>
      <c r="IR532" s="7">
        <f ca="1"/>
        <v>0</v>
      </c>
      <c r="IS532" s="7">
        <f ca="1"/>
        <v>0</v>
      </c>
      <c r="IT532" s="7">
        <f ca="1"/>
        <v>0</v>
      </c>
      <c r="IU532" s="7">
        <f ca="1"/>
        <v>0</v>
      </c>
      <c r="IV532" s="7">
        <f ca="1"/>
        <v>0</v>
      </c>
      <c r="IW532" s="7">
        <f ca="1"/>
        <v>0</v>
      </c>
      <c r="IX532" s="7">
        <f ca="1"/>
        <v>0</v>
      </c>
      <c r="IY532" s="7">
        <f ca="1"/>
        <v>0</v>
      </c>
      <c r="IZ532" s="7">
        <f ca="1"/>
        <v>0</v>
      </c>
      <c r="JA532" s="7">
        <f ca="1"/>
        <v>0</v>
      </c>
      <c r="JB532" s="7">
        <f ca="1"/>
        <v>0</v>
      </c>
      <c r="JC532" s="7">
        <f ca="1"/>
        <v>0</v>
      </c>
      <c r="JD532" s="7">
        <f ca="1"/>
        <v>0</v>
      </c>
      <c r="JE532" s="7">
        <f ca="1"/>
        <v>0</v>
      </c>
      <c r="JF532" s="7">
        <f ca="1"/>
        <v>0</v>
      </c>
      <c r="JG532" s="7">
        <f ca="1"/>
        <v>0</v>
      </c>
      <c r="JH532" s="7">
        <f ca="1"/>
        <v>0</v>
      </c>
      <c r="JI532" s="7">
        <f ca="1"/>
        <v>0</v>
      </c>
      <c r="JJ532" s="7">
        <f ca="1"/>
        <v>0</v>
      </c>
      <c r="JK532" s="7">
        <f ca="1"/>
        <v>0</v>
      </c>
      <c r="JL532" s="143"/>
    </row>
    <row r="533" spans="222:276" ht="18">
      <c r="HN533" s="204"/>
      <c r="HO533" s="148"/>
      <c r="HP533" s="17"/>
      <c r="HR533" s="17" t="s">
        <v>272</v>
      </c>
      <c r="HV533" s="211" t="s">
        <v>304</v>
      </c>
      <c r="HW533" s="211"/>
      <c r="HX533" s="211"/>
      <c r="HY533" s="211"/>
      <c r="HZ533" s="211"/>
      <c r="IA533" s="211"/>
      <c r="IB533" s="211"/>
      <c r="IC533" s="211"/>
      <c r="ID533" s="211"/>
      <c r="IE533" s="211"/>
      <c r="IF533" s="211"/>
      <c r="IG533" s="211"/>
      <c r="IH533" s="211"/>
      <c r="II533" s="211"/>
      <c r="IJ533" s="211"/>
      <c r="IK533" s="211"/>
      <c r="IL533" s="211"/>
      <c r="IM533" s="211"/>
      <c r="IN533" s="211"/>
      <c r="IO533" s="17"/>
      <c r="IP533" s="45"/>
      <c r="IQ533" s="3"/>
      <c r="IR533" s="221" t="s">
        <v>305</v>
      </c>
      <c r="IS533" s="221"/>
      <c r="IT533" s="221"/>
      <c r="IU533" s="221"/>
      <c r="IV533" s="221"/>
      <c r="IW533" s="221"/>
      <c r="IX533" s="221"/>
      <c r="IY533" s="221"/>
      <c r="IZ533" s="221"/>
      <c r="JA533" s="221"/>
      <c r="JB533" s="221"/>
      <c r="JC533" s="221"/>
      <c r="JD533" s="221"/>
      <c r="JE533" s="221"/>
      <c r="JF533" s="221"/>
      <c r="JG533" s="221"/>
      <c r="JH533" s="221"/>
      <c r="JI533" s="221"/>
      <c r="JJ533" s="221"/>
      <c r="JK533" s="221"/>
      <c r="JL533" s="143"/>
    </row>
    <row r="534" spans="222:276">
      <c r="HN534" s="204"/>
      <c r="HO534" s="148"/>
      <c r="HP534" s="17"/>
      <c r="HR534" s="17"/>
      <c r="HV534" s="38"/>
      <c r="HW534" s="38"/>
      <c r="HX534" s="38"/>
      <c r="HY534" s="38"/>
      <c r="HZ534" s="38"/>
      <c r="IA534" s="38"/>
      <c r="IB534" s="38"/>
      <c r="IC534" s="38"/>
      <c r="ID534" s="38"/>
      <c r="IE534" s="38"/>
      <c r="IF534" s="38"/>
      <c r="IG534" s="38"/>
      <c r="IH534" s="38"/>
      <c r="II534" s="38"/>
      <c r="IJ534" s="38"/>
      <c r="IK534" s="38"/>
      <c r="IL534" s="38"/>
      <c r="IM534" s="38"/>
      <c r="IN534" s="38"/>
      <c r="IO534" s="17"/>
      <c r="IP534" s="45"/>
      <c r="IQ534" s="3"/>
      <c r="IR534" s="7">
        <f ca="1">IR526</f>
        <v>0</v>
      </c>
      <c r="IS534" s="7">
        <f t="shared" ref="IS534:JK534" ca="1" si="104">IS526</f>
        <v>0</v>
      </c>
      <c r="IT534" s="7">
        <f t="shared" ca="1" si="104"/>
        <v>0</v>
      </c>
      <c r="IU534" s="7">
        <f t="shared" ca="1" si="104"/>
        <v>0</v>
      </c>
      <c r="IV534" s="7">
        <f t="shared" ca="1" si="104"/>
        <v>0</v>
      </c>
      <c r="IW534" s="7">
        <f t="shared" ca="1" si="104"/>
        <v>0</v>
      </c>
      <c r="IX534" s="7">
        <f t="shared" ca="1" si="104"/>
        <v>0</v>
      </c>
      <c r="IY534" s="7">
        <f t="shared" ca="1" si="104"/>
        <v>0</v>
      </c>
      <c r="IZ534" s="7">
        <f t="shared" ca="1" si="104"/>
        <v>0</v>
      </c>
      <c r="JA534" s="7">
        <f t="shared" ca="1" si="104"/>
        <v>0</v>
      </c>
      <c r="JB534" s="7">
        <f t="shared" ca="1" si="104"/>
        <v>0</v>
      </c>
      <c r="JC534" s="7">
        <f t="shared" ca="1" si="104"/>
        <v>0</v>
      </c>
      <c r="JD534" s="7">
        <f t="shared" ca="1" si="104"/>
        <v>0</v>
      </c>
      <c r="JE534" s="7">
        <f t="shared" ca="1" si="104"/>
        <v>0</v>
      </c>
      <c r="JF534" s="7">
        <f t="shared" ca="1" si="104"/>
        <v>0</v>
      </c>
      <c r="JG534" s="7">
        <f t="shared" ca="1" si="104"/>
        <v>0</v>
      </c>
      <c r="JH534" s="7">
        <f t="shared" ca="1" si="104"/>
        <v>0</v>
      </c>
      <c r="JI534" s="7">
        <f t="shared" ca="1" si="104"/>
        <v>0</v>
      </c>
      <c r="JJ534" s="7">
        <f t="shared" ca="1" si="104"/>
        <v>0</v>
      </c>
      <c r="JK534" s="7">
        <f t="shared" ca="1" si="104"/>
        <v>335.40164346805392</v>
      </c>
      <c r="JL534" s="143"/>
    </row>
    <row r="535" spans="222:276" ht="20">
      <c r="HN535" s="204"/>
      <c r="HO535" s="148"/>
      <c r="HP535" s="17"/>
      <c r="HR535" s="17"/>
      <c r="HV535" s="38"/>
      <c r="HW535" s="38"/>
      <c r="HX535" s="38"/>
      <c r="HY535" s="38"/>
      <c r="HZ535" s="38"/>
      <c r="IA535" s="38"/>
      <c r="IB535" s="38"/>
      <c r="IC535" s="38"/>
      <c r="ID535" s="38"/>
      <c r="IE535" s="38"/>
      <c r="IF535" s="38"/>
      <c r="IG535" s="38"/>
      <c r="IH535" s="38"/>
      <c r="II535" s="38"/>
      <c r="IJ535" s="38"/>
      <c r="IK535" s="38"/>
      <c r="IL535" s="38"/>
      <c r="IM535" s="38"/>
      <c r="IN535" s="38"/>
      <c r="IO535" s="17"/>
      <c r="IP535" s="45"/>
      <c r="IQ535" s="3"/>
      <c r="IR535" s="221" t="s">
        <v>306</v>
      </c>
      <c r="IS535" s="221"/>
      <c r="IT535" s="221"/>
      <c r="IU535" s="221"/>
      <c r="IV535" s="221"/>
      <c r="IW535" s="221"/>
      <c r="IX535" s="221"/>
      <c r="IY535" s="221"/>
      <c r="IZ535" s="221"/>
      <c r="JA535" s="221"/>
      <c r="JB535" s="221"/>
      <c r="JC535" s="221"/>
      <c r="JD535" s="221"/>
      <c r="JE535" s="221"/>
      <c r="JF535" s="221"/>
      <c r="JG535" s="221"/>
      <c r="JH535" s="221"/>
      <c r="JI535" s="221"/>
      <c r="JJ535" s="221"/>
      <c r="JK535" s="221"/>
      <c r="JL535" s="143"/>
    </row>
    <row r="536" spans="222:276">
      <c r="HN536" s="204"/>
      <c r="HO536" s="148"/>
      <c r="HP536" s="17"/>
      <c r="HR536" s="17"/>
      <c r="HV536" s="38"/>
      <c r="HW536" s="38"/>
      <c r="HX536" s="38"/>
      <c r="HY536" s="38"/>
      <c r="HZ536" s="38"/>
      <c r="IA536" s="38"/>
      <c r="IB536" s="38"/>
      <c r="IC536" s="38"/>
      <c r="ID536" s="38"/>
      <c r="IE536" s="38"/>
      <c r="IF536" s="38"/>
      <c r="IG536" s="38"/>
      <c r="IH536" s="38"/>
      <c r="II536" s="38"/>
      <c r="IJ536" s="38"/>
      <c r="IK536" s="38"/>
      <c r="IL536" s="38"/>
      <c r="IM536" s="38"/>
      <c r="IN536" s="38"/>
      <c r="IO536" s="17"/>
      <c r="IP536" s="45"/>
      <c r="IQ536" s="3"/>
      <c r="IR536" s="17"/>
      <c r="IS536" s="17"/>
      <c r="IT536" s="17"/>
      <c r="IU536" s="17"/>
      <c r="IV536" s="17"/>
      <c r="IW536" s="17"/>
      <c r="IX536" s="17"/>
      <c r="IY536" s="17"/>
      <c r="IZ536" s="17"/>
      <c r="JA536" s="17"/>
      <c r="JB536" s="17"/>
      <c r="JC536" s="17"/>
      <c r="JD536" s="17"/>
      <c r="JE536" s="17"/>
      <c r="JF536" s="17"/>
      <c r="JG536" s="17"/>
      <c r="JH536" s="17"/>
      <c r="JI536" s="17"/>
      <c r="JJ536" s="17"/>
      <c r="JK536" s="17"/>
      <c r="JL536" s="143"/>
    </row>
    <row r="537" spans="222:276">
      <c r="HN537" s="204"/>
      <c r="HO537" s="147"/>
      <c r="HV537" s="211" t="s">
        <v>1</v>
      </c>
      <c r="HW537" s="211"/>
      <c r="HX537" s="211"/>
      <c r="HY537" s="211"/>
      <c r="HZ537" s="211"/>
      <c r="IA537" s="211"/>
      <c r="IB537" s="211"/>
      <c r="IC537" s="211"/>
      <c r="ID537" s="211"/>
      <c r="IE537" s="211"/>
      <c r="IF537" s="211"/>
      <c r="IG537" s="211"/>
      <c r="IH537" s="211"/>
      <c r="II537" s="211"/>
      <c r="IJ537" s="211"/>
      <c r="IK537" s="211"/>
      <c r="IL537" s="211"/>
      <c r="IM537" s="211"/>
      <c r="IN537" s="211"/>
      <c r="IR537" s="211" t="s">
        <v>110</v>
      </c>
      <c r="IS537" s="211"/>
      <c r="IT537" s="211"/>
      <c r="IU537" s="211"/>
      <c r="IV537" s="211"/>
      <c r="IW537" s="211"/>
      <c r="IX537" s="211"/>
      <c r="IY537" s="211"/>
      <c r="IZ537" s="211"/>
      <c r="JA537" s="211"/>
      <c r="JB537" s="211"/>
      <c r="JC537" s="211"/>
      <c r="JD537" s="211"/>
      <c r="JE537" s="211"/>
      <c r="JF537" s="211"/>
      <c r="JG537" s="211"/>
      <c r="JH537" s="211"/>
      <c r="JI537" s="211"/>
      <c r="JJ537" s="211"/>
      <c r="JK537" s="211"/>
      <c r="JL537" s="143"/>
    </row>
    <row r="538" spans="222:276" ht="96" customHeight="1">
      <c r="HN538" s="204"/>
      <c r="HO538" s="147"/>
      <c r="HS538" t="s">
        <v>190</v>
      </c>
      <c r="HV538" s="6" t="s">
        <v>175</v>
      </c>
      <c r="HW538" s="6" t="s">
        <v>176</v>
      </c>
      <c r="HX538" s="6" t="s">
        <v>28</v>
      </c>
      <c r="HY538" s="6" t="s">
        <v>0</v>
      </c>
      <c r="HZ538" s="6" t="s">
        <v>37</v>
      </c>
      <c r="IA538" s="6" t="s">
        <v>38</v>
      </c>
      <c r="IB538" s="6" t="s">
        <v>13</v>
      </c>
      <c r="IC538" s="6" t="s">
        <v>23</v>
      </c>
      <c r="ID538" s="6" t="s">
        <v>22</v>
      </c>
      <c r="IE538" s="6" t="s">
        <v>131</v>
      </c>
      <c r="IF538" s="6" t="s">
        <v>132</v>
      </c>
      <c r="IG538" s="6" t="s">
        <v>32</v>
      </c>
      <c r="IH538" s="6" t="s">
        <v>33</v>
      </c>
      <c r="II538" s="6" t="s">
        <v>42</v>
      </c>
      <c r="IJ538" s="6" t="s">
        <v>34</v>
      </c>
      <c r="IK538" s="6" t="s">
        <v>35</v>
      </c>
      <c r="IL538" s="6" t="s">
        <v>36</v>
      </c>
      <c r="IM538" s="6" t="s">
        <v>41</v>
      </c>
      <c r="IN538" s="6" t="s">
        <v>134</v>
      </c>
      <c r="IR538" s="6" t="s">
        <v>14</v>
      </c>
      <c r="IS538" s="6" t="s">
        <v>201</v>
      </c>
      <c r="IT538" s="6" t="s">
        <v>202</v>
      </c>
      <c r="IU538" s="6" t="s">
        <v>27</v>
      </c>
      <c r="IV538" s="6" t="s">
        <v>203</v>
      </c>
      <c r="IW538" s="6" t="s">
        <v>204</v>
      </c>
      <c r="IX538" s="6" t="s">
        <v>15</v>
      </c>
      <c r="IY538" s="6" t="s">
        <v>206</v>
      </c>
      <c r="IZ538" s="6" t="s">
        <v>21</v>
      </c>
      <c r="JA538" s="6" t="s">
        <v>205</v>
      </c>
      <c r="JB538" s="6" t="s">
        <v>20</v>
      </c>
      <c r="JC538" s="6" t="s">
        <v>207</v>
      </c>
      <c r="JD538" s="6" t="s">
        <v>182</v>
      </c>
      <c r="JE538" s="6" t="s">
        <v>183</v>
      </c>
      <c r="JF538" s="6" t="s">
        <v>184</v>
      </c>
      <c r="JG538" s="6" t="s">
        <v>180</v>
      </c>
      <c r="JH538" s="6" t="s">
        <v>139</v>
      </c>
      <c r="JI538" s="6" t="s">
        <v>140</v>
      </c>
      <c r="JJ538" s="6" t="s">
        <v>181</v>
      </c>
      <c r="JK538" s="6" t="s">
        <v>142</v>
      </c>
      <c r="JL538" s="143"/>
    </row>
    <row r="539" spans="222:276">
      <c r="HN539" s="204"/>
      <c r="HO539" s="148"/>
      <c r="HP539" s="204" t="s">
        <v>169</v>
      </c>
      <c r="HQ539" s="3" t="s">
        <v>175</v>
      </c>
      <c r="HR539" s="7">
        <f t="array" aca="1" ref="HR539:HR557" ca="1">TRANSPOSE(HV87:IN87)</f>
        <v>0</v>
      </c>
      <c r="HS539" t="s">
        <v>185</v>
      </c>
      <c r="HV539" s="7">
        <f ca="1">IF((ROW()-ROW($HV$539))=(COLUMN()-COLUMN($HV$539)),INDIRECT("HR"&amp;ROW()),0)</f>
        <v>0</v>
      </c>
      <c r="HW539" s="7">
        <f t="shared" ref="HW539:IN553" ca="1" si="105">IF((ROW()-ROW($HV$539))=(COLUMN()-COLUMN($HV$539)),INDIRECT("HR"&amp;ROW()),0)</f>
        <v>0</v>
      </c>
      <c r="HX539" s="7">
        <f t="shared" ca="1" si="105"/>
        <v>0</v>
      </c>
      <c r="HY539" s="7">
        <f t="shared" ca="1" si="105"/>
        <v>0</v>
      </c>
      <c r="HZ539" s="7">
        <f t="shared" ca="1" si="105"/>
        <v>0</v>
      </c>
      <c r="IA539" s="7">
        <f t="shared" ca="1" si="105"/>
        <v>0</v>
      </c>
      <c r="IB539" s="7">
        <f t="shared" ca="1" si="105"/>
        <v>0</v>
      </c>
      <c r="IC539" s="7">
        <f t="shared" ca="1" si="105"/>
        <v>0</v>
      </c>
      <c r="ID539" s="7">
        <f t="shared" ca="1" si="105"/>
        <v>0</v>
      </c>
      <c r="IE539" s="7">
        <f t="shared" ca="1" si="105"/>
        <v>0</v>
      </c>
      <c r="IF539" s="7">
        <f t="shared" ca="1" si="105"/>
        <v>0</v>
      </c>
      <c r="IG539" s="7">
        <f t="shared" ca="1" si="105"/>
        <v>0</v>
      </c>
      <c r="IH539" s="7">
        <f t="shared" ca="1" si="105"/>
        <v>0</v>
      </c>
      <c r="II539" s="7">
        <f t="shared" ca="1" si="105"/>
        <v>0</v>
      </c>
      <c r="IJ539" s="7">
        <f t="shared" ca="1" si="105"/>
        <v>0</v>
      </c>
      <c r="IK539" s="7">
        <f t="shared" ca="1" si="105"/>
        <v>0</v>
      </c>
      <c r="IL539" s="7">
        <f t="shared" ca="1" si="105"/>
        <v>0</v>
      </c>
      <c r="IM539" s="7">
        <f t="shared" ca="1" si="105"/>
        <v>0</v>
      </c>
      <c r="IN539" s="7">
        <f t="shared" ca="1" si="105"/>
        <v>0</v>
      </c>
      <c r="IO539" s="17"/>
      <c r="IP539" s="204" t="s">
        <v>169</v>
      </c>
      <c r="IQ539" s="3" t="s">
        <v>175</v>
      </c>
      <c r="IR539" s="7">
        <f t="array" aca="1" ref="IR539:JK557" ca="1">MMULT(HV539:IN557, FL$103:GE$121)</f>
        <v>0</v>
      </c>
      <c r="IS539" s="7">
        <f ca="1"/>
        <v>0</v>
      </c>
      <c r="IT539" s="7">
        <f ca="1"/>
        <v>0</v>
      </c>
      <c r="IU539" s="7">
        <f ca="1"/>
        <v>0</v>
      </c>
      <c r="IV539" s="7">
        <f ca="1"/>
        <v>0</v>
      </c>
      <c r="IW539" s="7">
        <f ca="1"/>
        <v>0</v>
      </c>
      <c r="IX539" s="7">
        <f ca="1"/>
        <v>0</v>
      </c>
      <c r="IY539" s="7">
        <f ca="1"/>
        <v>0</v>
      </c>
      <c r="IZ539" s="7">
        <f ca="1"/>
        <v>0</v>
      </c>
      <c r="JA539" s="7">
        <f ca="1"/>
        <v>0</v>
      </c>
      <c r="JB539" s="7">
        <f ca="1"/>
        <v>0</v>
      </c>
      <c r="JC539" s="7">
        <f ca="1"/>
        <v>0</v>
      </c>
      <c r="JD539" s="7">
        <f ca="1"/>
        <v>0</v>
      </c>
      <c r="JE539" s="7">
        <f ca="1"/>
        <v>0</v>
      </c>
      <c r="JF539" s="7">
        <f ca="1"/>
        <v>0</v>
      </c>
      <c r="JG539" s="7">
        <f ca="1"/>
        <v>0</v>
      </c>
      <c r="JH539" s="7">
        <f ca="1"/>
        <v>0</v>
      </c>
      <c r="JI539" s="7">
        <f ca="1"/>
        <v>0</v>
      </c>
      <c r="JJ539" s="7">
        <f ca="1"/>
        <v>0</v>
      </c>
      <c r="JK539" s="7">
        <f ca="1"/>
        <v>0</v>
      </c>
      <c r="JL539" s="143"/>
    </row>
    <row r="540" spans="222:276">
      <c r="HN540" s="204"/>
      <c r="HO540" s="148"/>
      <c r="HP540" s="204"/>
      <c r="HQ540" s="3" t="s">
        <v>176</v>
      </c>
      <c r="HR540" s="7">
        <f ca="1"/>
        <v>0</v>
      </c>
      <c r="HS540" t="s">
        <v>185</v>
      </c>
      <c r="HV540" s="7">
        <f t="shared" ref="HV540:IK557" ca="1" si="106">IF((ROW()-ROW($HV$539))=(COLUMN()-COLUMN($HV$539)),INDIRECT("HR"&amp;ROW()),0)</f>
        <v>0</v>
      </c>
      <c r="HW540" s="7">
        <f t="shared" ca="1" si="105"/>
        <v>0</v>
      </c>
      <c r="HX540" s="7">
        <f t="shared" ca="1" si="105"/>
        <v>0</v>
      </c>
      <c r="HY540" s="7">
        <f t="shared" ca="1" si="105"/>
        <v>0</v>
      </c>
      <c r="HZ540" s="7">
        <f t="shared" ca="1" si="105"/>
        <v>0</v>
      </c>
      <c r="IA540" s="7">
        <f t="shared" ca="1" si="105"/>
        <v>0</v>
      </c>
      <c r="IB540" s="7">
        <f t="shared" ca="1" si="105"/>
        <v>0</v>
      </c>
      <c r="IC540" s="7">
        <f t="shared" ca="1" si="105"/>
        <v>0</v>
      </c>
      <c r="ID540" s="7">
        <f t="shared" ca="1" si="105"/>
        <v>0</v>
      </c>
      <c r="IE540" s="7">
        <f t="shared" ca="1" si="105"/>
        <v>0</v>
      </c>
      <c r="IF540" s="7">
        <f t="shared" ca="1" si="105"/>
        <v>0</v>
      </c>
      <c r="IG540" s="7">
        <f t="shared" ca="1" si="105"/>
        <v>0</v>
      </c>
      <c r="IH540" s="7">
        <f t="shared" ca="1" si="105"/>
        <v>0</v>
      </c>
      <c r="II540" s="7">
        <f t="shared" ca="1" si="105"/>
        <v>0</v>
      </c>
      <c r="IJ540" s="7">
        <f t="shared" ca="1" si="105"/>
        <v>0</v>
      </c>
      <c r="IK540" s="7">
        <f t="shared" ca="1" si="105"/>
        <v>0</v>
      </c>
      <c r="IL540" s="7">
        <f t="shared" ca="1" si="105"/>
        <v>0</v>
      </c>
      <c r="IM540" s="7">
        <f t="shared" ca="1" si="105"/>
        <v>0</v>
      </c>
      <c r="IN540" s="7">
        <f t="shared" ca="1" si="105"/>
        <v>0</v>
      </c>
      <c r="IO540" s="17"/>
      <c r="IP540" s="204"/>
      <c r="IQ540" s="3" t="s">
        <v>176</v>
      </c>
      <c r="IR540" s="7">
        <f ca="1"/>
        <v>0</v>
      </c>
      <c r="IS540" s="7">
        <f ca="1"/>
        <v>0</v>
      </c>
      <c r="IT540" s="7">
        <f ca="1"/>
        <v>0</v>
      </c>
      <c r="IU540" s="7">
        <f ca="1"/>
        <v>0</v>
      </c>
      <c r="IV540" s="7">
        <f ca="1"/>
        <v>0</v>
      </c>
      <c r="IW540" s="7">
        <f ca="1"/>
        <v>0</v>
      </c>
      <c r="IX540" s="7">
        <f ca="1"/>
        <v>0</v>
      </c>
      <c r="IY540" s="7">
        <f ca="1"/>
        <v>0</v>
      </c>
      <c r="IZ540" s="7">
        <f ca="1"/>
        <v>0</v>
      </c>
      <c r="JA540" s="7">
        <f ca="1"/>
        <v>0</v>
      </c>
      <c r="JB540" s="7">
        <f ca="1"/>
        <v>0</v>
      </c>
      <c r="JC540" s="7">
        <f ca="1"/>
        <v>0</v>
      </c>
      <c r="JD540" s="7">
        <f ca="1"/>
        <v>0</v>
      </c>
      <c r="JE540" s="7">
        <f ca="1"/>
        <v>0</v>
      </c>
      <c r="JF540" s="7">
        <f ca="1"/>
        <v>0</v>
      </c>
      <c r="JG540" s="7">
        <f ca="1"/>
        <v>0</v>
      </c>
      <c r="JH540" s="7">
        <f ca="1"/>
        <v>0</v>
      </c>
      <c r="JI540" s="7">
        <f ca="1"/>
        <v>0</v>
      </c>
      <c r="JJ540" s="7">
        <f ca="1"/>
        <v>0</v>
      </c>
      <c r="JK540" s="7">
        <f ca="1"/>
        <v>0</v>
      </c>
      <c r="JL540" s="143"/>
    </row>
    <row r="541" spans="222:276">
      <c r="HN541" s="204"/>
      <c r="HO541" s="148"/>
      <c r="HP541" s="204"/>
      <c r="HQ541" s="3" t="s">
        <v>28</v>
      </c>
      <c r="HR541" s="7">
        <f ca="1"/>
        <v>0</v>
      </c>
      <c r="HS541" t="s">
        <v>185</v>
      </c>
      <c r="HV541" s="7">
        <f t="shared" ca="1" si="106"/>
        <v>0</v>
      </c>
      <c r="HW541" s="7">
        <f t="shared" ca="1" si="105"/>
        <v>0</v>
      </c>
      <c r="HX541" s="7">
        <f t="shared" ca="1" si="105"/>
        <v>0</v>
      </c>
      <c r="HY541" s="7">
        <f t="shared" ca="1" si="105"/>
        <v>0</v>
      </c>
      <c r="HZ541" s="7">
        <f t="shared" ca="1" si="105"/>
        <v>0</v>
      </c>
      <c r="IA541" s="7">
        <f t="shared" ca="1" si="105"/>
        <v>0</v>
      </c>
      <c r="IB541" s="7">
        <f t="shared" ca="1" si="105"/>
        <v>0</v>
      </c>
      <c r="IC541" s="7">
        <f t="shared" ca="1" si="105"/>
        <v>0</v>
      </c>
      <c r="ID541" s="7">
        <f t="shared" ca="1" si="105"/>
        <v>0</v>
      </c>
      <c r="IE541" s="7">
        <f t="shared" ca="1" si="105"/>
        <v>0</v>
      </c>
      <c r="IF541" s="7">
        <f t="shared" ca="1" si="105"/>
        <v>0</v>
      </c>
      <c r="IG541" s="7">
        <f t="shared" ca="1" si="105"/>
        <v>0</v>
      </c>
      <c r="IH541" s="7">
        <f t="shared" ca="1" si="105"/>
        <v>0</v>
      </c>
      <c r="II541" s="7">
        <f t="shared" ca="1" si="105"/>
        <v>0</v>
      </c>
      <c r="IJ541" s="7">
        <f t="shared" ca="1" si="105"/>
        <v>0</v>
      </c>
      <c r="IK541" s="7">
        <f t="shared" ca="1" si="105"/>
        <v>0</v>
      </c>
      <c r="IL541" s="7">
        <f t="shared" ca="1" si="105"/>
        <v>0</v>
      </c>
      <c r="IM541" s="7">
        <f t="shared" ca="1" si="105"/>
        <v>0</v>
      </c>
      <c r="IN541" s="7">
        <f t="shared" ca="1" si="105"/>
        <v>0</v>
      </c>
      <c r="IO541" s="17"/>
      <c r="IP541" s="204"/>
      <c r="IQ541" s="3" t="s">
        <v>28</v>
      </c>
      <c r="IR541" s="7">
        <f ca="1"/>
        <v>0</v>
      </c>
      <c r="IS541" s="7">
        <f ca="1"/>
        <v>0</v>
      </c>
      <c r="IT541" s="7">
        <f ca="1"/>
        <v>0</v>
      </c>
      <c r="IU541" s="7">
        <f ca="1"/>
        <v>0</v>
      </c>
      <c r="IV541" s="7">
        <f ca="1"/>
        <v>0</v>
      </c>
      <c r="IW541" s="7">
        <f ca="1"/>
        <v>0</v>
      </c>
      <c r="IX541" s="7">
        <f ca="1"/>
        <v>0</v>
      </c>
      <c r="IY541" s="7">
        <f ca="1"/>
        <v>0</v>
      </c>
      <c r="IZ541" s="7">
        <f ca="1"/>
        <v>0</v>
      </c>
      <c r="JA541" s="7">
        <f ca="1"/>
        <v>0</v>
      </c>
      <c r="JB541" s="7">
        <f ca="1"/>
        <v>0</v>
      </c>
      <c r="JC541" s="7">
        <f ca="1"/>
        <v>0</v>
      </c>
      <c r="JD541" s="7">
        <f ca="1"/>
        <v>0</v>
      </c>
      <c r="JE541" s="7">
        <f ca="1"/>
        <v>0</v>
      </c>
      <c r="JF541" s="7">
        <f ca="1"/>
        <v>0</v>
      </c>
      <c r="JG541" s="7">
        <f ca="1"/>
        <v>0</v>
      </c>
      <c r="JH541" s="7">
        <f ca="1"/>
        <v>0</v>
      </c>
      <c r="JI541" s="7">
        <f ca="1"/>
        <v>0</v>
      </c>
      <c r="JJ541" s="7">
        <f ca="1"/>
        <v>0</v>
      </c>
      <c r="JK541" s="7">
        <f ca="1"/>
        <v>0</v>
      </c>
      <c r="JL541" s="143"/>
    </row>
    <row r="542" spans="222:276">
      <c r="HN542" s="204"/>
      <c r="HO542" s="148"/>
      <c r="HP542" s="204"/>
      <c r="HQ542" s="3" t="s">
        <v>0</v>
      </c>
      <c r="HR542" s="7">
        <f ca="1"/>
        <v>0</v>
      </c>
      <c r="HS542" t="s">
        <v>185</v>
      </c>
      <c r="HV542" s="7">
        <f t="shared" ca="1" si="106"/>
        <v>0</v>
      </c>
      <c r="HW542" s="7">
        <f t="shared" ca="1" si="105"/>
        <v>0</v>
      </c>
      <c r="HX542" s="7">
        <f t="shared" ca="1" si="105"/>
        <v>0</v>
      </c>
      <c r="HY542" s="7">
        <f t="shared" ca="1" si="105"/>
        <v>0</v>
      </c>
      <c r="HZ542" s="7">
        <f t="shared" ca="1" si="105"/>
        <v>0</v>
      </c>
      <c r="IA542" s="7">
        <f t="shared" ca="1" si="105"/>
        <v>0</v>
      </c>
      <c r="IB542" s="7">
        <f t="shared" ca="1" si="105"/>
        <v>0</v>
      </c>
      <c r="IC542" s="7">
        <f t="shared" ca="1" si="105"/>
        <v>0</v>
      </c>
      <c r="ID542" s="7">
        <f t="shared" ca="1" si="105"/>
        <v>0</v>
      </c>
      <c r="IE542" s="7">
        <f t="shared" ca="1" si="105"/>
        <v>0</v>
      </c>
      <c r="IF542" s="7">
        <f t="shared" ca="1" si="105"/>
        <v>0</v>
      </c>
      <c r="IG542" s="7">
        <f t="shared" ca="1" si="105"/>
        <v>0</v>
      </c>
      <c r="IH542" s="7">
        <f t="shared" ca="1" si="105"/>
        <v>0</v>
      </c>
      <c r="II542" s="7">
        <f t="shared" ca="1" si="105"/>
        <v>0</v>
      </c>
      <c r="IJ542" s="7">
        <f t="shared" ca="1" si="105"/>
        <v>0</v>
      </c>
      <c r="IK542" s="7">
        <f t="shared" ca="1" si="105"/>
        <v>0</v>
      </c>
      <c r="IL542" s="7">
        <f t="shared" ca="1" si="105"/>
        <v>0</v>
      </c>
      <c r="IM542" s="7">
        <f t="shared" ca="1" si="105"/>
        <v>0</v>
      </c>
      <c r="IN542" s="7">
        <f t="shared" ca="1" si="105"/>
        <v>0</v>
      </c>
      <c r="IO542" s="17"/>
      <c r="IP542" s="204"/>
      <c r="IQ542" s="3" t="s">
        <v>0</v>
      </c>
      <c r="IR542" s="7">
        <f ca="1"/>
        <v>0</v>
      </c>
      <c r="IS542" s="7">
        <f ca="1"/>
        <v>0</v>
      </c>
      <c r="IT542" s="7">
        <f ca="1"/>
        <v>0</v>
      </c>
      <c r="IU542" s="7">
        <f ca="1"/>
        <v>0</v>
      </c>
      <c r="IV542" s="7">
        <f ca="1"/>
        <v>0</v>
      </c>
      <c r="IW542" s="7">
        <f ca="1"/>
        <v>0</v>
      </c>
      <c r="IX542" s="7">
        <f ca="1"/>
        <v>0</v>
      </c>
      <c r="IY542" s="7">
        <f ca="1"/>
        <v>0</v>
      </c>
      <c r="IZ542" s="7">
        <f ca="1"/>
        <v>0</v>
      </c>
      <c r="JA542" s="7">
        <f ca="1"/>
        <v>0</v>
      </c>
      <c r="JB542" s="7">
        <f ca="1"/>
        <v>0</v>
      </c>
      <c r="JC542" s="7">
        <f ca="1"/>
        <v>0</v>
      </c>
      <c r="JD542" s="7">
        <f ca="1"/>
        <v>0</v>
      </c>
      <c r="JE542" s="7">
        <f ca="1"/>
        <v>0</v>
      </c>
      <c r="JF542" s="7">
        <f ca="1"/>
        <v>0</v>
      </c>
      <c r="JG542" s="7">
        <f ca="1"/>
        <v>0</v>
      </c>
      <c r="JH542" s="7">
        <f ca="1"/>
        <v>0</v>
      </c>
      <c r="JI542" s="7">
        <f ca="1"/>
        <v>0</v>
      </c>
      <c r="JJ542" s="7">
        <f ca="1"/>
        <v>0</v>
      </c>
      <c r="JK542" s="7">
        <f ca="1"/>
        <v>0</v>
      </c>
      <c r="JL542" s="143"/>
    </row>
    <row r="543" spans="222:276">
      <c r="HN543" s="204"/>
      <c r="HO543" s="148"/>
      <c r="HP543" s="204"/>
      <c r="HQ543" s="3" t="s">
        <v>37</v>
      </c>
      <c r="HR543" s="7">
        <f ca="1"/>
        <v>0</v>
      </c>
      <c r="HS543" t="s">
        <v>185</v>
      </c>
      <c r="HV543" s="7">
        <f t="shared" ca="1" si="106"/>
        <v>0</v>
      </c>
      <c r="HW543" s="7">
        <f t="shared" ca="1" si="105"/>
        <v>0</v>
      </c>
      <c r="HX543" s="7">
        <f t="shared" ca="1" si="105"/>
        <v>0</v>
      </c>
      <c r="HY543" s="7">
        <f t="shared" ca="1" si="105"/>
        <v>0</v>
      </c>
      <c r="HZ543" s="7">
        <f t="shared" ca="1" si="105"/>
        <v>0</v>
      </c>
      <c r="IA543" s="7">
        <f t="shared" ca="1" si="105"/>
        <v>0</v>
      </c>
      <c r="IB543" s="7">
        <f t="shared" ca="1" si="105"/>
        <v>0</v>
      </c>
      <c r="IC543" s="7">
        <f t="shared" ca="1" si="105"/>
        <v>0</v>
      </c>
      <c r="ID543" s="7">
        <f t="shared" ca="1" si="105"/>
        <v>0</v>
      </c>
      <c r="IE543" s="7">
        <f t="shared" ca="1" si="105"/>
        <v>0</v>
      </c>
      <c r="IF543" s="7">
        <f t="shared" ca="1" si="105"/>
        <v>0</v>
      </c>
      <c r="IG543" s="7">
        <f t="shared" ca="1" si="105"/>
        <v>0</v>
      </c>
      <c r="IH543" s="7">
        <f t="shared" ca="1" si="105"/>
        <v>0</v>
      </c>
      <c r="II543" s="7">
        <f t="shared" ca="1" si="105"/>
        <v>0</v>
      </c>
      <c r="IJ543" s="7">
        <f t="shared" ca="1" si="105"/>
        <v>0</v>
      </c>
      <c r="IK543" s="7">
        <f t="shared" ca="1" si="105"/>
        <v>0</v>
      </c>
      <c r="IL543" s="7">
        <f t="shared" ca="1" si="105"/>
        <v>0</v>
      </c>
      <c r="IM543" s="7">
        <f t="shared" ca="1" si="105"/>
        <v>0</v>
      </c>
      <c r="IN543" s="7">
        <f t="shared" ca="1" si="105"/>
        <v>0</v>
      </c>
      <c r="IO543" s="17"/>
      <c r="IP543" s="204"/>
      <c r="IQ543" s="3" t="s">
        <v>37</v>
      </c>
      <c r="IR543" s="7">
        <f ca="1"/>
        <v>0</v>
      </c>
      <c r="IS543" s="7">
        <f ca="1"/>
        <v>0</v>
      </c>
      <c r="IT543" s="7">
        <f ca="1"/>
        <v>0</v>
      </c>
      <c r="IU543" s="7">
        <f ca="1"/>
        <v>0</v>
      </c>
      <c r="IV543" s="7">
        <f ca="1"/>
        <v>0</v>
      </c>
      <c r="IW543" s="7">
        <f ca="1"/>
        <v>0</v>
      </c>
      <c r="IX543" s="7">
        <f ca="1"/>
        <v>0</v>
      </c>
      <c r="IY543" s="7">
        <f ca="1"/>
        <v>0</v>
      </c>
      <c r="IZ543" s="7">
        <f ca="1"/>
        <v>0</v>
      </c>
      <c r="JA543" s="7">
        <f ca="1"/>
        <v>0</v>
      </c>
      <c r="JB543" s="7">
        <f ca="1"/>
        <v>0</v>
      </c>
      <c r="JC543" s="7">
        <f ca="1"/>
        <v>0</v>
      </c>
      <c r="JD543" s="7">
        <f ca="1"/>
        <v>0</v>
      </c>
      <c r="JE543" s="7">
        <f ca="1"/>
        <v>0</v>
      </c>
      <c r="JF543" s="7">
        <f ca="1"/>
        <v>0</v>
      </c>
      <c r="JG543" s="7">
        <f ca="1"/>
        <v>0</v>
      </c>
      <c r="JH543" s="7">
        <f ca="1"/>
        <v>0</v>
      </c>
      <c r="JI543" s="7">
        <f ca="1"/>
        <v>0</v>
      </c>
      <c r="JJ543" s="7">
        <f ca="1"/>
        <v>0</v>
      </c>
      <c r="JK543" s="7">
        <f ca="1"/>
        <v>0</v>
      </c>
      <c r="JL543" s="143"/>
    </row>
    <row r="544" spans="222:276">
      <c r="HN544" s="204"/>
      <c r="HO544" s="148"/>
      <c r="HP544" s="204"/>
      <c r="HQ544" s="3" t="s">
        <v>38</v>
      </c>
      <c r="HR544" s="7">
        <f ca="1"/>
        <v>0</v>
      </c>
      <c r="HS544" t="s">
        <v>185</v>
      </c>
      <c r="HV544" s="7">
        <f t="shared" ca="1" si="106"/>
        <v>0</v>
      </c>
      <c r="HW544" s="7">
        <f t="shared" ca="1" si="105"/>
        <v>0</v>
      </c>
      <c r="HX544" s="7">
        <f t="shared" ca="1" si="105"/>
        <v>0</v>
      </c>
      <c r="HY544" s="7">
        <f t="shared" ca="1" si="105"/>
        <v>0</v>
      </c>
      <c r="HZ544" s="7">
        <f t="shared" ca="1" si="105"/>
        <v>0</v>
      </c>
      <c r="IA544" s="7">
        <f t="shared" ca="1" si="105"/>
        <v>0</v>
      </c>
      <c r="IB544" s="7">
        <f t="shared" ca="1" si="105"/>
        <v>0</v>
      </c>
      <c r="IC544" s="7">
        <f t="shared" ca="1" si="105"/>
        <v>0</v>
      </c>
      <c r="ID544" s="7">
        <f t="shared" ca="1" si="105"/>
        <v>0</v>
      </c>
      <c r="IE544" s="7">
        <f t="shared" ca="1" si="105"/>
        <v>0</v>
      </c>
      <c r="IF544" s="7">
        <f t="shared" ca="1" si="105"/>
        <v>0</v>
      </c>
      <c r="IG544" s="7">
        <f t="shared" ca="1" si="105"/>
        <v>0</v>
      </c>
      <c r="IH544" s="7">
        <f t="shared" ca="1" si="105"/>
        <v>0</v>
      </c>
      <c r="II544" s="7">
        <f t="shared" ca="1" si="105"/>
        <v>0</v>
      </c>
      <c r="IJ544" s="7">
        <f t="shared" ca="1" si="105"/>
        <v>0</v>
      </c>
      <c r="IK544" s="7">
        <f t="shared" ca="1" si="105"/>
        <v>0</v>
      </c>
      <c r="IL544" s="7">
        <f t="shared" ca="1" si="105"/>
        <v>0</v>
      </c>
      <c r="IM544" s="7">
        <f t="shared" ca="1" si="105"/>
        <v>0</v>
      </c>
      <c r="IN544" s="7">
        <f t="shared" ca="1" si="105"/>
        <v>0</v>
      </c>
      <c r="IO544" s="17"/>
      <c r="IP544" s="204"/>
      <c r="IQ544" s="3" t="s">
        <v>38</v>
      </c>
      <c r="IR544" s="7">
        <f ca="1"/>
        <v>0</v>
      </c>
      <c r="IS544" s="7">
        <f ca="1"/>
        <v>0</v>
      </c>
      <c r="IT544" s="7">
        <f ca="1"/>
        <v>0</v>
      </c>
      <c r="IU544" s="7">
        <f ca="1"/>
        <v>0</v>
      </c>
      <c r="IV544" s="7">
        <f ca="1"/>
        <v>0</v>
      </c>
      <c r="IW544" s="7">
        <f ca="1"/>
        <v>0</v>
      </c>
      <c r="IX544" s="7">
        <f ca="1"/>
        <v>0</v>
      </c>
      <c r="IY544" s="7">
        <f ca="1"/>
        <v>0</v>
      </c>
      <c r="IZ544" s="7">
        <f ca="1"/>
        <v>0</v>
      </c>
      <c r="JA544" s="7">
        <f ca="1"/>
        <v>0</v>
      </c>
      <c r="JB544" s="7">
        <f ca="1"/>
        <v>0</v>
      </c>
      <c r="JC544" s="7">
        <f ca="1"/>
        <v>0</v>
      </c>
      <c r="JD544" s="7">
        <f ca="1"/>
        <v>0</v>
      </c>
      <c r="JE544" s="7">
        <f ca="1"/>
        <v>0</v>
      </c>
      <c r="JF544" s="7">
        <f ca="1"/>
        <v>0</v>
      </c>
      <c r="JG544" s="7">
        <f ca="1"/>
        <v>0</v>
      </c>
      <c r="JH544" s="7">
        <f ca="1"/>
        <v>0</v>
      </c>
      <c r="JI544" s="7">
        <f ca="1"/>
        <v>0</v>
      </c>
      <c r="JJ544" s="7">
        <f ca="1"/>
        <v>0</v>
      </c>
      <c r="JK544" s="7">
        <f ca="1"/>
        <v>0</v>
      </c>
      <c r="JL544" s="143"/>
      <c r="JP544">
        <f ca="1">SUM(JH540:JK540)</f>
        <v>0</v>
      </c>
    </row>
    <row r="545" spans="222:276">
      <c r="HN545" s="204"/>
      <c r="HO545" s="148"/>
      <c r="HP545" s="204"/>
      <c r="HQ545" s="3" t="s">
        <v>13</v>
      </c>
      <c r="HR545" s="7">
        <f ca="1"/>
        <v>0</v>
      </c>
      <c r="HS545" t="s">
        <v>185</v>
      </c>
      <c r="HV545" s="7">
        <f t="shared" ca="1" si="106"/>
        <v>0</v>
      </c>
      <c r="HW545" s="7">
        <f t="shared" ca="1" si="105"/>
        <v>0</v>
      </c>
      <c r="HX545" s="7">
        <f t="shared" ca="1" si="105"/>
        <v>0</v>
      </c>
      <c r="HY545" s="7">
        <f t="shared" ca="1" si="105"/>
        <v>0</v>
      </c>
      <c r="HZ545" s="7">
        <f t="shared" ca="1" si="105"/>
        <v>0</v>
      </c>
      <c r="IA545" s="7">
        <f t="shared" ca="1" si="105"/>
        <v>0</v>
      </c>
      <c r="IB545" s="7">
        <f t="shared" ca="1" si="105"/>
        <v>0</v>
      </c>
      <c r="IC545" s="7">
        <f t="shared" ca="1" si="105"/>
        <v>0</v>
      </c>
      <c r="ID545" s="7">
        <f t="shared" ca="1" si="105"/>
        <v>0</v>
      </c>
      <c r="IE545" s="7">
        <f t="shared" ca="1" si="105"/>
        <v>0</v>
      </c>
      <c r="IF545" s="7">
        <f t="shared" ca="1" si="105"/>
        <v>0</v>
      </c>
      <c r="IG545" s="7">
        <f t="shared" ca="1" si="105"/>
        <v>0</v>
      </c>
      <c r="IH545" s="7">
        <f t="shared" ca="1" si="105"/>
        <v>0</v>
      </c>
      <c r="II545" s="7">
        <f t="shared" ca="1" si="105"/>
        <v>0</v>
      </c>
      <c r="IJ545" s="7">
        <f t="shared" ca="1" si="105"/>
        <v>0</v>
      </c>
      <c r="IK545" s="7">
        <f t="shared" ca="1" si="105"/>
        <v>0</v>
      </c>
      <c r="IL545" s="7">
        <f t="shared" ca="1" si="105"/>
        <v>0</v>
      </c>
      <c r="IM545" s="7">
        <f t="shared" ca="1" si="105"/>
        <v>0</v>
      </c>
      <c r="IN545" s="7">
        <f t="shared" ca="1" si="105"/>
        <v>0</v>
      </c>
      <c r="IO545" s="17"/>
      <c r="IP545" s="204"/>
      <c r="IQ545" s="3" t="s">
        <v>13</v>
      </c>
      <c r="IR545" s="7">
        <f ca="1"/>
        <v>0</v>
      </c>
      <c r="IS545" s="7">
        <f ca="1"/>
        <v>0</v>
      </c>
      <c r="IT545" s="7">
        <f ca="1"/>
        <v>0</v>
      </c>
      <c r="IU545" s="7">
        <f ca="1"/>
        <v>0</v>
      </c>
      <c r="IV545" s="7">
        <f ca="1"/>
        <v>0</v>
      </c>
      <c r="IW545" s="7">
        <f ca="1"/>
        <v>0</v>
      </c>
      <c r="IX545" s="7">
        <f ca="1"/>
        <v>0</v>
      </c>
      <c r="IY545" s="7">
        <f ca="1"/>
        <v>0</v>
      </c>
      <c r="IZ545" s="7">
        <f ca="1"/>
        <v>0</v>
      </c>
      <c r="JA545" s="7">
        <f ca="1"/>
        <v>0</v>
      </c>
      <c r="JB545" s="7">
        <f ca="1"/>
        <v>0</v>
      </c>
      <c r="JC545" s="7">
        <f ca="1"/>
        <v>0</v>
      </c>
      <c r="JD545" s="7">
        <f ca="1"/>
        <v>0</v>
      </c>
      <c r="JE545" s="7">
        <f ca="1"/>
        <v>0</v>
      </c>
      <c r="JF545" s="7">
        <f ca="1"/>
        <v>0</v>
      </c>
      <c r="JG545" s="7">
        <f ca="1"/>
        <v>0</v>
      </c>
      <c r="JH545" s="7">
        <f ca="1"/>
        <v>0</v>
      </c>
      <c r="JI545" s="7">
        <f ca="1"/>
        <v>0</v>
      </c>
      <c r="JJ545" s="7">
        <f ca="1"/>
        <v>0</v>
      </c>
      <c r="JK545" s="7">
        <f ca="1"/>
        <v>0</v>
      </c>
      <c r="JL545" s="143"/>
      <c r="JP545">
        <f ca="1">SUM(JH541:JK541)</f>
        <v>0</v>
      </c>
    </row>
    <row r="546" spans="222:276">
      <c r="HN546" s="204"/>
      <c r="HO546" s="148"/>
      <c r="HP546" s="204"/>
      <c r="HQ546" s="3" t="s">
        <v>23</v>
      </c>
      <c r="HR546" s="7">
        <f ca="1"/>
        <v>0</v>
      </c>
      <c r="HS546" t="s">
        <v>185</v>
      </c>
      <c r="HV546" s="7">
        <f t="shared" ca="1" si="106"/>
        <v>0</v>
      </c>
      <c r="HW546" s="7">
        <f t="shared" ca="1" si="105"/>
        <v>0</v>
      </c>
      <c r="HX546" s="7">
        <f t="shared" ca="1" si="105"/>
        <v>0</v>
      </c>
      <c r="HY546" s="7">
        <f t="shared" ca="1" si="105"/>
        <v>0</v>
      </c>
      <c r="HZ546" s="7">
        <f t="shared" ca="1" si="105"/>
        <v>0</v>
      </c>
      <c r="IA546" s="7">
        <f t="shared" ca="1" si="105"/>
        <v>0</v>
      </c>
      <c r="IB546" s="7">
        <f t="shared" ca="1" si="105"/>
        <v>0</v>
      </c>
      <c r="IC546" s="7">
        <f t="shared" ca="1" si="105"/>
        <v>0</v>
      </c>
      <c r="ID546" s="7">
        <f t="shared" ca="1" si="105"/>
        <v>0</v>
      </c>
      <c r="IE546" s="7">
        <f t="shared" ca="1" si="105"/>
        <v>0</v>
      </c>
      <c r="IF546" s="7">
        <f t="shared" ca="1" si="105"/>
        <v>0</v>
      </c>
      <c r="IG546" s="7">
        <f t="shared" ca="1" si="105"/>
        <v>0</v>
      </c>
      <c r="IH546" s="7">
        <f t="shared" ca="1" si="105"/>
        <v>0</v>
      </c>
      <c r="II546" s="7">
        <f t="shared" ca="1" si="105"/>
        <v>0</v>
      </c>
      <c r="IJ546" s="7">
        <f t="shared" ca="1" si="105"/>
        <v>0</v>
      </c>
      <c r="IK546" s="7">
        <f t="shared" ca="1" si="105"/>
        <v>0</v>
      </c>
      <c r="IL546" s="7">
        <f t="shared" ca="1" si="105"/>
        <v>0</v>
      </c>
      <c r="IM546" s="7">
        <f t="shared" ca="1" si="105"/>
        <v>0</v>
      </c>
      <c r="IN546" s="7">
        <f t="shared" ca="1" si="105"/>
        <v>0</v>
      </c>
      <c r="IO546" s="17"/>
      <c r="IP546" s="204"/>
      <c r="IQ546" s="3" t="s">
        <v>23</v>
      </c>
      <c r="IR546" s="7">
        <f ca="1"/>
        <v>0</v>
      </c>
      <c r="IS546" s="7">
        <f ca="1"/>
        <v>0</v>
      </c>
      <c r="IT546" s="7">
        <f ca="1"/>
        <v>0</v>
      </c>
      <c r="IU546" s="7">
        <f ca="1"/>
        <v>0</v>
      </c>
      <c r="IV546" s="7">
        <f ca="1"/>
        <v>0</v>
      </c>
      <c r="IW546" s="7">
        <f ca="1"/>
        <v>0</v>
      </c>
      <c r="IX546" s="7">
        <f ca="1"/>
        <v>0</v>
      </c>
      <c r="IY546" s="7">
        <f ca="1"/>
        <v>0</v>
      </c>
      <c r="IZ546" s="7">
        <f ca="1"/>
        <v>0</v>
      </c>
      <c r="JA546" s="7">
        <f ca="1"/>
        <v>0</v>
      </c>
      <c r="JB546" s="7">
        <f ca="1"/>
        <v>0</v>
      </c>
      <c r="JC546" s="7">
        <f ca="1"/>
        <v>0</v>
      </c>
      <c r="JD546" s="7">
        <f ca="1"/>
        <v>0</v>
      </c>
      <c r="JE546" s="7">
        <f ca="1"/>
        <v>0</v>
      </c>
      <c r="JF546" s="7">
        <f ca="1"/>
        <v>0</v>
      </c>
      <c r="JG546" s="7">
        <f ca="1"/>
        <v>0</v>
      </c>
      <c r="JH546" s="7">
        <f ca="1"/>
        <v>0</v>
      </c>
      <c r="JI546" s="7">
        <f ca="1"/>
        <v>0</v>
      </c>
      <c r="JJ546" s="7">
        <f ca="1"/>
        <v>0</v>
      </c>
      <c r="JK546" s="7">
        <f ca="1"/>
        <v>0</v>
      </c>
      <c r="JL546" s="143"/>
    </row>
    <row r="547" spans="222:276">
      <c r="HN547" s="204"/>
      <c r="HO547" s="148"/>
      <c r="HP547" s="204"/>
      <c r="HQ547" s="3" t="s">
        <v>22</v>
      </c>
      <c r="HR547" s="7">
        <f ca="1"/>
        <v>0</v>
      </c>
      <c r="HS547" t="s">
        <v>185</v>
      </c>
      <c r="HV547" s="7">
        <f t="shared" ca="1" si="106"/>
        <v>0</v>
      </c>
      <c r="HW547" s="7">
        <f t="shared" ca="1" si="105"/>
        <v>0</v>
      </c>
      <c r="HX547" s="7">
        <f t="shared" ca="1" si="105"/>
        <v>0</v>
      </c>
      <c r="HY547" s="7">
        <f t="shared" ca="1" si="105"/>
        <v>0</v>
      </c>
      <c r="HZ547" s="7">
        <f t="shared" ca="1" si="105"/>
        <v>0</v>
      </c>
      <c r="IA547" s="7">
        <f t="shared" ca="1" si="105"/>
        <v>0</v>
      </c>
      <c r="IB547" s="7">
        <f t="shared" ca="1" si="105"/>
        <v>0</v>
      </c>
      <c r="IC547" s="7">
        <f t="shared" ca="1" si="105"/>
        <v>0</v>
      </c>
      <c r="ID547" s="7">
        <f t="shared" ca="1" si="105"/>
        <v>0</v>
      </c>
      <c r="IE547" s="7">
        <f t="shared" ca="1" si="105"/>
        <v>0</v>
      </c>
      <c r="IF547" s="7">
        <f t="shared" ca="1" si="105"/>
        <v>0</v>
      </c>
      <c r="IG547" s="7">
        <f t="shared" ca="1" si="105"/>
        <v>0</v>
      </c>
      <c r="IH547" s="7">
        <f t="shared" ca="1" si="105"/>
        <v>0</v>
      </c>
      <c r="II547" s="7">
        <f t="shared" ca="1" si="105"/>
        <v>0</v>
      </c>
      <c r="IJ547" s="7">
        <f t="shared" ca="1" si="105"/>
        <v>0</v>
      </c>
      <c r="IK547" s="7">
        <f t="shared" ca="1" si="105"/>
        <v>0</v>
      </c>
      <c r="IL547" s="7">
        <f t="shared" ca="1" si="105"/>
        <v>0</v>
      </c>
      <c r="IM547" s="7">
        <f t="shared" ca="1" si="105"/>
        <v>0</v>
      </c>
      <c r="IN547" s="7">
        <f t="shared" ca="1" si="105"/>
        <v>0</v>
      </c>
      <c r="IO547" s="17"/>
      <c r="IP547" s="204"/>
      <c r="IQ547" s="3" t="s">
        <v>22</v>
      </c>
      <c r="IR547" s="7">
        <f ca="1"/>
        <v>0</v>
      </c>
      <c r="IS547" s="7">
        <f ca="1"/>
        <v>0</v>
      </c>
      <c r="IT547" s="7">
        <f ca="1"/>
        <v>0</v>
      </c>
      <c r="IU547" s="7">
        <f ca="1"/>
        <v>0</v>
      </c>
      <c r="IV547" s="7">
        <f ca="1"/>
        <v>0</v>
      </c>
      <c r="IW547" s="7">
        <f ca="1"/>
        <v>0</v>
      </c>
      <c r="IX547" s="7">
        <f ca="1"/>
        <v>0</v>
      </c>
      <c r="IY547" s="7">
        <f ca="1"/>
        <v>0</v>
      </c>
      <c r="IZ547" s="7">
        <f ca="1"/>
        <v>0</v>
      </c>
      <c r="JA547" s="7">
        <f ca="1"/>
        <v>0</v>
      </c>
      <c r="JB547" s="7">
        <f ca="1"/>
        <v>0</v>
      </c>
      <c r="JC547" s="7">
        <f ca="1"/>
        <v>0</v>
      </c>
      <c r="JD547" s="7">
        <f ca="1"/>
        <v>0</v>
      </c>
      <c r="JE547" s="7">
        <f ca="1"/>
        <v>0</v>
      </c>
      <c r="JF547" s="7">
        <f ca="1"/>
        <v>0</v>
      </c>
      <c r="JG547" s="7">
        <f ca="1"/>
        <v>0</v>
      </c>
      <c r="JH547" s="7">
        <f ca="1"/>
        <v>0</v>
      </c>
      <c r="JI547" s="7">
        <f ca="1"/>
        <v>0</v>
      </c>
      <c r="JJ547" s="7">
        <f ca="1"/>
        <v>0</v>
      </c>
      <c r="JK547" s="7">
        <f ca="1"/>
        <v>0</v>
      </c>
      <c r="JL547" s="143"/>
    </row>
    <row r="548" spans="222:276">
      <c r="HN548" s="204"/>
      <c r="HO548" s="148"/>
      <c r="HP548" s="204"/>
      <c r="HQ548" s="3" t="s">
        <v>131</v>
      </c>
      <c r="HR548" s="7">
        <f ca="1"/>
        <v>0</v>
      </c>
      <c r="HS548" t="s">
        <v>185</v>
      </c>
      <c r="HV548" s="7">
        <f t="shared" ca="1" si="106"/>
        <v>0</v>
      </c>
      <c r="HW548" s="7">
        <f t="shared" ca="1" si="105"/>
        <v>0</v>
      </c>
      <c r="HX548" s="7">
        <f t="shared" ca="1" si="105"/>
        <v>0</v>
      </c>
      <c r="HY548" s="7">
        <f t="shared" ca="1" si="105"/>
        <v>0</v>
      </c>
      <c r="HZ548" s="7">
        <f t="shared" ca="1" si="105"/>
        <v>0</v>
      </c>
      <c r="IA548" s="7">
        <f t="shared" ca="1" si="105"/>
        <v>0</v>
      </c>
      <c r="IB548" s="7">
        <f t="shared" ca="1" si="105"/>
        <v>0</v>
      </c>
      <c r="IC548" s="7">
        <f t="shared" ca="1" si="105"/>
        <v>0</v>
      </c>
      <c r="ID548" s="7">
        <f t="shared" ca="1" si="105"/>
        <v>0</v>
      </c>
      <c r="IE548" s="7">
        <f t="shared" ca="1" si="105"/>
        <v>0</v>
      </c>
      <c r="IF548" s="7">
        <f t="shared" ca="1" si="105"/>
        <v>0</v>
      </c>
      <c r="IG548" s="7">
        <f t="shared" ca="1" si="105"/>
        <v>0</v>
      </c>
      <c r="IH548" s="7">
        <f t="shared" ca="1" si="105"/>
        <v>0</v>
      </c>
      <c r="II548" s="7">
        <f t="shared" ca="1" si="105"/>
        <v>0</v>
      </c>
      <c r="IJ548" s="7">
        <f t="shared" ca="1" si="105"/>
        <v>0</v>
      </c>
      <c r="IK548" s="7">
        <f t="shared" ca="1" si="105"/>
        <v>0</v>
      </c>
      <c r="IL548" s="7">
        <f t="shared" ca="1" si="105"/>
        <v>0</v>
      </c>
      <c r="IM548" s="7">
        <f t="shared" ca="1" si="105"/>
        <v>0</v>
      </c>
      <c r="IN548" s="7">
        <f t="shared" ca="1" si="105"/>
        <v>0</v>
      </c>
      <c r="IO548" s="17"/>
      <c r="IP548" s="204"/>
      <c r="IQ548" s="3" t="s">
        <v>131</v>
      </c>
      <c r="IR548" s="7">
        <f ca="1"/>
        <v>0</v>
      </c>
      <c r="IS548" s="7">
        <f ca="1"/>
        <v>0</v>
      </c>
      <c r="IT548" s="7">
        <f ca="1"/>
        <v>0</v>
      </c>
      <c r="IU548" s="7">
        <f ca="1"/>
        <v>0</v>
      </c>
      <c r="IV548" s="7">
        <f ca="1"/>
        <v>0</v>
      </c>
      <c r="IW548" s="7">
        <f ca="1"/>
        <v>0</v>
      </c>
      <c r="IX548" s="7">
        <f ca="1"/>
        <v>0</v>
      </c>
      <c r="IY548" s="7">
        <f ca="1"/>
        <v>0</v>
      </c>
      <c r="IZ548" s="7">
        <f ca="1"/>
        <v>0</v>
      </c>
      <c r="JA548" s="7">
        <f ca="1"/>
        <v>0</v>
      </c>
      <c r="JB548" s="7">
        <f ca="1"/>
        <v>0</v>
      </c>
      <c r="JC548" s="7">
        <f ca="1"/>
        <v>0</v>
      </c>
      <c r="JD548" s="7">
        <f ca="1"/>
        <v>0</v>
      </c>
      <c r="JE548" s="7">
        <f ca="1"/>
        <v>0</v>
      </c>
      <c r="JF548" s="7">
        <f ca="1"/>
        <v>0</v>
      </c>
      <c r="JG548" s="7">
        <f ca="1"/>
        <v>0</v>
      </c>
      <c r="JH548" s="7">
        <f ca="1"/>
        <v>0</v>
      </c>
      <c r="JI548" s="7">
        <f ca="1"/>
        <v>0</v>
      </c>
      <c r="JJ548" s="7">
        <f ca="1"/>
        <v>0</v>
      </c>
      <c r="JK548" s="7">
        <f ca="1"/>
        <v>0</v>
      </c>
      <c r="JL548" s="143"/>
    </row>
    <row r="549" spans="222:276">
      <c r="HN549" s="204"/>
      <c r="HO549" s="148"/>
      <c r="HP549" s="204"/>
      <c r="HQ549" s="3" t="s">
        <v>132</v>
      </c>
      <c r="HR549" s="7">
        <f ca="1"/>
        <v>0</v>
      </c>
      <c r="HS549" t="s">
        <v>185</v>
      </c>
      <c r="HV549" s="7">
        <f t="shared" ca="1" si="106"/>
        <v>0</v>
      </c>
      <c r="HW549" s="7">
        <f t="shared" ca="1" si="105"/>
        <v>0</v>
      </c>
      <c r="HX549" s="7">
        <f t="shared" ca="1" si="105"/>
        <v>0</v>
      </c>
      <c r="HY549" s="7">
        <f t="shared" ca="1" si="105"/>
        <v>0</v>
      </c>
      <c r="HZ549" s="7">
        <f t="shared" ca="1" si="105"/>
        <v>0</v>
      </c>
      <c r="IA549" s="7">
        <f t="shared" ca="1" si="105"/>
        <v>0</v>
      </c>
      <c r="IB549" s="7">
        <f t="shared" ca="1" si="105"/>
        <v>0</v>
      </c>
      <c r="IC549" s="7">
        <f t="shared" ca="1" si="105"/>
        <v>0</v>
      </c>
      <c r="ID549" s="7">
        <f t="shared" ca="1" si="105"/>
        <v>0</v>
      </c>
      <c r="IE549" s="7">
        <f t="shared" ca="1" si="105"/>
        <v>0</v>
      </c>
      <c r="IF549" s="7">
        <f t="shared" ca="1" si="105"/>
        <v>0</v>
      </c>
      <c r="IG549" s="7">
        <f t="shared" ca="1" si="105"/>
        <v>0</v>
      </c>
      <c r="IH549" s="7">
        <f t="shared" ca="1" si="105"/>
        <v>0</v>
      </c>
      <c r="II549" s="7">
        <f t="shared" ca="1" si="105"/>
        <v>0</v>
      </c>
      <c r="IJ549" s="7">
        <f t="shared" ca="1" si="105"/>
        <v>0</v>
      </c>
      <c r="IK549" s="7">
        <f t="shared" ca="1" si="105"/>
        <v>0</v>
      </c>
      <c r="IL549" s="7">
        <f t="shared" ca="1" si="105"/>
        <v>0</v>
      </c>
      <c r="IM549" s="7">
        <f t="shared" ca="1" si="105"/>
        <v>0</v>
      </c>
      <c r="IN549" s="7">
        <f t="shared" ca="1" si="105"/>
        <v>0</v>
      </c>
      <c r="IO549" s="17"/>
      <c r="IP549" s="204"/>
      <c r="IQ549" s="3" t="s">
        <v>132</v>
      </c>
      <c r="IR549" s="7">
        <f ca="1"/>
        <v>0</v>
      </c>
      <c r="IS549" s="7">
        <f ca="1"/>
        <v>0</v>
      </c>
      <c r="IT549" s="7">
        <f ca="1"/>
        <v>0</v>
      </c>
      <c r="IU549" s="7">
        <f ca="1"/>
        <v>0</v>
      </c>
      <c r="IV549" s="7">
        <f ca="1"/>
        <v>0</v>
      </c>
      <c r="IW549" s="7">
        <f ca="1"/>
        <v>0</v>
      </c>
      <c r="IX549" s="7">
        <f ca="1"/>
        <v>0</v>
      </c>
      <c r="IY549" s="7">
        <f ca="1"/>
        <v>0</v>
      </c>
      <c r="IZ549" s="7">
        <f ca="1"/>
        <v>0</v>
      </c>
      <c r="JA549" s="7">
        <f ca="1"/>
        <v>0</v>
      </c>
      <c r="JB549" s="7">
        <f ca="1"/>
        <v>0</v>
      </c>
      <c r="JC549" s="7">
        <f ca="1"/>
        <v>0</v>
      </c>
      <c r="JD549" s="7">
        <f ca="1"/>
        <v>0</v>
      </c>
      <c r="JE549" s="7">
        <f ca="1"/>
        <v>0</v>
      </c>
      <c r="JF549" s="7">
        <f ca="1"/>
        <v>0</v>
      </c>
      <c r="JG549" s="7">
        <f ca="1"/>
        <v>0</v>
      </c>
      <c r="JH549" s="7">
        <f ca="1"/>
        <v>0</v>
      </c>
      <c r="JI549" s="7">
        <f ca="1"/>
        <v>0</v>
      </c>
      <c r="JJ549" s="7">
        <f ca="1"/>
        <v>0</v>
      </c>
      <c r="JK549" s="7">
        <f ca="1"/>
        <v>0</v>
      </c>
      <c r="JL549" s="143"/>
    </row>
    <row r="550" spans="222:276">
      <c r="HN550" s="204"/>
      <c r="HO550" s="148"/>
      <c r="HP550" s="204"/>
      <c r="HQ550" s="3" t="s">
        <v>32</v>
      </c>
      <c r="HR550" s="7">
        <f ca="1"/>
        <v>1</v>
      </c>
      <c r="HS550" t="s">
        <v>185</v>
      </c>
      <c r="HV550" s="7">
        <f t="shared" ca="1" si="106"/>
        <v>0</v>
      </c>
      <c r="HW550" s="7">
        <f t="shared" ca="1" si="105"/>
        <v>0</v>
      </c>
      <c r="HX550" s="7">
        <f t="shared" ca="1" si="105"/>
        <v>0</v>
      </c>
      <c r="HY550" s="7">
        <f t="shared" ca="1" si="105"/>
        <v>0</v>
      </c>
      <c r="HZ550" s="7">
        <f t="shared" ca="1" si="105"/>
        <v>0</v>
      </c>
      <c r="IA550" s="7">
        <f t="shared" ca="1" si="105"/>
        <v>0</v>
      </c>
      <c r="IB550" s="7">
        <f t="shared" ca="1" si="105"/>
        <v>0</v>
      </c>
      <c r="IC550" s="7">
        <f t="shared" ca="1" si="105"/>
        <v>0</v>
      </c>
      <c r="ID550" s="7">
        <f t="shared" ca="1" si="105"/>
        <v>0</v>
      </c>
      <c r="IE550" s="7">
        <f t="shared" ca="1" si="105"/>
        <v>0</v>
      </c>
      <c r="IF550" s="7">
        <f t="shared" ca="1" si="105"/>
        <v>0</v>
      </c>
      <c r="IG550" s="7">
        <f t="shared" ca="1" si="105"/>
        <v>1</v>
      </c>
      <c r="IH550" s="7">
        <f t="shared" ca="1" si="105"/>
        <v>0</v>
      </c>
      <c r="II550" s="7">
        <f t="shared" ca="1" si="105"/>
        <v>0</v>
      </c>
      <c r="IJ550" s="7">
        <f t="shared" ca="1" si="105"/>
        <v>0</v>
      </c>
      <c r="IK550" s="7">
        <f t="shared" ca="1" si="105"/>
        <v>0</v>
      </c>
      <c r="IL550" s="7">
        <f t="shared" ca="1" si="105"/>
        <v>0</v>
      </c>
      <c r="IM550" s="7">
        <f t="shared" ca="1" si="105"/>
        <v>0</v>
      </c>
      <c r="IN550" s="7">
        <f t="shared" ca="1" si="105"/>
        <v>0</v>
      </c>
      <c r="IO550" s="17"/>
      <c r="IP550" s="204"/>
      <c r="IQ550" s="3" t="s">
        <v>32</v>
      </c>
      <c r="IR550" s="7">
        <f ca="1"/>
        <v>0</v>
      </c>
      <c r="IS550" s="7">
        <f ca="1"/>
        <v>0</v>
      </c>
      <c r="IT550" s="7">
        <f ca="1"/>
        <v>0</v>
      </c>
      <c r="IU550" s="7">
        <f ca="1"/>
        <v>0</v>
      </c>
      <c r="IV550" s="7">
        <f ca="1"/>
        <v>0</v>
      </c>
      <c r="IW550" s="7">
        <f ca="1"/>
        <v>0</v>
      </c>
      <c r="IX550" s="7">
        <f ca="1"/>
        <v>0</v>
      </c>
      <c r="IY550" s="7">
        <f ca="1"/>
        <v>0</v>
      </c>
      <c r="IZ550" s="7">
        <f ca="1"/>
        <v>0</v>
      </c>
      <c r="JA550" s="7">
        <f ca="1"/>
        <v>0</v>
      </c>
      <c r="JB550" s="7">
        <f ca="1"/>
        <v>0</v>
      </c>
      <c r="JC550" s="7">
        <f ca="1"/>
        <v>0</v>
      </c>
      <c r="JD550" s="7">
        <f ca="1"/>
        <v>0</v>
      </c>
      <c r="JE550" s="7">
        <f ca="1"/>
        <v>0</v>
      </c>
      <c r="JF550" s="7">
        <f ca="1"/>
        <v>0</v>
      </c>
      <c r="JG550" s="7">
        <f ca="1"/>
        <v>0</v>
      </c>
      <c r="JH550" s="7">
        <f ca="1"/>
        <v>0</v>
      </c>
      <c r="JI550" s="7">
        <f ca="1"/>
        <v>0</v>
      </c>
      <c r="JJ550" s="7">
        <f ca="1"/>
        <v>3000.4000000000015</v>
      </c>
      <c r="JK550" s="7">
        <f ca="1"/>
        <v>0</v>
      </c>
      <c r="JL550" s="143"/>
    </row>
    <row r="551" spans="222:276">
      <c r="HN551" s="204"/>
      <c r="HO551" s="148"/>
      <c r="HP551" s="204"/>
      <c r="HQ551" s="3" t="s">
        <v>33</v>
      </c>
      <c r="HR551" s="7">
        <f ca="1"/>
        <v>0</v>
      </c>
      <c r="HS551" t="s">
        <v>185</v>
      </c>
      <c r="HV551" s="7">
        <f t="shared" ca="1" si="106"/>
        <v>0</v>
      </c>
      <c r="HW551" s="7">
        <f t="shared" ca="1" si="105"/>
        <v>0</v>
      </c>
      <c r="HX551" s="7">
        <f t="shared" ca="1" si="105"/>
        <v>0</v>
      </c>
      <c r="HY551" s="7">
        <f t="shared" ca="1" si="105"/>
        <v>0</v>
      </c>
      <c r="HZ551" s="7">
        <f t="shared" ca="1" si="105"/>
        <v>0</v>
      </c>
      <c r="IA551" s="7">
        <f t="shared" ca="1" si="105"/>
        <v>0</v>
      </c>
      <c r="IB551" s="7">
        <f t="shared" ca="1" si="105"/>
        <v>0</v>
      </c>
      <c r="IC551" s="7">
        <f t="shared" ca="1" si="105"/>
        <v>0</v>
      </c>
      <c r="ID551" s="7">
        <f t="shared" ca="1" si="105"/>
        <v>0</v>
      </c>
      <c r="IE551" s="7">
        <f t="shared" ca="1" si="105"/>
        <v>0</v>
      </c>
      <c r="IF551" s="7">
        <f t="shared" ca="1" si="105"/>
        <v>0</v>
      </c>
      <c r="IG551" s="7">
        <f t="shared" ca="1" si="105"/>
        <v>0</v>
      </c>
      <c r="IH551" s="7">
        <f t="shared" ca="1" si="105"/>
        <v>0</v>
      </c>
      <c r="II551" s="7">
        <f t="shared" ca="1" si="105"/>
        <v>0</v>
      </c>
      <c r="IJ551" s="7">
        <f t="shared" ca="1" si="105"/>
        <v>0</v>
      </c>
      <c r="IK551" s="7">
        <f t="shared" ca="1" si="105"/>
        <v>0</v>
      </c>
      <c r="IL551" s="7">
        <f t="shared" ca="1" si="105"/>
        <v>0</v>
      </c>
      <c r="IM551" s="7">
        <f t="shared" ca="1" si="105"/>
        <v>0</v>
      </c>
      <c r="IN551" s="7">
        <f t="shared" ca="1" si="105"/>
        <v>0</v>
      </c>
      <c r="IO551" s="17"/>
      <c r="IP551" s="204"/>
      <c r="IQ551" s="3" t="s">
        <v>33</v>
      </c>
      <c r="IR551" s="7">
        <f ca="1"/>
        <v>0</v>
      </c>
      <c r="IS551" s="7">
        <f ca="1"/>
        <v>0</v>
      </c>
      <c r="IT551" s="7">
        <f ca="1"/>
        <v>0</v>
      </c>
      <c r="IU551" s="7">
        <f ca="1"/>
        <v>0</v>
      </c>
      <c r="IV551" s="7">
        <f ca="1"/>
        <v>0</v>
      </c>
      <c r="IW551" s="7">
        <f ca="1"/>
        <v>0</v>
      </c>
      <c r="IX551" s="7">
        <f ca="1"/>
        <v>0</v>
      </c>
      <c r="IY551" s="7">
        <f ca="1"/>
        <v>0</v>
      </c>
      <c r="IZ551" s="7">
        <f ca="1"/>
        <v>0</v>
      </c>
      <c r="JA551" s="7">
        <f ca="1"/>
        <v>0</v>
      </c>
      <c r="JB551" s="7">
        <f ca="1"/>
        <v>0</v>
      </c>
      <c r="JC551" s="7">
        <f ca="1"/>
        <v>0</v>
      </c>
      <c r="JD551" s="7">
        <f ca="1"/>
        <v>0</v>
      </c>
      <c r="JE551" s="7">
        <f ca="1"/>
        <v>0</v>
      </c>
      <c r="JF551" s="7">
        <f ca="1"/>
        <v>0</v>
      </c>
      <c r="JG551" s="7">
        <f ca="1"/>
        <v>0</v>
      </c>
      <c r="JH551" s="7">
        <f ca="1"/>
        <v>0</v>
      </c>
      <c r="JI551" s="7">
        <f ca="1"/>
        <v>0</v>
      </c>
      <c r="JJ551" s="7">
        <f ca="1"/>
        <v>0</v>
      </c>
      <c r="JK551" s="7">
        <f ca="1"/>
        <v>0</v>
      </c>
      <c r="JL551" s="143"/>
    </row>
    <row r="552" spans="222:276">
      <c r="HN552" s="204"/>
      <c r="HO552" s="148"/>
      <c r="HP552" s="204"/>
      <c r="HQ552" s="3" t="s">
        <v>42</v>
      </c>
      <c r="HR552" s="7">
        <f ca="1"/>
        <v>0</v>
      </c>
      <c r="HS552" t="s">
        <v>185</v>
      </c>
      <c r="HV552" s="7">
        <f t="shared" ca="1" si="106"/>
        <v>0</v>
      </c>
      <c r="HW552" s="7">
        <f t="shared" ca="1" si="105"/>
        <v>0</v>
      </c>
      <c r="HX552" s="7">
        <f t="shared" ca="1" si="105"/>
        <v>0</v>
      </c>
      <c r="HY552" s="7">
        <f t="shared" ca="1" si="105"/>
        <v>0</v>
      </c>
      <c r="HZ552" s="7">
        <f t="shared" ca="1" si="105"/>
        <v>0</v>
      </c>
      <c r="IA552" s="7">
        <f t="shared" ca="1" si="105"/>
        <v>0</v>
      </c>
      <c r="IB552" s="7">
        <f t="shared" ca="1" si="105"/>
        <v>0</v>
      </c>
      <c r="IC552" s="7">
        <f t="shared" ca="1" si="105"/>
        <v>0</v>
      </c>
      <c r="ID552" s="7">
        <f t="shared" ca="1" si="105"/>
        <v>0</v>
      </c>
      <c r="IE552" s="7">
        <f t="shared" ca="1" si="105"/>
        <v>0</v>
      </c>
      <c r="IF552" s="7">
        <f t="shared" ca="1" si="105"/>
        <v>0</v>
      </c>
      <c r="IG552" s="7">
        <f t="shared" ca="1" si="105"/>
        <v>0</v>
      </c>
      <c r="IH552" s="7">
        <f t="shared" ca="1" si="105"/>
        <v>0</v>
      </c>
      <c r="II552" s="7">
        <f t="shared" ca="1" si="105"/>
        <v>0</v>
      </c>
      <c r="IJ552" s="7">
        <f t="shared" ca="1" si="105"/>
        <v>0</v>
      </c>
      <c r="IK552" s="7">
        <f t="shared" ca="1" si="105"/>
        <v>0</v>
      </c>
      <c r="IL552" s="7">
        <f t="shared" ca="1" si="105"/>
        <v>0</v>
      </c>
      <c r="IM552" s="7">
        <f t="shared" ca="1" si="105"/>
        <v>0</v>
      </c>
      <c r="IN552" s="7">
        <f t="shared" ca="1" si="105"/>
        <v>0</v>
      </c>
      <c r="IO552" s="17"/>
      <c r="IP552" s="204"/>
      <c r="IQ552" s="3" t="s">
        <v>42</v>
      </c>
      <c r="IR552" s="7">
        <f ca="1"/>
        <v>0</v>
      </c>
      <c r="IS552" s="7">
        <f ca="1"/>
        <v>0</v>
      </c>
      <c r="IT552" s="7">
        <f ca="1"/>
        <v>0</v>
      </c>
      <c r="IU552" s="7">
        <f ca="1"/>
        <v>0</v>
      </c>
      <c r="IV552" s="7">
        <f ca="1"/>
        <v>0</v>
      </c>
      <c r="IW552" s="7">
        <f ca="1"/>
        <v>0</v>
      </c>
      <c r="IX552" s="7">
        <f ca="1"/>
        <v>0</v>
      </c>
      <c r="IY552" s="7">
        <f ca="1"/>
        <v>0</v>
      </c>
      <c r="IZ552" s="7">
        <f ca="1"/>
        <v>0</v>
      </c>
      <c r="JA552" s="7">
        <f ca="1"/>
        <v>0</v>
      </c>
      <c r="JB552" s="7">
        <f ca="1"/>
        <v>0</v>
      </c>
      <c r="JC552" s="7">
        <f ca="1"/>
        <v>0</v>
      </c>
      <c r="JD552" s="7">
        <f ca="1"/>
        <v>0</v>
      </c>
      <c r="JE552" s="7">
        <f ca="1"/>
        <v>0</v>
      </c>
      <c r="JF552" s="7">
        <f ca="1"/>
        <v>0</v>
      </c>
      <c r="JG552" s="7">
        <f ca="1"/>
        <v>0</v>
      </c>
      <c r="JH552" s="7">
        <f ca="1"/>
        <v>0</v>
      </c>
      <c r="JI552" s="7">
        <f ca="1"/>
        <v>0</v>
      </c>
      <c r="JJ552" s="7">
        <f ca="1"/>
        <v>0</v>
      </c>
      <c r="JK552" s="7">
        <f ca="1"/>
        <v>0</v>
      </c>
      <c r="JL552" s="143"/>
    </row>
    <row r="553" spans="222:276">
      <c r="HN553" s="204"/>
      <c r="HO553" s="148"/>
      <c r="HP553" s="204"/>
      <c r="HQ553" s="3" t="s">
        <v>34</v>
      </c>
      <c r="HR553" s="7">
        <f ca="1"/>
        <v>0</v>
      </c>
      <c r="HS553" t="s">
        <v>185</v>
      </c>
      <c r="HV553" s="7">
        <f t="shared" ca="1" si="106"/>
        <v>0</v>
      </c>
      <c r="HW553" s="7">
        <f t="shared" ca="1" si="105"/>
        <v>0</v>
      </c>
      <c r="HX553" s="7">
        <f t="shared" ca="1" si="105"/>
        <v>0</v>
      </c>
      <c r="HY553" s="7">
        <f t="shared" ca="1" si="105"/>
        <v>0</v>
      </c>
      <c r="HZ553" s="7">
        <f t="shared" ref="HZ553:IN557" ca="1" si="107">IF((ROW()-ROW($HV$539))=(COLUMN()-COLUMN($HV$539)),INDIRECT("HR"&amp;ROW()),0)</f>
        <v>0</v>
      </c>
      <c r="IA553" s="7">
        <f t="shared" ca="1" si="107"/>
        <v>0</v>
      </c>
      <c r="IB553" s="7">
        <f t="shared" ca="1" si="107"/>
        <v>0</v>
      </c>
      <c r="IC553" s="7">
        <f t="shared" ca="1" si="107"/>
        <v>0</v>
      </c>
      <c r="ID553" s="7">
        <f t="shared" ca="1" si="107"/>
        <v>0</v>
      </c>
      <c r="IE553" s="7">
        <f t="shared" ca="1" si="107"/>
        <v>0</v>
      </c>
      <c r="IF553" s="7">
        <f t="shared" ca="1" si="107"/>
        <v>0</v>
      </c>
      <c r="IG553" s="7">
        <f t="shared" ca="1" si="107"/>
        <v>0</v>
      </c>
      <c r="IH553" s="7">
        <f t="shared" ca="1" si="107"/>
        <v>0</v>
      </c>
      <c r="II553" s="7">
        <f t="shared" ca="1" si="107"/>
        <v>0</v>
      </c>
      <c r="IJ553" s="7">
        <f t="shared" ca="1" si="107"/>
        <v>0</v>
      </c>
      <c r="IK553" s="7">
        <f t="shared" ca="1" si="107"/>
        <v>0</v>
      </c>
      <c r="IL553" s="7">
        <f t="shared" ca="1" si="107"/>
        <v>0</v>
      </c>
      <c r="IM553" s="7">
        <f t="shared" ca="1" si="107"/>
        <v>0</v>
      </c>
      <c r="IN553" s="7">
        <f t="shared" ca="1" si="107"/>
        <v>0</v>
      </c>
      <c r="IO553" s="17"/>
      <c r="IP553" s="204"/>
      <c r="IQ553" s="3" t="s">
        <v>34</v>
      </c>
      <c r="IR553" s="7">
        <f ca="1"/>
        <v>0</v>
      </c>
      <c r="IS553" s="7">
        <f ca="1"/>
        <v>0</v>
      </c>
      <c r="IT553" s="7">
        <f ca="1"/>
        <v>0</v>
      </c>
      <c r="IU553" s="7">
        <f ca="1"/>
        <v>0</v>
      </c>
      <c r="IV553" s="7">
        <f ca="1"/>
        <v>0</v>
      </c>
      <c r="IW553" s="7">
        <f ca="1"/>
        <v>0</v>
      </c>
      <c r="IX553" s="7">
        <f ca="1"/>
        <v>0</v>
      </c>
      <c r="IY553" s="7">
        <f ca="1"/>
        <v>0</v>
      </c>
      <c r="IZ553" s="7">
        <f ca="1"/>
        <v>0</v>
      </c>
      <c r="JA553" s="7">
        <f ca="1"/>
        <v>0</v>
      </c>
      <c r="JB553" s="7">
        <f ca="1"/>
        <v>0</v>
      </c>
      <c r="JC553" s="7">
        <f ca="1"/>
        <v>0</v>
      </c>
      <c r="JD553" s="7">
        <f ca="1"/>
        <v>0</v>
      </c>
      <c r="JE553" s="7">
        <f ca="1"/>
        <v>0</v>
      </c>
      <c r="JF553" s="7">
        <f ca="1"/>
        <v>0</v>
      </c>
      <c r="JG553" s="7">
        <f ca="1"/>
        <v>0</v>
      </c>
      <c r="JH553" s="7">
        <f ca="1"/>
        <v>0</v>
      </c>
      <c r="JI553" s="7">
        <f ca="1"/>
        <v>0</v>
      </c>
      <c r="JJ553" s="7">
        <f ca="1"/>
        <v>0</v>
      </c>
      <c r="JK553" s="7">
        <f ca="1"/>
        <v>0</v>
      </c>
      <c r="JL553" s="143"/>
    </row>
    <row r="554" spans="222:276">
      <c r="HN554" s="204"/>
      <c r="HO554" s="148"/>
      <c r="HP554" s="204"/>
      <c r="HQ554" s="3" t="s">
        <v>35</v>
      </c>
      <c r="HR554" s="7">
        <f ca="1"/>
        <v>-6.0008000000000027E-9</v>
      </c>
      <c r="HS554" t="s">
        <v>186</v>
      </c>
      <c r="HV554" s="7">
        <f t="shared" ca="1" si="106"/>
        <v>0</v>
      </c>
      <c r="HW554" s="7">
        <f t="shared" ca="1" si="106"/>
        <v>0</v>
      </c>
      <c r="HX554" s="7">
        <f t="shared" ca="1" si="106"/>
        <v>0</v>
      </c>
      <c r="HY554" s="7">
        <f t="shared" ca="1" si="106"/>
        <v>0</v>
      </c>
      <c r="HZ554" s="7">
        <f t="shared" ca="1" si="106"/>
        <v>0</v>
      </c>
      <c r="IA554" s="7">
        <f t="shared" ca="1" si="106"/>
        <v>0</v>
      </c>
      <c r="IB554" s="7">
        <f t="shared" ca="1" si="106"/>
        <v>0</v>
      </c>
      <c r="IC554" s="7">
        <f t="shared" ca="1" si="106"/>
        <v>0</v>
      </c>
      <c r="ID554" s="7">
        <f t="shared" ca="1" si="106"/>
        <v>0</v>
      </c>
      <c r="IE554" s="7">
        <f t="shared" ca="1" si="106"/>
        <v>0</v>
      </c>
      <c r="IF554" s="7">
        <f t="shared" ca="1" si="106"/>
        <v>0</v>
      </c>
      <c r="IG554" s="7">
        <f t="shared" ca="1" si="106"/>
        <v>0</v>
      </c>
      <c r="IH554" s="7">
        <f t="shared" ca="1" si="106"/>
        <v>0</v>
      </c>
      <c r="II554" s="7">
        <f t="shared" ca="1" si="106"/>
        <v>0</v>
      </c>
      <c r="IJ554" s="7">
        <f t="shared" ca="1" si="106"/>
        <v>0</v>
      </c>
      <c r="IK554" s="7">
        <f t="shared" ca="1" si="106"/>
        <v>-6.0008000000000027E-9</v>
      </c>
      <c r="IL554" s="7">
        <f t="shared" ca="1" si="107"/>
        <v>0</v>
      </c>
      <c r="IM554" s="7">
        <f t="shared" ca="1" si="107"/>
        <v>0</v>
      </c>
      <c r="IN554" s="7">
        <f t="shared" ca="1" si="107"/>
        <v>0</v>
      </c>
      <c r="IO554" s="17"/>
      <c r="IP554" s="204"/>
      <c r="IQ554" s="3" t="s">
        <v>35</v>
      </c>
      <c r="IR554" s="7">
        <f ca="1"/>
        <v>0</v>
      </c>
      <c r="IS554" s="7">
        <f ca="1"/>
        <v>0</v>
      </c>
      <c r="IT554" s="7">
        <f ca="1"/>
        <v>0</v>
      </c>
      <c r="IU554" s="7">
        <f ca="1"/>
        <v>0</v>
      </c>
      <c r="IV554" s="7">
        <f ca="1"/>
        <v>0</v>
      </c>
      <c r="IW554" s="7">
        <f ca="1"/>
        <v>0</v>
      </c>
      <c r="IX554" s="7">
        <f ca="1"/>
        <v>0</v>
      </c>
      <c r="IY554" s="7">
        <f ca="1"/>
        <v>0</v>
      </c>
      <c r="IZ554" s="7">
        <f ca="1"/>
        <v>0</v>
      </c>
      <c r="JA554" s="7">
        <f ca="1"/>
        <v>0</v>
      </c>
      <c r="JB554" s="7">
        <f ca="1"/>
        <v>0</v>
      </c>
      <c r="JC554" s="7">
        <f ca="1"/>
        <v>0</v>
      </c>
      <c r="JD554" s="7">
        <f ca="1"/>
        <v>0</v>
      </c>
      <c r="JE554" s="7">
        <f ca="1"/>
        <v>0</v>
      </c>
      <c r="JF554" s="7">
        <f ca="1"/>
        <v>0</v>
      </c>
      <c r="JG554" s="7">
        <f ca="1"/>
        <v>0</v>
      </c>
      <c r="JH554" s="7">
        <f ca="1"/>
        <v>0</v>
      </c>
      <c r="JI554" s="7">
        <f ca="1"/>
        <v>0</v>
      </c>
      <c r="JJ554" s="7">
        <f ca="1"/>
        <v>-3000.4000000000015</v>
      </c>
      <c r="JK554" s="7">
        <f ca="1"/>
        <v>0</v>
      </c>
      <c r="JL554" s="143"/>
    </row>
    <row r="555" spans="222:276" ht="19">
      <c r="HN555" s="204"/>
      <c r="HO555" s="148"/>
      <c r="HP555" s="204"/>
      <c r="HQ555" s="3" t="s">
        <v>36</v>
      </c>
      <c r="HR555" s="7">
        <f ca="1"/>
        <v>0</v>
      </c>
      <c r="HS555" t="s">
        <v>187</v>
      </c>
      <c r="HV555" s="7">
        <f t="shared" ca="1" si="106"/>
        <v>0</v>
      </c>
      <c r="HW555" s="7">
        <f t="shared" ca="1" si="106"/>
        <v>0</v>
      </c>
      <c r="HX555" s="7">
        <f t="shared" ca="1" si="106"/>
        <v>0</v>
      </c>
      <c r="HY555" s="7">
        <f t="shared" ca="1" si="106"/>
        <v>0</v>
      </c>
      <c r="HZ555" s="7">
        <f t="shared" ca="1" si="106"/>
        <v>0</v>
      </c>
      <c r="IA555" s="7">
        <f t="shared" ca="1" si="106"/>
        <v>0</v>
      </c>
      <c r="IB555" s="7">
        <f t="shared" ca="1" si="106"/>
        <v>0</v>
      </c>
      <c r="IC555" s="7">
        <f t="shared" ca="1" si="106"/>
        <v>0</v>
      </c>
      <c r="ID555" s="7">
        <f t="shared" ca="1" si="106"/>
        <v>0</v>
      </c>
      <c r="IE555" s="7">
        <f t="shared" ca="1" si="106"/>
        <v>0</v>
      </c>
      <c r="IF555" s="7">
        <f t="shared" ca="1" si="106"/>
        <v>0</v>
      </c>
      <c r="IG555" s="7">
        <f t="shared" ca="1" si="106"/>
        <v>0</v>
      </c>
      <c r="IH555" s="7">
        <f t="shared" ca="1" si="106"/>
        <v>0</v>
      </c>
      <c r="II555" s="7">
        <f t="shared" ca="1" si="106"/>
        <v>0</v>
      </c>
      <c r="IJ555" s="7">
        <f t="shared" ca="1" si="106"/>
        <v>0</v>
      </c>
      <c r="IK555" s="7">
        <f t="shared" ca="1" si="106"/>
        <v>0</v>
      </c>
      <c r="IL555" s="7">
        <f t="shared" ca="1" si="107"/>
        <v>0</v>
      </c>
      <c r="IM555" s="7">
        <f t="shared" ca="1" si="107"/>
        <v>0</v>
      </c>
      <c r="IN555" s="7">
        <f t="shared" ca="1" si="107"/>
        <v>0</v>
      </c>
      <c r="IO555" s="17"/>
      <c r="IP555" s="204"/>
      <c r="IQ555" s="3" t="s">
        <v>36</v>
      </c>
      <c r="IR555" s="7">
        <f ca="1"/>
        <v>0</v>
      </c>
      <c r="IS555" s="7">
        <f ca="1"/>
        <v>0</v>
      </c>
      <c r="IT555" s="7">
        <f ca="1"/>
        <v>0</v>
      </c>
      <c r="IU555" s="7">
        <f ca="1"/>
        <v>0</v>
      </c>
      <c r="IV555" s="7">
        <f ca="1"/>
        <v>0</v>
      </c>
      <c r="IW555" s="7">
        <f ca="1"/>
        <v>0</v>
      </c>
      <c r="IX555" s="7">
        <f ca="1"/>
        <v>0</v>
      </c>
      <c r="IY555" s="7">
        <f ca="1"/>
        <v>0</v>
      </c>
      <c r="IZ555" s="7">
        <f ca="1"/>
        <v>0</v>
      </c>
      <c r="JA555" s="7">
        <f ca="1"/>
        <v>0</v>
      </c>
      <c r="JB555" s="7">
        <f ca="1"/>
        <v>0</v>
      </c>
      <c r="JC555" s="7">
        <f ca="1"/>
        <v>0</v>
      </c>
      <c r="JD555" s="7">
        <f ca="1"/>
        <v>0</v>
      </c>
      <c r="JE555" s="7">
        <f ca="1"/>
        <v>0</v>
      </c>
      <c r="JF555" s="7">
        <f ca="1"/>
        <v>0</v>
      </c>
      <c r="JG555" s="7">
        <f ca="1"/>
        <v>0</v>
      </c>
      <c r="JH555" s="7">
        <f ca="1"/>
        <v>0</v>
      </c>
      <c r="JI555" s="7">
        <f ca="1"/>
        <v>0</v>
      </c>
      <c r="JJ555" s="7">
        <f ca="1"/>
        <v>0</v>
      </c>
      <c r="JK555" s="7">
        <f ca="1"/>
        <v>0</v>
      </c>
      <c r="JL555" s="143"/>
    </row>
    <row r="556" spans="222:276">
      <c r="HN556" s="204"/>
      <c r="HO556" s="148"/>
      <c r="HP556" s="204"/>
      <c r="HQ556" s="3" t="s">
        <v>41</v>
      </c>
      <c r="HR556" s="7">
        <f ca="1"/>
        <v>0</v>
      </c>
      <c r="HS556" t="s">
        <v>188</v>
      </c>
      <c r="HV556" s="7">
        <f t="shared" ca="1" si="106"/>
        <v>0</v>
      </c>
      <c r="HW556" s="7">
        <f t="shared" ca="1" si="106"/>
        <v>0</v>
      </c>
      <c r="HX556" s="7">
        <f t="shared" ca="1" si="106"/>
        <v>0</v>
      </c>
      <c r="HY556" s="7">
        <f t="shared" ca="1" si="106"/>
        <v>0</v>
      </c>
      <c r="HZ556" s="7">
        <f t="shared" ca="1" si="106"/>
        <v>0</v>
      </c>
      <c r="IA556" s="7">
        <f t="shared" ca="1" si="106"/>
        <v>0</v>
      </c>
      <c r="IB556" s="7">
        <f t="shared" ca="1" si="106"/>
        <v>0</v>
      </c>
      <c r="IC556" s="7">
        <f t="shared" ca="1" si="106"/>
        <v>0</v>
      </c>
      <c r="ID556" s="7">
        <f t="shared" ca="1" si="106"/>
        <v>0</v>
      </c>
      <c r="IE556" s="7">
        <f t="shared" ca="1" si="106"/>
        <v>0</v>
      </c>
      <c r="IF556" s="7">
        <f t="shared" ca="1" si="106"/>
        <v>0</v>
      </c>
      <c r="IG556" s="7">
        <f t="shared" ca="1" si="106"/>
        <v>0</v>
      </c>
      <c r="IH556" s="7">
        <f t="shared" ca="1" si="106"/>
        <v>0</v>
      </c>
      <c r="II556" s="7">
        <f t="shared" ca="1" si="106"/>
        <v>0</v>
      </c>
      <c r="IJ556" s="7">
        <f t="shared" ca="1" si="106"/>
        <v>0</v>
      </c>
      <c r="IK556" s="7">
        <f t="shared" ca="1" si="106"/>
        <v>0</v>
      </c>
      <c r="IL556" s="7">
        <f t="shared" ca="1" si="107"/>
        <v>0</v>
      </c>
      <c r="IM556" s="7">
        <f t="shared" ca="1" si="107"/>
        <v>0</v>
      </c>
      <c r="IN556" s="7">
        <f t="shared" ca="1" si="107"/>
        <v>0</v>
      </c>
      <c r="IO556" s="17"/>
      <c r="IP556" s="204"/>
      <c r="IQ556" s="3" t="s">
        <v>41</v>
      </c>
      <c r="IR556" s="7">
        <f ca="1"/>
        <v>0</v>
      </c>
      <c r="IS556" s="7">
        <f ca="1"/>
        <v>0</v>
      </c>
      <c r="IT556" s="7">
        <f ca="1"/>
        <v>0</v>
      </c>
      <c r="IU556" s="7">
        <f ca="1"/>
        <v>0</v>
      </c>
      <c r="IV556" s="7">
        <f ca="1"/>
        <v>0</v>
      </c>
      <c r="IW556" s="7">
        <f ca="1"/>
        <v>0</v>
      </c>
      <c r="IX556" s="7">
        <f ca="1"/>
        <v>0</v>
      </c>
      <c r="IY556" s="7">
        <f ca="1"/>
        <v>0</v>
      </c>
      <c r="IZ556" s="7">
        <f ca="1"/>
        <v>0</v>
      </c>
      <c r="JA556" s="7">
        <f ca="1"/>
        <v>0</v>
      </c>
      <c r="JB556" s="7">
        <f ca="1"/>
        <v>0</v>
      </c>
      <c r="JC556" s="7">
        <f ca="1"/>
        <v>0</v>
      </c>
      <c r="JD556" s="7">
        <f ca="1"/>
        <v>0</v>
      </c>
      <c r="JE556" s="7">
        <f ca="1"/>
        <v>0</v>
      </c>
      <c r="JF556" s="7">
        <f ca="1"/>
        <v>0</v>
      </c>
      <c r="JG556" s="7">
        <f ca="1"/>
        <v>0</v>
      </c>
      <c r="JH556" s="7">
        <f ca="1"/>
        <v>0</v>
      </c>
      <c r="JI556" s="7">
        <f ca="1"/>
        <v>0</v>
      </c>
      <c r="JJ556" s="7">
        <f ca="1"/>
        <v>0</v>
      </c>
      <c r="JK556" s="7">
        <f ca="1"/>
        <v>0</v>
      </c>
      <c r="JL556" s="143"/>
    </row>
    <row r="557" spans="222:276">
      <c r="HN557" s="204"/>
      <c r="HO557" s="148"/>
      <c r="HP557" s="204"/>
      <c r="HQ557" s="3" t="s">
        <v>134</v>
      </c>
      <c r="HR557" s="7">
        <f ca="1"/>
        <v>0</v>
      </c>
      <c r="HS557" t="s">
        <v>189</v>
      </c>
      <c r="HV557" s="7">
        <f t="shared" ca="1" si="106"/>
        <v>0</v>
      </c>
      <c r="HW557" s="7">
        <f t="shared" ca="1" si="106"/>
        <v>0</v>
      </c>
      <c r="HX557" s="7">
        <f t="shared" ca="1" si="106"/>
        <v>0</v>
      </c>
      <c r="HY557" s="7">
        <f t="shared" ca="1" si="106"/>
        <v>0</v>
      </c>
      <c r="HZ557" s="7">
        <f t="shared" ca="1" si="106"/>
        <v>0</v>
      </c>
      <c r="IA557" s="7">
        <f t="shared" ca="1" si="106"/>
        <v>0</v>
      </c>
      <c r="IB557" s="7">
        <f t="shared" ca="1" si="106"/>
        <v>0</v>
      </c>
      <c r="IC557" s="7">
        <f t="shared" ca="1" si="106"/>
        <v>0</v>
      </c>
      <c r="ID557" s="7">
        <f t="shared" ca="1" si="106"/>
        <v>0</v>
      </c>
      <c r="IE557" s="7">
        <f t="shared" ca="1" si="106"/>
        <v>0</v>
      </c>
      <c r="IF557" s="7">
        <f t="shared" ca="1" si="106"/>
        <v>0</v>
      </c>
      <c r="IG557" s="7">
        <f t="shared" ca="1" si="106"/>
        <v>0</v>
      </c>
      <c r="IH557" s="7">
        <f t="shared" ca="1" si="106"/>
        <v>0</v>
      </c>
      <c r="II557" s="7">
        <f t="shared" ca="1" si="106"/>
        <v>0</v>
      </c>
      <c r="IJ557" s="7">
        <f t="shared" ca="1" si="106"/>
        <v>0</v>
      </c>
      <c r="IK557" s="7">
        <f t="shared" ca="1" si="106"/>
        <v>0</v>
      </c>
      <c r="IL557" s="7">
        <f t="shared" ca="1" si="107"/>
        <v>0</v>
      </c>
      <c r="IM557" s="7">
        <f t="shared" ca="1" si="107"/>
        <v>0</v>
      </c>
      <c r="IN557" s="7">
        <f t="shared" ca="1" si="107"/>
        <v>0</v>
      </c>
      <c r="IO557" s="17"/>
      <c r="IP557" s="204"/>
      <c r="IQ557" s="3" t="s">
        <v>134</v>
      </c>
      <c r="IR557" s="7">
        <f ca="1"/>
        <v>0</v>
      </c>
      <c r="IS557" s="7">
        <f ca="1"/>
        <v>0</v>
      </c>
      <c r="IT557" s="7">
        <f ca="1"/>
        <v>0</v>
      </c>
      <c r="IU557" s="7">
        <f ca="1"/>
        <v>0</v>
      </c>
      <c r="IV557" s="7">
        <f ca="1"/>
        <v>0</v>
      </c>
      <c r="IW557" s="7">
        <f ca="1"/>
        <v>0</v>
      </c>
      <c r="IX557" s="7">
        <f ca="1"/>
        <v>0</v>
      </c>
      <c r="IY557" s="7">
        <f ca="1"/>
        <v>0</v>
      </c>
      <c r="IZ557" s="7">
        <f ca="1"/>
        <v>0</v>
      </c>
      <c r="JA557" s="7">
        <f ca="1"/>
        <v>0</v>
      </c>
      <c r="JB557" s="7">
        <f ca="1"/>
        <v>0</v>
      </c>
      <c r="JC557" s="7">
        <f ca="1"/>
        <v>0</v>
      </c>
      <c r="JD557" s="7">
        <f ca="1"/>
        <v>0</v>
      </c>
      <c r="JE557" s="7">
        <f ca="1"/>
        <v>0</v>
      </c>
      <c r="JF557" s="7">
        <f ca="1"/>
        <v>0</v>
      </c>
      <c r="JG557" s="7">
        <f ca="1"/>
        <v>0</v>
      </c>
      <c r="JH557" s="7">
        <f ca="1"/>
        <v>0</v>
      </c>
      <c r="JI557" s="7">
        <f ca="1"/>
        <v>0</v>
      </c>
      <c r="JJ557" s="7">
        <f ca="1"/>
        <v>0</v>
      </c>
      <c r="JK557" s="7">
        <f ca="1"/>
        <v>0</v>
      </c>
      <c r="JL557" s="143"/>
    </row>
    <row r="558" spans="222:276" ht="18">
      <c r="HN558" s="204"/>
      <c r="HO558" s="148"/>
      <c r="HP558" s="17"/>
      <c r="HR558" s="17" t="s">
        <v>273</v>
      </c>
      <c r="HV558" s="211" t="s">
        <v>307</v>
      </c>
      <c r="HW558" s="211"/>
      <c r="HX558" s="211"/>
      <c r="HY558" s="211"/>
      <c r="HZ558" s="211"/>
      <c r="IA558" s="211"/>
      <c r="IB558" s="211"/>
      <c r="IC558" s="211"/>
      <c r="ID558" s="211"/>
      <c r="IE558" s="211"/>
      <c r="IF558" s="211"/>
      <c r="IG558" s="211"/>
      <c r="IH558" s="211"/>
      <c r="II558" s="211"/>
      <c r="IJ558" s="211"/>
      <c r="IK558" s="211"/>
      <c r="IL558" s="211"/>
      <c r="IM558" s="211"/>
      <c r="IN558" s="211"/>
      <c r="IO558" s="17"/>
      <c r="IP558" s="45"/>
      <c r="IQ558" s="3"/>
      <c r="IR558" s="221" t="s">
        <v>308</v>
      </c>
      <c r="IS558" s="221"/>
      <c r="IT558" s="221"/>
      <c r="IU558" s="221"/>
      <c r="IV558" s="221"/>
      <c r="IW558" s="221"/>
      <c r="IX558" s="221"/>
      <c r="IY558" s="221"/>
      <c r="IZ558" s="221"/>
      <c r="JA558" s="221"/>
      <c r="JB558" s="221"/>
      <c r="JC558" s="221"/>
      <c r="JD558" s="221"/>
      <c r="JE558" s="221"/>
      <c r="JF558" s="221"/>
      <c r="JG558" s="221"/>
      <c r="JH558" s="221"/>
      <c r="JI558" s="221"/>
      <c r="JJ558" s="221"/>
      <c r="JK558" s="221"/>
      <c r="JL558" s="143"/>
    </row>
    <row r="559" spans="222:276">
      <c r="HN559" s="204"/>
      <c r="HO559" s="148"/>
      <c r="HP559" s="17"/>
      <c r="HR559" s="17"/>
      <c r="HV559" s="38"/>
      <c r="HW559" s="38"/>
      <c r="HX559" s="38"/>
      <c r="HY559" s="38"/>
      <c r="HZ559" s="38"/>
      <c r="IA559" s="38"/>
      <c r="IB559" s="38"/>
      <c r="IC559" s="38"/>
      <c r="ID559" s="38"/>
      <c r="IE559" s="38"/>
      <c r="IF559" s="38"/>
      <c r="IG559" s="38"/>
      <c r="IH559" s="38"/>
      <c r="II559" s="38"/>
      <c r="IJ559" s="38"/>
      <c r="IK559" s="38"/>
      <c r="IL559" s="38"/>
      <c r="IM559" s="38"/>
      <c r="IN559" s="38"/>
      <c r="IO559" s="17"/>
      <c r="IP559" s="45"/>
      <c r="IQ559" s="3"/>
      <c r="IR559" s="7">
        <f ca="1">IR550</f>
        <v>0</v>
      </c>
      <c r="IS559" s="7">
        <f t="shared" ref="IS559:JK559" ca="1" si="108">IS550</f>
        <v>0</v>
      </c>
      <c r="IT559" s="7">
        <f t="shared" ca="1" si="108"/>
        <v>0</v>
      </c>
      <c r="IU559" s="7">
        <f t="shared" ca="1" si="108"/>
        <v>0</v>
      </c>
      <c r="IV559" s="7">
        <f t="shared" ca="1" si="108"/>
        <v>0</v>
      </c>
      <c r="IW559" s="7">
        <f t="shared" ca="1" si="108"/>
        <v>0</v>
      </c>
      <c r="IX559" s="7">
        <f t="shared" ca="1" si="108"/>
        <v>0</v>
      </c>
      <c r="IY559" s="7">
        <f t="shared" ca="1" si="108"/>
        <v>0</v>
      </c>
      <c r="IZ559" s="7">
        <f t="shared" ca="1" si="108"/>
        <v>0</v>
      </c>
      <c r="JA559" s="7">
        <f t="shared" ca="1" si="108"/>
        <v>0</v>
      </c>
      <c r="JB559" s="7">
        <f t="shared" ca="1" si="108"/>
        <v>0</v>
      </c>
      <c r="JC559" s="7">
        <f t="shared" ca="1" si="108"/>
        <v>0</v>
      </c>
      <c r="JD559" s="7">
        <f t="shared" ca="1" si="108"/>
        <v>0</v>
      </c>
      <c r="JE559" s="7">
        <f t="shared" ca="1" si="108"/>
        <v>0</v>
      </c>
      <c r="JF559" s="7">
        <f t="shared" ca="1" si="108"/>
        <v>0</v>
      </c>
      <c r="JG559" s="7">
        <f t="shared" ca="1" si="108"/>
        <v>0</v>
      </c>
      <c r="JH559" s="7">
        <f t="shared" ca="1" si="108"/>
        <v>0</v>
      </c>
      <c r="JI559" s="7">
        <f t="shared" ca="1" si="108"/>
        <v>0</v>
      </c>
      <c r="JJ559" s="7">
        <f t="shared" ca="1" si="108"/>
        <v>3000.4000000000015</v>
      </c>
      <c r="JK559" s="7">
        <f t="shared" ca="1" si="108"/>
        <v>0</v>
      </c>
      <c r="JL559" s="143"/>
    </row>
    <row r="560" spans="222:276" ht="20">
      <c r="HN560" s="204"/>
      <c r="HO560" s="148"/>
      <c r="HP560" s="17"/>
      <c r="HR560" s="17"/>
      <c r="HV560" s="38"/>
      <c r="HW560" s="38"/>
      <c r="HX560" s="38"/>
      <c r="HY560" s="38"/>
      <c r="HZ560" s="38"/>
      <c r="IA560" s="38"/>
      <c r="IB560" s="38"/>
      <c r="IC560" s="38"/>
      <c r="ID560" s="38"/>
      <c r="IE560" s="38"/>
      <c r="IF560" s="38"/>
      <c r="IG560" s="38"/>
      <c r="IH560" s="38"/>
      <c r="II560" s="38"/>
      <c r="IJ560" s="38"/>
      <c r="IK560" s="38"/>
      <c r="IL560" s="38"/>
      <c r="IM560" s="38"/>
      <c r="IN560" s="38"/>
      <c r="IO560" s="17"/>
      <c r="IP560" s="45"/>
      <c r="IQ560" s="3"/>
      <c r="IR560" s="221" t="s">
        <v>309</v>
      </c>
      <c r="IS560" s="221"/>
      <c r="IT560" s="221"/>
      <c r="IU560" s="221"/>
      <c r="IV560" s="221"/>
      <c r="IW560" s="221"/>
      <c r="IX560" s="221"/>
      <c r="IY560" s="221"/>
      <c r="IZ560" s="221"/>
      <c r="JA560" s="221"/>
      <c r="JB560" s="221"/>
      <c r="JC560" s="221"/>
      <c r="JD560" s="221"/>
      <c r="JE560" s="221"/>
      <c r="JF560" s="221"/>
      <c r="JG560" s="221"/>
      <c r="JH560" s="221"/>
      <c r="JI560" s="221"/>
      <c r="JJ560" s="221"/>
      <c r="JK560" s="221"/>
      <c r="JL560" s="143"/>
    </row>
    <row r="561" spans="222:276">
      <c r="HN561" s="204"/>
      <c r="HO561" s="148"/>
      <c r="HP561" s="17"/>
      <c r="HR561" s="17"/>
      <c r="HV561" s="38"/>
      <c r="HW561" s="38"/>
      <c r="HX561" s="38"/>
      <c r="HY561" s="38"/>
      <c r="HZ561" s="38"/>
      <c r="IA561" s="38"/>
      <c r="IB561" s="38"/>
      <c r="IC561" s="38"/>
      <c r="ID561" s="38"/>
      <c r="IE561" s="38"/>
      <c r="IF561" s="38"/>
      <c r="IG561" s="38"/>
      <c r="IH561" s="38"/>
      <c r="II561" s="38"/>
      <c r="IJ561" s="38"/>
      <c r="IK561" s="38"/>
      <c r="IL561" s="38"/>
      <c r="IM561" s="38"/>
      <c r="IN561" s="38"/>
      <c r="IO561" s="17"/>
      <c r="IP561" s="45"/>
      <c r="IQ561" s="3"/>
      <c r="IR561" s="17"/>
      <c r="IS561" s="17"/>
      <c r="IT561" s="17"/>
      <c r="IU561" s="17"/>
      <c r="IV561" s="17"/>
      <c r="IW561" s="17"/>
      <c r="IX561" s="17"/>
      <c r="IY561" s="17"/>
      <c r="IZ561" s="17"/>
      <c r="JA561" s="17"/>
      <c r="JB561" s="17"/>
      <c r="JC561" s="17"/>
      <c r="JD561" s="17"/>
      <c r="JE561" s="17"/>
      <c r="JF561" s="17"/>
      <c r="JG561" s="17"/>
      <c r="JH561" s="17"/>
      <c r="JI561" s="17"/>
      <c r="JJ561" s="17"/>
      <c r="JK561" s="17"/>
      <c r="JL561" s="143"/>
    </row>
    <row r="562" spans="222:276">
      <c r="HN562" s="204"/>
      <c r="HO562" s="147"/>
      <c r="HV562" s="211" t="s">
        <v>1</v>
      </c>
      <c r="HW562" s="211"/>
      <c r="HX562" s="211"/>
      <c r="HY562" s="211"/>
      <c r="HZ562" s="211"/>
      <c r="IA562" s="211"/>
      <c r="IB562" s="211"/>
      <c r="IC562" s="211"/>
      <c r="ID562" s="211"/>
      <c r="IE562" s="211"/>
      <c r="IF562" s="211"/>
      <c r="IG562" s="211"/>
      <c r="IH562" s="211"/>
      <c r="II562" s="211"/>
      <c r="IJ562" s="211"/>
      <c r="IK562" s="211"/>
      <c r="IL562" s="211"/>
      <c r="IM562" s="211"/>
      <c r="IN562" s="211"/>
      <c r="IR562" s="211" t="s">
        <v>110</v>
      </c>
      <c r="IS562" s="211"/>
      <c r="IT562" s="211"/>
      <c r="IU562" s="211"/>
      <c r="IV562" s="211"/>
      <c r="IW562" s="211"/>
      <c r="IX562" s="211"/>
      <c r="IY562" s="211"/>
      <c r="IZ562" s="211"/>
      <c r="JA562" s="211"/>
      <c r="JB562" s="211"/>
      <c r="JC562" s="211"/>
      <c r="JD562" s="211"/>
      <c r="JE562" s="211"/>
      <c r="JF562" s="211"/>
      <c r="JG562" s="211"/>
      <c r="JH562" s="211"/>
      <c r="JI562" s="211"/>
      <c r="JJ562" s="211"/>
      <c r="JK562" s="211"/>
      <c r="JL562" s="143"/>
    </row>
    <row r="563" spans="222:276" ht="96" customHeight="1">
      <c r="HN563" s="204"/>
      <c r="HO563" s="147"/>
      <c r="HS563" t="s">
        <v>190</v>
      </c>
      <c r="HV563" s="6" t="s">
        <v>175</v>
      </c>
      <c r="HW563" s="6" t="s">
        <v>176</v>
      </c>
      <c r="HX563" s="6" t="s">
        <v>28</v>
      </c>
      <c r="HY563" s="6" t="s">
        <v>0</v>
      </c>
      <c r="HZ563" s="6" t="s">
        <v>37</v>
      </c>
      <c r="IA563" s="6" t="s">
        <v>38</v>
      </c>
      <c r="IB563" s="6" t="s">
        <v>13</v>
      </c>
      <c r="IC563" s="6" t="s">
        <v>23</v>
      </c>
      <c r="ID563" s="6" t="s">
        <v>22</v>
      </c>
      <c r="IE563" s="6" t="s">
        <v>131</v>
      </c>
      <c r="IF563" s="6" t="s">
        <v>132</v>
      </c>
      <c r="IG563" s="6" t="s">
        <v>32</v>
      </c>
      <c r="IH563" s="6" t="s">
        <v>33</v>
      </c>
      <c r="II563" s="6" t="s">
        <v>42</v>
      </c>
      <c r="IJ563" s="6" t="s">
        <v>34</v>
      </c>
      <c r="IK563" s="6" t="s">
        <v>35</v>
      </c>
      <c r="IL563" s="6" t="s">
        <v>36</v>
      </c>
      <c r="IM563" s="6" t="s">
        <v>41</v>
      </c>
      <c r="IN563" s="6" t="s">
        <v>134</v>
      </c>
      <c r="IR563" s="6" t="s">
        <v>14</v>
      </c>
      <c r="IS563" s="6" t="s">
        <v>201</v>
      </c>
      <c r="IT563" s="6" t="s">
        <v>202</v>
      </c>
      <c r="IU563" s="6" t="s">
        <v>27</v>
      </c>
      <c r="IV563" s="6" t="s">
        <v>203</v>
      </c>
      <c r="IW563" s="6" t="s">
        <v>204</v>
      </c>
      <c r="IX563" s="6" t="s">
        <v>15</v>
      </c>
      <c r="IY563" s="6" t="s">
        <v>206</v>
      </c>
      <c r="IZ563" s="6" t="s">
        <v>21</v>
      </c>
      <c r="JA563" s="6" t="s">
        <v>205</v>
      </c>
      <c r="JB563" s="6" t="s">
        <v>20</v>
      </c>
      <c r="JC563" s="6" t="s">
        <v>207</v>
      </c>
      <c r="JD563" s="6" t="s">
        <v>182</v>
      </c>
      <c r="JE563" s="6" t="s">
        <v>183</v>
      </c>
      <c r="JF563" s="6" t="s">
        <v>184</v>
      </c>
      <c r="JG563" s="6" t="s">
        <v>180</v>
      </c>
      <c r="JH563" s="6" t="s">
        <v>139</v>
      </c>
      <c r="JI563" s="6" t="s">
        <v>140</v>
      </c>
      <c r="JJ563" s="6" t="s">
        <v>181</v>
      </c>
      <c r="JK563" s="6" t="s">
        <v>142</v>
      </c>
      <c r="JL563" s="143"/>
    </row>
    <row r="564" spans="222:276">
      <c r="HN564" s="204"/>
      <c r="HO564" s="148"/>
      <c r="HP564" s="204" t="s">
        <v>169</v>
      </c>
      <c r="HQ564" s="3" t="s">
        <v>175</v>
      </c>
      <c r="HR564" s="7">
        <f t="array" aca="1" ref="HR564:HR582" ca="1">TRANSPOSE(HV88:IN88)</f>
        <v>0</v>
      </c>
      <c r="HS564" t="s">
        <v>185</v>
      </c>
      <c r="HV564" s="7">
        <f ca="1">IF((ROW()-ROW($HV$564))=(COLUMN()-COLUMN($HV$564)),INDIRECT("HR"&amp;ROW()),0)</f>
        <v>0</v>
      </c>
      <c r="HW564" s="7">
        <f t="shared" ref="HW564:IN578" ca="1" si="109">IF((ROW()-ROW($HR$564))=(COLUMN()-COLUMN($HR$564)),INDIRECT("HR"&amp;ROW()),0)</f>
        <v>0</v>
      </c>
      <c r="HX564" s="7">
        <f t="shared" ca="1" si="109"/>
        <v>0</v>
      </c>
      <c r="HY564" s="7">
        <f t="shared" ca="1" si="109"/>
        <v>0</v>
      </c>
      <c r="HZ564" s="7">
        <f t="shared" ca="1" si="109"/>
        <v>0</v>
      </c>
      <c r="IA564" s="7">
        <f t="shared" ca="1" si="109"/>
        <v>0</v>
      </c>
      <c r="IB564" s="7">
        <f t="shared" ca="1" si="109"/>
        <v>0</v>
      </c>
      <c r="IC564" s="7">
        <f t="shared" ca="1" si="109"/>
        <v>0</v>
      </c>
      <c r="ID564" s="7">
        <f t="shared" ca="1" si="109"/>
        <v>0</v>
      </c>
      <c r="IE564" s="7">
        <f t="shared" ca="1" si="109"/>
        <v>0</v>
      </c>
      <c r="IF564" s="7">
        <f t="shared" ca="1" si="109"/>
        <v>0</v>
      </c>
      <c r="IG564" s="7">
        <f t="shared" ca="1" si="109"/>
        <v>0</v>
      </c>
      <c r="IH564" s="7">
        <f t="shared" ca="1" si="109"/>
        <v>0</v>
      </c>
      <c r="II564" s="7">
        <f t="shared" ca="1" si="109"/>
        <v>0</v>
      </c>
      <c r="IJ564" s="7">
        <f t="shared" ca="1" si="109"/>
        <v>0</v>
      </c>
      <c r="IK564" s="7">
        <f t="shared" ca="1" si="109"/>
        <v>0</v>
      </c>
      <c r="IL564" s="7">
        <f t="shared" ca="1" si="109"/>
        <v>0</v>
      </c>
      <c r="IM564" s="7">
        <f t="shared" ca="1" si="109"/>
        <v>0</v>
      </c>
      <c r="IN564" s="7">
        <f t="shared" ca="1" si="109"/>
        <v>0</v>
      </c>
      <c r="IO564" s="17"/>
      <c r="IP564" s="204" t="s">
        <v>169</v>
      </c>
      <c r="IQ564" s="3" t="s">
        <v>175</v>
      </c>
      <c r="IR564" s="7">
        <f t="array" aca="1" ref="IR564:JK582" ca="1">MMULT(HV564:IN582, FL$103:GE$121)</f>
        <v>0</v>
      </c>
      <c r="IS564" s="7">
        <f ca="1"/>
        <v>0</v>
      </c>
      <c r="IT564" s="7">
        <f ca="1"/>
        <v>0</v>
      </c>
      <c r="IU564" s="7">
        <f ca="1"/>
        <v>0</v>
      </c>
      <c r="IV564" s="7">
        <f ca="1"/>
        <v>0</v>
      </c>
      <c r="IW564" s="7">
        <f ca="1"/>
        <v>0</v>
      </c>
      <c r="IX564" s="7">
        <f ca="1"/>
        <v>0</v>
      </c>
      <c r="IY564" s="7">
        <f ca="1"/>
        <v>0</v>
      </c>
      <c r="IZ564" s="7">
        <f ca="1"/>
        <v>0</v>
      </c>
      <c r="JA564" s="7">
        <f ca="1"/>
        <v>0</v>
      </c>
      <c r="JB564" s="7">
        <f ca="1"/>
        <v>0</v>
      </c>
      <c r="JC564" s="7">
        <f ca="1"/>
        <v>0</v>
      </c>
      <c r="JD564" s="7">
        <f ca="1"/>
        <v>0</v>
      </c>
      <c r="JE564" s="7">
        <f ca="1"/>
        <v>0</v>
      </c>
      <c r="JF564" s="7">
        <f ca="1"/>
        <v>0</v>
      </c>
      <c r="JG564" s="7">
        <f ca="1"/>
        <v>0</v>
      </c>
      <c r="JH564" s="7">
        <f ca="1"/>
        <v>0</v>
      </c>
      <c r="JI564" s="7">
        <f ca="1"/>
        <v>0</v>
      </c>
      <c r="JJ564" s="7">
        <f ca="1"/>
        <v>0</v>
      </c>
      <c r="JK564" s="7">
        <f ca="1"/>
        <v>0</v>
      </c>
      <c r="JL564" s="143"/>
    </row>
    <row r="565" spans="222:276">
      <c r="HN565" s="204"/>
      <c r="HO565" s="148"/>
      <c r="HP565" s="204"/>
      <c r="HQ565" s="3" t="s">
        <v>176</v>
      </c>
      <c r="HR565" s="7">
        <f ca="1"/>
        <v>0</v>
      </c>
      <c r="HS565" t="s">
        <v>185</v>
      </c>
      <c r="HV565" s="7">
        <f t="shared" ref="HV565:IK582" ca="1" si="110">IF((ROW()-ROW($HR$564))=(COLUMN()-COLUMN($HR$564)),INDIRECT("HR"&amp;ROW()),0)</f>
        <v>0</v>
      </c>
      <c r="HW565" s="7">
        <f t="shared" ca="1" si="109"/>
        <v>0</v>
      </c>
      <c r="HX565" s="7">
        <f t="shared" ca="1" si="109"/>
        <v>0</v>
      </c>
      <c r="HY565" s="7">
        <f t="shared" ca="1" si="109"/>
        <v>0</v>
      </c>
      <c r="HZ565" s="7">
        <f t="shared" ca="1" si="109"/>
        <v>0</v>
      </c>
      <c r="IA565" s="7">
        <f t="shared" ca="1" si="109"/>
        <v>0</v>
      </c>
      <c r="IB565" s="7">
        <f t="shared" ca="1" si="109"/>
        <v>0</v>
      </c>
      <c r="IC565" s="7">
        <f t="shared" ca="1" si="109"/>
        <v>0</v>
      </c>
      <c r="ID565" s="7">
        <f t="shared" ca="1" si="109"/>
        <v>0</v>
      </c>
      <c r="IE565" s="7">
        <f t="shared" ca="1" si="109"/>
        <v>0</v>
      </c>
      <c r="IF565" s="7">
        <f t="shared" ca="1" si="109"/>
        <v>0</v>
      </c>
      <c r="IG565" s="7">
        <f t="shared" ca="1" si="109"/>
        <v>0</v>
      </c>
      <c r="IH565" s="7">
        <f t="shared" ca="1" si="109"/>
        <v>0</v>
      </c>
      <c r="II565" s="7">
        <f t="shared" ca="1" si="109"/>
        <v>0</v>
      </c>
      <c r="IJ565" s="7">
        <f t="shared" ca="1" si="109"/>
        <v>0</v>
      </c>
      <c r="IK565" s="7">
        <f t="shared" ca="1" si="109"/>
        <v>0</v>
      </c>
      <c r="IL565" s="7">
        <f t="shared" ca="1" si="109"/>
        <v>0</v>
      </c>
      <c r="IM565" s="7">
        <f t="shared" ca="1" si="109"/>
        <v>0</v>
      </c>
      <c r="IN565" s="7">
        <f t="shared" ca="1" si="109"/>
        <v>0</v>
      </c>
      <c r="IO565" s="17"/>
      <c r="IP565" s="204"/>
      <c r="IQ565" s="3" t="s">
        <v>176</v>
      </c>
      <c r="IR565" s="7">
        <f ca="1"/>
        <v>0</v>
      </c>
      <c r="IS565" s="7">
        <f ca="1"/>
        <v>0</v>
      </c>
      <c r="IT565" s="7">
        <f ca="1"/>
        <v>0</v>
      </c>
      <c r="IU565" s="7">
        <f ca="1"/>
        <v>0</v>
      </c>
      <c r="IV565" s="7">
        <f ca="1"/>
        <v>0</v>
      </c>
      <c r="IW565" s="7">
        <f ca="1"/>
        <v>0</v>
      </c>
      <c r="IX565" s="7">
        <f ca="1"/>
        <v>0</v>
      </c>
      <c r="IY565" s="7">
        <f ca="1"/>
        <v>0</v>
      </c>
      <c r="IZ565" s="7">
        <f ca="1"/>
        <v>0</v>
      </c>
      <c r="JA565" s="7">
        <f ca="1"/>
        <v>0</v>
      </c>
      <c r="JB565" s="7">
        <f ca="1"/>
        <v>0</v>
      </c>
      <c r="JC565" s="7">
        <f ca="1"/>
        <v>0</v>
      </c>
      <c r="JD565" s="7">
        <f ca="1"/>
        <v>0</v>
      </c>
      <c r="JE565" s="7">
        <f ca="1"/>
        <v>0</v>
      </c>
      <c r="JF565" s="7">
        <f ca="1"/>
        <v>0</v>
      </c>
      <c r="JG565" s="7">
        <f ca="1"/>
        <v>0</v>
      </c>
      <c r="JH565" s="7">
        <f ca="1"/>
        <v>0</v>
      </c>
      <c r="JI565" s="7">
        <f ca="1"/>
        <v>0</v>
      </c>
      <c r="JJ565" s="7">
        <f ca="1"/>
        <v>0</v>
      </c>
      <c r="JK565" s="7">
        <f ca="1"/>
        <v>0</v>
      </c>
      <c r="JL565" s="143"/>
    </row>
    <row r="566" spans="222:276">
      <c r="HN566" s="204"/>
      <c r="HO566" s="148"/>
      <c r="HP566" s="204"/>
      <c r="HQ566" s="3" t="s">
        <v>28</v>
      </c>
      <c r="HR566" s="7">
        <f ca="1"/>
        <v>0</v>
      </c>
      <c r="HS566" t="s">
        <v>185</v>
      </c>
      <c r="HV566" s="7">
        <f t="shared" ca="1" si="110"/>
        <v>0</v>
      </c>
      <c r="HW566" s="7">
        <f t="shared" ca="1" si="109"/>
        <v>0</v>
      </c>
      <c r="HX566" s="7">
        <f t="shared" ca="1" si="109"/>
        <v>0</v>
      </c>
      <c r="HY566" s="7">
        <f t="shared" ca="1" si="109"/>
        <v>0</v>
      </c>
      <c r="HZ566" s="7">
        <f t="shared" ca="1" si="109"/>
        <v>0</v>
      </c>
      <c r="IA566" s="7">
        <f t="shared" ca="1" si="109"/>
        <v>0</v>
      </c>
      <c r="IB566" s="7">
        <f t="shared" ca="1" si="109"/>
        <v>0</v>
      </c>
      <c r="IC566" s="7">
        <f t="shared" ca="1" si="109"/>
        <v>0</v>
      </c>
      <c r="ID566" s="7">
        <f t="shared" ca="1" si="109"/>
        <v>0</v>
      </c>
      <c r="IE566" s="7">
        <f t="shared" ca="1" si="109"/>
        <v>0</v>
      </c>
      <c r="IF566" s="7">
        <f t="shared" ca="1" si="109"/>
        <v>0</v>
      </c>
      <c r="IG566" s="7">
        <f t="shared" ca="1" si="109"/>
        <v>0</v>
      </c>
      <c r="IH566" s="7">
        <f t="shared" ca="1" si="109"/>
        <v>0</v>
      </c>
      <c r="II566" s="7">
        <f t="shared" ca="1" si="109"/>
        <v>0</v>
      </c>
      <c r="IJ566" s="7">
        <f t="shared" ca="1" si="109"/>
        <v>0</v>
      </c>
      <c r="IK566" s="7">
        <f t="shared" ca="1" si="109"/>
        <v>0</v>
      </c>
      <c r="IL566" s="7">
        <f t="shared" ca="1" si="109"/>
        <v>0</v>
      </c>
      <c r="IM566" s="7">
        <f t="shared" ca="1" si="109"/>
        <v>0</v>
      </c>
      <c r="IN566" s="7">
        <f t="shared" ca="1" si="109"/>
        <v>0</v>
      </c>
      <c r="IO566" s="17"/>
      <c r="IP566" s="204"/>
      <c r="IQ566" s="3" t="s">
        <v>28</v>
      </c>
      <c r="IR566" s="7">
        <f ca="1"/>
        <v>0</v>
      </c>
      <c r="IS566" s="7">
        <f ca="1"/>
        <v>0</v>
      </c>
      <c r="IT566" s="7">
        <f ca="1"/>
        <v>0</v>
      </c>
      <c r="IU566" s="7">
        <f ca="1"/>
        <v>0</v>
      </c>
      <c r="IV566" s="7">
        <f ca="1"/>
        <v>0</v>
      </c>
      <c r="IW566" s="7">
        <f ca="1"/>
        <v>0</v>
      </c>
      <c r="IX566" s="7">
        <f ca="1"/>
        <v>0</v>
      </c>
      <c r="IY566" s="7">
        <f ca="1"/>
        <v>0</v>
      </c>
      <c r="IZ566" s="7">
        <f ca="1"/>
        <v>0</v>
      </c>
      <c r="JA566" s="7">
        <f ca="1"/>
        <v>0</v>
      </c>
      <c r="JB566" s="7">
        <f ca="1"/>
        <v>0</v>
      </c>
      <c r="JC566" s="7">
        <f ca="1"/>
        <v>0</v>
      </c>
      <c r="JD566" s="7">
        <f ca="1"/>
        <v>0</v>
      </c>
      <c r="JE566" s="7">
        <f ca="1"/>
        <v>0</v>
      </c>
      <c r="JF566" s="7">
        <f ca="1"/>
        <v>0</v>
      </c>
      <c r="JG566" s="7">
        <f ca="1"/>
        <v>0</v>
      </c>
      <c r="JH566" s="7">
        <f ca="1"/>
        <v>0</v>
      </c>
      <c r="JI566" s="7">
        <f ca="1"/>
        <v>0</v>
      </c>
      <c r="JJ566" s="7">
        <f ca="1"/>
        <v>0</v>
      </c>
      <c r="JK566" s="7">
        <f ca="1"/>
        <v>0</v>
      </c>
      <c r="JL566" s="143"/>
    </row>
    <row r="567" spans="222:276">
      <c r="HN567" s="204"/>
      <c r="HO567" s="148"/>
      <c r="HP567" s="204"/>
      <c r="HQ567" s="3" t="s">
        <v>0</v>
      </c>
      <c r="HR567" s="7">
        <f ca="1"/>
        <v>0</v>
      </c>
      <c r="HS567" t="s">
        <v>185</v>
      </c>
      <c r="HV567" s="7">
        <f t="shared" ca="1" si="110"/>
        <v>0</v>
      </c>
      <c r="HW567" s="7">
        <f t="shared" ca="1" si="109"/>
        <v>0</v>
      </c>
      <c r="HX567" s="7">
        <f t="shared" ca="1" si="109"/>
        <v>0</v>
      </c>
      <c r="HY567" s="7">
        <f t="shared" ca="1" si="109"/>
        <v>0</v>
      </c>
      <c r="HZ567" s="7">
        <f t="shared" ca="1" si="109"/>
        <v>0</v>
      </c>
      <c r="IA567" s="7">
        <f t="shared" ca="1" si="109"/>
        <v>0</v>
      </c>
      <c r="IB567" s="7">
        <f t="shared" ca="1" si="109"/>
        <v>0</v>
      </c>
      <c r="IC567" s="7">
        <f t="shared" ca="1" si="109"/>
        <v>0</v>
      </c>
      <c r="ID567" s="7">
        <f t="shared" ca="1" si="109"/>
        <v>0</v>
      </c>
      <c r="IE567" s="7">
        <f t="shared" ca="1" si="109"/>
        <v>0</v>
      </c>
      <c r="IF567" s="7">
        <f t="shared" ca="1" si="109"/>
        <v>0</v>
      </c>
      <c r="IG567" s="7">
        <f t="shared" ca="1" si="109"/>
        <v>0</v>
      </c>
      <c r="IH567" s="7">
        <f t="shared" ca="1" si="109"/>
        <v>0</v>
      </c>
      <c r="II567" s="7">
        <f t="shared" ca="1" si="109"/>
        <v>0</v>
      </c>
      <c r="IJ567" s="7">
        <f t="shared" ca="1" si="109"/>
        <v>0</v>
      </c>
      <c r="IK567" s="7">
        <f t="shared" ca="1" si="109"/>
        <v>0</v>
      </c>
      <c r="IL567" s="7">
        <f t="shared" ca="1" si="109"/>
        <v>0</v>
      </c>
      <c r="IM567" s="7">
        <f t="shared" ca="1" si="109"/>
        <v>0</v>
      </c>
      <c r="IN567" s="7">
        <f t="shared" ca="1" si="109"/>
        <v>0</v>
      </c>
      <c r="IO567" s="17"/>
      <c r="IP567" s="204"/>
      <c r="IQ567" s="3" t="s">
        <v>0</v>
      </c>
      <c r="IR567" s="7">
        <f ca="1"/>
        <v>0</v>
      </c>
      <c r="IS567" s="7">
        <f ca="1"/>
        <v>0</v>
      </c>
      <c r="IT567" s="7">
        <f ca="1"/>
        <v>0</v>
      </c>
      <c r="IU567" s="7">
        <f ca="1"/>
        <v>0</v>
      </c>
      <c r="IV567" s="7">
        <f ca="1"/>
        <v>0</v>
      </c>
      <c r="IW567" s="7">
        <f ca="1"/>
        <v>0</v>
      </c>
      <c r="IX567" s="7">
        <f ca="1"/>
        <v>0</v>
      </c>
      <c r="IY567" s="7">
        <f ca="1"/>
        <v>0</v>
      </c>
      <c r="IZ567" s="7">
        <f ca="1"/>
        <v>0</v>
      </c>
      <c r="JA567" s="7">
        <f ca="1"/>
        <v>0</v>
      </c>
      <c r="JB567" s="7">
        <f ca="1"/>
        <v>0</v>
      </c>
      <c r="JC567" s="7">
        <f ca="1"/>
        <v>0</v>
      </c>
      <c r="JD567" s="7">
        <f ca="1"/>
        <v>0</v>
      </c>
      <c r="JE567" s="7">
        <f ca="1"/>
        <v>0</v>
      </c>
      <c r="JF567" s="7">
        <f ca="1"/>
        <v>0</v>
      </c>
      <c r="JG567" s="7">
        <f ca="1"/>
        <v>0</v>
      </c>
      <c r="JH567" s="7">
        <f ca="1"/>
        <v>0</v>
      </c>
      <c r="JI567" s="7">
        <f ca="1"/>
        <v>0</v>
      </c>
      <c r="JJ567" s="7">
        <f ca="1"/>
        <v>0</v>
      </c>
      <c r="JK567" s="7">
        <f ca="1"/>
        <v>0</v>
      </c>
      <c r="JL567" s="143"/>
    </row>
    <row r="568" spans="222:276">
      <c r="HN568" s="204"/>
      <c r="HO568" s="148"/>
      <c r="HP568" s="204"/>
      <c r="HQ568" s="3" t="s">
        <v>37</v>
      </c>
      <c r="HR568" s="7">
        <f ca="1"/>
        <v>0</v>
      </c>
      <c r="HS568" t="s">
        <v>185</v>
      </c>
      <c r="HV568" s="7">
        <f t="shared" ca="1" si="110"/>
        <v>0</v>
      </c>
      <c r="HW568" s="7">
        <f t="shared" ca="1" si="109"/>
        <v>0</v>
      </c>
      <c r="HX568" s="7">
        <f t="shared" ca="1" si="109"/>
        <v>0</v>
      </c>
      <c r="HY568" s="7">
        <f t="shared" ca="1" si="109"/>
        <v>0</v>
      </c>
      <c r="HZ568" s="7">
        <f t="shared" ca="1" si="109"/>
        <v>0</v>
      </c>
      <c r="IA568" s="7">
        <f t="shared" ca="1" si="109"/>
        <v>0</v>
      </c>
      <c r="IB568" s="7">
        <f t="shared" ca="1" si="109"/>
        <v>0</v>
      </c>
      <c r="IC568" s="7">
        <f t="shared" ca="1" si="109"/>
        <v>0</v>
      </c>
      <c r="ID568" s="7">
        <f t="shared" ca="1" si="109"/>
        <v>0</v>
      </c>
      <c r="IE568" s="7">
        <f t="shared" ca="1" si="109"/>
        <v>0</v>
      </c>
      <c r="IF568" s="7">
        <f t="shared" ca="1" si="109"/>
        <v>0</v>
      </c>
      <c r="IG568" s="7">
        <f t="shared" ca="1" si="109"/>
        <v>0</v>
      </c>
      <c r="IH568" s="7">
        <f t="shared" ca="1" si="109"/>
        <v>0</v>
      </c>
      <c r="II568" s="7">
        <f t="shared" ca="1" si="109"/>
        <v>0</v>
      </c>
      <c r="IJ568" s="7">
        <f t="shared" ca="1" si="109"/>
        <v>0</v>
      </c>
      <c r="IK568" s="7">
        <f t="shared" ca="1" si="109"/>
        <v>0</v>
      </c>
      <c r="IL568" s="7">
        <f t="shared" ca="1" si="109"/>
        <v>0</v>
      </c>
      <c r="IM568" s="7">
        <f t="shared" ca="1" si="109"/>
        <v>0</v>
      </c>
      <c r="IN568" s="7">
        <f t="shared" ca="1" si="109"/>
        <v>0</v>
      </c>
      <c r="IO568" s="17"/>
      <c r="IP568" s="204"/>
      <c r="IQ568" s="3" t="s">
        <v>37</v>
      </c>
      <c r="IR568" s="7">
        <f ca="1"/>
        <v>0</v>
      </c>
      <c r="IS568" s="7">
        <f ca="1"/>
        <v>0</v>
      </c>
      <c r="IT568" s="7">
        <f ca="1"/>
        <v>0</v>
      </c>
      <c r="IU568" s="7">
        <f ca="1"/>
        <v>0</v>
      </c>
      <c r="IV568" s="7">
        <f ca="1"/>
        <v>0</v>
      </c>
      <c r="IW568" s="7">
        <f ca="1"/>
        <v>0</v>
      </c>
      <c r="IX568" s="7">
        <f ca="1"/>
        <v>0</v>
      </c>
      <c r="IY568" s="7">
        <f ca="1"/>
        <v>0</v>
      </c>
      <c r="IZ568" s="7">
        <f ca="1"/>
        <v>0</v>
      </c>
      <c r="JA568" s="7">
        <f ca="1"/>
        <v>0</v>
      </c>
      <c r="JB568" s="7">
        <f ca="1"/>
        <v>0</v>
      </c>
      <c r="JC568" s="7">
        <f ca="1"/>
        <v>0</v>
      </c>
      <c r="JD568" s="7">
        <f ca="1"/>
        <v>0</v>
      </c>
      <c r="JE568" s="7">
        <f ca="1"/>
        <v>0</v>
      </c>
      <c r="JF568" s="7">
        <f ca="1"/>
        <v>0</v>
      </c>
      <c r="JG568" s="7">
        <f ca="1"/>
        <v>0</v>
      </c>
      <c r="JH568" s="7">
        <f ca="1"/>
        <v>0</v>
      </c>
      <c r="JI568" s="7">
        <f ca="1"/>
        <v>0</v>
      </c>
      <c r="JJ568" s="7">
        <f ca="1"/>
        <v>0</v>
      </c>
      <c r="JK568" s="7">
        <f ca="1"/>
        <v>0</v>
      </c>
      <c r="JL568" s="143"/>
    </row>
    <row r="569" spans="222:276">
      <c r="HN569" s="204"/>
      <c r="HO569" s="148"/>
      <c r="HP569" s="204"/>
      <c r="HQ569" s="3" t="s">
        <v>38</v>
      </c>
      <c r="HR569" s="7">
        <f ca="1"/>
        <v>0</v>
      </c>
      <c r="HS569" t="s">
        <v>185</v>
      </c>
      <c r="HV569" s="7">
        <f t="shared" ca="1" si="110"/>
        <v>0</v>
      </c>
      <c r="HW569" s="7">
        <f t="shared" ca="1" si="109"/>
        <v>0</v>
      </c>
      <c r="HX569" s="7">
        <f t="shared" ca="1" si="109"/>
        <v>0</v>
      </c>
      <c r="HY569" s="7">
        <f t="shared" ca="1" si="109"/>
        <v>0</v>
      </c>
      <c r="HZ569" s="7">
        <f t="shared" ca="1" si="109"/>
        <v>0</v>
      </c>
      <c r="IA569" s="7">
        <f t="shared" ca="1" si="109"/>
        <v>0</v>
      </c>
      <c r="IB569" s="7">
        <f t="shared" ca="1" si="109"/>
        <v>0</v>
      </c>
      <c r="IC569" s="7">
        <f t="shared" ca="1" si="109"/>
        <v>0</v>
      </c>
      <c r="ID569" s="7">
        <f t="shared" ca="1" si="109"/>
        <v>0</v>
      </c>
      <c r="IE569" s="7">
        <f t="shared" ca="1" si="109"/>
        <v>0</v>
      </c>
      <c r="IF569" s="7">
        <f t="shared" ca="1" si="109"/>
        <v>0</v>
      </c>
      <c r="IG569" s="7">
        <f t="shared" ca="1" si="109"/>
        <v>0</v>
      </c>
      <c r="IH569" s="7">
        <f t="shared" ca="1" si="109"/>
        <v>0</v>
      </c>
      <c r="II569" s="7">
        <f t="shared" ca="1" si="109"/>
        <v>0</v>
      </c>
      <c r="IJ569" s="7">
        <f t="shared" ca="1" si="109"/>
        <v>0</v>
      </c>
      <c r="IK569" s="7">
        <f t="shared" ca="1" si="109"/>
        <v>0</v>
      </c>
      <c r="IL569" s="7">
        <f t="shared" ca="1" si="109"/>
        <v>0</v>
      </c>
      <c r="IM569" s="7">
        <f t="shared" ca="1" si="109"/>
        <v>0</v>
      </c>
      <c r="IN569" s="7">
        <f t="shared" ca="1" si="109"/>
        <v>0</v>
      </c>
      <c r="IO569" s="17"/>
      <c r="IP569" s="204"/>
      <c r="IQ569" s="3" t="s">
        <v>38</v>
      </c>
      <c r="IR569" s="7">
        <f ca="1"/>
        <v>0</v>
      </c>
      <c r="IS569" s="7">
        <f ca="1"/>
        <v>0</v>
      </c>
      <c r="IT569" s="7">
        <f ca="1"/>
        <v>0</v>
      </c>
      <c r="IU569" s="7">
        <f ca="1"/>
        <v>0</v>
      </c>
      <c r="IV569" s="7">
        <f ca="1"/>
        <v>0</v>
      </c>
      <c r="IW569" s="7">
        <f ca="1"/>
        <v>0</v>
      </c>
      <c r="IX569" s="7">
        <f ca="1"/>
        <v>0</v>
      </c>
      <c r="IY569" s="7">
        <f ca="1"/>
        <v>0</v>
      </c>
      <c r="IZ569" s="7">
        <f ca="1"/>
        <v>0</v>
      </c>
      <c r="JA569" s="7">
        <f ca="1"/>
        <v>0</v>
      </c>
      <c r="JB569" s="7">
        <f ca="1"/>
        <v>0</v>
      </c>
      <c r="JC569" s="7">
        <f ca="1"/>
        <v>0</v>
      </c>
      <c r="JD569" s="7">
        <f ca="1"/>
        <v>0</v>
      </c>
      <c r="JE569" s="7">
        <f ca="1"/>
        <v>0</v>
      </c>
      <c r="JF569" s="7">
        <f ca="1"/>
        <v>0</v>
      </c>
      <c r="JG569" s="7">
        <f ca="1"/>
        <v>0</v>
      </c>
      <c r="JH569" s="7">
        <f ca="1"/>
        <v>0</v>
      </c>
      <c r="JI569" s="7">
        <f ca="1"/>
        <v>0</v>
      </c>
      <c r="JJ569" s="7">
        <f ca="1"/>
        <v>0</v>
      </c>
      <c r="JK569" s="7">
        <f ca="1"/>
        <v>0</v>
      </c>
      <c r="JL569" s="143"/>
      <c r="JP569">
        <f ca="1">SUM(JH565:JK565)</f>
        <v>0</v>
      </c>
    </row>
    <row r="570" spans="222:276">
      <c r="HN570" s="204"/>
      <c r="HO570" s="148"/>
      <c r="HP570" s="204"/>
      <c r="HQ570" s="3" t="s">
        <v>13</v>
      </c>
      <c r="HR570" s="7">
        <f ca="1"/>
        <v>0</v>
      </c>
      <c r="HS570" t="s">
        <v>185</v>
      </c>
      <c r="HV570" s="7">
        <f t="shared" ca="1" si="110"/>
        <v>0</v>
      </c>
      <c r="HW570" s="7">
        <f t="shared" ca="1" si="109"/>
        <v>0</v>
      </c>
      <c r="HX570" s="7">
        <f t="shared" ca="1" si="109"/>
        <v>0</v>
      </c>
      <c r="HY570" s="7">
        <f t="shared" ca="1" si="109"/>
        <v>0</v>
      </c>
      <c r="HZ570" s="7">
        <f t="shared" ca="1" si="109"/>
        <v>0</v>
      </c>
      <c r="IA570" s="7">
        <f t="shared" ca="1" si="109"/>
        <v>0</v>
      </c>
      <c r="IB570" s="7">
        <f t="shared" ca="1" si="109"/>
        <v>0</v>
      </c>
      <c r="IC570" s="7">
        <f t="shared" ca="1" si="109"/>
        <v>0</v>
      </c>
      <c r="ID570" s="7">
        <f t="shared" ca="1" si="109"/>
        <v>0</v>
      </c>
      <c r="IE570" s="7">
        <f t="shared" ca="1" si="109"/>
        <v>0</v>
      </c>
      <c r="IF570" s="7">
        <f t="shared" ca="1" si="109"/>
        <v>0</v>
      </c>
      <c r="IG570" s="7">
        <f t="shared" ca="1" si="109"/>
        <v>0</v>
      </c>
      <c r="IH570" s="7">
        <f t="shared" ca="1" si="109"/>
        <v>0</v>
      </c>
      <c r="II570" s="7">
        <f t="shared" ca="1" si="109"/>
        <v>0</v>
      </c>
      <c r="IJ570" s="7">
        <f t="shared" ca="1" si="109"/>
        <v>0</v>
      </c>
      <c r="IK570" s="7">
        <f t="shared" ca="1" si="109"/>
        <v>0</v>
      </c>
      <c r="IL570" s="7">
        <f t="shared" ca="1" si="109"/>
        <v>0</v>
      </c>
      <c r="IM570" s="7">
        <f t="shared" ca="1" si="109"/>
        <v>0</v>
      </c>
      <c r="IN570" s="7">
        <f t="shared" ca="1" si="109"/>
        <v>0</v>
      </c>
      <c r="IO570" s="17"/>
      <c r="IP570" s="204"/>
      <c r="IQ570" s="3" t="s">
        <v>13</v>
      </c>
      <c r="IR570" s="7">
        <f ca="1"/>
        <v>0</v>
      </c>
      <c r="IS570" s="7">
        <f ca="1"/>
        <v>0</v>
      </c>
      <c r="IT570" s="7">
        <f ca="1"/>
        <v>0</v>
      </c>
      <c r="IU570" s="7">
        <f ca="1"/>
        <v>0</v>
      </c>
      <c r="IV570" s="7">
        <f ca="1"/>
        <v>0</v>
      </c>
      <c r="IW570" s="7">
        <f ca="1"/>
        <v>0</v>
      </c>
      <c r="IX570" s="7">
        <f ca="1"/>
        <v>0</v>
      </c>
      <c r="IY570" s="7">
        <f ca="1"/>
        <v>0</v>
      </c>
      <c r="IZ570" s="7">
        <f ca="1"/>
        <v>0</v>
      </c>
      <c r="JA570" s="7">
        <f ca="1"/>
        <v>0</v>
      </c>
      <c r="JB570" s="7">
        <f ca="1"/>
        <v>0</v>
      </c>
      <c r="JC570" s="7">
        <f ca="1"/>
        <v>0</v>
      </c>
      <c r="JD570" s="7">
        <f ca="1"/>
        <v>0</v>
      </c>
      <c r="JE570" s="7">
        <f ca="1"/>
        <v>0</v>
      </c>
      <c r="JF570" s="7">
        <f ca="1"/>
        <v>0</v>
      </c>
      <c r="JG570" s="7">
        <f ca="1"/>
        <v>0</v>
      </c>
      <c r="JH570" s="7">
        <f ca="1"/>
        <v>0</v>
      </c>
      <c r="JI570" s="7">
        <f ca="1"/>
        <v>0</v>
      </c>
      <c r="JJ570" s="7">
        <f ca="1"/>
        <v>0</v>
      </c>
      <c r="JK570" s="7">
        <f ca="1"/>
        <v>0</v>
      </c>
      <c r="JL570" s="143"/>
      <c r="JP570">
        <f ca="1">SUM(JH566:JK566)</f>
        <v>0</v>
      </c>
    </row>
    <row r="571" spans="222:276">
      <c r="HN571" s="204"/>
      <c r="HO571" s="148"/>
      <c r="HP571" s="204"/>
      <c r="HQ571" s="3" t="s">
        <v>23</v>
      </c>
      <c r="HR571" s="7">
        <f ca="1"/>
        <v>0</v>
      </c>
      <c r="HS571" t="s">
        <v>185</v>
      </c>
      <c r="HV571" s="7">
        <f t="shared" ca="1" si="110"/>
        <v>0</v>
      </c>
      <c r="HW571" s="7">
        <f t="shared" ca="1" si="109"/>
        <v>0</v>
      </c>
      <c r="HX571" s="7">
        <f t="shared" ca="1" si="109"/>
        <v>0</v>
      </c>
      <c r="HY571" s="7">
        <f t="shared" ca="1" si="109"/>
        <v>0</v>
      </c>
      <c r="HZ571" s="7">
        <f t="shared" ca="1" si="109"/>
        <v>0</v>
      </c>
      <c r="IA571" s="7">
        <f t="shared" ca="1" si="109"/>
        <v>0</v>
      </c>
      <c r="IB571" s="7">
        <f t="shared" ca="1" si="109"/>
        <v>0</v>
      </c>
      <c r="IC571" s="7">
        <f t="shared" ca="1" si="109"/>
        <v>0</v>
      </c>
      <c r="ID571" s="7">
        <f t="shared" ca="1" si="109"/>
        <v>0</v>
      </c>
      <c r="IE571" s="7">
        <f t="shared" ca="1" si="109"/>
        <v>0</v>
      </c>
      <c r="IF571" s="7">
        <f t="shared" ca="1" si="109"/>
        <v>0</v>
      </c>
      <c r="IG571" s="7">
        <f t="shared" ca="1" si="109"/>
        <v>0</v>
      </c>
      <c r="IH571" s="7">
        <f t="shared" ca="1" si="109"/>
        <v>0</v>
      </c>
      <c r="II571" s="7">
        <f t="shared" ca="1" si="109"/>
        <v>0</v>
      </c>
      <c r="IJ571" s="7">
        <f t="shared" ca="1" si="109"/>
        <v>0</v>
      </c>
      <c r="IK571" s="7">
        <f t="shared" ca="1" si="109"/>
        <v>0</v>
      </c>
      <c r="IL571" s="7">
        <f t="shared" ca="1" si="109"/>
        <v>0</v>
      </c>
      <c r="IM571" s="7">
        <f t="shared" ca="1" si="109"/>
        <v>0</v>
      </c>
      <c r="IN571" s="7">
        <f t="shared" ca="1" si="109"/>
        <v>0</v>
      </c>
      <c r="IO571" s="17"/>
      <c r="IP571" s="204"/>
      <c r="IQ571" s="3" t="s">
        <v>23</v>
      </c>
      <c r="IR571" s="7">
        <f ca="1"/>
        <v>0</v>
      </c>
      <c r="IS571" s="7">
        <f ca="1"/>
        <v>0</v>
      </c>
      <c r="IT571" s="7">
        <f ca="1"/>
        <v>0</v>
      </c>
      <c r="IU571" s="7">
        <f ca="1"/>
        <v>0</v>
      </c>
      <c r="IV571" s="7">
        <f ca="1"/>
        <v>0</v>
      </c>
      <c r="IW571" s="7">
        <f ca="1"/>
        <v>0</v>
      </c>
      <c r="IX571" s="7">
        <f ca="1"/>
        <v>0</v>
      </c>
      <c r="IY571" s="7">
        <f ca="1"/>
        <v>0</v>
      </c>
      <c r="IZ571" s="7">
        <f ca="1"/>
        <v>0</v>
      </c>
      <c r="JA571" s="7">
        <f ca="1"/>
        <v>0</v>
      </c>
      <c r="JB571" s="7">
        <f ca="1"/>
        <v>0</v>
      </c>
      <c r="JC571" s="7">
        <f ca="1"/>
        <v>0</v>
      </c>
      <c r="JD571" s="7">
        <f ca="1"/>
        <v>0</v>
      </c>
      <c r="JE571" s="7">
        <f ca="1"/>
        <v>0</v>
      </c>
      <c r="JF571" s="7">
        <f ca="1"/>
        <v>0</v>
      </c>
      <c r="JG571" s="7">
        <f ca="1"/>
        <v>0</v>
      </c>
      <c r="JH571" s="7">
        <f ca="1"/>
        <v>0</v>
      </c>
      <c r="JI571" s="7">
        <f ca="1"/>
        <v>0</v>
      </c>
      <c r="JJ571" s="7">
        <f ca="1"/>
        <v>0</v>
      </c>
      <c r="JK571" s="7">
        <f ca="1"/>
        <v>0</v>
      </c>
      <c r="JL571" s="143"/>
    </row>
    <row r="572" spans="222:276">
      <c r="HN572" s="204"/>
      <c r="HO572" s="148"/>
      <c r="HP572" s="204"/>
      <c r="HQ572" s="3" t="s">
        <v>22</v>
      </c>
      <c r="HR572" s="7">
        <f ca="1"/>
        <v>0</v>
      </c>
      <c r="HS572" t="s">
        <v>185</v>
      </c>
      <c r="HV572" s="7">
        <f t="shared" ca="1" si="110"/>
        <v>0</v>
      </c>
      <c r="HW572" s="7">
        <f t="shared" ca="1" si="109"/>
        <v>0</v>
      </c>
      <c r="HX572" s="7">
        <f t="shared" ca="1" si="109"/>
        <v>0</v>
      </c>
      <c r="HY572" s="7">
        <f t="shared" ca="1" si="109"/>
        <v>0</v>
      </c>
      <c r="HZ572" s="7">
        <f t="shared" ca="1" si="109"/>
        <v>0</v>
      </c>
      <c r="IA572" s="7">
        <f t="shared" ca="1" si="109"/>
        <v>0</v>
      </c>
      <c r="IB572" s="7">
        <f t="shared" ca="1" si="109"/>
        <v>0</v>
      </c>
      <c r="IC572" s="7">
        <f t="shared" ca="1" si="109"/>
        <v>0</v>
      </c>
      <c r="ID572" s="7">
        <f t="shared" ca="1" si="109"/>
        <v>0</v>
      </c>
      <c r="IE572" s="7">
        <f t="shared" ca="1" si="109"/>
        <v>0</v>
      </c>
      <c r="IF572" s="7">
        <f t="shared" ca="1" si="109"/>
        <v>0</v>
      </c>
      <c r="IG572" s="7">
        <f t="shared" ca="1" si="109"/>
        <v>0</v>
      </c>
      <c r="IH572" s="7">
        <f t="shared" ca="1" si="109"/>
        <v>0</v>
      </c>
      <c r="II572" s="7">
        <f t="shared" ca="1" si="109"/>
        <v>0</v>
      </c>
      <c r="IJ572" s="7">
        <f t="shared" ca="1" si="109"/>
        <v>0</v>
      </c>
      <c r="IK572" s="7">
        <f t="shared" ca="1" si="109"/>
        <v>0</v>
      </c>
      <c r="IL572" s="7">
        <f t="shared" ca="1" si="109"/>
        <v>0</v>
      </c>
      <c r="IM572" s="7">
        <f t="shared" ca="1" si="109"/>
        <v>0</v>
      </c>
      <c r="IN572" s="7">
        <f t="shared" ca="1" si="109"/>
        <v>0</v>
      </c>
      <c r="IO572" s="17"/>
      <c r="IP572" s="204"/>
      <c r="IQ572" s="3" t="s">
        <v>22</v>
      </c>
      <c r="IR572" s="7">
        <f ca="1"/>
        <v>0</v>
      </c>
      <c r="IS572" s="7">
        <f ca="1"/>
        <v>0</v>
      </c>
      <c r="IT572" s="7">
        <f ca="1"/>
        <v>0</v>
      </c>
      <c r="IU572" s="7">
        <f ca="1"/>
        <v>0</v>
      </c>
      <c r="IV572" s="7">
        <f ca="1"/>
        <v>0</v>
      </c>
      <c r="IW572" s="7">
        <f ca="1"/>
        <v>0</v>
      </c>
      <c r="IX572" s="7">
        <f ca="1"/>
        <v>0</v>
      </c>
      <c r="IY572" s="7">
        <f ca="1"/>
        <v>0</v>
      </c>
      <c r="IZ572" s="7">
        <f ca="1"/>
        <v>0</v>
      </c>
      <c r="JA572" s="7">
        <f ca="1"/>
        <v>0</v>
      </c>
      <c r="JB572" s="7">
        <f ca="1"/>
        <v>0</v>
      </c>
      <c r="JC572" s="7">
        <f ca="1"/>
        <v>0</v>
      </c>
      <c r="JD572" s="7">
        <f ca="1"/>
        <v>0</v>
      </c>
      <c r="JE572" s="7">
        <f ca="1"/>
        <v>0</v>
      </c>
      <c r="JF572" s="7">
        <f ca="1"/>
        <v>0</v>
      </c>
      <c r="JG572" s="7">
        <f ca="1"/>
        <v>0</v>
      </c>
      <c r="JH572" s="7">
        <f ca="1"/>
        <v>0</v>
      </c>
      <c r="JI572" s="7">
        <f ca="1"/>
        <v>0</v>
      </c>
      <c r="JJ572" s="7">
        <f ca="1"/>
        <v>0</v>
      </c>
      <c r="JK572" s="7">
        <f ca="1"/>
        <v>0</v>
      </c>
      <c r="JL572" s="143"/>
    </row>
    <row r="573" spans="222:276">
      <c r="HN573" s="204"/>
      <c r="HO573" s="148"/>
      <c r="HP573" s="204"/>
      <c r="HQ573" s="3" t="s">
        <v>131</v>
      </c>
      <c r="HR573" s="7">
        <f ca="1"/>
        <v>0</v>
      </c>
      <c r="HS573" t="s">
        <v>185</v>
      </c>
      <c r="HV573" s="7">
        <f t="shared" ca="1" si="110"/>
        <v>0</v>
      </c>
      <c r="HW573" s="7">
        <f t="shared" ca="1" si="109"/>
        <v>0</v>
      </c>
      <c r="HX573" s="7">
        <f t="shared" ca="1" si="109"/>
        <v>0</v>
      </c>
      <c r="HY573" s="7">
        <f t="shared" ca="1" si="109"/>
        <v>0</v>
      </c>
      <c r="HZ573" s="7">
        <f t="shared" ca="1" si="109"/>
        <v>0</v>
      </c>
      <c r="IA573" s="7">
        <f t="shared" ca="1" si="109"/>
        <v>0</v>
      </c>
      <c r="IB573" s="7">
        <f t="shared" ca="1" si="109"/>
        <v>0</v>
      </c>
      <c r="IC573" s="7">
        <f t="shared" ca="1" si="109"/>
        <v>0</v>
      </c>
      <c r="ID573" s="7">
        <f t="shared" ca="1" si="109"/>
        <v>0</v>
      </c>
      <c r="IE573" s="7">
        <f t="shared" ca="1" si="109"/>
        <v>0</v>
      </c>
      <c r="IF573" s="7">
        <f t="shared" ca="1" si="109"/>
        <v>0</v>
      </c>
      <c r="IG573" s="7">
        <f t="shared" ca="1" si="109"/>
        <v>0</v>
      </c>
      <c r="IH573" s="7">
        <f t="shared" ca="1" si="109"/>
        <v>0</v>
      </c>
      <c r="II573" s="7">
        <f t="shared" ca="1" si="109"/>
        <v>0</v>
      </c>
      <c r="IJ573" s="7">
        <f t="shared" ca="1" si="109"/>
        <v>0</v>
      </c>
      <c r="IK573" s="7">
        <f t="shared" ca="1" si="109"/>
        <v>0</v>
      </c>
      <c r="IL573" s="7">
        <f t="shared" ca="1" si="109"/>
        <v>0</v>
      </c>
      <c r="IM573" s="7">
        <f t="shared" ca="1" si="109"/>
        <v>0</v>
      </c>
      <c r="IN573" s="7">
        <f t="shared" ca="1" si="109"/>
        <v>0</v>
      </c>
      <c r="IO573" s="17"/>
      <c r="IP573" s="204"/>
      <c r="IQ573" s="3" t="s">
        <v>131</v>
      </c>
      <c r="IR573" s="7">
        <f ca="1"/>
        <v>0</v>
      </c>
      <c r="IS573" s="7">
        <f ca="1"/>
        <v>0</v>
      </c>
      <c r="IT573" s="7">
        <f ca="1"/>
        <v>0</v>
      </c>
      <c r="IU573" s="7">
        <f ca="1"/>
        <v>0</v>
      </c>
      <c r="IV573" s="7">
        <f ca="1"/>
        <v>0</v>
      </c>
      <c r="IW573" s="7">
        <f ca="1"/>
        <v>0</v>
      </c>
      <c r="IX573" s="7">
        <f ca="1"/>
        <v>0</v>
      </c>
      <c r="IY573" s="7">
        <f ca="1"/>
        <v>0</v>
      </c>
      <c r="IZ573" s="7">
        <f ca="1"/>
        <v>0</v>
      </c>
      <c r="JA573" s="7">
        <f ca="1"/>
        <v>0</v>
      </c>
      <c r="JB573" s="7">
        <f ca="1"/>
        <v>0</v>
      </c>
      <c r="JC573" s="7">
        <f ca="1"/>
        <v>0</v>
      </c>
      <c r="JD573" s="7">
        <f ca="1"/>
        <v>0</v>
      </c>
      <c r="JE573" s="7">
        <f ca="1"/>
        <v>0</v>
      </c>
      <c r="JF573" s="7">
        <f ca="1"/>
        <v>0</v>
      </c>
      <c r="JG573" s="7">
        <f ca="1"/>
        <v>0</v>
      </c>
      <c r="JH573" s="7">
        <f ca="1"/>
        <v>0</v>
      </c>
      <c r="JI573" s="7">
        <f ca="1"/>
        <v>0</v>
      </c>
      <c r="JJ573" s="7">
        <f ca="1"/>
        <v>0</v>
      </c>
      <c r="JK573" s="7">
        <f ca="1"/>
        <v>0</v>
      </c>
      <c r="JL573" s="143"/>
    </row>
    <row r="574" spans="222:276">
      <c r="HN574" s="204"/>
      <c r="HO574" s="148"/>
      <c r="HP574" s="204"/>
      <c r="HQ574" s="3" t="s">
        <v>132</v>
      </c>
      <c r="HR574" s="7">
        <f ca="1"/>
        <v>0</v>
      </c>
      <c r="HS574" t="s">
        <v>185</v>
      </c>
      <c r="HV574" s="7">
        <f t="shared" ca="1" si="110"/>
        <v>0</v>
      </c>
      <c r="HW574" s="7">
        <f t="shared" ca="1" si="109"/>
        <v>0</v>
      </c>
      <c r="HX574" s="7">
        <f t="shared" ca="1" si="109"/>
        <v>0</v>
      </c>
      <c r="HY574" s="7">
        <f t="shared" ca="1" si="109"/>
        <v>0</v>
      </c>
      <c r="HZ574" s="7">
        <f t="shared" ca="1" si="109"/>
        <v>0</v>
      </c>
      <c r="IA574" s="7">
        <f t="shared" ca="1" si="109"/>
        <v>0</v>
      </c>
      <c r="IB574" s="7">
        <f t="shared" ca="1" si="109"/>
        <v>0</v>
      </c>
      <c r="IC574" s="7">
        <f t="shared" ca="1" si="109"/>
        <v>0</v>
      </c>
      <c r="ID574" s="7">
        <f t="shared" ca="1" si="109"/>
        <v>0</v>
      </c>
      <c r="IE574" s="7">
        <f t="shared" ca="1" si="109"/>
        <v>0</v>
      </c>
      <c r="IF574" s="7">
        <f t="shared" ca="1" si="109"/>
        <v>0</v>
      </c>
      <c r="IG574" s="7">
        <f t="shared" ca="1" si="109"/>
        <v>0</v>
      </c>
      <c r="IH574" s="7">
        <f t="shared" ca="1" si="109"/>
        <v>0</v>
      </c>
      <c r="II574" s="7">
        <f t="shared" ca="1" si="109"/>
        <v>0</v>
      </c>
      <c r="IJ574" s="7">
        <f t="shared" ca="1" si="109"/>
        <v>0</v>
      </c>
      <c r="IK574" s="7">
        <f t="shared" ca="1" si="109"/>
        <v>0</v>
      </c>
      <c r="IL574" s="7">
        <f t="shared" ca="1" si="109"/>
        <v>0</v>
      </c>
      <c r="IM574" s="7">
        <f t="shared" ca="1" si="109"/>
        <v>0</v>
      </c>
      <c r="IN574" s="7">
        <f t="shared" ca="1" si="109"/>
        <v>0</v>
      </c>
      <c r="IO574" s="17"/>
      <c r="IP574" s="204"/>
      <c r="IQ574" s="3" t="s">
        <v>132</v>
      </c>
      <c r="IR574" s="7">
        <f ca="1"/>
        <v>0</v>
      </c>
      <c r="IS574" s="7">
        <f ca="1"/>
        <v>0</v>
      </c>
      <c r="IT574" s="7">
        <f ca="1"/>
        <v>0</v>
      </c>
      <c r="IU574" s="7">
        <f ca="1"/>
        <v>0</v>
      </c>
      <c r="IV574" s="7">
        <f ca="1"/>
        <v>0</v>
      </c>
      <c r="IW574" s="7">
        <f ca="1"/>
        <v>0</v>
      </c>
      <c r="IX574" s="7">
        <f ca="1"/>
        <v>0</v>
      </c>
      <c r="IY574" s="7">
        <f ca="1"/>
        <v>0</v>
      </c>
      <c r="IZ574" s="7">
        <f ca="1"/>
        <v>0</v>
      </c>
      <c r="JA574" s="7">
        <f ca="1"/>
        <v>0</v>
      </c>
      <c r="JB574" s="7">
        <f ca="1"/>
        <v>0</v>
      </c>
      <c r="JC574" s="7">
        <f ca="1"/>
        <v>0</v>
      </c>
      <c r="JD574" s="7">
        <f ca="1"/>
        <v>0</v>
      </c>
      <c r="JE574" s="7">
        <f ca="1"/>
        <v>0</v>
      </c>
      <c r="JF574" s="7">
        <f ca="1"/>
        <v>0</v>
      </c>
      <c r="JG574" s="7">
        <f ca="1"/>
        <v>0</v>
      </c>
      <c r="JH574" s="7">
        <f ca="1"/>
        <v>0</v>
      </c>
      <c r="JI574" s="7">
        <f ca="1"/>
        <v>0</v>
      </c>
      <c r="JJ574" s="7">
        <f ca="1"/>
        <v>0</v>
      </c>
      <c r="JK574" s="7">
        <f ca="1"/>
        <v>0</v>
      </c>
      <c r="JL574" s="143"/>
    </row>
    <row r="575" spans="222:276">
      <c r="HN575" s="204"/>
      <c r="HO575" s="148"/>
      <c r="HP575" s="204"/>
      <c r="HQ575" s="3" t="s">
        <v>32</v>
      </c>
      <c r="HR575" s="7">
        <f ca="1"/>
        <v>0</v>
      </c>
      <c r="HS575" t="s">
        <v>185</v>
      </c>
      <c r="HV575" s="7">
        <f t="shared" ca="1" si="110"/>
        <v>0</v>
      </c>
      <c r="HW575" s="7">
        <f t="shared" ca="1" si="109"/>
        <v>0</v>
      </c>
      <c r="HX575" s="7">
        <f t="shared" ca="1" si="109"/>
        <v>0</v>
      </c>
      <c r="HY575" s="7">
        <f t="shared" ca="1" si="109"/>
        <v>0</v>
      </c>
      <c r="HZ575" s="7">
        <f t="shared" ca="1" si="109"/>
        <v>0</v>
      </c>
      <c r="IA575" s="7">
        <f t="shared" ca="1" si="109"/>
        <v>0</v>
      </c>
      <c r="IB575" s="7">
        <f t="shared" ca="1" si="109"/>
        <v>0</v>
      </c>
      <c r="IC575" s="7">
        <f t="shared" ca="1" si="109"/>
        <v>0</v>
      </c>
      <c r="ID575" s="7">
        <f t="shared" ca="1" si="109"/>
        <v>0</v>
      </c>
      <c r="IE575" s="7">
        <f t="shared" ca="1" si="109"/>
        <v>0</v>
      </c>
      <c r="IF575" s="7">
        <f t="shared" ca="1" si="109"/>
        <v>0</v>
      </c>
      <c r="IG575" s="7">
        <f t="shared" ca="1" si="109"/>
        <v>0</v>
      </c>
      <c r="IH575" s="7">
        <f t="shared" ca="1" si="109"/>
        <v>0</v>
      </c>
      <c r="II575" s="7">
        <f t="shared" ca="1" si="109"/>
        <v>0</v>
      </c>
      <c r="IJ575" s="7">
        <f t="shared" ca="1" si="109"/>
        <v>0</v>
      </c>
      <c r="IK575" s="7">
        <f t="shared" ca="1" si="109"/>
        <v>0</v>
      </c>
      <c r="IL575" s="7">
        <f t="shared" ca="1" si="109"/>
        <v>0</v>
      </c>
      <c r="IM575" s="7">
        <f t="shared" ca="1" si="109"/>
        <v>0</v>
      </c>
      <c r="IN575" s="7">
        <f t="shared" ca="1" si="109"/>
        <v>0</v>
      </c>
      <c r="IO575" s="17"/>
      <c r="IP575" s="204"/>
      <c r="IQ575" s="3" t="s">
        <v>32</v>
      </c>
      <c r="IR575" s="7">
        <f ca="1"/>
        <v>0</v>
      </c>
      <c r="IS575" s="7">
        <f ca="1"/>
        <v>0</v>
      </c>
      <c r="IT575" s="7">
        <f ca="1"/>
        <v>0</v>
      </c>
      <c r="IU575" s="7">
        <f ca="1"/>
        <v>0</v>
      </c>
      <c r="IV575" s="7">
        <f ca="1"/>
        <v>0</v>
      </c>
      <c r="IW575" s="7">
        <f ca="1"/>
        <v>0</v>
      </c>
      <c r="IX575" s="7">
        <f ca="1"/>
        <v>0</v>
      </c>
      <c r="IY575" s="7">
        <f ca="1"/>
        <v>0</v>
      </c>
      <c r="IZ575" s="7">
        <f ca="1"/>
        <v>0</v>
      </c>
      <c r="JA575" s="7">
        <f ca="1"/>
        <v>0</v>
      </c>
      <c r="JB575" s="7">
        <f ca="1"/>
        <v>0</v>
      </c>
      <c r="JC575" s="7">
        <f ca="1"/>
        <v>0</v>
      </c>
      <c r="JD575" s="7">
        <f ca="1"/>
        <v>0</v>
      </c>
      <c r="JE575" s="7">
        <f ca="1"/>
        <v>0</v>
      </c>
      <c r="JF575" s="7">
        <f ca="1"/>
        <v>0</v>
      </c>
      <c r="JG575" s="7">
        <f ca="1"/>
        <v>0</v>
      </c>
      <c r="JH575" s="7">
        <f ca="1"/>
        <v>0</v>
      </c>
      <c r="JI575" s="7">
        <f ca="1"/>
        <v>0</v>
      </c>
      <c r="JJ575" s="7">
        <f ca="1"/>
        <v>0</v>
      </c>
      <c r="JK575" s="7">
        <f ca="1"/>
        <v>0</v>
      </c>
      <c r="JL575" s="143"/>
    </row>
    <row r="576" spans="222:276">
      <c r="HN576" s="204"/>
      <c r="HO576" s="148"/>
      <c r="HP576" s="204"/>
      <c r="HQ576" s="3" t="s">
        <v>33</v>
      </c>
      <c r="HR576" s="7">
        <f ca="1"/>
        <v>0</v>
      </c>
      <c r="HS576" t="s">
        <v>185</v>
      </c>
      <c r="HV576" s="7">
        <f t="shared" ca="1" si="110"/>
        <v>0</v>
      </c>
      <c r="HW576" s="7">
        <f t="shared" ca="1" si="109"/>
        <v>0</v>
      </c>
      <c r="HX576" s="7">
        <f t="shared" ca="1" si="109"/>
        <v>0</v>
      </c>
      <c r="HY576" s="7">
        <f t="shared" ca="1" si="109"/>
        <v>0</v>
      </c>
      <c r="HZ576" s="7">
        <f t="shared" ca="1" si="109"/>
        <v>0</v>
      </c>
      <c r="IA576" s="7">
        <f t="shared" ca="1" si="109"/>
        <v>0</v>
      </c>
      <c r="IB576" s="7">
        <f t="shared" ca="1" si="109"/>
        <v>0</v>
      </c>
      <c r="IC576" s="7">
        <f t="shared" ca="1" si="109"/>
        <v>0</v>
      </c>
      <c r="ID576" s="7">
        <f t="shared" ca="1" si="109"/>
        <v>0</v>
      </c>
      <c r="IE576" s="7">
        <f t="shared" ca="1" si="109"/>
        <v>0</v>
      </c>
      <c r="IF576" s="7">
        <f t="shared" ca="1" si="109"/>
        <v>0</v>
      </c>
      <c r="IG576" s="7">
        <f t="shared" ca="1" si="109"/>
        <v>0</v>
      </c>
      <c r="IH576" s="7">
        <f t="shared" ca="1" si="109"/>
        <v>0</v>
      </c>
      <c r="II576" s="7">
        <f t="shared" ca="1" si="109"/>
        <v>0</v>
      </c>
      <c r="IJ576" s="7">
        <f t="shared" ca="1" si="109"/>
        <v>0</v>
      </c>
      <c r="IK576" s="7">
        <f t="shared" ca="1" si="109"/>
        <v>0</v>
      </c>
      <c r="IL576" s="7">
        <f t="shared" ca="1" si="109"/>
        <v>0</v>
      </c>
      <c r="IM576" s="7">
        <f t="shared" ca="1" si="109"/>
        <v>0</v>
      </c>
      <c r="IN576" s="7">
        <f t="shared" ca="1" si="109"/>
        <v>0</v>
      </c>
      <c r="IO576" s="17"/>
      <c r="IP576" s="204"/>
      <c r="IQ576" s="3" t="s">
        <v>33</v>
      </c>
      <c r="IR576" s="7">
        <f ca="1"/>
        <v>0</v>
      </c>
      <c r="IS576" s="7">
        <f ca="1"/>
        <v>0</v>
      </c>
      <c r="IT576" s="7">
        <f ca="1"/>
        <v>0</v>
      </c>
      <c r="IU576" s="7">
        <f ca="1"/>
        <v>0</v>
      </c>
      <c r="IV576" s="7">
        <f ca="1"/>
        <v>0</v>
      </c>
      <c r="IW576" s="7">
        <f ca="1"/>
        <v>0</v>
      </c>
      <c r="IX576" s="7">
        <f ca="1"/>
        <v>0</v>
      </c>
      <c r="IY576" s="7">
        <f ca="1"/>
        <v>0</v>
      </c>
      <c r="IZ576" s="7">
        <f ca="1"/>
        <v>0</v>
      </c>
      <c r="JA576" s="7">
        <f ca="1"/>
        <v>0</v>
      </c>
      <c r="JB576" s="7">
        <f ca="1"/>
        <v>0</v>
      </c>
      <c r="JC576" s="7">
        <f ca="1"/>
        <v>0</v>
      </c>
      <c r="JD576" s="7">
        <f ca="1"/>
        <v>0</v>
      </c>
      <c r="JE576" s="7">
        <f ca="1"/>
        <v>0</v>
      </c>
      <c r="JF576" s="7">
        <f ca="1"/>
        <v>0</v>
      </c>
      <c r="JG576" s="7">
        <f ca="1"/>
        <v>0</v>
      </c>
      <c r="JH576" s="7">
        <f ca="1"/>
        <v>0</v>
      </c>
      <c r="JI576" s="7">
        <f ca="1"/>
        <v>0</v>
      </c>
      <c r="JJ576" s="7">
        <f ca="1"/>
        <v>0</v>
      </c>
      <c r="JK576" s="7">
        <f ca="1"/>
        <v>0</v>
      </c>
      <c r="JL576" s="143"/>
    </row>
    <row r="577" spans="222:272">
      <c r="HN577" s="204"/>
      <c r="HO577" s="148"/>
      <c r="HP577" s="204"/>
      <c r="HQ577" s="3" t="s">
        <v>42</v>
      </c>
      <c r="HR577" s="7">
        <f ca="1"/>
        <v>0</v>
      </c>
      <c r="HS577" t="s">
        <v>185</v>
      </c>
      <c r="HV577" s="7">
        <f t="shared" ca="1" si="110"/>
        <v>0</v>
      </c>
      <c r="HW577" s="7">
        <f t="shared" ca="1" si="109"/>
        <v>0</v>
      </c>
      <c r="HX577" s="7">
        <f t="shared" ca="1" si="109"/>
        <v>0</v>
      </c>
      <c r="HY577" s="7">
        <f t="shared" ca="1" si="109"/>
        <v>0</v>
      </c>
      <c r="HZ577" s="7">
        <f t="shared" ca="1" si="109"/>
        <v>0</v>
      </c>
      <c r="IA577" s="7">
        <f t="shared" ca="1" si="109"/>
        <v>0</v>
      </c>
      <c r="IB577" s="7">
        <f t="shared" ca="1" si="109"/>
        <v>0</v>
      </c>
      <c r="IC577" s="7">
        <f t="shared" ca="1" si="109"/>
        <v>0</v>
      </c>
      <c r="ID577" s="7">
        <f t="shared" ca="1" si="109"/>
        <v>0</v>
      </c>
      <c r="IE577" s="7">
        <f t="shared" ca="1" si="109"/>
        <v>0</v>
      </c>
      <c r="IF577" s="7">
        <f t="shared" ca="1" si="109"/>
        <v>0</v>
      </c>
      <c r="IG577" s="7">
        <f t="shared" ca="1" si="109"/>
        <v>0</v>
      </c>
      <c r="IH577" s="7">
        <f t="shared" ca="1" si="109"/>
        <v>0</v>
      </c>
      <c r="II577" s="7">
        <f t="shared" ca="1" si="109"/>
        <v>0</v>
      </c>
      <c r="IJ577" s="7">
        <f t="shared" ca="1" si="109"/>
        <v>0</v>
      </c>
      <c r="IK577" s="7">
        <f t="shared" ca="1" si="109"/>
        <v>0</v>
      </c>
      <c r="IL577" s="7">
        <f t="shared" ca="1" si="109"/>
        <v>0</v>
      </c>
      <c r="IM577" s="7">
        <f t="shared" ca="1" si="109"/>
        <v>0</v>
      </c>
      <c r="IN577" s="7">
        <f t="shared" ca="1" si="109"/>
        <v>0</v>
      </c>
      <c r="IO577" s="17"/>
      <c r="IP577" s="204"/>
      <c r="IQ577" s="3" t="s">
        <v>42</v>
      </c>
      <c r="IR577" s="7">
        <f ca="1"/>
        <v>0</v>
      </c>
      <c r="IS577" s="7">
        <f ca="1"/>
        <v>0</v>
      </c>
      <c r="IT577" s="7">
        <f ca="1"/>
        <v>0</v>
      </c>
      <c r="IU577" s="7">
        <f ca="1"/>
        <v>0</v>
      </c>
      <c r="IV577" s="7">
        <f ca="1"/>
        <v>0</v>
      </c>
      <c r="IW577" s="7">
        <f ca="1"/>
        <v>0</v>
      </c>
      <c r="IX577" s="7">
        <f ca="1"/>
        <v>0</v>
      </c>
      <c r="IY577" s="7">
        <f ca="1"/>
        <v>0</v>
      </c>
      <c r="IZ577" s="7">
        <f ca="1"/>
        <v>0</v>
      </c>
      <c r="JA577" s="7">
        <f ca="1"/>
        <v>0</v>
      </c>
      <c r="JB577" s="7">
        <f ca="1"/>
        <v>0</v>
      </c>
      <c r="JC577" s="7">
        <f ca="1"/>
        <v>0</v>
      </c>
      <c r="JD577" s="7">
        <f ca="1"/>
        <v>0</v>
      </c>
      <c r="JE577" s="7">
        <f ca="1"/>
        <v>0</v>
      </c>
      <c r="JF577" s="7">
        <f ca="1"/>
        <v>0</v>
      </c>
      <c r="JG577" s="7">
        <f ca="1"/>
        <v>0</v>
      </c>
      <c r="JH577" s="7">
        <f ca="1"/>
        <v>0</v>
      </c>
      <c r="JI577" s="7">
        <f ca="1"/>
        <v>0</v>
      </c>
      <c r="JJ577" s="7">
        <f ca="1"/>
        <v>0</v>
      </c>
      <c r="JK577" s="7">
        <f ca="1"/>
        <v>0</v>
      </c>
      <c r="JL577" s="143"/>
    </row>
    <row r="578" spans="222:272">
      <c r="HN578" s="204"/>
      <c r="HO578" s="148"/>
      <c r="HP578" s="204"/>
      <c r="HQ578" s="3" t="s">
        <v>34</v>
      </c>
      <c r="HR578" s="7">
        <f ca="1"/>
        <v>1</v>
      </c>
      <c r="HS578" t="s">
        <v>185</v>
      </c>
      <c r="HV578" s="7">
        <f t="shared" ca="1" si="110"/>
        <v>0</v>
      </c>
      <c r="HW578" s="7">
        <f t="shared" ca="1" si="109"/>
        <v>0</v>
      </c>
      <c r="HX578" s="7">
        <f t="shared" ca="1" si="109"/>
        <v>0</v>
      </c>
      <c r="HY578" s="7">
        <f t="shared" ca="1" si="109"/>
        <v>0</v>
      </c>
      <c r="HZ578" s="7">
        <f t="shared" ref="HZ578:IN582" ca="1" si="111">IF((ROW()-ROW($HR$564))=(COLUMN()-COLUMN($HR$564)),INDIRECT("HR"&amp;ROW()),0)</f>
        <v>0</v>
      </c>
      <c r="IA578" s="7">
        <f t="shared" ca="1" si="111"/>
        <v>0</v>
      </c>
      <c r="IB578" s="7">
        <f t="shared" ca="1" si="111"/>
        <v>0</v>
      </c>
      <c r="IC578" s="7">
        <f t="shared" ca="1" si="111"/>
        <v>0</v>
      </c>
      <c r="ID578" s="7">
        <f t="shared" ca="1" si="111"/>
        <v>0</v>
      </c>
      <c r="IE578" s="7">
        <f t="shared" ca="1" si="111"/>
        <v>0</v>
      </c>
      <c r="IF578" s="7">
        <f t="shared" ca="1" si="111"/>
        <v>1</v>
      </c>
      <c r="IG578" s="7">
        <f t="shared" ca="1" si="111"/>
        <v>0</v>
      </c>
      <c r="IH578" s="7">
        <f t="shared" ca="1" si="111"/>
        <v>0</v>
      </c>
      <c r="II578" s="7">
        <f t="shared" ca="1" si="111"/>
        <v>0</v>
      </c>
      <c r="IJ578" s="7">
        <f t="shared" ca="1" si="111"/>
        <v>0</v>
      </c>
      <c r="IK578" s="7">
        <f t="shared" ca="1" si="111"/>
        <v>0</v>
      </c>
      <c r="IL578" s="7">
        <f t="shared" ca="1" si="111"/>
        <v>0</v>
      </c>
      <c r="IM578" s="7">
        <f t="shared" ca="1" si="111"/>
        <v>0</v>
      </c>
      <c r="IN578" s="7">
        <f t="shared" ca="1" si="111"/>
        <v>0</v>
      </c>
      <c r="IO578" s="17"/>
      <c r="IP578" s="204"/>
      <c r="IQ578" s="3" t="s">
        <v>34</v>
      </c>
      <c r="IR578" s="7">
        <f ca="1"/>
        <v>0</v>
      </c>
      <c r="IS578" s="7">
        <f ca="1"/>
        <v>0</v>
      </c>
      <c r="IT578" s="7">
        <f ca="1"/>
        <v>0</v>
      </c>
      <c r="IU578" s="7">
        <f ca="1"/>
        <v>0</v>
      </c>
      <c r="IV578" s="7">
        <f ca="1"/>
        <v>0</v>
      </c>
      <c r="IW578" s="7">
        <f ca="1"/>
        <v>0</v>
      </c>
      <c r="IX578" s="7">
        <f ca="1"/>
        <v>0</v>
      </c>
      <c r="IY578" s="7">
        <f ca="1"/>
        <v>0</v>
      </c>
      <c r="IZ578" s="7">
        <f ca="1"/>
        <v>0</v>
      </c>
      <c r="JA578" s="7">
        <f ca="1"/>
        <v>0</v>
      </c>
      <c r="JB578" s="7">
        <f ca="1"/>
        <v>0</v>
      </c>
      <c r="JC578" s="7">
        <f ca="1"/>
        <v>0</v>
      </c>
      <c r="JD578" s="7">
        <f ca="1"/>
        <v>0</v>
      </c>
      <c r="JE578" s="7">
        <f ca="1"/>
        <v>0</v>
      </c>
      <c r="JF578" s="7">
        <f ca="1"/>
        <v>0</v>
      </c>
      <c r="JG578" s="7">
        <f ca="1"/>
        <v>0</v>
      </c>
      <c r="JH578" s="7">
        <f ca="1"/>
        <v>0</v>
      </c>
      <c r="JI578" s="7">
        <f ca="1"/>
        <v>0</v>
      </c>
      <c r="JJ578" s="7">
        <f ca="1"/>
        <v>27820</v>
      </c>
      <c r="JK578" s="7">
        <f ca="1"/>
        <v>0</v>
      </c>
      <c r="JL578" s="143"/>
    </row>
    <row r="579" spans="222:272">
      <c r="HN579" s="204"/>
      <c r="HO579" s="148"/>
      <c r="HP579" s="204"/>
      <c r="HQ579" s="3" t="s">
        <v>35</v>
      </c>
      <c r="HR579" s="7">
        <f ca="1"/>
        <v>0</v>
      </c>
      <c r="HS579" t="s">
        <v>186</v>
      </c>
      <c r="HV579" s="7">
        <f t="shared" ca="1" si="110"/>
        <v>0</v>
      </c>
      <c r="HW579" s="7">
        <f t="shared" ca="1" si="110"/>
        <v>0</v>
      </c>
      <c r="HX579" s="7">
        <f t="shared" ca="1" si="110"/>
        <v>0</v>
      </c>
      <c r="HY579" s="7">
        <f t="shared" ca="1" si="110"/>
        <v>0</v>
      </c>
      <c r="HZ579" s="7">
        <f t="shared" ca="1" si="110"/>
        <v>0</v>
      </c>
      <c r="IA579" s="7">
        <f t="shared" ca="1" si="110"/>
        <v>0</v>
      </c>
      <c r="IB579" s="7">
        <f t="shared" ca="1" si="110"/>
        <v>0</v>
      </c>
      <c r="IC579" s="7">
        <f t="shared" ca="1" si="110"/>
        <v>0</v>
      </c>
      <c r="ID579" s="7">
        <f t="shared" ca="1" si="110"/>
        <v>0</v>
      </c>
      <c r="IE579" s="7">
        <f t="shared" ca="1" si="110"/>
        <v>0</v>
      </c>
      <c r="IF579" s="7">
        <f t="shared" ca="1" si="110"/>
        <v>0</v>
      </c>
      <c r="IG579" s="7">
        <f t="shared" ca="1" si="110"/>
        <v>0</v>
      </c>
      <c r="IH579" s="7">
        <f t="shared" ca="1" si="110"/>
        <v>0</v>
      </c>
      <c r="II579" s="7">
        <f t="shared" ca="1" si="110"/>
        <v>0</v>
      </c>
      <c r="IJ579" s="7">
        <f t="shared" ca="1" si="110"/>
        <v>0</v>
      </c>
      <c r="IK579" s="7">
        <f t="shared" ca="1" si="110"/>
        <v>0</v>
      </c>
      <c r="IL579" s="7">
        <f t="shared" ca="1" si="111"/>
        <v>0</v>
      </c>
      <c r="IM579" s="7">
        <f t="shared" ca="1" si="111"/>
        <v>0</v>
      </c>
      <c r="IN579" s="7">
        <f t="shared" ca="1" si="111"/>
        <v>0</v>
      </c>
      <c r="IO579" s="17"/>
      <c r="IP579" s="204"/>
      <c r="IQ579" s="3" t="s">
        <v>35</v>
      </c>
      <c r="IR579" s="7">
        <f ca="1"/>
        <v>0</v>
      </c>
      <c r="IS579" s="7">
        <f ca="1"/>
        <v>0</v>
      </c>
      <c r="IT579" s="7">
        <f ca="1"/>
        <v>0</v>
      </c>
      <c r="IU579" s="7">
        <f ca="1"/>
        <v>0</v>
      </c>
      <c r="IV579" s="7">
        <f ca="1"/>
        <v>0</v>
      </c>
      <c r="IW579" s="7">
        <f ca="1"/>
        <v>0</v>
      </c>
      <c r="IX579" s="7">
        <f ca="1"/>
        <v>0</v>
      </c>
      <c r="IY579" s="7">
        <f ca="1"/>
        <v>0</v>
      </c>
      <c r="IZ579" s="7">
        <f ca="1"/>
        <v>0</v>
      </c>
      <c r="JA579" s="7">
        <f ca="1"/>
        <v>0</v>
      </c>
      <c r="JB579" s="7">
        <f ca="1"/>
        <v>0</v>
      </c>
      <c r="JC579" s="7">
        <f ca="1"/>
        <v>0</v>
      </c>
      <c r="JD579" s="7">
        <f ca="1"/>
        <v>0</v>
      </c>
      <c r="JE579" s="7">
        <f ca="1"/>
        <v>0</v>
      </c>
      <c r="JF579" s="7">
        <f ca="1"/>
        <v>0</v>
      </c>
      <c r="JG579" s="7">
        <f ca="1"/>
        <v>0</v>
      </c>
      <c r="JH579" s="7">
        <f ca="1"/>
        <v>0</v>
      </c>
      <c r="JI579" s="7">
        <f ca="1"/>
        <v>0</v>
      </c>
      <c r="JJ579" s="7">
        <f ca="1"/>
        <v>0</v>
      </c>
      <c r="JK579" s="7">
        <f ca="1"/>
        <v>0</v>
      </c>
      <c r="JL579" s="143"/>
    </row>
    <row r="580" spans="222:272" ht="19">
      <c r="HN580" s="204"/>
      <c r="HO580" s="148"/>
      <c r="HP580" s="204"/>
      <c r="HQ580" s="3" t="s">
        <v>36</v>
      </c>
      <c r="HR580" s="7">
        <f ca="1"/>
        <v>0</v>
      </c>
      <c r="HS580" t="s">
        <v>187</v>
      </c>
      <c r="HV580" s="7">
        <f t="shared" ca="1" si="110"/>
        <v>0</v>
      </c>
      <c r="HW580" s="7">
        <f t="shared" ca="1" si="110"/>
        <v>0</v>
      </c>
      <c r="HX580" s="7">
        <f t="shared" ca="1" si="110"/>
        <v>0</v>
      </c>
      <c r="HY580" s="7">
        <f t="shared" ca="1" si="110"/>
        <v>0</v>
      </c>
      <c r="HZ580" s="7">
        <f t="shared" ca="1" si="110"/>
        <v>0</v>
      </c>
      <c r="IA580" s="7">
        <f t="shared" ca="1" si="110"/>
        <v>0</v>
      </c>
      <c r="IB580" s="7">
        <f t="shared" ca="1" si="110"/>
        <v>0</v>
      </c>
      <c r="IC580" s="7">
        <f t="shared" ca="1" si="110"/>
        <v>0</v>
      </c>
      <c r="ID580" s="7">
        <f t="shared" ca="1" si="110"/>
        <v>0</v>
      </c>
      <c r="IE580" s="7">
        <f t="shared" ca="1" si="110"/>
        <v>0</v>
      </c>
      <c r="IF580" s="7">
        <f t="shared" ca="1" si="110"/>
        <v>0</v>
      </c>
      <c r="IG580" s="7">
        <f t="shared" ca="1" si="110"/>
        <v>0</v>
      </c>
      <c r="IH580" s="7">
        <f t="shared" ca="1" si="110"/>
        <v>0</v>
      </c>
      <c r="II580" s="7">
        <f t="shared" ca="1" si="110"/>
        <v>0</v>
      </c>
      <c r="IJ580" s="7">
        <f t="shared" ca="1" si="110"/>
        <v>0</v>
      </c>
      <c r="IK580" s="7">
        <f t="shared" ca="1" si="110"/>
        <v>0</v>
      </c>
      <c r="IL580" s="7">
        <f t="shared" ca="1" si="111"/>
        <v>0</v>
      </c>
      <c r="IM580" s="7">
        <f t="shared" ca="1" si="111"/>
        <v>0</v>
      </c>
      <c r="IN580" s="7">
        <f t="shared" ca="1" si="111"/>
        <v>0</v>
      </c>
      <c r="IO580" s="17"/>
      <c r="IP580" s="204"/>
      <c r="IQ580" s="3" t="s">
        <v>36</v>
      </c>
      <c r="IR580" s="7">
        <f ca="1"/>
        <v>0</v>
      </c>
      <c r="IS580" s="7">
        <f ca="1"/>
        <v>0</v>
      </c>
      <c r="IT580" s="7">
        <f ca="1"/>
        <v>0</v>
      </c>
      <c r="IU580" s="7">
        <f ca="1"/>
        <v>0</v>
      </c>
      <c r="IV580" s="7">
        <f ca="1"/>
        <v>0</v>
      </c>
      <c r="IW580" s="7">
        <f ca="1"/>
        <v>0</v>
      </c>
      <c r="IX580" s="7">
        <f ca="1"/>
        <v>0</v>
      </c>
      <c r="IY580" s="7">
        <f ca="1"/>
        <v>0</v>
      </c>
      <c r="IZ580" s="7">
        <f ca="1"/>
        <v>0</v>
      </c>
      <c r="JA580" s="7">
        <f ca="1"/>
        <v>0</v>
      </c>
      <c r="JB580" s="7">
        <f ca="1"/>
        <v>0</v>
      </c>
      <c r="JC580" s="7">
        <f ca="1"/>
        <v>0</v>
      </c>
      <c r="JD580" s="7">
        <f ca="1"/>
        <v>0</v>
      </c>
      <c r="JE580" s="7">
        <f ca="1"/>
        <v>0</v>
      </c>
      <c r="JF580" s="7">
        <f ca="1"/>
        <v>0</v>
      </c>
      <c r="JG580" s="7">
        <f ca="1"/>
        <v>0</v>
      </c>
      <c r="JH580" s="7">
        <f ca="1"/>
        <v>0</v>
      </c>
      <c r="JI580" s="7">
        <f ca="1"/>
        <v>0</v>
      </c>
      <c r="JJ580" s="7">
        <f ca="1"/>
        <v>0</v>
      </c>
      <c r="JK580" s="7">
        <f ca="1"/>
        <v>0</v>
      </c>
      <c r="JL580" s="143"/>
    </row>
    <row r="581" spans="222:272">
      <c r="HN581" s="204"/>
      <c r="HO581" s="148"/>
      <c r="HP581" s="204"/>
      <c r="HQ581" s="3" t="s">
        <v>41</v>
      </c>
      <c r="HR581" s="7">
        <f ca="1"/>
        <v>0</v>
      </c>
      <c r="HS581" t="s">
        <v>188</v>
      </c>
      <c r="HV581" s="7">
        <f t="shared" ca="1" si="110"/>
        <v>0</v>
      </c>
      <c r="HW581" s="7">
        <f t="shared" ca="1" si="110"/>
        <v>0</v>
      </c>
      <c r="HX581" s="7">
        <f t="shared" ca="1" si="110"/>
        <v>0</v>
      </c>
      <c r="HY581" s="7">
        <f t="shared" ca="1" si="110"/>
        <v>0</v>
      </c>
      <c r="HZ581" s="7">
        <f t="shared" ca="1" si="110"/>
        <v>0</v>
      </c>
      <c r="IA581" s="7">
        <f t="shared" ca="1" si="110"/>
        <v>0</v>
      </c>
      <c r="IB581" s="7">
        <f t="shared" ca="1" si="110"/>
        <v>0</v>
      </c>
      <c r="IC581" s="7">
        <f t="shared" ca="1" si="110"/>
        <v>0</v>
      </c>
      <c r="ID581" s="7">
        <f t="shared" ca="1" si="110"/>
        <v>0</v>
      </c>
      <c r="IE581" s="7">
        <f t="shared" ca="1" si="110"/>
        <v>0</v>
      </c>
      <c r="IF581" s="7">
        <f t="shared" ca="1" si="110"/>
        <v>0</v>
      </c>
      <c r="IG581" s="7">
        <f t="shared" ca="1" si="110"/>
        <v>0</v>
      </c>
      <c r="IH581" s="7">
        <f t="shared" ca="1" si="110"/>
        <v>0</v>
      </c>
      <c r="II581" s="7">
        <f t="shared" ca="1" si="110"/>
        <v>0</v>
      </c>
      <c r="IJ581" s="7">
        <f t="shared" ca="1" si="110"/>
        <v>0</v>
      </c>
      <c r="IK581" s="7">
        <f t="shared" ca="1" si="110"/>
        <v>0</v>
      </c>
      <c r="IL581" s="7">
        <f t="shared" ca="1" si="111"/>
        <v>0</v>
      </c>
      <c r="IM581" s="7">
        <f t="shared" ca="1" si="111"/>
        <v>0</v>
      </c>
      <c r="IN581" s="7">
        <f t="shared" ca="1" si="111"/>
        <v>0</v>
      </c>
      <c r="IO581" s="17"/>
      <c r="IP581" s="204"/>
      <c r="IQ581" s="3" t="s">
        <v>41</v>
      </c>
      <c r="IR581" s="7">
        <f ca="1"/>
        <v>0</v>
      </c>
      <c r="IS581" s="7">
        <f ca="1"/>
        <v>0</v>
      </c>
      <c r="IT581" s="7">
        <f ca="1"/>
        <v>0</v>
      </c>
      <c r="IU581" s="7">
        <f ca="1"/>
        <v>0</v>
      </c>
      <c r="IV581" s="7">
        <f ca="1"/>
        <v>0</v>
      </c>
      <c r="IW581" s="7">
        <f ca="1"/>
        <v>0</v>
      </c>
      <c r="IX581" s="7">
        <f ca="1"/>
        <v>0</v>
      </c>
      <c r="IY581" s="7">
        <f ca="1"/>
        <v>0</v>
      </c>
      <c r="IZ581" s="7">
        <f ca="1"/>
        <v>0</v>
      </c>
      <c r="JA581" s="7">
        <f ca="1"/>
        <v>0</v>
      </c>
      <c r="JB581" s="7">
        <f ca="1"/>
        <v>0</v>
      </c>
      <c r="JC581" s="7">
        <f ca="1"/>
        <v>0</v>
      </c>
      <c r="JD581" s="7">
        <f ca="1"/>
        <v>0</v>
      </c>
      <c r="JE581" s="7">
        <f ca="1"/>
        <v>0</v>
      </c>
      <c r="JF581" s="7">
        <f ca="1"/>
        <v>0</v>
      </c>
      <c r="JG581" s="7">
        <f ca="1"/>
        <v>0</v>
      </c>
      <c r="JH581" s="7">
        <f ca="1"/>
        <v>0</v>
      </c>
      <c r="JI581" s="7">
        <f ca="1"/>
        <v>0</v>
      </c>
      <c r="JJ581" s="7">
        <f ca="1"/>
        <v>0</v>
      </c>
      <c r="JK581" s="7">
        <f ca="1"/>
        <v>0</v>
      </c>
      <c r="JL581" s="143"/>
    </row>
    <row r="582" spans="222:272">
      <c r="HN582" s="204"/>
      <c r="HO582" s="148"/>
      <c r="HP582" s="204"/>
      <c r="HQ582" s="3" t="s">
        <v>134</v>
      </c>
      <c r="HR582" s="7">
        <f ca="1"/>
        <v>-1.1999866666666663E-8</v>
      </c>
      <c r="HS582" t="s">
        <v>189</v>
      </c>
      <c r="HV582" s="7">
        <f t="shared" ca="1" si="110"/>
        <v>0</v>
      </c>
      <c r="HW582" s="7">
        <f t="shared" ca="1" si="110"/>
        <v>0</v>
      </c>
      <c r="HX582" s="7">
        <f t="shared" ca="1" si="110"/>
        <v>0</v>
      </c>
      <c r="HY582" s="7">
        <f t="shared" ca="1" si="110"/>
        <v>0</v>
      </c>
      <c r="HZ582" s="7">
        <f t="shared" ca="1" si="110"/>
        <v>0</v>
      </c>
      <c r="IA582" s="7">
        <f t="shared" ca="1" si="110"/>
        <v>0</v>
      </c>
      <c r="IB582" s="7">
        <f t="shared" ca="1" si="110"/>
        <v>0</v>
      </c>
      <c r="IC582" s="7">
        <f t="shared" ca="1" si="110"/>
        <v>0</v>
      </c>
      <c r="ID582" s="7">
        <f t="shared" ca="1" si="110"/>
        <v>0</v>
      </c>
      <c r="IE582" s="7">
        <f t="shared" ca="1" si="110"/>
        <v>0</v>
      </c>
      <c r="IF582" s="7">
        <f t="shared" ca="1" si="110"/>
        <v>0</v>
      </c>
      <c r="IG582" s="7">
        <f t="shared" ca="1" si="110"/>
        <v>0</v>
      </c>
      <c r="IH582" s="7">
        <f t="shared" ca="1" si="110"/>
        <v>0</v>
      </c>
      <c r="II582" s="7">
        <f t="shared" ca="1" si="110"/>
        <v>0</v>
      </c>
      <c r="IJ582" s="7">
        <f t="shared" ca="1" si="110"/>
        <v>-1.1999866666666663E-8</v>
      </c>
      <c r="IK582" s="7">
        <f t="shared" ca="1" si="110"/>
        <v>0</v>
      </c>
      <c r="IL582" s="7">
        <f t="shared" ca="1" si="111"/>
        <v>0</v>
      </c>
      <c r="IM582" s="7">
        <f t="shared" ca="1" si="111"/>
        <v>0</v>
      </c>
      <c r="IN582" s="7">
        <f t="shared" ca="1" si="111"/>
        <v>0</v>
      </c>
      <c r="IO582" s="17"/>
      <c r="IP582" s="204"/>
      <c r="IQ582" s="3" t="s">
        <v>134</v>
      </c>
      <c r="IR582" s="7">
        <f ca="1"/>
        <v>0</v>
      </c>
      <c r="IS582" s="7">
        <f ca="1"/>
        <v>0</v>
      </c>
      <c r="IT582" s="7">
        <f ca="1"/>
        <v>0</v>
      </c>
      <c r="IU582" s="7">
        <f ca="1"/>
        <v>0</v>
      </c>
      <c r="IV582" s="7">
        <f ca="1"/>
        <v>0</v>
      </c>
      <c r="IW582" s="7">
        <f ca="1"/>
        <v>0</v>
      </c>
      <c r="IX582" s="7">
        <f ca="1"/>
        <v>0</v>
      </c>
      <c r="IY582" s="7">
        <f ca="1"/>
        <v>0</v>
      </c>
      <c r="IZ582" s="7">
        <f ca="1"/>
        <v>0</v>
      </c>
      <c r="JA582" s="7">
        <f ca="1"/>
        <v>0</v>
      </c>
      <c r="JB582" s="7">
        <f ca="1"/>
        <v>0</v>
      </c>
      <c r="JC582" s="7">
        <f ca="1"/>
        <v>0</v>
      </c>
      <c r="JD582" s="7">
        <f ca="1"/>
        <v>0</v>
      </c>
      <c r="JE582" s="7">
        <f ca="1"/>
        <v>0</v>
      </c>
      <c r="JF582" s="7">
        <f ca="1"/>
        <v>0</v>
      </c>
      <c r="JG582" s="7">
        <f ca="1"/>
        <v>0</v>
      </c>
      <c r="JH582" s="7">
        <f ca="1"/>
        <v>-2.0872949214058259E-5</v>
      </c>
      <c r="JI582" s="7">
        <f ca="1"/>
        <v>-9.2982467093835175E-8</v>
      </c>
      <c r="JJ582" s="7">
        <f ca="1"/>
        <v>-4.8406573445611692E-7</v>
      </c>
      <c r="JK582" s="7">
        <f ca="1"/>
        <v>-1.4952258705844585E-7</v>
      </c>
      <c r="JL582" s="143"/>
    </row>
    <row r="583" spans="222:272" ht="18">
      <c r="HN583" s="204"/>
      <c r="HO583" s="148"/>
      <c r="HP583" s="17"/>
      <c r="HR583" s="17" t="s">
        <v>274</v>
      </c>
      <c r="HV583" s="211" t="s">
        <v>310</v>
      </c>
      <c r="HW583" s="211"/>
      <c r="HX583" s="211"/>
      <c r="HY583" s="211"/>
      <c r="HZ583" s="211"/>
      <c r="IA583" s="211"/>
      <c r="IB583" s="211"/>
      <c r="IC583" s="211"/>
      <c r="ID583" s="211"/>
      <c r="IE583" s="211"/>
      <c r="IF583" s="211"/>
      <c r="IG583" s="211"/>
      <c r="IH583" s="211"/>
      <c r="II583" s="211"/>
      <c r="IJ583" s="211"/>
      <c r="IK583" s="211"/>
      <c r="IL583" s="211"/>
      <c r="IM583" s="211"/>
      <c r="IN583" s="211"/>
      <c r="IO583" s="17"/>
      <c r="IP583" s="45"/>
      <c r="IQ583" s="3"/>
      <c r="IR583" s="221" t="s">
        <v>311</v>
      </c>
      <c r="IS583" s="221"/>
      <c r="IT583" s="221"/>
      <c r="IU583" s="221"/>
      <c r="IV583" s="221"/>
      <c r="IW583" s="221"/>
      <c r="IX583" s="221"/>
      <c r="IY583" s="221"/>
      <c r="IZ583" s="221"/>
      <c r="JA583" s="221"/>
      <c r="JB583" s="221"/>
      <c r="JC583" s="221"/>
      <c r="JD583" s="221"/>
      <c r="JE583" s="221"/>
      <c r="JF583" s="221"/>
      <c r="JG583" s="221"/>
      <c r="JH583" s="221"/>
      <c r="JI583" s="221"/>
      <c r="JJ583" s="221"/>
      <c r="JK583" s="221"/>
      <c r="JL583" s="143"/>
    </row>
    <row r="584" spans="222:272">
      <c r="HN584" s="204"/>
      <c r="HO584" s="148"/>
      <c r="HP584" s="17"/>
      <c r="HR584" s="17"/>
      <c r="HV584" s="38"/>
      <c r="HW584" s="38"/>
      <c r="HX584" s="38"/>
      <c r="HY584" s="38"/>
      <c r="HZ584" s="38"/>
      <c r="IA584" s="38"/>
      <c r="IB584" s="38"/>
      <c r="IC584" s="38"/>
      <c r="ID584" s="38"/>
      <c r="IE584" s="38"/>
      <c r="IF584" s="38"/>
      <c r="IG584" s="38"/>
      <c r="IH584" s="38"/>
      <c r="II584" s="38"/>
      <c r="IJ584" s="38"/>
      <c r="IK584" s="38"/>
      <c r="IL584" s="38"/>
      <c r="IM584" s="38"/>
      <c r="IN584" s="38"/>
      <c r="IO584" s="17"/>
      <c r="IP584" s="45"/>
      <c r="IQ584" s="3"/>
      <c r="IR584" s="7">
        <f ca="1">IR578</f>
        <v>0</v>
      </c>
      <c r="IS584" s="7">
        <f t="shared" ref="IS584:JK584" ca="1" si="112">IS578</f>
        <v>0</v>
      </c>
      <c r="IT584" s="7">
        <f t="shared" ca="1" si="112"/>
        <v>0</v>
      </c>
      <c r="IU584" s="7">
        <f t="shared" ca="1" si="112"/>
        <v>0</v>
      </c>
      <c r="IV584" s="7">
        <f t="shared" ca="1" si="112"/>
        <v>0</v>
      </c>
      <c r="IW584" s="7">
        <f t="shared" ca="1" si="112"/>
        <v>0</v>
      </c>
      <c r="IX584" s="7">
        <f t="shared" ca="1" si="112"/>
        <v>0</v>
      </c>
      <c r="IY584" s="7">
        <f t="shared" ca="1" si="112"/>
        <v>0</v>
      </c>
      <c r="IZ584" s="7">
        <f t="shared" ca="1" si="112"/>
        <v>0</v>
      </c>
      <c r="JA584" s="7">
        <f t="shared" ca="1" si="112"/>
        <v>0</v>
      </c>
      <c r="JB584" s="7">
        <f t="shared" ca="1" si="112"/>
        <v>0</v>
      </c>
      <c r="JC584" s="7">
        <f t="shared" ca="1" si="112"/>
        <v>0</v>
      </c>
      <c r="JD584" s="7">
        <f t="shared" ca="1" si="112"/>
        <v>0</v>
      </c>
      <c r="JE584" s="7">
        <f t="shared" ca="1" si="112"/>
        <v>0</v>
      </c>
      <c r="JF584" s="7">
        <f t="shared" ca="1" si="112"/>
        <v>0</v>
      </c>
      <c r="JG584" s="7">
        <f t="shared" ca="1" si="112"/>
        <v>0</v>
      </c>
      <c r="JH584" s="7">
        <f t="shared" ca="1" si="112"/>
        <v>0</v>
      </c>
      <c r="JI584" s="7">
        <f t="shared" ca="1" si="112"/>
        <v>0</v>
      </c>
      <c r="JJ584" s="7">
        <f t="shared" ca="1" si="112"/>
        <v>27820</v>
      </c>
      <c r="JK584" s="7">
        <f t="shared" ca="1" si="112"/>
        <v>0</v>
      </c>
      <c r="JL584" s="143"/>
    </row>
    <row r="585" spans="222:272" ht="20">
      <c r="HN585" s="204"/>
      <c r="HO585" s="148"/>
      <c r="HP585" s="17"/>
      <c r="HR585" s="17"/>
      <c r="HV585" s="38"/>
      <c r="HW585" s="38"/>
      <c r="HX585" s="38"/>
      <c r="HY585" s="38"/>
      <c r="HZ585" s="38"/>
      <c r="IA585" s="38"/>
      <c r="IB585" s="38"/>
      <c r="IC585" s="38"/>
      <c r="ID585" s="38"/>
      <c r="IE585" s="38"/>
      <c r="IF585" s="38"/>
      <c r="IG585" s="38"/>
      <c r="IH585" s="38"/>
      <c r="II585" s="38"/>
      <c r="IJ585" s="38"/>
      <c r="IK585" s="38"/>
      <c r="IL585" s="38"/>
      <c r="IM585" s="38"/>
      <c r="IN585" s="38"/>
      <c r="IO585" s="17"/>
      <c r="IP585" s="45"/>
      <c r="IQ585" s="3"/>
      <c r="IR585" s="221" t="s">
        <v>312</v>
      </c>
      <c r="IS585" s="221"/>
      <c r="IT585" s="221"/>
      <c r="IU585" s="221"/>
      <c r="IV585" s="221"/>
      <c r="IW585" s="221"/>
      <c r="IX585" s="221"/>
      <c r="IY585" s="221"/>
      <c r="IZ585" s="221"/>
      <c r="JA585" s="221"/>
      <c r="JB585" s="221"/>
      <c r="JC585" s="221"/>
      <c r="JD585" s="221"/>
      <c r="JE585" s="221"/>
      <c r="JF585" s="221"/>
      <c r="JG585" s="221"/>
      <c r="JH585" s="221"/>
      <c r="JI585" s="221"/>
      <c r="JJ585" s="221"/>
      <c r="JK585" s="221"/>
      <c r="JL585" s="143"/>
    </row>
    <row r="586" spans="222:272">
      <c r="HN586" s="204"/>
      <c r="HO586" s="148"/>
      <c r="HP586" s="17"/>
      <c r="HR586" s="17"/>
      <c r="HV586" s="17"/>
      <c r="HW586" s="17"/>
      <c r="HX586" s="17"/>
      <c r="HY586" s="17"/>
      <c r="HZ586" s="17"/>
      <c r="IA586" s="17"/>
      <c r="IB586" s="17"/>
      <c r="IC586" s="17"/>
      <c r="ID586" s="17"/>
      <c r="IE586" s="17"/>
      <c r="IF586" s="17"/>
      <c r="IG586" s="17"/>
      <c r="IH586" s="17"/>
      <c r="II586" s="17"/>
      <c r="IJ586" s="17"/>
      <c r="IK586" s="17"/>
      <c r="IL586" s="17"/>
      <c r="IM586" s="17"/>
      <c r="IN586" s="17"/>
      <c r="IO586" s="17"/>
      <c r="IP586" s="45"/>
      <c r="IQ586" s="3"/>
      <c r="IR586" s="17"/>
      <c r="IS586" s="17"/>
      <c r="IT586" s="17"/>
      <c r="IU586" s="17"/>
      <c r="IV586" s="17"/>
      <c r="IW586" s="17"/>
      <c r="IX586" s="17"/>
      <c r="IY586" s="17"/>
      <c r="IZ586" s="17"/>
      <c r="JA586" s="17"/>
      <c r="JB586" s="17"/>
      <c r="JC586" s="17"/>
      <c r="JD586" s="17"/>
      <c r="JH586" s="17"/>
      <c r="JI586" s="17"/>
      <c r="JJ586" s="17"/>
      <c r="JK586" s="17"/>
      <c r="JL586" s="143"/>
    </row>
    <row r="587" spans="222:272">
      <c r="HN587" s="204"/>
      <c r="HO587" s="148"/>
      <c r="HV587" s="211" t="s">
        <v>1</v>
      </c>
      <c r="HW587" s="211"/>
      <c r="HX587" s="211"/>
      <c r="HY587" s="211"/>
      <c r="HZ587" s="211"/>
      <c r="IA587" s="211"/>
      <c r="IB587" s="211"/>
      <c r="IC587" s="211"/>
      <c r="ID587" s="211"/>
      <c r="IE587" s="211"/>
      <c r="IF587" s="211"/>
      <c r="IG587" s="211"/>
      <c r="IH587" s="211"/>
      <c r="II587" s="211"/>
      <c r="IJ587" s="211"/>
      <c r="IK587" s="211"/>
      <c r="IL587" s="211"/>
      <c r="IM587" s="211"/>
      <c r="IN587" s="211"/>
      <c r="IO587" s="17"/>
      <c r="IP587" s="45"/>
      <c r="IQ587" s="3"/>
      <c r="IR587" s="211" t="s">
        <v>110</v>
      </c>
      <c r="IS587" s="211"/>
      <c r="IT587" s="211"/>
      <c r="IU587" s="211"/>
      <c r="IV587" s="211"/>
      <c r="IW587" s="211"/>
      <c r="IX587" s="211"/>
      <c r="IY587" s="211"/>
      <c r="IZ587" s="211"/>
      <c r="JA587" s="211"/>
      <c r="JB587" s="211"/>
      <c r="JC587" s="211"/>
      <c r="JD587" s="211"/>
      <c r="JE587" s="211"/>
      <c r="JF587" s="211"/>
      <c r="JG587" s="211"/>
      <c r="JH587" s="211"/>
      <c r="JI587" s="211"/>
      <c r="JJ587" s="211"/>
      <c r="JK587" s="211"/>
      <c r="JL587" s="143"/>
    </row>
    <row r="588" spans="222:272" ht="87" customHeight="1">
      <c r="HN588" s="204"/>
      <c r="HO588" s="148"/>
      <c r="HS588" t="s">
        <v>190</v>
      </c>
      <c r="HV588" s="6" t="s">
        <v>175</v>
      </c>
      <c r="HW588" s="6" t="s">
        <v>176</v>
      </c>
      <c r="HX588" s="6" t="s">
        <v>28</v>
      </c>
      <c r="HY588" s="6" t="s">
        <v>0</v>
      </c>
      <c r="HZ588" s="6" t="s">
        <v>37</v>
      </c>
      <c r="IA588" s="6" t="s">
        <v>38</v>
      </c>
      <c r="IB588" s="6" t="s">
        <v>13</v>
      </c>
      <c r="IC588" s="6" t="s">
        <v>23</v>
      </c>
      <c r="ID588" s="6" t="s">
        <v>22</v>
      </c>
      <c r="IE588" s="6" t="s">
        <v>131</v>
      </c>
      <c r="IF588" s="6" t="s">
        <v>132</v>
      </c>
      <c r="IG588" s="6" t="s">
        <v>32</v>
      </c>
      <c r="IH588" s="6" t="s">
        <v>33</v>
      </c>
      <c r="II588" s="6" t="s">
        <v>42</v>
      </c>
      <c r="IJ588" s="6" t="s">
        <v>34</v>
      </c>
      <c r="IK588" s="6" t="s">
        <v>35</v>
      </c>
      <c r="IL588" s="6" t="s">
        <v>36</v>
      </c>
      <c r="IM588" s="6" t="s">
        <v>41</v>
      </c>
      <c r="IN588" s="6" t="s">
        <v>134</v>
      </c>
      <c r="IO588" s="17"/>
      <c r="IP588" s="45"/>
      <c r="IQ588" s="3"/>
      <c r="IR588" s="6" t="s">
        <v>14</v>
      </c>
      <c r="IS588" s="6" t="s">
        <v>201</v>
      </c>
      <c r="IT588" s="6" t="s">
        <v>202</v>
      </c>
      <c r="IU588" s="6" t="s">
        <v>27</v>
      </c>
      <c r="IV588" s="6" t="s">
        <v>203</v>
      </c>
      <c r="IW588" s="6" t="s">
        <v>204</v>
      </c>
      <c r="IX588" s="6" t="s">
        <v>15</v>
      </c>
      <c r="IY588" s="6" t="s">
        <v>206</v>
      </c>
      <c r="IZ588" s="6" t="s">
        <v>21</v>
      </c>
      <c r="JA588" s="6" t="s">
        <v>205</v>
      </c>
      <c r="JB588" s="6" t="s">
        <v>20</v>
      </c>
      <c r="JC588" s="6" t="s">
        <v>207</v>
      </c>
      <c r="JD588" s="6" t="s">
        <v>182</v>
      </c>
      <c r="JE588" s="6" t="s">
        <v>183</v>
      </c>
      <c r="JF588" s="6" t="s">
        <v>184</v>
      </c>
      <c r="JG588" s="6" t="s">
        <v>180</v>
      </c>
      <c r="JH588" s="6" t="s">
        <v>139</v>
      </c>
      <c r="JI588" s="6" t="s">
        <v>140</v>
      </c>
      <c r="JJ588" s="6" t="s">
        <v>181</v>
      </c>
      <c r="JK588" s="6" t="s">
        <v>142</v>
      </c>
      <c r="JL588" s="143"/>
    </row>
    <row r="589" spans="222:272">
      <c r="HN589" s="204"/>
      <c r="HO589" s="148"/>
      <c r="HP589" s="204" t="s">
        <v>169</v>
      </c>
      <c r="HQ589" s="3" t="s">
        <v>175</v>
      </c>
      <c r="HR589" s="7">
        <f t="array" aca="1" ref="HR589:HR607" ca="1">TRANSPOSE(HV89:IN89)</f>
        <v>0</v>
      </c>
      <c r="HS589" t="s">
        <v>185</v>
      </c>
      <c r="HV589" s="7">
        <f ca="1">IF((ROW()-ROW($HV$589))=(COLUMN()-COLUMN($HV$589)),INDIRECT("HR"&amp;ROW()),0)</f>
        <v>0</v>
      </c>
      <c r="HW589" s="7">
        <f t="shared" ref="HW589:IN603" ca="1" si="113">IF((ROW()-ROW($HV$589))=(COLUMN()-COLUMN($HV$589)),INDIRECT("HR"&amp;ROW()),0)</f>
        <v>0</v>
      </c>
      <c r="HX589" s="7">
        <f t="shared" ca="1" si="113"/>
        <v>0</v>
      </c>
      <c r="HY589" s="7">
        <f t="shared" ca="1" si="113"/>
        <v>0</v>
      </c>
      <c r="HZ589" s="7">
        <f t="shared" ca="1" si="113"/>
        <v>0</v>
      </c>
      <c r="IA589" s="7">
        <f t="shared" ca="1" si="113"/>
        <v>0</v>
      </c>
      <c r="IB589" s="7">
        <f t="shared" ca="1" si="113"/>
        <v>0</v>
      </c>
      <c r="IC589" s="7">
        <f t="shared" ca="1" si="113"/>
        <v>0</v>
      </c>
      <c r="ID589" s="7">
        <f t="shared" ca="1" si="113"/>
        <v>0</v>
      </c>
      <c r="IE589" s="7">
        <f t="shared" ca="1" si="113"/>
        <v>0</v>
      </c>
      <c r="IF589" s="7">
        <f t="shared" ca="1" si="113"/>
        <v>0</v>
      </c>
      <c r="IG589" s="7">
        <f t="shared" ca="1" si="113"/>
        <v>0</v>
      </c>
      <c r="IH589" s="7">
        <f t="shared" ca="1" si="113"/>
        <v>0</v>
      </c>
      <c r="II589" s="7">
        <f t="shared" ca="1" si="113"/>
        <v>0</v>
      </c>
      <c r="IJ589" s="7">
        <f t="shared" ca="1" si="113"/>
        <v>0</v>
      </c>
      <c r="IK589" s="7">
        <f t="shared" ca="1" si="113"/>
        <v>0</v>
      </c>
      <c r="IL589" s="7">
        <f t="shared" ca="1" si="113"/>
        <v>0</v>
      </c>
      <c r="IM589" s="7">
        <f t="shared" ca="1" si="113"/>
        <v>0</v>
      </c>
      <c r="IN589" s="7">
        <f t="shared" ca="1" si="113"/>
        <v>0</v>
      </c>
      <c r="IO589" s="17"/>
      <c r="IP589" s="204" t="s">
        <v>169</v>
      </c>
      <c r="IQ589" s="3" t="s">
        <v>175</v>
      </c>
      <c r="IR589" s="7">
        <f t="array" aca="1" ref="IR589:JK607" ca="1">MMULT(HV589:IN607, FL$103:GE$121)</f>
        <v>0</v>
      </c>
      <c r="IS589" s="7">
        <f ca="1"/>
        <v>0</v>
      </c>
      <c r="IT589" s="7">
        <f ca="1"/>
        <v>0</v>
      </c>
      <c r="IU589" s="7">
        <f ca="1"/>
        <v>0</v>
      </c>
      <c r="IV589" s="7">
        <f ca="1"/>
        <v>0</v>
      </c>
      <c r="IW589" s="7">
        <f ca="1"/>
        <v>0</v>
      </c>
      <c r="IX589" s="7">
        <f ca="1"/>
        <v>0</v>
      </c>
      <c r="IY589" s="7">
        <f ca="1"/>
        <v>0</v>
      </c>
      <c r="IZ589" s="7">
        <f ca="1"/>
        <v>0</v>
      </c>
      <c r="JA589" s="7">
        <f ca="1"/>
        <v>0</v>
      </c>
      <c r="JB589" s="7">
        <f ca="1"/>
        <v>0</v>
      </c>
      <c r="JC589" s="7">
        <f ca="1"/>
        <v>0</v>
      </c>
      <c r="JD589" s="7">
        <f ca="1"/>
        <v>0</v>
      </c>
      <c r="JE589" s="7">
        <f ca="1"/>
        <v>0</v>
      </c>
      <c r="JF589" s="7">
        <f ca="1"/>
        <v>0</v>
      </c>
      <c r="JG589" s="7">
        <f ca="1"/>
        <v>0</v>
      </c>
      <c r="JH589" s="7">
        <f ca="1"/>
        <v>0</v>
      </c>
      <c r="JI589" s="7">
        <f ca="1"/>
        <v>0</v>
      </c>
      <c r="JJ589" s="7">
        <f ca="1"/>
        <v>0</v>
      </c>
      <c r="JK589" s="7">
        <f ca="1"/>
        <v>0</v>
      </c>
      <c r="JL589" s="143"/>
    </row>
    <row r="590" spans="222:272">
      <c r="HN590" s="204"/>
      <c r="HO590" s="148"/>
      <c r="HP590" s="204"/>
      <c r="HQ590" s="3" t="s">
        <v>176</v>
      </c>
      <c r="HR590" s="7">
        <f ca="1"/>
        <v>0</v>
      </c>
      <c r="HS590" t="s">
        <v>185</v>
      </c>
      <c r="HV590" s="7">
        <f t="shared" ref="HV590:IK607" ca="1" si="114">IF((ROW()-ROW($HV$589))=(COLUMN()-COLUMN($HV$589)),INDIRECT("HR"&amp;ROW()),0)</f>
        <v>0</v>
      </c>
      <c r="HW590" s="7">
        <f t="shared" ca="1" si="113"/>
        <v>0</v>
      </c>
      <c r="HX590" s="7">
        <f t="shared" ca="1" si="113"/>
        <v>0</v>
      </c>
      <c r="HY590" s="7">
        <f t="shared" ca="1" si="113"/>
        <v>0</v>
      </c>
      <c r="HZ590" s="7">
        <f t="shared" ca="1" si="113"/>
        <v>0</v>
      </c>
      <c r="IA590" s="7">
        <f t="shared" ca="1" si="113"/>
        <v>0</v>
      </c>
      <c r="IB590" s="7">
        <f t="shared" ca="1" si="113"/>
        <v>0</v>
      </c>
      <c r="IC590" s="7">
        <f t="shared" ca="1" si="113"/>
        <v>0</v>
      </c>
      <c r="ID590" s="7">
        <f t="shared" ca="1" si="113"/>
        <v>0</v>
      </c>
      <c r="IE590" s="7">
        <f t="shared" ca="1" si="113"/>
        <v>0</v>
      </c>
      <c r="IF590" s="7">
        <f t="shared" ca="1" si="113"/>
        <v>0</v>
      </c>
      <c r="IG590" s="7">
        <f t="shared" ca="1" si="113"/>
        <v>0</v>
      </c>
      <c r="IH590" s="7">
        <f t="shared" ca="1" si="113"/>
        <v>0</v>
      </c>
      <c r="II590" s="7">
        <f t="shared" ca="1" si="113"/>
        <v>0</v>
      </c>
      <c r="IJ590" s="7">
        <f t="shared" ca="1" si="113"/>
        <v>0</v>
      </c>
      <c r="IK590" s="7">
        <f t="shared" ca="1" si="113"/>
        <v>0</v>
      </c>
      <c r="IL590" s="7">
        <f t="shared" ca="1" si="113"/>
        <v>0</v>
      </c>
      <c r="IM590" s="7">
        <f t="shared" ca="1" si="113"/>
        <v>0</v>
      </c>
      <c r="IN590" s="7">
        <f t="shared" ca="1" si="113"/>
        <v>0</v>
      </c>
      <c r="IO590" s="17"/>
      <c r="IP590" s="204"/>
      <c r="IQ590" s="3" t="s">
        <v>176</v>
      </c>
      <c r="IR590" s="7">
        <f ca="1"/>
        <v>0</v>
      </c>
      <c r="IS590" s="7">
        <f ca="1"/>
        <v>0</v>
      </c>
      <c r="IT590" s="7">
        <f ca="1"/>
        <v>0</v>
      </c>
      <c r="IU590" s="7">
        <f ca="1"/>
        <v>0</v>
      </c>
      <c r="IV590" s="7">
        <f ca="1"/>
        <v>0</v>
      </c>
      <c r="IW590" s="7">
        <f ca="1"/>
        <v>0</v>
      </c>
      <c r="IX590" s="7">
        <f ca="1"/>
        <v>0</v>
      </c>
      <c r="IY590" s="7">
        <f ca="1"/>
        <v>0</v>
      </c>
      <c r="IZ590" s="7">
        <f ca="1"/>
        <v>0</v>
      </c>
      <c r="JA590" s="7">
        <f ca="1"/>
        <v>0</v>
      </c>
      <c r="JB590" s="7">
        <f ca="1"/>
        <v>0</v>
      </c>
      <c r="JC590" s="7">
        <f ca="1"/>
        <v>0</v>
      </c>
      <c r="JD590" s="7">
        <f ca="1"/>
        <v>0</v>
      </c>
      <c r="JE590" s="7">
        <f ca="1"/>
        <v>0</v>
      </c>
      <c r="JF590" s="7">
        <f ca="1"/>
        <v>0</v>
      </c>
      <c r="JG590" s="7">
        <f ca="1"/>
        <v>0</v>
      </c>
      <c r="JH590" s="7">
        <f ca="1"/>
        <v>0</v>
      </c>
      <c r="JI590" s="7">
        <f ca="1"/>
        <v>0</v>
      </c>
      <c r="JJ590" s="7">
        <f ca="1"/>
        <v>0</v>
      </c>
      <c r="JK590" s="7">
        <f ca="1"/>
        <v>0</v>
      </c>
      <c r="JL590" s="143"/>
    </row>
    <row r="591" spans="222:272">
      <c r="HN591" s="204"/>
      <c r="HO591" s="148"/>
      <c r="HP591" s="204"/>
      <c r="HQ591" s="3" t="s">
        <v>28</v>
      </c>
      <c r="HR591" s="7">
        <f ca="1"/>
        <v>0</v>
      </c>
      <c r="HS591" t="s">
        <v>185</v>
      </c>
      <c r="HV591" s="7">
        <f t="shared" ca="1" si="114"/>
        <v>0</v>
      </c>
      <c r="HW591" s="7">
        <f t="shared" ca="1" si="113"/>
        <v>0</v>
      </c>
      <c r="HX591" s="7">
        <f t="shared" ca="1" si="113"/>
        <v>0</v>
      </c>
      <c r="HY591" s="7">
        <f t="shared" ca="1" si="113"/>
        <v>0</v>
      </c>
      <c r="HZ591" s="7">
        <f t="shared" ca="1" si="113"/>
        <v>0</v>
      </c>
      <c r="IA591" s="7">
        <f t="shared" ca="1" si="113"/>
        <v>0</v>
      </c>
      <c r="IB591" s="7">
        <f t="shared" ca="1" si="113"/>
        <v>0</v>
      </c>
      <c r="IC591" s="7">
        <f t="shared" ca="1" si="113"/>
        <v>0</v>
      </c>
      <c r="ID591" s="7">
        <f t="shared" ca="1" si="113"/>
        <v>0</v>
      </c>
      <c r="IE591" s="7">
        <f t="shared" ca="1" si="113"/>
        <v>0</v>
      </c>
      <c r="IF591" s="7">
        <f t="shared" ca="1" si="113"/>
        <v>0</v>
      </c>
      <c r="IG591" s="7">
        <f t="shared" ca="1" si="113"/>
        <v>0</v>
      </c>
      <c r="IH591" s="7">
        <f t="shared" ca="1" si="113"/>
        <v>0</v>
      </c>
      <c r="II591" s="7">
        <f t="shared" ca="1" si="113"/>
        <v>0</v>
      </c>
      <c r="IJ591" s="7">
        <f t="shared" ca="1" si="113"/>
        <v>0</v>
      </c>
      <c r="IK591" s="7">
        <f t="shared" ca="1" si="113"/>
        <v>0</v>
      </c>
      <c r="IL591" s="7">
        <f t="shared" ca="1" si="113"/>
        <v>0</v>
      </c>
      <c r="IM591" s="7">
        <f t="shared" ca="1" si="113"/>
        <v>0</v>
      </c>
      <c r="IN591" s="7">
        <f t="shared" ca="1" si="113"/>
        <v>0</v>
      </c>
      <c r="IO591" s="17"/>
      <c r="IP591" s="204"/>
      <c r="IQ591" s="3" t="s">
        <v>28</v>
      </c>
      <c r="IR591" s="7">
        <f ca="1"/>
        <v>0</v>
      </c>
      <c r="IS591" s="7">
        <f ca="1"/>
        <v>0</v>
      </c>
      <c r="IT591" s="7">
        <f ca="1"/>
        <v>0</v>
      </c>
      <c r="IU591" s="7">
        <f ca="1"/>
        <v>0</v>
      </c>
      <c r="IV591" s="7">
        <f ca="1"/>
        <v>0</v>
      </c>
      <c r="IW591" s="7">
        <f ca="1"/>
        <v>0</v>
      </c>
      <c r="IX591" s="7">
        <f ca="1"/>
        <v>0</v>
      </c>
      <c r="IY591" s="7">
        <f ca="1"/>
        <v>0</v>
      </c>
      <c r="IZ591" s="7">
        <f ca="1"/>
        <v>0</v>
      </c>
      <c r="JA591" s="7">
        <f ca="1"/>
        <v>0</v>
      </c>
      <c r="JB591" s="7">
        <f ca="1"/>
        <v>0</v>
      </c>
      <c r="JC591" s="7">
        <f ca="1"/>
        <v>0</v>
      </c>
      <c r="JD591" s="7">
        <f ca="1"/>
        <v>0</v>
      </c>
      <c r="JE591" s="7">
        <f ca="1"/>
        <v>0</v>
      </c>
      <c r="JF591" s="7">
        <f ca="1"/>
        <v>0</v>
      </c>
      <c r="JG591" s="7">
        <f ca="1"/>
        <v>0</v>
      </c>
      <c r="JH591" s="7">
        <f ca="1"/>
        <v>0</v>
      </c>
      <c r="JI591" s="7">
        <f ca="1"/>
        <v>0</v>
      </c>
      <c r="JJ591" s="7">
        <f ca="1"/>
        <v>0</v>
      </c>
      <c r="JK591" s="7">
        <f ca="1"/>
        <v>0</v>
      </c>
      <c r="JL591" s="143"/>
    </row>
    <row r="592" spans="222:272">
      <c r="HO592" s="147"/>
      <c r="HP592" s="204"/>
      <c r="HQ592" s="3" t="s">
        <v>0</v>
      </c>
      <c r="HR592" s="7">
        <f ca="1"/>
        <v>0</v>
      </c>
      <c r="HS592" t="s">
        <v>185</v>
      </c>
      <c r="HV592" s="7">
        <f t="shared" ca="1" si="114"/>
        <v>0</v>
      </c>
      <c r="HW592" s="7">
        <f t="shared" ca="1" si="113"/>
        <v>0</v>
      </c>
      <c r="HX592" s="7">
        <f t="shared" ca="1" si="113"/>
        <v>0</v>
      </c>
      <c r="HY592" s="7">
        <f t="shared" ca="1" si="113"/>
        <v>0</v>
      </c>
      <c r="HZ592" s="7">
        <f t="shared" ca="1" si="113"/>
        <v>0</v>
      </c>
      <c r="IA592" s="7">
        <f t="shared" ca="1" si="113"/>
        <v>0</v>
      </c>
      <c r="IB592" s="7">
        <f t="shared" ca="1" si="113"/>
        <v>0</v>
      </c>
      <c r="IC592" s="7">
        <f t="shared" ca="1" si="113"/>
        <v>0</v>
      </c>
      <c r="ID592" s="7">
        <f t="shared" ca="1" si="113"/>
        <v>0</v>
      </c>
      <c r="IE592" s="7">
        <f t="shared" ca="1" si="113"/>
        <v>0</v>
      </c>
      <c r="IF592" s="7">
        <f t="shared" ca="1" si="113"/>
        <v>0</v>
      </c>
      <c r="IG592" s="7">
        <f t="shared" ca="1" si="113"/>
        <v>0</v>
      </c>
      <c r="IH592" s="7">
        <f t="shared" ca="1" si="113"/>
        <v>0</v>
      </c>
      <c r="II592" s="7">
        <f t="shared" ca="1" si="113"/>
        <v>0</v>
      </c>
      <c r="IJ592" s="7">
        <f t="shared" ca="1" si="113"/>
        <v>0</v>
      </c>
      <c r="IK592" s="7">
        <f t="shared" ca="1" si="113"/>
        <v>0</v>
      </c>
      <c r="IL592" s="7">
        <f t="shared" ca="1" si="113"/>
        <v>0</v>
      </c>
      <c r="IM592" s="7">
        <f t="shared" ca="1" si="113"/>
        <v>0</v>
      </c>
      <c r="IN592" s="7">
        <f t="shared" ca="1" si="113"/>
        <v>0</v>
      </c>
      <c r="IO592" s="38"/>
      <c r="IP592" s="204"/>
      <c r="IQ592" s="3" t="s">
        <v>0</v>
      </c>
      <c r="IR592" s="7">
        <f ca="1"/>
        <v>0</v>
      </c>
      <c r="IS592" s="7">
        <f ca="1"/>
        <v>0</v>
      </c>
      <c r="IT592" s="7">
        <f ca="1"/>
        <v>0</v>
      </c>
      <c r="IU592" s="7">
        <f ca="1"/>
        <v>0</v>
      </c>
      <c r="IV592" s="7">
        <f ca="1"/>
        <v>0</v>
      </c>
      <c r="IW592" s="7">
        <f ca="1"/>
        <v>0</v>
      </c>
      <c r="IX592" s="7">
        <f ca="1"/>
        <v>0</v>
      </c>
      <c r="IY592" s="7">
        <f ca="1"/>
        <v>0</v>
      </c>
      <c r="IZ592" s="7">
        <f ca="1"/>
        <v>0</v>
      </c>
      <c r="JA592" s="7">
        <f ca="1"/>
        <v>0</v>
      </c>
      <c r="JB592" s="7">
        <f ca="1"/>
        <v>0</v>
      </c>
      <c r="JC592" s="7">
        <f ca="1"/>
        <v>0</v>
      </c>
      <c r="JD592" s="7">
        <f ca="1"/>
        <v>0</v>
      </c>
      <c r="JE592" s="7">
        <f ca="1"/>
        <v>0</v>
      </c>
      <c r="JF592" s="7">
        <f ca="1"/>
        <v>0</v>
      </c>
      <c r="JG592" s="7">
        <f ca="1"/>
        <v>0</v>
      </c>
      <c r="JH592" s="7">
        <f ca="1"/>
        <v>0</v>
      </c>
      <c r="JI592" s="7">
        <f ca="1"/>
        <v>0</v>
      </c>
      <c r="JJ592" s="7">
        <f ca="1"/>
        <v>0</v>
      </c>
      <c r="JK592" s="7">
        <f ca="1"/>
        <v>0</v>
      </c>
      <c r="JL592" s="143"/>
    </row>
    <row r="593" spans="222:279">
      <c r="HO593" s="147"/>
      <c r="HP593" s="204"/>
      <c r="HQ593" s="3" t="s">
        <v>37</v>
      </c>
      <c r="HR593" s="7">
        <f ca="1"/>
        <v>0</v>
      </c>
      <c r="HS593" t="s">
        <v>185</v>
      </c>
      <c r="HV593" s="7">
        <f t="shared" ca="1" si="114"/>
        <v>0</v>
      </c>
      <c r="HW593" s="7">
        <f t="shared" ca="1" si="113"/>
        <v>0</v>
      </c>
      <c r="HX593" s="7">
        <f t="shared" ca="1" si="113"/>
        <v>0</v>
      </c>
      <c r="HY593" s="7">
        <f t="shared" ca="1" si="113"/>
        <v>0</v>
      </c>
      <c r="HZ593" s="7">
        <f t="shared" ca="1" si="113"/>
        <v>0</v>
      </c>
      <c r="IA593" s="7">
        <f t="shared" ca="1" si="113"/>
        <v>0</v>
      </c>
      <c r="IB593" s="7">
        <f t="shared" ca="1" si="113"/>
        <v>0</v>
      </c>
      <c r="IC593" s="7">
        <f t="shared" ca="1" si="113"/>
        <v>0</v>
      </c>
      <c r="ID593" s="7">
        <f t="shared" ca="1" si="113"/>
        <v>0</v>
      </c>
      <c r="IE593" s="7">
        <f t="shared" ca="1" si="113"/>
        <v>0</v>
      </c>
      <c r="IF593" s="7">
        <f t="shared" ca="1" si="113"/>
        <v>0</v>
      </c>
      <c r="IG593" s="7">
        <f t="shared" ca="1" si="113"/>
        <v>0</v>
      </c>
      <c r="IH593" s="7">
        <f t="shared" ca="1" si="113"/>
        <v>0</v>
      </c>
      <c r="II593" s="7">
        <f t="shared" ca="1" si="113"/>
        <v>0</v>
      </c>
      <c r="IJ593" s="7">
        <f t="shared" ca="1" si="113"/>
        <v>0</v>
      </c>
      <c r="IK593" s="7">
        <f t="shared" ca="1" si="113"/>
        <v>0</v>
      </c>
      <c r="IL593" s="7">
        <f t="shared" ca="1" si="113"/>
        <v>0</v>
      </c>
      <c r="IM593" s="7">
        <f t="shared" ca="1" si="113"/>
        <v>0</v>
      </c>
      <c r="IN593" s="7">
        <f t="shared" ca="1" si="113"/>
        <v>0</v>
      </c>
      <c r="IP593" s="204"/>
      <c r="IQ593" s="3" t="s">
        <v>37</v>
      </c>
      <c r="IR593" s="7">
        <f ca="1"/>
        <v>0</v>
      </c>
      <c r="IS593" s="7">
        <f ca="1"/>
        <v>0</v>
      </c>
      <c r="IT593" s="7">
        <f ca="1"/>
        <v>0</v>
      </c>
      <c r="IU593" s="7">
        <f ca="1"/>
        <v>0</v>
      </c>
      <c r="IV593" s="7">
        <f ca="1"/>
        <v>0</v>
      </c>
      <c r="IW593" s="7">
        <f ca="1"/>
        <v>0</v>
      </c>
      <c r="IX593" s="7">
        <f ca="1"/>
        <v>0</v>
      </c>
      <c r="IY593" s="7">
        <f ca="1"/>
        <v>0</v>
      </c>
      <c r="IZ593" s="7">
        <f ca="1"/>
        <v>0</v>
      </c>
      <c r="JA593" s="7">
        <f ca="1"/>
        <v>0</v>
      </c>
      <c r="JB593" s="7">
        <f ca="1"/>
        <v>0</v>
      </c>
      <c r="JC593" s="7">
        <f ca="1"/>
        <v>0</v>
      </c>
      <c r="JD593" s="7">
        <f ca="1"/>
        <v>0</v>
      </c>
      <c r="JE593" s="7">
        <f ca="1"/>
        <v>0</v>
      </c>
      <c r="JF593" s="7">
        <f ca="1"/>
        <v>0</v>
      </c>
      <c r="JG593" s="7">
        <f ca="1"/>
        <v>0</v>
      </c>
      <c r="JH593" s="7">
        <f ca="1"/>
        <v>0</v>
      </c>
      <c r="JI593" s="7">
        <f ca="1"/>
        <v>0</v>
      </c>
      <c r="JJ593" s="7">
        <f ca="1"/>
        <v>0</v>
      </c>
      <c r="JK593" s="7">
        <f ca="1"/>
        <v>0</v>
      </c>
      <c r="JL593" s="143"/>
    </row>
    <row r="594" spans="222:279">
      <c r="HO594" s="147"/>
      <c r="HP594" s="204"/>
      <c r="HQ594" s="3" t="s">
        <v>38</v>
      </c>
      <c r="HR594" s="7">
        <f ca="1"/>
        <v>0</v>
      </c>
      <c r="HS594" t="s">
        <v>185</v>
      </c>
      <c r="HV594" s="7">
        <f t="shared" ca="1" si="114"/>
        <v>0</v>
      </c>
      <c r="HW594" s="7">
        <f t="shared" ca="1" si="113"/>
        <v>0</v>
      </c>
      <c r="HX594" s="7">
        <f t="shared" ca="1" si="113"/>
        <v>0</v>
      </c>
      <c r="HY594" s="7">
        <f t="shared" ca="1" si="113"/>
        <v>0</v>
      </c>
      <c r="HZ594" s="7">
        <f t="shared" ca="1" si="113"/>
        <v>0</v>
      </c>
      <c r="IA594" s="7">
        <f t="shared" ca="1" si="113"/>
        <v>0</v>
      </c>
      <c r="IB594" s="7">
        <f t="shared" ca="1" si="113"/>
        <v>0</v>
      </c>
      <c r="IC594" s="7">
        <f t="shared" ca="1" si="113"/>
        <v>0</v>
      </c>
      <c r="ID594" s="7">
        <f t="shared" ca="1" si="113"/>
        <v>0</v>
      </c>
      <c r="IE594" s="7">
        <f t="shared" ca="1" si="113"/>
        <v>0</v>
      </c>
      <c r="IF594" s="7">
        <f t="shared" ca="1" si="113"/>
        <v>0</v>
      </c>
      <c r="IG594" s="7">
        <f t="shared" ca="1" si="113"/>
        <v>0</v>
      </c>
      <c r="IH594" s="7">
        <f t="shared" ca="1" si="113"/>
        <v>0</v>
      </c>
      <c r="II594" s="7">
        <f t="shared" ca="1" si="113"/>
        <v>0</v>
      </c>
      <c r="IJ594" s="7">
        <f t="shared" ca="1" si="113"/>
        <v>0</v>
      </c>
      <c r="IK594" s="7">
        <f t="shared" ca="1" si="113"/>
        <v>0</v>
      </c>
      <c r="IL594" s="7">
        <f t="shared" ca="1" si="113"/>
        <v>0</v>
      </c>
      <c r="IM594" s="7">
        <f t="shared" ca="1" si="113"/>
        <v>0</v>
      </c>
      <c r="IN594" s="7">
        <f t="shared" ca="1" si="113"/>
        <v>0</v>
      </c>
      <c r="IP594" s="204"/>
      <c r="IQ594" s="3" t="s">
        <v>38</v>
      </c>
      <c r="IR594" s="7">
        <f ca="1"/>
        <v>0</v>
      </c>
      <c r="IS594" s="7">
        <f ca="1"/>
        <v>0</v>
      </c>
      <c r="IT594" s="7">
        <f ca="1"/>
        <v>0</v>
      </c>
      <c r="IU594" s="7">
        <f ca="1"/>
        <v>0</v>
      </c>
      <c r="IV594" s="7">
        <f ca="1"/>
        <v>0</v>
      </c>
      <c r="IW594" s="7">
        <f ca="1"/>
        <v>0</v>
      </c>
      <c r="IX594" s="7">
        <f ca="1"/>
        <v>0</v>
      </c>
      <c r="IY594" s="7">
        <f ca="1"/>
        <v>0</v>
      </c>
      <c r="IZ594" s="7">
        <f ca="1"/>
        <v>0</v>
      </c>
      <c r="JA594" s="7">
        <f ca="1"/>
        <v>0</v>
      </c>
      <c r="JB594" s="7">
        <f ca="1"/>
        <v>0</v>
      </c>
      <c r="JC594" s="7">
        <f ca="1"/>
        <v>0</v>
      </c>
      <c r="JD594" s="7">
        <f ca="1"/>
        <v>0</v>
      </c>
      <c r="JE594" s="7">
        <f ca="1"/>
        <v>0</v>
      </c>
      <c r="JF594" s="7">
        <f ca="1"/>
        <v>0</v>
      </c>
      <c r="JG594" s="7">
        <f ca="1"/>
        <v>0</v>
      </c>
      <c r="JH594" s="7">
        <f ca="1"/>
        <v>0</v>
      </c>
      <c r="JI594" s="7">
        <f ca="1"/>
        <v>0</v>
      </c>
      <c r="JJ594" s="7">
        <f ca="1"/>
        <v>0</v>
      </c>
      <c r="JK594" s="7">
        <f ca="1"/>
        <v>0</v>
      </c>
      <c r="JL594" s="143"/>
    </row>
    <row r="595" spans="222:279">
      <c r="HO595" s="147"/>
      <c r="HP595" s="204"/>
      <c r="HQ595" s="3" t="s">
        <v>13</v>
      </c>
      <c r="HR595" s="7">
        <f ca="1"/>
        <v>0</v>
      </c>
      <c r="HS595" t="s">
        <v>185</v>
      </c>
      <c r="HV595" s="7">
        <f t="shared" ca="1" si="114"/>
        <v>0</v>
      </c>
      <c r="HW595" s="7">
        <f t="shared" ca="1" si="113"/>
        <v>0</v>
      </c>
      <c r="HX595" s="7">
        <f t="shared" ca="1" si="113"/>
        <v>0</v>
      </c>
      <c r="HY595" s="7">
        <f t="shared" ca="1" si="113"/>
        <v>0</v>
      </c>
      <c r="HZ595" s="7">
        <f t="shared" ca="1" si="113"/>
        <v>0</v>
      </c>
      <c r="IA595" s="7">
        <f t="shared" ca="1" si="113"/>
        <v>0</v>
      </c>
      <c r="IB595" s="7">
        <f t="shared" ca="1" si="113"/>
        <v>0</v>
      </c>
      <c r="IC595" s="7">
        <f t="shared" ca="1" si="113"/>
        <v>0</v>
      </c>
      <c r="ID595" s="7">
        <f t="shared" ca="1" si="113"/>
        <v>0</v>
      </c>
      <c r="IE595" s="7">
        <f t="shared" ca="1" si="113"/>
        <v>0</v>
      </c>
      <c r="IF595" s="7">
        <f t="shared" ca="1" si="113"/>
        <v>0</v>
      </c>
      <c r="IG595" s="7">
        <f t="shared" ca="1" si="113"/>
        <v>0</v>
      </c>
      <c r="IH595" s="7">
        <f t="shared" ca="1" si="113"/>
        <v>0</v>
      </c>
      <c r="II595" s="7">
        <f t="shared" ca="1" si="113"/>
        <v>0</v>
      </c>
      <c r="IJ595" s="7">
        <f t="shared" ca="1" si="113"/>
        <v>0</v>
      </c>
      <c r="IK595" s="7">
        <f t="shared" ca="1" si="113"/>
        <v>0</v>
      </c>
      <c r="IL595" s="7">
        <f t="shared" ca="1" si="113"/>
        <v>0</v>
      </c>
      <c r="IM595" s="7">
        <f t="shared" ca="1" si="113"/>
        <v>0</v>
      </c>
      <c r="IN595" s="7">
        <f t="shared" ca="1" si="113"/>
        <v>0</v>
      </c>
      <c r="IP595" s="204"/>
      <c r="IQ595" s="3" t="s">
        <v>13</v>
      </c>
      <c r="IR595" s="7">
        <f ca="1"/>
        <v>0</v>
      </c>
      <c r="IS595" s="7">
        <f ca="1"/>
        <v>0</v>
      </c>
      <c r="IT595" s="7">
        <f ca="1"/>
        <v>0</v>
      </c>
      <c r="IU595" s="7">
        <f ca="1"/>
        <v>0</v>
      </c>
      <c r="IV595" s="7">
        <f ca="1"/>
        <v>0</v>
      </c>
      <c r="IW595" s="7">
        <f ca="1"/>
        <v>0</v>
      </c>
      <c r="IX595" s="7">
        <f ca="1"/>
        <v>0</v>
      </c>
      <c r="IY595" s="7">
        <f ca="1"/>
        <v>0</v>
      </c>
      <c r="IZ595" s="7">
        <f ca="1"/>
        <v>0</v>
      </c>
      <c r="JA595" s="7">
        <f ca="1"/>
        <v>0</v>
      </c>
      <c r="JB595" s="7">
        <f ca="1"/>
        <v>0</v>
      </c>
      <c r="JC595" s="7">
        <f ca="1"/>
        <v>0</v>
      </c>
      <c r="JD595" s="7">
        <f ca="1"/>
        <v>0</v>
      </c>
      <c r="JE595" s="7">
        <f ca="1"/>
        <v>0</v>
      </c>
      <c r="JF595" s="7">
        <f ca="1"/>
        <v>0</v>
      </c>
      <c r="JG595" s="7">
        <f ca="1"/>
        <v>0</v>
      </c>
      <c r="JH595" s="7">
        <f ca="1"/>
        <v>0</v>
      </c>
      <c r="JI595" s="7">
        <f ca="1"/>
        <v>0</v>
      </c>
      <c r="JJ595" s="7">
        <f ca="1"/>
        <v>0</v>
      </c>
      <c r="JK595" s="7">
        <f ca="1"/>
        <v>0</v>
      </c>
      <c r="JL595" s="143"/>
    </row>
    <row r="596" spans="222:279">
      <c r="HO596" s="147"/>
      <c r="HP596" s="204"/>
      <c r="HQ596" s="3" t="s">
        <v>23</v>
      </c>
      <c r="HR596" s="7">
        <f ca="1"/>
        <v>0</v>
      </c>
      <c r="HS596" t="s">
        <v>185</v>
      </c>
      <c r="HV596" s="7">
        <f t="shared" ca="1" si="114"/>
        <v>0</v>
      </c>
      <c r="HW596" s="7">
        <f t="shared" ca="1" si="113"/>
        <v>0</v>
      </c>
      <c r="HX596" s="7">
        <f t="shared" ca="1" si="113"/>
        <v>0</v>
      </c>
      <c r="HY596" s="7">
        <f t="shared" ca="1" si="113"/>
        <v>0</v>
      </c>
      <c r="HZ596" s="7">
        <f t="shared" ca="1" si="113"/>
        <v>0</v>
      </c>
      <c r="IA596" s="7">
        <f t="shared" ca="1" si="113"/>
        <v>0</v>
      </c>
      <c r="IB596" s="7">
        <f t="shared" ca="1" si="113"/>
        <v>0</v>
      </c>
      <c r="IC596" s="7">
        <f t="shared" ca="1" si="113"/>
        <v>0</v>
      </c>
      <c r="ID596" s="7">
        <f t="shared" ca="1" si="113"/>
        <v>0</v>
      </c>
      <c r="IE596" s="7">
        <f t="shared" ca="1" si="113"/>
        <v>0</v>
      </c>
      <c r="IF596" s="7">
        <f t="shared" ca="1" si="113"/>
        <v>0</v>
      </c>
      <c r="IG596" s="7">
        <f t="shared" ca="1" si="113"/>
        <v>0</v>
      </c>
      <c r="IH596" s="7">
        <f t="shared" ca="1" si="113"/>
        <v>0</v>
      </c>
      <c r="II596" s="7">
        <f t="shared" ca="1" si="113"/>
        <v>0</v>
      </c>
      <c r="IJ596" s="7">
        <f t="shared" ca="1" si="113"/>
        <v>0</v>
      </c>
      <c r="IK596" s="7">
        <f t="shared" ca="1" si="113"/>
        <v>0</v>
      </c>
      <c r="IL596" s="7">
        <f t="shared" ca="1" si="113"/>
        <v>0</v>
      </c>
      <c r="IM596" s="7">
        <f t="shared" ca="1" si="113"/>
        <v>0</v>
      </c>
      <c r="IN596" s="7">
        <f t="shared" ca="1" si="113"/>
        <v>0</v>
      </c>
      <c r="IP596" s="204"/>
      <c r="IQ596" s="3" t="s">
        <v>23</v>
      </c>
      <c r="IR596" s="7">
        <f ca="1"/>
        <v>0</v>
      </c>
      <c r="IS596" s="7">
        <f ca="1"/>
        <v>0</v>
      </c>
      <c r="IT596" s="7">
        <f ca="1"/>
        <v>0</v>
      </c>
      <c r="IU596" s="7">
        <f ca="1"/>
        <v>0</v>
      </c>
      <c r="IV596" s="7">
        <f ca="1"/>
        <v>0</v>
      </c>
      <c r="IW596" s="7">
        <f ca="1"/>
        <v>0</v>
      </c>
      <c r="IX596" s="7">
        <f ca="1"/>
        <v>0</v>
      </c>
      <c r="IY596" s="7">
        <f ca="1"/>
        <v>0</v>
      </c>
      <c r="IZ596" s="7">
        <f ca="1"/>
        <v>0</v>
      </c>
      <c r="JA596" s="7">
        <f ca="1"/>
        <v>0</v>
      </c>
      <c r="JB596" s="7">
        <f ca="1"/>
        <v>0</v>
      </c>
      <c r="JC596" s="7">
        <f ca="1"/>
        <v>0</v>
      </c>
      <c r="JD596" s="7">
        <f ca="1"/>
        <v>0</v>
      </c>
      <c r="JE596" s="7">
        <f ca="1"/>
        <v>0</v>
      </c>
      <c r="JF596" s="7">
        <f ca="1"/>
        <v>0</v>
      </c>
      <c r="JG596" s="7">
        <f ca="1"/>
        <v>0</v>
      </c>
      <c r="JH596" s="7">
        <f ca="1"/>
        <v>0</v>
      </c>
      <c r="JI596" s="7">
        <f ca="1"/>
        <v>0</v>
      </c>
      <c r="JJ596" s="7">
        <f ca="1"/>
        <v>0</v>
      </c>
      <c r="JK596" s="7">
        <f ca="1"/>
        <v>0</v>
      </c>
      <c r="JL596" s="143"/>
    </row>
    <row r="597" spans="222:279">
      <c r="HN597" s="138"/>
      <c r="HO597" s="149"/>
      <c r="HP597" s="204"/>
      <c r="HQ597" s="23" t="s">
        <v>22</v>
      </c>
      <c r="HR597" s="120">
        <f ca="1"/>
        <v>0</v>
      </c>
      <c r="HS597" s="138" t="s">
        <v>185</v>
      </c>
      <c r="HT597" s="138"/>
      <c r="HU597" s="138"/>
      <c r="HV597" s="7">
        <f t="shared" ca="1" si="114"/>
        <v>0</v>
      </c>
      <c r="HW597" s="7">
        <f t="shared" ca="1" si="113"/>
        <v>0</v>
      </c>
      <c r="HX597" s="7">
        <f t="shared" ca="1" si="113"/>
        <v>0</v>
      </c>
      <c r="HY597" s="7">
        <f t="shared" ca="1" si="113"/>
        <v>0</v>
      </c>
      <c r="HZ597" s="7">
        <f t="shared" ca="1" si="113"/>
        <v>0</v>
      </c>
      <c r="IA597" s="7">
        <f t="shared" ca="1" si="113"/>
        <v>0</v>
      </c>
      <c r="IB597" s="7">
        <f t="shared" ca="1" si="113"/>
        <v>0</v>
      </c>
      <c r="IC597" s="7">
        <f t="shared" ca="1" si="113"/>
        <v>0</v>
      </c>
      <c r="ID597" s="7">
        <f t="shared" ca="1" si="113"/>
        <v>0</v>
      </c>
      <c r="IE597" s="7">
        <f t="shared" ca="1" si="113"/>
        <v>0</v>
      </c>
      <c r="IF597" s="7">
        <f t="shared" ca="1" si="113"/>
        <v>0</v>
      </c>
      <c r="IG597" s="7">
        <f t="shared" ca="1" si="113"/>
        <v>0</v>
      </c>
      <c r="IH597" s="7">
        <f t="shared" ca="1" si="113"/>
        <v>0</v>
      </c>
      <c r="II597" s="7">
        <f t="shared" ca="1" si="113"/>
        <v>0</v>
      </c>
      <c r="IJ597" s="7">
        <f t="shared" ca="1" si="113"/>
        <v>0</v>
      </c>
      <c r="IK597" s="7">
        <f t="shared" ca="1" si="113"/>
        <v>0</v>
      </c>
      <c r="IL597" s="7">
        <f t="shared" ca="1" si="113"/>
        <v>0</v>
      </c>
      <c r="IM597" s="7">
        <f t="shared" ca="1" si="113"/>
        <v>0</v>
      </c>
      <c r="IN597" s="7">
        <f t="shared" ca="1" si="113"/>
        <v>0</v>
      </c>
      <c r="IO597" s="138"/>
      <c r="IP597" s="204"/>
      <c r="IQ597" s="3" t="s">
        <v>22</v>
      </c>
      <c r="IR597" s="7">
        <f ca="1"/>
        <v>0</v>
      </c>
      <c r="IS597" s="7">
        <f ca="1"/>
        <v>0</v>
      </c>
      <c r="IT597" s="7">
        <f ca="1"/>
        <v>0</v>
      </c>
      <c r="IU597" s="7">
        <f ca="1"/>
        <v>0</v>
      </c>
      <c r="IV597" s="7">
        <f ca="1"/>
        <v>0</v>
      </c>
      <c r="IW597" s="7">
        <f ca="1"/>
        <v>0</v>
      </c>
      <c r="IX597" s="7">
        <f ca="1"/>
        <v>0</v>
      </c>
      <c r="IY597" s="7">
        <f ca="1"/>
        <v>0</v>
      </c>
      <c r="IZ597" s="7">
        <f ca="1"/>
        <v>0</v>
      </c>
      <c r="JA597" s="7">
        <f ca="1"/>
        <v>0</v>
      </c>
      <c r="JB597" s="7">
        <f ca="1"/>
        <v>0</v>
      </c>
      <c r="JC597" s="7">
        <f ca="1"/>
        <v>0</v>
      </c>
      <c r="JD597" s="7">
        <f ca="1"/>
        <v>0</v>
      </c>
      <c r="JE597" s="7">
        <f ca="1"/>
        <v>0</v>
      </c>
      <c r="JF597" s="7">
        <f ca="1"/>
        <v>0</v>
      </c>
      <c r="JG597" s="7">
        <f ca="1"/>
        <v>0</v>
      </c>
      <c r="JH597" s="7">
        <f ca="1"/>
        <v>0</v>
      </c>
      <c r="JI597" s="7">
        <f ca="1"/>
        <v>0</v>
      </c>
      <c r="JJ597" s="7">
        <f ca="1"/>
        <v>0</v>
      </c>
      <c r="JK597" s="7">
        <f ca="1"/>
        <v>0</v>
      </c>
      <c r="JL597" s="150"/>
      <c r="JM597" s="138"/>
      <c r="JN597" s="138"/>
      <c r="JO597" s="138"/>
    </row>
    <row r="598" spans="222:279">
      <c r="HO598" s="147"/>
      <c r="HP598" s="204"/>
      <c r="HQ598" s="3" t="s">
        <v>131</v>
      </c>
      <c r="HR598" s="7">
        <f ca="1"/>
        <v>0</v>
      </c>
      <c r="HS598" t="s">
        <v>185</v>
      </c>
      <c r="HV598" s="7">
        <f t="shared" ca="1" si="114"/>
        <v>0</v>
      </c>
      <c r="HW598" s="7">
        <f t="shared" ca="1" si="113"/>
        <v>0</v>
      </c>
      <c r="HX598" s="7">
        <f t="shared" ca="1" si="113"/>
        <v>0</v>
      </c>
      <c r="HY598" s="7">
        <f t="shared" ca="1" si="113"/>
        <v>0</v>
      </c>
      <c r="HZ598" s="7">
        <f t="shared" ca="1" si="113"/>
        <v>0</v>
      </c>
      <c r="IA598" s="7">
        <f t="shared" ca="1" si="113"/>
        <v>0</v>
      </c>
      <c r="IB598" s="7">
        <f t="shared" ca="1" si="113"/>
        <v>0</v>
      </c>
      <c r="IC598" s="7">
        <f t="shared" ca="1" si="113"/>
        <v>0</v>
      </c>
      <c r="ID598" s="7">
        <f t="shared" ca="1" si="113"/>
        <v>0</v>
      </c>
      <c r="IE598" s="7">
        <f t="shared" ca="1" si="113"/>
        <v>0</v>
      </c>
      <c r="IF598" s="7">
        <f t="shared" ca="1" si="113"/>
        <v>0</v>
      </c>
      <c r="IG598" s="7">
        <f t="shared" ca="1" si="113"/>
        <v>0</v>
      </c>
      <c r="IH598" s="7">
        <f t="shared" ca="1" si="113"/>
        <v>0</v>
      </c>
      <c r="II598" s="7">
        <f t="shared" ca="1" si="113"/>
        <v>0</v>
      </c>
      <c r="IJ598" s="7">
        <f t="shared" ca="1" si="113"/>
        <v>0</v>
      </c>
      <c r="IK598" s="7">
        <f t="shared" ca="1" si="113"/>
        <v>0</v>
      </c>
      <c r="IL598" s="7">
        <f t="shared" ca="1" si="113"/>
        <v>0</v>
      </c>
      <c r="IM598" s="7">
        <f t="shared" ca="1" si="113"/>
        <v>0</v>
      </c>
      <c r="IN598" s="7">
        <f t="shared" ca="1" si="113"/>
        <v>0</v>
      </c>
      <c r="IP598" s="204"/>
      <c r="IQ598" s="3" t="s">
        <v>131</v>
      </c>
      <c r="IR598" s="7">
        <f ca="1"/>
        <v>0</v>
      </c>
      <c r="IS598" s="7">
        <f ca="1"/>
        <v>0</v>
      </c>
      <c r="IT598" s="7">
        <f ca="1"/>
        <v>0</v>
      </c>
      <c r="IU598" s="7">
        <f ca="1"/>
        <v>0</v>
      </c>
      <c r="IV598" s="7">
        <f ca="1"/>
        <v>0</v>
      </c>
      <c r="IW598" s="7">
        <f ca="1"/>
        <v>0</v>
      </c>
      <c r="IX598" s="7">
        <f ca="1"/>
        <v>0</v>
      </c>
      <c r="IY598" s="7">
        <f ca="1"/>
        <v>0</v>
      </c>
      <c r="IZ598" s="7">
        <f ca="1"/>
        <v>0</v>
      </c>
      <c r="JA598" s="7">
        <f ca="1"/>
        <v>0</v>
      </c>
      <c r="JB598" s="7">
        <f ca="1"/>
        <v>0</v>
      </c>
      <c r="JC598" s="7">
        <f ca="1"/>
        <v>0</v>
      </c>
      <c r="JD598" s="7">
        <f ca="1"/>
        <v>0</v>
      </c>
      <c r="JE598" s="7">
        <f ca="1"/>
        <v>0</v>
      </c>
      <c r="JF598" s="7">
        <f ca="1"/>
        <v>0</v>
      </c>
      <c r="JG598" s="7">
        <f ca="1"/>
        <v>0</v>
      </c>
      <c r="JH598" s="7">
        <f ca="1"/>
        <v>0</v>
      </c>
      <c r="JI598" s="7">
        <f ca="1"/>
        <v>0</v>
      </c>
      <c r="JJ598" s="7">
        <f ca="1"/>
        <v>0</v>
      </c>
      <c r="JK598" s="7">
        <f ca="1"/>
        <v>0</v>
      </c>
      <c r="JL598" s="143"/>
    </row>
    <row r="599" spans="222:279">
      <c r="HO599" s="147"/>
      <c r="HP599" s="204"/>
      <c r="HQ599" s="3" t="s">
        <v>132</v>
      </c>
      <c r="HR599" s="7">
        <f ca="1"/>
        <v>0</v>
      </c>
      <c r="HS599" t="s">
        <v>185</v>
      </c>
      <c r="HV599" s="7">
        <f t="shared" ca="1" si="114"/>
        <v>0</v>
      </c>
      <c r="HW599" s="7">
        <f t="shared" ca="1" si="113"/>
        <v>0</v>
      </c>
      <c r="HX599" s="7">
        <f t="shared" ca="1" si="113"/>
        <v>0</v>
      </c>
      <c r="HY599" s="7">
        <f t="shared" ca="1" si="113"/>
        <v>0</v>
      </c>
      <c r="HZ599" s="7">
        <f t="shared" ca="1" si="113"/>
        <v>0</v>
      </c>
      <c r="IA599" s="7">
        <f t="shared" ca="1" si="113"/>
        <v>0</v>
      </c>
      <c r="IB599" s="7">
        <f t="shared" ca="1" si="113"/>
        <v>0</v>
      </c>
      <c r="IC599" s="7">
        <f t="shared" ca="1" si="113"/>
        <v>0</v>
      </c>
      <c r="ID599" s="7">
        <f t="shared" ca="1" si="113"/>
        <v>0</v>
      </c>
      <c r="IE599" s="7">
        <f t="shared" ca="1" si="113"/>
        <v>0</v>
      </c>
      <c r="IF599" s="7">
        <f t="shared" ca="1" si="113"/>
        <v>0</v>
      </c>
      <c r="IG599" s="7">
        <f t="shared" ca="1" si="113"/>
        <v>0</v>
      </c>
      <c r="IH599" s="7">
        <f t="shared" ca="1" si="113"/>
        <v>0</v>
      </c>
      <c r="II599" s="7">
        <f t="shared" ca="1" si="113"/>
        <v>0</v>
      </c>
      <c r="IJ599" s="7">
        <f t="shared" ca="1" si="113"/>
        <v>0</v>
      </c>
      <c r="IK599" s="7">
        <f t="shared" ca="1" si="113"/>
        <v>0</v>
      </c>
      <c r="IL599" s="7">
        <f t="shared" ca="1" si="113"/>
        <v>0</v>
      </c>
      <c r="IM599" s="7">
        <f t="shared" ca="1" si="113"/>
        <v>0</v>
      </c>
      <c r="IN599" s="7">
        <f t="shared" ca="1" si="113"/>
        <v>0</v>
      </c>
      <c r="IP599" s="204"/>
      <c r="IQ599" s="3" t="s">
        <v>132</v>
      </c>
      <c r="IR599" s="7">
        <f ca="1"/>
        <v>0</v>
      </c>
      <c r="IS599" s="7">
        <f ca="1"/>
        <v>0</v>
      </c>
      <c r="IT599" s="7">
        <f ca="1"/>
        <v>0</v>
      </c>
      <c r="IU599" s="7">
        <f ca="1"/>
        <v>0</v>
      </c>
      <c r="IV599" s="7">
        <f ca="1"/>
        <v>0</v>
      </c>
      <c r="IW599" s="7">
        <f ca="1"/>
        <v>0</v>
      </c>
      <c r="IX599" s="7">
        <f ca="1"/>
        <v>0</v>
      </c>
      <c r="IY599" s="7">
        <f ca="1"/>
        <v>0</v>
      </c>
      <c r="IZ599" s="7">
        <f ca="1"/>
        <v>0</v>
      </c>
      <c r="JA599" s="7">
        <f ca="1"/>
        <v>0</v>
      </c>
      <c r="JB599" s="7">
        <f ca="1"/>
        <v>0</v>
      </c>
      <c r="JC599" s="7">
        <f ca="1"/>
        <v>0</v>
      </c>
      <c r="JD599" s="7">
        <f ca="1"/>
        <v>0</v>
      </c>
      <c r="JE599" s="7">
        <f ca="1"/>
        <v>0</v>
      </c>
      <c r="JF599" s="7">
        <f ca="1"/>
        <v>0</v>
      </c>
      <c r="JG599" s="7">
        <f ca="1"/>
        <v>0</v>
      </c>
      <c r="JH599" s="7">
        <f ca="1"/>
        <v>0</v>
      </c>
      <c r="JI599" s="7">
        <f ca="1"/>
        <v>0</v>
      </c>
      <c r="JJ599" s="7">
        <f ca="1"/>
        <v>0</v>
      </c>
      <c r="JK599" s="7">
        <f ca="1"/>
        <v>0</v>
      </c>
      <c r="JL599" s="143"/>
    </row>
    <row r="600" spans="222:279">
      <c r="HO600" s="147"/>
      <c r="HP600" s="204"/>
      <c r="HQ600" s="3" t="s">
        <v>32</v>
      </c>
      <c r="HR600" s="7">
        <f ca="1"/>
        <v>0</v>
      </c>
      <c r="HS600" t="s">
        <v>185</v>
      </c>
      <c r="HV600" s="7">
        <f t="shared" ca="1" si="114"/>
        <v>0</v>
      </c>
      <c r="HW600" s="7">
        <f t="shared" ca="1" si="113"/>
        <v>0</v>
      </c>
      <c r="HX600" s="7">
        <f t="shared" ca="1" si="113"/>
        <v>0</v>
      </c>
      <c r="HY600" s="7">
        <f t="shared" ca="1" si="113"/>
        <v>0</v>
      </c>
      <c r="HZ600" s="7">
        <f t="shared" ca="1" si="113"/>
        <v>0</v>
      </c>
      <c r="IA600" s="7">
        <f t="shared" ca="1" si="113"/>
        <v>0</v>
      </c>
      <c r="IB600" s="7">
        <f t="shared" ca="1" si="113"/>
        <v>0</v>
      </c>
      <c r="IC600" s="7">
        <f t="shared" ca="1" si="113"/>
        <v>0</v>
      </c>
      <c r="ID600" s="7">
        <f t="shared" ca="1" si="113"/>
        <v>0</v>
      </c>
      <c r="IE600" s="7">
        <f t="shared" ca="1" si="113"/>
        <v>0</v>
      </c>
      <c r="IF600" s="7">
        <f t="shared" ca="1" si="113"/>
        <v>0</v>
      </c>
      <c r="IG600" s="7">
        <f t="shared" ca="1" si="113"/>
        <v>0</v>
      </c>
      <c r="IH600" s="7">
        <f t="shared" ca="1" si="113"/>
        <v>0</v>
      </c>
      <c r="II600" s="7">
        <f t="shared" ca="1" si="113"/>
        <v>0</v>
      </c>
      <c r="IJ600" s="7">
        <f t="shared" ca="1" si="113"/>
        <v>0</v>
      </c>
      <c r="IK600" s="7">
        <f t="shared" ca="1" si="113"/>
        <v>0</v>
      </c>
      <c r="IL600" s="7">
        <f t="shared" ca="1" si="113"/>
        <v>0</v>
      </c>
      <c r="IM600" s="7">
        <f t="shared" ca="1" si="113"/>
        <v>0</v>
      </c>
      <c r="IN600" s="7">
        <f t="shared" ca="1" si="113"/>
        <v>0</v>
      </c>
      <c r="IP600" s="204"/>
      <c r="IQ600" s="3" t="s">
        <v>32</v>
      </c>
      <c r="IR600" s="7">
        <f ca="1"/>
        <v>0</v>
      </c>
      <c r="IS600" s="7">
        <f ca="1"/>
        <v>0</v>
      </c>
      <c r="IT600" s="7">
        <f ca="1"/>
        <v>0</v>
      </c>
      <c r="IU600" s="7">
        <f ca="1"/>
        <v>0</v>
      </c>
      <c r="IV600" s="7">
        <f ca="1"/>
        <v>0</v>
      </c>
      <c r="IW600" s="7">
        <f ca="1"/>
        <v>0</v>
      </c>
      <c r="IX600" s="7">
        <f ca="1"/>
        <v>0</v>
      </c>
      <c r="IY600" s="7">
        <f ca="1"/>
        <v>0</v>
      </c>
      <c r="IZ600" s="7">
        <f ca="1"/>
        <v>0</v>
      </c>
      <c r="JA600" s="7">
        <f ca="1"/>
        <v>0</v>
      </c>
      <c r="JB600" s="7">
        <f ca="1"/>
        <v>0</v>
      </c>
      <c r="JC600" s="7">
        <f ca="1"/>
        <v>0</v>
      </c>
      <c r="JD600" s="7">
        <f ca="1"/>
        <v>0</v>
      </c>
      <c r="JE600" s="7">
        <f ca="1"/>
        <v>0</v>
      </c>
      <c r="JF600" s="7">
        <f ca="1"/>
        <v>0</v>
      </c>
      <c r="JG600" s="7">
        <f ca="1"/>
        <v>0</v>
      </c>
      <c r="JH600" s="7">
        <f ca="1"/>
        <v>0</v>
      </c>
      <c r="JI600" s="7">
        <f ca="1"/>
        <v>0</v>
      </c>
      <c r="JJ600" s="7">
        <f ca="1"/>
        <v>0</v>
      </c>
      <c r="JK600" s="7">
        <f ca="1"/>
        <v>0</v>
      </c>
      <c r="JL600" s="143"/>
    </row>
    <row r="601" spans="222:279">
      <c r="HO601" s="147"/>
      <c r="HP601" s="204"/>
      <c r="HQ601" s="3" t="s">
        <v>33</v>
      </c>
      <c r="HR601" s="7">
        <f ca="1"/>
        <v>0</v>
      </c>
      <c r="HS601" t="s">
        <v>185</v>
      </c>
      <c r="HV601" s="7">
        <f t="shared" ca="1" si="114"/>
        <v>0</v>
      </c>
      <c r="HW601" s="7">
        <f t="shared" ca="1" si="113"/>
        <v>0</v>
      </c>
      <c r="HX601" s="7">
        <f t="shared" ca="1" si="113"/>
        <v>0</v>
      </c>
      <c r="HY601" s="7">
        <f t="shared" ca="1" si="113"/>
        <v>0</v>
      </c>
      <c r="HZ601" s="7">
        <f t="shared" ca="1" si="113"/>
        <v>0</v>
      </c>
      <c r="IA601" s="7">
        <f t="shared" ca="1" si="113"/>
        <v>0</v>
      </c>
      <c r="IB601" s="7">
        <f t="shared" ca="1" si="113"/>
        <v>0</v>
      </c>
      <c r="IC601" s="7">
        <f t="shared" ca="1" si="113"/>
        <v>0</v>
      </c>
      <c r="ID601" s="7">
        <f t="shared" ca="1" si="113"/>
        <v>0</v>
      </c>
      <c r="IE601" s="7">
        <f t="shared" ca="1" si="113"/>
        <v>0</v>
      </c>
      <c r="IF601" s="7">
        <f t="shared" ca="1" si="113"/>
        <v>0</v>
      </c>
      <c r="IG601" s="7">
        <f t="shared" ca="1" si="113"/>
        <v>0</v>
      </c>
      <c r="IH601" s="7">
        <f t="shared" ca="1" si="113"/>
        <v>0</v>
      </c>
      <c r="II601" s="7">
        <f t="shared" ca="1" si="113"/>
        <v>0</v>
      </c>
      <c r="IJ601" s="7">
        <f t="shared" ca="1" si="113"/>
        <v>0</v>
      </c>
      <c r="IK601" s="7">
        <f t="shared" ca="1" si="113"/>
        <v>0</v>
      </c>
      <c r="IL601" s="7">
        <f t="shared" ca="1" si="113"/>
        <v>0</v>
      </c>
      <c r="IM601" s="7">
        <f t="shared" ca="1" si="113"/>
        <v>0</v>
      </c>
      <c r="IN601" s="7">
        <f t="shared" ca="1" si="113"/>
        <v>0</v>
      </c>
      <c r="IP601" s="204"/>
      <c r="IQ601" s="3" t="s">
        <v>33</v>
      </c>
      <c r="IR601" s="7">
        <f ca="1"/>
        <v>0</v>
      </c>
      <c r="IS601" s="7">
        <f ca="1"/>
        <v>0</v>
      </c>
      <c r="IT601" s="7">
        <f ca="1"/>
        <v>0</v>
      </c>
      <c r="IU601" s="7">
        <f ca="1"/>
        <v>0</v>
      </c>
      <c r="IV601" s="7">
        <f ca="1"/>
        <v>0</v>
      </c>
      <c r="IW601" s="7">
        <f ca="1"/>
        <v>0</v>
      </c>
      <c r="IX601" s="7">
        <f ca="1"/>
        <v>0</v>
      </c>
      <c r="IY601" s="7">
        <f ca="1"/>
        <v>0</v>
      </c>
      <c r="IZ601" s="7">
        <f ca="1"/>
        <v>0</v>
      </c>
      <c r="JA601" s="7">
        <f ca="1"/>
        <v>0</v>
      </c>
      <c r="JB601" s="7">
        <f ca="1"/>
        <v>0</v>
      </c>
      <c r="JC601" s="7">
        <f ca="1"/>
        <v>0</v>
      </c>
      <c r="JD601" s="7">
        <f ca="1"/>
        <v>0</v>
      </c>
      <c r="JE601" s="7">
        <f ca="1"/>
        <v>0</v>
      </c>
      <c r="JF601" s="7">
        <f ca="1"/>
        <v>0</v>
      </c>
      <c r="JG601" s="7">
        <f ca="1"/>
        <v>0</v>
      </c>
      <c r="JH601" s="7">
        <f ca="1"/>
        <v>0</v>
      </c>
      <c r="JI601" s="7">
        <f ca="1"/>
        <v>0</v>
      </c>
      <c r="JJ601" s="7">
        <f ca="1"/>
        <v>0</v>
      </c>
      <c r="JK601" s="7">
        <f ca="1"/>
        <v>0</v>
      </c>
      <c r="JL601" s="143"/>
      <c r="JP601" s="138"/>
      <c r="JQ601" s="138"/>
      <c r="JR601" s="138"/>
      <c r="JS601" s="138"/>
    </row>
    <row r="602" spans="222:279">
      <c r="HO602" s="147"/>
      <c r="HP602" s="204"/>
      <c r="HQ602" s="3" t="s">
        <v>42</v>
      </c>
      <c r="HR602" s="7">
        <f ca="1"/>
        <v>0</v>
      </c>
      <c r="HS602" t="s">
        <v>185</v>
      </c>
      <c r="HV602" s="7">
        <f t="shared" ca="1" si="114"/>
        <v>0</v>
      </c>
      <c r="HW602" s="7">
        <f t="shared" ca="1" si="113"/>
        <v>0</v>
      </c>
      <c r="HX602" s="7">
        <f t="shared" ca="1" si="113"/>
        <v>0</v>
      </c>
      <c r="HY602" s="7">
        <f t="shared" ca="1" si="113"/>
        <v>0</v>
      </c>
      <c r="HZ602" s="7">
        <f t="shared" ca="1" si="113"/>
        <v>0</v>
      </c>
      <c r="IA602" s="7">
        <f t="shared" ca="1" si="113"/>
        <v>0</v>
      </c>
      <c r="IB602" s="7">
        <f t="shared" ca="1" si="113"/>
        <v>0</v>
      </c>
      <c r="IC602" s="7">
        <f t="shared" ca="1" si="113"/>
        <v>0</v>
      </c>
      <c r="ID602" s="7">
        <f t="shared" ca="1" si="113"/>
        <v>0</v>
      </c>
      <c r="IE602" s="7">
        <f t="shared" ca="1" si="113"/>
        <v>0</v>
      </c>
      <c r="IF602" s="7">
        <f t="shared" ca="1" si="113"/>
        <v>0</v>
      </c>
      <c r="IG602" s="7">
        <f t="shared" ca="1" si="113"/>
        <v>0</v>
      </c>
      <c r="IH602" s="7">
        <f t="shared" ca="1" si="113"/>
        <v>0</v>
      </c>
      <c r="II602" s="7">
        <f t="shared" ca="1" si="113"/>
        <v>0</v>
      </c>
      <c r="IJ602" s="7">
        <f t="shared" ca="1" si="113"/>
        <v>0</v>
      </c>
      <c r="IK602" s="7">
        <f t="shared" ca="1" si="113"/>
        <v>0</v>
      </c>
      <c r="IL602" s="7">
        <f t="shared" ca="1" si="113"/>
        <v>0</v>
      </c>
      <c r="IM602" s="7">
        <f t="shared" ca="1" si="113"/>
        <v>0</v>
      </c>
      <c r="IN602" s="7">
        <f t="shared" ca="1" si="113"/>
        <v>0</v>
      </c>
      <c r="IP602" s="204"/>
      <c r="IQ602" s="3" t="s">
        <v>42</v>
      </c>
      <c r="IR602" s="7">
        <f ca="1"/>
        <v>0</v>
      </c>
      <c r="IS602" s="7">
        <f ca="1"/>
        <v>0</v>
      </c>
      <c r="IT602" s="7">
        <f ca="1"/>
        <v>0</v>
      </c>
      <c r="IU602" s="7">
        <f ca="1"/>
        <v>0</v>
      </c>
      <c r="IV602" s="7">
        <f ca="1"/>
        <v>0</v>
      </c>
      <c r="IW602" s="7">
        <f ca="1"/>
        <v>0</v>
      </c>
      <c r="IX602" s="7">
        <f ca="1"/>
        <v>0</v>
      </c>
      <c r="IY602" s="7">
        <f ca="1"/>
        <v>0</v>
      </c>
      <c r="IZ602" s="7">
        <f ca="1"/>
        <v>0</v>
      </c>
      <c r="JA602" s="7">
        <f ca="1"/>
        <v>0</v>
      </c>
      <c r="JB602" s="7">
        <f ca="1"/>
        <v>0</v>
      </c>
      <c r="JC602" s="7">
        <f ca="1"/>
        <v>0</v>
      </c>
      <c r="JD602" s="7">
        <f ca="1"/>
        <v>0</v>
      </c>
      <c r="JE602" s="7">
        <f ca="1"/>
        <v>0</v>
      </c>
      <c r="JF602" s="7">
        <f ca="1"/>
        <v>0</v>
      </c>
      <c r="JG602" s="7">
        <f ca="1"/>
        <v>0</v>
      </c>
      <c r="JH602" s="7">
        <f ca="1"/>
        <v>0</v>
      </c>
      <c r="JI602" s="7">
        <f ca="1"/>
        <v>0</v>
      </c>
      <c r="JJ602" s="7">
        <f ca="1"/>
        <v>0</v>
      </c>
      <c r="JK602" s="7">
        <f ca="1"/>
        <v>0</v>
      </c>
      <c r="JL602" s="143"/>
    </row>
    <row r="603" spans="222:279">
      <c r="HO603" s="147"/>
      <c r="HP603" s="204"/>
      <c r="HQ603" s="3" t="s">
        <v>34</v>
      </c>
      <c r="HR603" s="7">
        <f ca="1"/>
        <v>0</v>
      </c>
      <c r="HS603" t="s">
        <v>185</v>
      </c>
      <c r="HV603" s="7">
        <f t="shared" ca="1" si="114"/>
        <v>0</v>
      </c>
      <c r="HW603" s="7">
        <f t="shared" ca="1" si="113"/>
        <v>0</v>
      </c>
      <c r="HX603" s="7">
        <f t="shared" ca="1" si="113"/>
        <v>0</v>
      </c>
      <c r="HY603" s="7">
        <f t="shared" ca="1" si="113"/>
        <v>0</v>
      </c>
      <c r="HZ603" s="7">
        <f t="shared" ref="HZ603:IN607" ca="1" si="115">IF((ROW()-ROW($HV$589))=(COLUMN()-COLUMN($HV$589)),INDIRECT("HR"&amp;ROW()),0)</f>
        <v>0</v>
      </c>
      <c r="IA603" s="7">
        <f t="shared" ca="1" si="115"/>
        <v>0</v>
      </c>
      <c r="IB603" s="7">
        <f t="shared" ca="1" si="115"/>
        <v>0</v>
      </c>
      <c r="IC603" s="7">
        <f t="shared" ca="1" si="115"/>
        <v>0</v>
      </c>
      <c r="ID603" s="7">
        <f t="shared" ca="1" si="115"/>
        <v>0</v>
      </c>
      <c r="IE603" s="7">
        <f t="shared" ca="1" si="115"/>
        <v>0</v>
      </c>
      <c r="IF603" s="7">
        <f t="shared" ca="1" si="115"/>
        <v>0</v>
      </c>
      <c r="IG603" s="7">
        <f t="shared" ca="1" si="115"/>
        <v>0</v>
      </c>
      <c r="IH603" s="7">
        <f t="shared" ca="1" si="115"/>
        <v>0</v>
      </c>
      <c r="II603" s="7">
        <f t="shared" ca="1" si="115"/>
        <v>0</v>
      </c>
      <c r="IJ603" s="7">
        <f t="shared" ca="1" si="115"/>
        <v>0</v>
      </c>
      <c r="IK603" s="7">
        <f t="shared" ca="1" si="115"/>
        <v>0</v>
      </c>
      <c r="IL603" s="7">
        <f t="shared" ca="1" si="115"/>
        <v>0</v>
      </c>
      <c r="IM603" s="7">
        <f t="shared" ca="1" si="115"/>
        <v>0</v>
      </c>
      <c r="IN603" s="7">
        <f t="shared" ca="1" si="115"/>
        <v>0</v>
      </c>
      <c r="IP603" s="204"/>
      <c r="IQ603" s="3" t="s">
        <v>34</v>
      </c>
      <c r="IR603" s="7">
        <f ca="1"/>
        <v>0</v>
      </c>
      <c r="IS603" s="7">
        <f ca="1"/>
        <v>0</v>
      </c>
      <c r="IT603" s="7">
        <f ca="1"/>
        <v>0</v>
      </c>
      <c r="IU603" s="7">
        <f ca="1"/>
        <v>0</v>
      </c>
      <c r="IV603" s="7">
        <f ca="1"/>
        <v>0</v>
      </c>
      <c r="IW603" s="7">
        <f ca="1"/>
        <v>0</v>
      </c>
      <c r="IX603" s="7">
        <f ca="1"/>
        <v>0</v>
      </c>
      <c r="IY603" s="7">
        <f ca="1"/>
        <v>0</v>
      </c>
      <c r="IZ603" s="7">
        <f ca="1"/>
        <v>0</v>
      </c>
      <c r="JA603" s="7">
        <f ca="1"/>
        <v>0</v>
      </c>
      <c r="JB603" s="7">
        <f ca="1"/>
        <v>0</v>
      </c>
      <c r="JC603" s="7">
        <f ca="1"/>
        <v>0</v>
      </c>
      <c r="JD603" s="7">
        <f ca="1"/>
        <v>0</v>
      </c>
      <c r="JE603" s="7">
        <f ca="1"/>
        <v>0</v>
      </c>
      <c r="JF603" s="7">
        <f ca="1"/>
        <v>0</v>
      </c>
      <c r="JG603" s="7">
        <f ca="1"/>
        <v>0</v>
      </c>
      <c r="JH603" s="7">
        <f ca="1"/>
        <v>0</v>
      </c>
      <c r="JI603" s="7">
        <f ca="1"/>
        <v>0</v>
      </c>
      <c r="JJ603" s="7">
        <f ca="1"/>
        <v>0</v>
      </c>
      <c r="JK603" s="7">
        <f ca="1"/>
        <v>0</v>
      </c>
      <c r="JL603" s="143"/>
    </row>
    <row r="604" spans="222:279">
      <c r="HO604" s="147"/>
      <c r="HP604" s="204"/>
      <c r="HQ604" s="3" t="s">
        <v>35</v>
      </c>
      <c r="HR604" s="7">
        <f ca="1"/>
        <v>0</v>
      </c>
      <c r="HS604" t="s">
        <v>186</v>
      </c>
      <c r="HV604" s="7">
        <f t="shared" ca="1" si="114"/>
        <v>0</v>
      </c>
      <c r="HW604" s="7">
        <f t="shared" ca="1" si="114"/>
        <v>0</v>
      </c>
      <c r="HX604" s="7">
        <f t="shared" ca="1" si="114"/>
        <v>0</v>
      </c>
      <c r="HY604" s="7">
        <f t="shared" ca="1" si="114"/>
        <v>0</v>
      </c>
      <c r="HZ604" s="7">
        <f t="shared" ca="1" si="114"/>
        <v>0</v>
      </c>
      <c r="IA604" s="7">
        <f t="shared" ca="1" si="114"/>
        <v>0</v>
      </c>
      <c r="IB604" s="7">
        <f t="shared" ca="1" si="114"/>
        <v>0</v>
      </c>
      <c r="IC604" s="7">
        <f t="shared" ca="1" si="114"/>
        <v>0</v>
      </c>
      <c r="ID604" s="7">
        <f t="shared" ca="1" si="114"/>
        <v>0</v>
      </c>
      <c r="IE604" s="7">
        <f t="shared" ca="1" si="114"/>
        <v>0</v>
      </c>
      <c r="IF604" s="7">
        <f t="shared" ca="1" si="114"/>
        <v>0</v>
      </c>
      <c r="IG604" s="7">
        <f t="shared" ca="1" si="114"/>
        <v>0</v>
      </c>
      <c r="IH604" s="7">
        <f t="shared" ca="1" si="114"/>
        <v>0</v>
      </c>
      <c r="II604" s="7">
        <f t="shared" ca="1" si="114"/>
        <v>0</v>
      </c>
      <c r="IJ604" s="7">
        <f t="shared" ca="1" si="114"/>
        <v>0</v>
      </c>
      <c r="IK604" s="7">
        <f t="shared" ca="1" si="114"/>
        <v>0</v>
      </c>
      <c r="IL604" s="7">
        <f t="shared" ca="1" si="115"/>
        <v>0</v>
      </c>
      <c r="IM604" s="7">
        <f t="shared" ca="1" si="115"/>
        <v>0</v>
      </c>
      <c r="IN604" s="7">
        <f t="shared" ca="1" si="115"/>
        <v>0</v>
      </c>
      <c r="IP604" s="204"/>
      <c r="IQ604" s="3" t="s">
        <v>35</v>
      </c>
      <c r="IR604" s="7">
        <f ca="1"/>
        <v>0</v>
      </c>
      <c r="IS604" s="7">
        <f ca="1"/>
        <v>0</v>
      </c>
      <c r="IT604" s="7">
        <f ca="1"/>
        <v>0</v>
      </c>
      <c r="IU604" s="7">
        <f ca="1"/>
        <v>0</v>
      </c>
      <c r="IV604" s="7">
        <f ca="1"/>
        <v>0</v>
      </c>
      <c r="IW604" s="7">
        <f ca="1"/>
        <v>0</v>
      </c>
      <c r="IX604" s="7">
        <f ca="1"/>
        <v>0</v>
      </c>
      <c r="IY604" s="7">
        <f ca="1"/>
        <v>0</v>
      </c>
      <c r="IZ604" s="7">
        <f ca="1"/>
        <v>0</v>
      </c>
      <c r="JA604" s="7">
        <f ca="1"/>
        <v>0</v>
      </c>
      <c r="JB604" s="7">
        <f ca="1"/>
        <v>0</v>
      </c>
      <c r="JC604" s="7">
        <f ca="1"/>
        <v>0</v>
      </c>
      <c r="JD604" s="7">
        <f ca="1"/>
        <v>0</v>
      </c>
      <c r="JE604" s="7">
        <f ca="1"/>
        <v>0</v>
      </c>
      <c r="JF604" s="7">
        <f ca="1"/>
        <v>0</v>
      </c>
      <c r="JG604" s="7">
        <f ca="1"/>
        <v>0</v>
      </c>
      <c r="JH604" s="7">
        <f ca="1"/>
        <v>0</v>
      </c>
      <c r="JI604" s="7">
        <f ca="1"/>
        <v>0</v>
      </c>
      <c r="JJ604" s="7">
        <f ca="1"/>
        <v>0</v>
      </c>
      <c r="JK604" s="7">
        <f ca="1"/>
        <v>0</v>
      </c>
      <c r="JL604" s="143"/>
    </row>
    <row r="605" spans="222:279" ht="19">
      <c r="HO605" s="147"/>
      <c r="HP605" s="204"/>
      <c r="HQ605" s="3" t="s">
        <v>36</v>
      </c>
      <c r="HR605" s="7">
        <f ca="1"/>
        <v>0</v>
      </c>
      <c r="HS605" t="s">
        <v>187</v>
      </c>
      <c r="HV605" s="7">
        <f t="shared" ca="1" si="114"/>
        <v>0</v>
      </c>
      <c r="HW605" s="7">
        <f t="shared" ca="1" si="114"/>
        <v>0</v>
      </c>
      <c r="HX605" s="7">
        <f t="shared" ca="1" si="114"/>
        <v>0</v>
      </c>
      <c r="HY605" s="7">
        <f t="shared" ca="1" si="114"/>
        <v>0</v>
      </c>
      <c r="HZ605" s="7">
        <f t="shared" ca="1" si="114"/>
        <v>0</v>
      </c>
      <c r="IA605" s="7">
        <f t="shared" ca="1" si="114"/>
        <v>0</v>
      </c>
      <c r="IB605" s="7">
        <f t="shared" ca="1" si="114"/>
        <v>0</v>
      </c>
      <c r="IC605" s="7">
        <f t="shared" ca="1" si="114"/>
        <v>0</v>
      </c>
      <c r="ID605" s="7">
        <f t="shared" ca="1" si="114"/>
        <v>0</v>
      </c>
      <c r="IE605" s="7">
        <f t="shared" ca="1" si="114"/>
        <v>0</v>
      </c>
      <c r="IF605" s="7">
        <f t="shared" ca="1" si="114"/>
        <v>0</v>
      </c>
      <c r="IG605" s="7">
        <f t="shared" ca="1" si="114"/>
        <v>0</v>
      </c>
      <c r="IH605" s="7">
        <f t="shared" ca="1" si="114"/>
        <v>0</v>
      </c>
      <c r="II605" s="7">
        <f t="shared" ca="1" si="114"/>
        <v>0</v>
      </c>
      <c r="IJ605" s="7">
        <f t="shared" ca="1" si="114"/>
        <v>0</v>
      </c>
      <c r="IK605" s="7">
        <f t="shared" ca="1" si="114"/>
        <v>0</v>
      </c>
      <c r="IL605" s="7">
        <f t="shared" ca="1" si="115"/>
        <v>0</v>
      </c>
      <c r="IM605" s="7">
        <f t="shared" ca="1" si="115"/>
        <v>0</v>
      </c>
      <c r="IN605" s="7">
        <f t="shared" ca="1" si="115"/>
        <v>0</v>
      </c>
      <c r="IP605" s="204"/>
      <c r="IQ605" s="3" t="s">
        <v>36</v>
      </c>
      <c r="IR605" s="7">
        <f ca="1"/>
        <v>0</v>
      </c>
      <c r="IS605" s="7">
        <f ca="1"/>
        <v>0</v>
      </c>
      <c r="IT605" s="7">
        <f ca="1"/>
        <v>0</v>
      </c>
      <c r="IU605" s="7">
        <f ca="1"/>
        <v>0</v>
      </c>
      <c r="IV605" s="7">
        <f ca="1"/>
        <v>0</v>
      </c>
      <c r="IW605" s="7">
        <f ca="1"/>
        <v>0</v>
      </c>
      <c r="IX605" s="7">
        <f ca="1"/>
        <v>0</v>
      </c>
      <c r="IY605" s="7">
        <f ca="1"/>
        <v>0</v>
      </c>
      <c r="IZ605" s="7">
        <f ca="1"/>
        <v>0</v>
      </c>
      <c r="JA605" s="7">
        <f ca="1"/>
        <v>0</v>
      </c>
      <c r="JB605" s="7">
        <f ca="1"/>
        <v>0</v>
      </c>
      <c r="JC605" s="7">
        <f ca="1"/>
        <v>0</v>
      </c>
      <c r="JD605" s="7">
        <f ca="1"/>
        <v>0</v>
      </c>
      <c r="JE605" s="7">
        <f ca="1"/>
        <v>0</v>
      </c>
      <c r="JF605" s="7">
        <f ca="1"/>
        <v>0</v>
      </c>
      <c r="JG605" s="7">
        <f ca="1"/>
        <v>0</v>
      </c>
      <c r="JH605" s="7">
        <f ca="1"/>
        <v>0</v>
      </c>
      <c r="JI605" s="7">
        <f ca="1"/>
        <v>0</v>
      </c>
      <c r="JJ605" s="7">
        <f ca="1"/>
        <v>0</v>
      </c>
      <c r="JK605" s="7">
        <f ca="1"/>
        <v>0</v>
      </c>
      <c r="JL605" s="143"/>
    </row>
    <row r="606" spans="222:279">
      <c r="HO606" s="147"/>
      <c r="HP606" s="204"/>
      <c r="HQ606" s="3" t="s">
        <v>41</v>
      </c>
      <c r="HR606" s="7">
        <f ca="1"/>
        <v>0</v>
      </c>
      <c r="HS606" t="s">
        <v>188</v>
      </c>
      <c r="HV606" s="7">
        <f t="shared" ca="1" si="114"/>
        <v>0</v>
      </c>
      <c r="HW606" s="7">
        <f t="shared" ca="1" si="114"/>
        <v>0</v>
      </c>
      <c r="HX606" s="7">
        <f t="shared" ca="1" si="114"/>
        <v>0</v>
      </c>
      <c r="HY606" s="7">
        <f t="shared" ca="1" si="114"/>
        <v>0</v>
      </c>
      <c r="HZ606" s="7">
        <f t="shared" ca="1" si="114"/>
        <v>0</v>
      </c>
      <c r="IA606" s="7">
        <f t="shared" ca="1" si="114"/>
        <v>0</v>
      </c>
      <c r="IB606" s="7">
        <f t="shared" ca="1" si="114"/>
        <v>0</v>
      </c>
      <c r="IC606" s="7">
        <f t="shared" ca="1" si="114"/>
        <v>0</v>
      </c>
      <c r="ID606" s="7">
        <f t="shared" ca="1" si="114"/>
        <v>0</v>
      </c>
      <c r="IE606" s="7">
        <f t="shared" ca="1" si="114"/>
        <v>0</v>
      </c>
      <c r="IF606" s="7">
        <f t="shared" ca="1" si="114"/>
        <v>0</v>
      </c>
      <c r="IG606" s="7">
        <f t="shared" ca="1" si="114"/>
        <v>0</v>
      </c>
      <c r="IH606" s="7">
        <f t="shared" ca="1" si="114"/>
        <v>0</v>
      </c>
      <c r="II606" s="7">
        <f t="shared" ca="1" si="114"/>
        <v>0</v>
      </c>
      <c r="IJ606" s="7">
        <f t="shared" ca="1" si="114"/>
        <v>0</v>
      </c>
      <c r="IK606" s="7">
        <f t="shared" ca="1" si="114"/>
        <v>0</v>
      </c>
      <c r="IL606" s="7">
        <f t="shared" ca="1" si="115"/>
        <v>0</v>
      </c>
      <c r="IM606" s="7">
        <f t="shared" ca="1" si="115"/>
        <v>0</v>
      </c>
      <c r="IN606" s="7">
        <f t="shared" ca="1" si="115"/>
        <v>0</v>
      </c>
      <c r="IP606" s="204"/>
      <c r="IQ606" s="3" t="s">
        <v>41</v>
      </c>
      <c r="IR606" s="7">
        <f ca="1"/>
        <v>0</v>
      </c>
      <c r="IS606" s="7">
        <f ca="1"/>
        <v>0</v>
      </c>
      <c r="IT606" s="7">
        <f ca="1"/>
        <v>0</v>
      </c>
      <c r="IU606" s="7">
        <f ca="1"/>
        <v>0</v>
      </c>
      <c r="IV606" s="7">
        <f ca="1"/>
        <v>0</v>
      </c>
      <c r="IW606" s="7">
        <f ca="1"/>
        <v>0</v>
      </c>
      <c r="IX606" s="7">
        <f ca="1"/>
        <v>0</v>
      </c>
      <c r="IY606" s="7">
        <f ca="1"/>
        <v>0</v>
      </c>
      <c r="IZ606" s="7">
        <f ca="1"/>
        <v>0</v>
      </c>
      <c r="JA606" s="7">
        <f ca="1"/>
        <v>0</v>
      </c>
      <c r="JB606" s="7">
        <f ca="1"/>
        <v>0</v>
      </c>
      <c r="JC606" s="7">
        <f ca="1"/>
        <v>0</v>
      </c>
      <c r="JD606" s="7">
        <f ca="1"/>
        <v>0</v>
      </c>
      <c r="JE606" s="7">
        <f ca="1"/>
        <v>0</v>
      </c>
      <c r="JF606" s="7">
        <f ca="1"/>
        <v>0</v>
      </c>
      <c r="JG606" s="7">
        <f ca="1"/>
        <v>0</v>
      </c>
      <c r="JH606" s="7">
        <f ca="1"/>
        <v>0</v>
      </c>
      <c r="JI606" s="7">
        <f ca="1"/>
        <v>0</v>
      </c>
      <c r="JJ606" s="7">
        <f ca="1"/>
        <v>0</v>
      </c>
      <c r="JK606" s="7">
        <f ca="1"/>
        <v>0</v>
      </c>
      <c r="JL606" s="143"/>
    </row>
    <row r="607" spans="222:279">
      <c r="HO607" s="147"/>
      <c r="HP607" s="204"/>
      <c r="HQ607" s="3" t="s">
        <v>134</v>
      </c>
      <c r="HR607" s="7">
        <f ca="1"/>
        <v>0.99999999999999989</v>
      </c>
      <c r="HS607" t="s">
        <v>189</v>
      </c>
      <c r="HV607" s="7">
        <f t="shared" ca="1" si="114"/>
        <v>0</v>
      </c>
      <c r="HW607" s="7">
        <f t="shared" ca="1" si="114"/>
        <v>0</v>
      </c>
      <c r="HX607" s="7">
        <f t="shared" ca="1" si="114"/>
        <v>0</v>
      </c>
      <c r="HY607" s="7">
        <f t="shared" ca="1" si="114"/>
        <v>0</v>
      </c>
      <c r="HZ607" s="7">
        <f t="shared" ca="1" si="114"/>
        <v>0</v>
      </c>
      <c r="IA607" s="7">
        <f t="shared" ca="1" si="114"/>
        <v>0</v>
      </c>
      <c r="IB607" s="7">
        <f t="shared" ca="1" si="114"/>
        <v>0</v>
      </c>
      <c r="IC607" s="7">
        <f t="shared" ca="1" si="114"/>
        <v>0</v>
      </c>
      <c r="ID607" s="7">
        <f t="shared" ca="1" si="114"/>
        <v>0</v>
      </c>
      <c r="IE607" s="7">
        <f t="shared" ca="1" si="114"/>
        <v>0</v>
      </c>
      <c r="IF607" s="7">
        <f t="shared" ca="1" si="114"/>
        <v>0</v>
      </c>
      <c r="IG607" s="7">
        <f t="shared" ca="1" si="114"/>
        <v>0</v>
      </c>
      <c r="IH607" s="7">
        <f t="shared" ca="1" si="114"/>
        <v>0</v>
      </c>
      <c r="II607" s="7">
        <f t="shared" ca="1" si="114"/>
        <v>0</v>
      </c>
      <c r="IJ607" s="7">
        <f t="shared" ca="1" si="114"/>
        <v>0</v>
      </c>
      <c r="IK607" s="7">
        <f t="shared" ca="1" si="114"/>
        <v>0</v>
      </c>
      <c r="IL607" s="7">
        <f t="shared" ca="1" si="115"/>
        <v>0</v>
      </c>
      <c r="IM607" s="7">
        <f t="shared" ca="1" si="115"/>
        <v>0</v>
      </c>
      <c r="IN607" s="7">
        <f t="shared" ca="1" si="115"/>
        <v>0.99999999999999989</v>
      </c>
      <c r="IP607" s="204"/>
      <c r="IQ607" s="3" t="s">
        <v>134</v>
      </c>
      <c r="IR607" s="7">
        <f ca="1"/>
        <v>0</v>
      </c>
      <c r="IS607" s="7">
        <f ca="1"/>
        <v>0</v>
      </c>
      <c r="IT607" s="7">
        <f ca="1"/>
        <v>0</v>
      </c>
      <c r="IU607" s="7">
        <f ca="1"/>
        <v>0</v>
      </c>
      <c r="IV607" s="7">
        <f ca="1"/>
        <v>0</v>
      </c>
      <c r="IW607" s="7">
        <f ca="1"/>
        <v>0</v>
      </c>
      <c r="IX607" s="7">
        <f ca="1"/>
        <v>0</v>
      </c>
      <c r="IY607" s="7">
        <f ca="1"/>
        <v>0</v>
      </c>
      <c r="IZ607" s="7">
        <f ca="1"/>
        <v>0</v>
      </c>
      <c r="JA607" s="7">
        <f ca="1"/>
        <v>0</v>
      </c>
      <c r="JB607" s="7">
        <f ca="1"/>
        <v>0</v>
      </c>
      <c r="JC607" s="7">
        <f ca="1"/>
        <v>0</v>
      </c>
      <c r="JD607" s="7">
        <f ca="1"/>
        <v>0</v>
      </c>
      <c r="JE607" s="7">
        <f ca="1"/>
        <v>0</v>
      </c>
      <c r="JF607" s="7">
        <f ca="1"/>
        <v>0</v>
      </c>
      <c r="JG607" s="7">
        <f ca="1"/>
        <v>0</v>
      </c>
      <c r="JH607" s="7">
        <f ca="1"/>
        <v>144954257396.56229</v>
      </c>
      <c r="JI607" s="7">
        <f ca="1"/>
        <v>645725926.42583477</v>
      </c>
      <c r="JJ607" s="7">
        <f ca="1"/>
        <v>3361642303.1369767</v>
      </c>
      <c r="JK607" s="7">
        <f ca="1"/>
        <v>1038374373.8748772</v>
      </c>
      <c r="JL607" s="143"/>
    </row>
    <row r="608" spans="222:279" ht="18">
      <c r="HO608" s="147"/>
      <c r="HP608" s="17"/>
      <c r="HR608" s="17" t="s">
        <v>213</v>
      </c>
      <c r="HV608" s="211" t="s">
        <v>191</v>
      </c>
      <c r="HW608" s="211"/>
      <c r="HX608" s="211"/>
      <c r="HY608" s="211"/>
      <c r="HZ608" s="211"/>
      <c r="IA608" s="211"/>
      <c r="IB608" s="211"/>
      <c r="IC608" s="211"/>
      <c r="ID608" s="211"/>
      <c r="IE608" s="211"/>
      <c r="IF608" s="211"/>
      <c r="IG608" s="211"/>
      <c r="IH608" s="211"/>
      <c r="II608" s="211"/>
      <c r="IJ608" s="211"/>
      <c r="IK608" s="211"/>
      <c r="IL608" s="211"/>
      <c r="IM608" s="211"/>
      <c r="IN608" s="211"/>
      <c r="IR608" s="221" t="s">
        <v>260</v>
      </c>
      <c r="IS608" s="221"/>
      <c r="IT608" s="221"/>
      <c r="IU608" s="221"/>
      <c r="IV608" s="221"/>
      <c r="IW608" s="221"/>
      <c r="IX608" s="221"/>
      <c r="IY608" s="221"/>
      <c r="IZ608" s="221"/>
      <c r="JA608" s="221"/>
      <c r="JB608" s="221"/>
      <c r="JC608" s="221"/>
      <c r="JD608" s="221"/>
      <c r="JE608" s="221"/>
      <c r="JF608" s="221"/>
      <c r="JG608" s="221"/>
      <c r="JH608" s="221"/>
      <c r="JI608" s="221"/>
      <c r="JJ608" s="221"/>
      <c r="JK608" s="221"/>
      <c r="JL608" s="143"/>
    </row>
    <row r="609" spans="222:275">
      <c r="HO609" s="147"/>
      <c r="HP609" s="17"/>
      <c r="HR609" s="17"/>
      <c r="HV609" s="38"/>
      <c r="HW609" s="38"/>
      <c r="HX609" s="38"/>
      <c r="HY609" s="38"/>
      <c r="HZ609" s="38"/>
      <c r="IA609" s="38"/>
      <c r="IB609" s="38"/>
      <c r="IC609" s="38"/>
      <c r="ID609" s="38"/>
      <c r="IE609" s="38"/>
      <c r="IF609" s="38"/>
      <c r="IG609" s="38"/>
      <c r="IH609" s="38"/>
      <c r="II609" s="38"/>
      <c r="IJ609" s="38"/>
      <c r="IK609" s="38"/>
      <c r="IL609" s="38"/>
      <c r="IM609" s="38"/>
      <c r="IN609" s="38"/>
      <c r="IR609" s="7">
        <f ca="1">IR607</f>
        <v>0</v>
      </c>
      <c r="IS609" s="7">
        <f t="shared" ref="IS609:JK609" ca="1" si="116">IS607</f>
        <v>0</v>
      </c>
      <c r="IT609" s="7">
        <f t="shared" ca="1" si="116"/>
        <v>0</v>
      </c>
      <c r="IU609" s="7">
        <f t="shared" ca="1" si="116"/>
        <v>0</v>
      </c>
      <c r="IV609" s="7">
        <f t="shared" ca="1" si="116"/>
        <v>0</v>
      </c>
      <c r="IW609" s="7">
        <f t="shared" ca="1" si="116"/>
        <v>0</v>
      </c>
      <c r="IX609" s="7">
        <f t="shared" ca="1" si="116"/>
        <v>0</v>
      </c>
      <c r="IY609" s="7">
        <f t="shared" ca="1" si="116"/>
        <v>0</v>
      </c>
      <c r="IZ609" s="7">
        <f t="shared" ca="1" si="116"/>
        <v>0</v>
      </c>
      <c r="JA609" s="7">
        <f t="shared" ca="1" si="116"/>
        <v>0</v>
      </c>
      <c r="JB609" s="7">
        <f t="shared" ca="1" si="116"/>
        <v>0</v>
      </c>
      <c r="JC609" s="7">
        <f t="shared" ca="1" si="116"/>
        <v>0</v>
      </c>
      <c r="JD609" s="7">
        <f t="shared" ca="1" si="116"/>
        <v>0</v>
      </c>
      <c r="JE609" s="7">
        <f t="shared" ca="1" si="116"/>
        <v>0</v>
      </c>
      <c r="JF609" s="7">
        <f t="shared" ca="1" si="116"/>
        <v>0</v>
      </c>
      <c r="JG609" s="7">
        <f t="shared" ca="1" si="116"/>
        <v>0</v>
      </c>
      <c r="JH609" s="7">
        <f t="shared" ca="1" si="116"/>
        <v>144954257396.56229</v>
      </c>
      <c r="JI609" s="7">
        <f t="shared" ca="1" si="116"/>
        <v>645725926.42583477</v>
      </c>
      <c r="JJ609" s="7">
        <f t="shared" ca="1" si="116"/>
        <v>3361642303.1369767</v>
      </c>
      <c r="JK609" s="7">
        <f t="shared" ca="1" si="116"/>
        <v>1038374373.8748772</v>
      </c>
      <c r="JL609" s="143"/>
    </row>
    <row r="610" spans="222:275" ht="20">
      <c r="HO610" s="147"/>
      <c r="HP610" s="17"/>
      <c r="HR610" s="17"/>
      <c r="HV610" s="38"/>
      <c r="HW610" s="38"/>
      <c r="HX610" s="38"/>
      <c r="HY610" s="38"/>
      <c r="HZ610" s="38"/>
      <c r="IA610" s="38"/>
      <c r="IB610" s="38"/>
      <c r="IC610" s="38"/>
      <c r="ID610" s="38"/>
      <c r="IE610" s="38"/>
      <c r="IF610" s="38"/>
      <c r="IG610" s="38"/>
      <c r="IH610" s="38"/>
      <c r="II610" s="38"/>
      <c r="IJ610" s="38"/>
      <c r="IK610" s="38"/>
      <c r="IL610" s="38"/>
      <c r="IM610" s="38"/>
      <c r="IN610" s="38"/>
      <c r="IR610" s="221" t="s">
        <v>262</v>
      </c>
      <c r="IS610" s="221"/>
      <c r="IT610" s="221"/>
      <c r="IU610" s="221"/>
      <c r="IV610" s="221"/>
      <c r="IW610" s="221"/>
      <c r="IX610" s="221"/>
      <c r="IY610" s="221"/>
      <c r="IZ610" s="221"/>
      <c r="JA610" s="221"/>
      <c r="JB610" s="221"/>
      <c r="JC610" s="221"/>
      <c r="JD610" s="221"/>
      <c r="JE610" s="221"/>
      <c r="JF610" s="221"/>
      <c r="JG610" s="221"/>
      <c r="JH610" s="221"/>
      <c r="JI610" s="221"/>
      <c r="JJ610" s="221"/>
      <c r="JK610" s="221"/>
      <c r="JL610" s="143"/>
    </row>
    <row r="611" spans="222:275">
      <c r="HO611" s="147"/>
      <c r="HP611" s="17"/>
      <c r="HR611" s="17"/>
      <c r="HV611" s="38"/>
      <c r="HW611" s="38"/>
      <c r="HX611" s="38"/>
      <c r="HY611" s="38"/>
      <c r="HZ611" s="38"/>
      <c r="IA611" s="38"/>
      <c r="IB611" s="38"/>
      <c r="IC611" s="38"/>
      <c r="ID611" s="38"/>
      <c r="IE611" s="38"/>
      <c r="IF611" s="38"/>
      <c r="IG611" s="38"/>
      <c r="IH611" s="38"/>
      <c r="II611" s="38"/>
      <c r="IJ611" s="38"/>
      <c r="IK611" s="38"/>
      <c r="IL611" s="38"/>
      <c r="IM611" s="38"/>
      <c r="IN611" s="38"/>
      <c r="IR611" s="17"/>
      <c r="IS611" s="17"/>
      <c r="IT611" s="17"/>
      <c r="IU611" s="17"/>
      <c r="IV611" s="17"/>
      <c r="IW611" s="17"/>
      <c r="IX611" s="17"/>
      <c r="IY611" s="17"/>
      <c r="IZ611" s="17"/>
      <c r="JA611" s="17"/>
      <c r="JB611" s="17"/>
      <c r="JC611" s="17"/>
      <c r="JD611" s="17"/>
      <c r="JE611" s="17"/>
      <c r="JF611" s="17"/>
      <c r="JG611" s="17"/>
      <c r="JH611" s="17"/>
      <c r="JI611" s="17"/>
      <c r="JJ611" s="17"/>
      <c r="JK611" s="17"/>
      <c r="JL611" s="143"/>
    </row>
    <row r="612" spans="222:275">
      <c r="HO612" s="148"/>
      <c r="HV612" s="211" t="s">
        <v>1</v>
      </c>
      <c r="HW612" s="211"/>
      <c r="HX612" s="211"/>
      <c r="HY612" s="211"/>
      <c r="HZ612" s="211"/>
      <c r="IA612" s="211"/>
      <c r="IB612" s="211"/>
      <c r="IC612" s="211"/>
      <c r="ID612" s="211"/>
      <c r="IE612" s="211"/>
      <c r="IF612" s="211"/>
      <c r="IG612" s="211"/>
      <c r="IH612" s="211"/>
      <c r="II612" s="211"/>
      <c r="IJ612" s="211"/>
      <c r="IK612" s="211"/>
      <c r="IL612" s="211"/>
      <c r="IM612" s="211"/>
      <c r="IN612" s="211"/>
      <c r="IO612" s="17"/>
      <c r="IP612" s="45"/>
      <c r="IQ612" s="3"/>
      <c r="IR612" s="211" t="s">
        <v>110</v>
      </c>
      <c r="IS612" s="211"/>
      <c r="IT612" s="211"/>
      <c r="IU612" s="211"/>
      <c r="IV612" s="211"/>
      <c r="IW612" s="211"/>
      <c r="IX612" s="211"/>
      <c r="IY612" s="211"/>
      <c r="IZ612" s="211"/>
      <c r="JA612" s="211"/>
      <c r="JB612" s="211"/>
      <c r="JC612" s="211"/>
      <c r="JD612" s="211"/>
      <c r="JE612" s="211"/>
      <c r="JF612" s="211"/>
      <c r="JG612" s="211"/>
      <c r="JH612" s="211"/>
      <c r="JI612" s="211"/>
      <c r="JJ612" s="211"/>
      <c r="JK612" s="211"/>
      <c r="JL612" s="143"/>
    </row>
    <row r="613" spans="222:275" ht="87" customHeight="1">
      <c r="HO613" s="148"/>
      <c r="HS613" t="s">
        <v>190</v>
      </c>
      <c r="HV613" s="6" t="s">
        <v>175</v>
      </c>
      <c r="HW613" s="6" t="s">
        <v>176</v>
      </c>
      <c r="HX613" s="6" t="s">
        <v>28</v>
      </c>
      <c r="HY613" s="6" t="s">
        <v>0</v>
      </c>
      <c r="HZ613" s="6" t="s">
        <v>37</v>
      </c>
      <c r="IA613" s="6" t="s">
        <v>38</v>
      </c>
      <c r="IB613" s="6" t="s">
        <v>13</v>
      </c>
      <c r="IC613" s="6" t="s">
        <v>23</v>
      </c>
      <c r="ID613" s="6" t="s">
        <v>22</v>
      </c>
      <c r="IE613" s="6" t="s">
        <v>131</v>
      </c>
      <c r="IF613" s="6" t="s">
        <v>132</v>
      </c>
      <c r="IG613" s="6" t="s">
        <v>32</v>
      </c>
      <c r="IH613" s="6" t="s">
        <v>33</v>
      </c>
      <c r="II613" s="6" t="s">
        <v>42</v>
      </c>
      <c r="IJ613" s="6" t="s">
        <v>34</v>
      </c>
      <c r="IK613" s="6" t="s">
        <v>35</v>
      </c>
      <c r="IL613" s="6" t="s">
        <v>36</v>
      </c>
      <c r="IM613" s="6" t="s">
        <v>41</v>
      </c>
      <c r="IN613" s="6" t="s">
        <v>134</v>
      </c>
      <c r="IO613" s="17"/>
      <c r="IP613" s="45"/>
      <c r="IQ613" s="3"/>
      <c r="IR613" s="6" t="s">
        <v>14</v>
      </c>
      <c r="IS613" s="6" t="s">
        <v>201</v>
      </c>
      <c r="IT613" s="6" t="s">
        <v>202</v>
      </c>
      <c r="IU613" s="6" t="s">
        <v>27</v>
      </c>
      <c r="IV613" s="6" t="s">
        <v>203</v>
      </c>
      <c r="IW613" s="6" t="s">
        <v>204</v>
      </c>
      <c r="IX613" s="6" t="s">
        <v>15</v>
      </c>
      <c r="IY613" s="6" t="s">
        <v>206</v>
      </c>
      <c r="IZ613" s="6" t="s">
        <v>21</v>
      </c>
      <c r="JA613" s="6" t="s">
        <v>205</v>
      </c>
      <c r="JB613" s="6" t="s">
        <v>20</v>
      </c>
      <c r="JC613" s="6" t="s">
        <v>207</v>
      </c>
      <c r="JD613" s="6" t="s">
        <v>182</v>
      </c>
      <c r="JE613" s="6" t="s">
        <v>183</v>
      </c>
      <c r="JF613" s="6" t="s">
        <v>184</v>
      </c>
      <c r="JG613" s="6" t="s">
        <v>180</v>
      </c>
      <c r="JH613" s="6" t="s">
        <v>139</v>
      </c>
      <c r="JI613" s="6" t="s">
        <v>140</v>
      </c>
      <c r="JJ613" s="6" t="s">
        <v>181</v>
      </c>
      <c r="JK613" s="6" t="s">
        <v>142</v>
      </c>
      <c r="JL613" s="143"/>
    </row>
    <row r="614" spans="222:275">
      <c r="HO614" s="148"/>
      <c r="HP614" s="204" t="s">
        <v>169</v>
      </c>
      <c r="HQ614" s="3" t="s">
        <v>175</v>
      </c>
      <c r="HR614" s="7">
        <f t="array" aca="1" ref="HR614:HR632" ca="1">TRANSPOSE(HV90:IN90)</f>
        <v>0</v>
      </c>
      <c r="HS614" t="s">
        <v>185</v>
      </c>
      <c r="HV614" s="7">
        <f ca="1">IF((ROW()-ROW($HV$614))=(COLUMN()-COLUMN($HV$614)),INDIRECT("HR"&amp;ROW()),0)</f>
        <v>0</v>
      </c>
      <c r="HW614" s="7">
        <f t="shared" ref="HW614:IN628" ca="1" si="117">IF((ROW()-ROW($HV$614))=(COLUMN()-COLUMN($HV$614)),INDIRECT("HR"&amp;ROW()),0)</f>
        <v>0</v>
      </c>
      <c r="HX614" s="7">
        <f t="shared" ca="1" si="117"/>
        <v>0</v>
      </c>
      <c r="HY614" s="7">
        <f t="shared" ca="1" si="117"/>
        <v>0</v>
      </c>
      <c r="HZ614" s="7">
        <f t="shared" ca="1" si="117"/>
        <v>0</v>
      </c>
      <c r="IA614" s="7">
        <f t="shared" ca="1" si="117"/>
        <v>0</v>
      </c>
      <c r="IB614" s="7">
        <f t="shared" ca="1" si="117"/>
        <v>0</v>
      </c>
      <c r="IC614" s="7">
        <f t="shared" ca="1" si="117"/>
        <v>0</v>
      </c>
      <c r="ID614" s="7">
        <f t="shared" ca="1" si="117"/>
        <v>0</v>
      </c>
      <c r="IE614" s="7">
        <f t="shared" ca="1" si="117"/>
        <v>0</v>
      </c>
      <c r="IF614" s="7">
        <f t="shared" ca="1" si="117"/>
        <v>0</v>
      </c>
      <c r="IG614" s="7">
        <f t="shared" ca="1" si="117"/>
        <v>0</v>
      </c>
      <c r="IH614" s="7">
        <f t="shared" ca="1" si="117"/>
        <v>0</v>
      </c>
      <c r="II614" s="7">
        <f t="shared" ca="1" si="117"/>
        <v>0</v>
      </c>
      <c r="IJ614" s="7">
        <f t="shared" ca="1" si="117"/>
        <v>0</v>
      </c>
      <c r="IK614" s="7">
        <f t="shared" ca="1" si="117"/>
        <v>0</v>
      </c>
      <c r="IL614" s="7">
        <f t="shared" ca="1" si="117"/>
        <v>0</v>
      </c>
      <c r="IM614" s="7">
        <f t="shared" ca="1" si="117"/>
        <v>0</v>
      </c>
      <c r="IN614" s="7">
        <f t="shared" ca="1" si="117"/>
        <v>0</v>
      </c>
      <c r="IO614" s="17"/>
      <c r="IP614" s="204" t="s">
        <v>169</v>
      </c>
      <c r="IQ614" s="3" t="s">
        <v>175</v>
      </c>
      <c r="IR614" s="7">
        <f t="array" aca="1" ref="IR614:JK632" ca="1">MMULT(HV614:IN632, FL$103:GE$121)</f>
        <v>0</v>
      </c>
      <c r="IS614" s="7">
        <f ca="1"/>
        <v>0</v>
      </c>
      <c r="IT614" s="7">
        <f ca="1"/>
        <v>0</v>
      </c>
      <c r="IU614" s="7">
        <f ca="1"/>
        <v>0</v>
      </c>
      <c r="IV614" s="7">
        <f ca="1"/>
        <v>0</v>
      </c>
      <c r="IW614" s="7">
        <f ca="1"/>
        <v>0</v>
      </c>
      <c r="IX614" s="7">
        <f ca="1"/>
        <v>0</v>
      </c>
      <c r="IY614" s="7">
        <f ca="1"/>
        <v>0</v>
      </c>
      <c r="IZ614" s="7">
        <f ca="1"/>
        <v>0</v>
      </c>
      <c r="JA614" s="7">
        <f ca="1"/>
        <v>0</v>
      </c>
      <c r="JB614" s="7">
        <f ca="1"/>
        <v>0</v>
      </c>
      <c r="JC614" s="7">
        <f ca="1"/>
        <v>0</v>
      </c>
      <c r="JD614" s="7">
        <f ca="1"/>
        <v>0</v>
      </c>
      <c r="JE614" s="7">
        <f ca="1"/>
        <v>0</v>
      </c>
      <c r="JF614" s="7">
        <f ca="1"/>
        <v>0</v>
      </c>
      <c r="JG614" s="7">
        <f ca="1"/>
        <v>0</v>
      </c>
      <c r="JH614" s="7">
        <f ca="1"/>
        <v>0</v>
      </c>
      <c r="JI614" s="7">
        <f ca="1"/>
        <v>0</v>
      </c>
      <c r="JJ614" s="7">
        <f ca="1"/>
        <v>0</v>
      </c>
      <c r="JK614" s="7">
        <f ca="1"/>
        <v>0</v>
      </c>
      <c r="JL614" s="143"/>
    </row>
    <row r="615" spans="222:275">
      <c r="HO615" s="148"/>
      <c r="HP615" s="204"/>
      <c r="HQ615" s="3" t="s">
        <v>176</v>
      </c>
      <c r="HR615" s="7">
        <f ca="1"/>
        <v>0</v>
      </c>
      <c r="HS615" t="s">
        <v>185</v>
      </c>
      <c r="HV615" s="7">
        <f t="shared" ref="HV615:IK632" ca="1" si="118">IF((ROW()-ROW($HV$614))=(COLUMN()-COLUMN($HV$614)),INDIRECT("HR"&amp;ROW()),0)</f>
        <v>0</v>
      </c>
      <c r="HW615" s="7">
        <f t="shared" ca="1" si="117"/>
        <v>0</v>
      </c>
      <c r="HX615" s="7">
        <f t="shared" ca="1" si="117"/>
        <v>0</v>
      </c>
      <c r="HY615" s="7">
        <f t="shared" ca="1" si="117"/>
        <v>0</v>
      </c>
      <c r="HZ615" s="7">
        <f t="shared" ca="1" si="117"/>
        <v>0</v>
      </c>
      <c r="IA615" s="7">
        <f t="shared" ca="1" si="117"/>
        <v>0</v>
      </c>
      <c r="IB615" s="7">
        <f t="shared" ca="1" si="117"/>
        <v>0</v>
      </c>
      <c r="IC615" s="7">
        <f t="shared" ca="1" si="117"/>
        <v>0</v>
      </c>
      <c r="ID615" s="7">
        <f t="shared" ca="1" si="117"/>
        <v>0</v>
      </c>
      <c r="IE615" s="7">
        <f t="shared" ca="1" si="117"/>
        <v>0</v>
      </c>
      <c r="IF615" s="7">
        <f t="shared" ca="1" si="117"/>
        <v>0</v>
      </c>
      <c r="IG615" s="7">
        <f t="shared" ca="1" si="117"/>
        <v>0</v>
      </c>
      <c r="IH615" s="7">
        <f t="shared" ca="1" si="117"/>
        <v>0</v>
      </c>
      <c r="II615" s="7">
        <f t="shared" ca="1" si="117"/>
        <v>0</v>
      </c>
      <c r="IJ615" s="7">
        <f t="shared" ca="1" si="117"/>
        <v>0</v>
      </c>
      <c r="IK615" s="7">
        <f t="shared" ca="1" si="117"/>
        <v>0</v>
      </c>
      <c r="IL615" s="7">
        <f t="shared" ca="1" si="117"/>
        <v>0</v>
      </c>
      <c r="IM615" s="7">
        <f t="shared" ca="1" si="117"/>
        <v>0</v>
      </c>
      <c r="IN615" s="7">
        <f t="shared" ca="1" si="117"/>
        <v>0</v>
      </c>
      <c r="IO615" s="17"/>
      <c r="IP615" s="204"/>
      <c r="IQ615" s="3" t="s">
        <v>176</v>
      </c>
      <c r="IR615" s="7">
        <f ca="1"/>
        <v>0</v>
      </c>
      <c r="IS615" s="7">
        <f ca="1"/>
        <v>0</v>
      </c>
      <c r="IT615" s="7">
        <f ca="1"/>
        <v>0</v>
      </c>
      <c r="IU615" s="7">
        <f ca="1"/>
        <v>0</v>
      </c>
      <c r="IV615" s="7">
        <f ca="1"/>
        <v>0</v>
      </c>
      <c r="IW615" s="7">
        <f ca="1"/>
        <v>0</v>
      </c>
      <c r="IX615" s="7">
        <f ca="1"/>
        <v>0</v>
      </c>
      <c r="IY615" s="7">
        <f ca="1"/>
        <v>0</v>
      </c>
      <c r="IZ615" s="7">
        <f ca="1"/>
        <v>0</v>
      </c>
      <c r="JA615" s="7">
        <f ca="1"/>
        <v>0</v>
      </c>
      <c r="JB615" s="7">
        <f ca="1"/>
        <v>0</v>
      </c>
      <c r="JC615" s="7">
        <f ca="1"/>
        <v>0</v>
      </c>
      <c r="JD615" s="7">
        <f ca="1"/>
        <v>0</v>
      </c>
      <c r="JE615" s="7">
        <f ca="1"/>
        <v>0</v>
      </c>
      <c r="JF615" s="7">
        <f ca="1"/>
        <v>0</v>
      </c>
      <c r="JG615" s="7">
        <f ca="1"/>
        <v>0</v>
      </c>
      <c r="JH615" s="7">
        <f ca="1"/>
        <v>0</v>
      </c>
      <c r="JI615" s="7">
        <f ca="1"/>
        <v>0</v>
      </c>
      <c r="JJ615" s="7">
        <f ca="1"/>
        <v>0</v>
      </c>
      <c r="JK615" s="7">
        <f ca="1"/>
        <v>0</v>
      </c>
      <c r="JL615" s="143"/>
    </row>
    <row r="616" spans="222:275">
      <c r="HO616" s="148"/>
      <c r="HP616" s="204"/>
      <c r="HQ616" s="3" t="s">
        <v>28</v>
      </c>
      <c r="HR616" s="7">
        <f ca="1"/>
        <v>0</v>
      </c>
      <c r="HS616" t="s">
        <v>185</v>
      </c>
      <c r="HV616" s="7">
        <f t="shared" ca="1" si="118"/>
        <v>0</v>
      </c>
      <c r="HW616" s="7">
        <f t="shared" ca="1" si="117"/>
        <v>0</v>
      </c>
      <c r="HX616" s="7">
        <f t="shared" ca="1" si="117"/>
        <v>0</v>
      </c>
      <c r="HY616" s="7">
        <f t="shared" ca="1" si="117"/>
        <v>0</v>
      </c>
      <c r="HZ616" s="7">
        <f t="shared" ca="1" si="117"/>
        <v>0</v>
      </c>
      <c r="IA616" s="7">
        <f t="shared" ca="1" si="117"/>
        <v>0</v>
      </c>
      <c r="IB616" s="7">
        <f t="shared" ca="1" si="117"/>
        <v>0</v>
      </c>
      <c r="IC616" s="7">
        <f t="shared" ca="1" si="117"/>
        <v>0</v>
      </c>
      <c r="ID616" s="7">
        <f t="shared" ca="1" si="117"/>
        <v>0</v>
      </c>
      <c r="IE616" s="7">
        <f t="shared" ca="1" si="117"/>
        <v>0</v>
      </c>
      <c r="IF616" s="7">
        <f t="shared" ca="1" si="117"/>
        <v>0</v>
      </c>
      <c r="IG616" s="7">
        <f t="shared" ca="1" si="117"/>
        <v>0</v>
      </c>
      <c r="IH616" s="7">
        <f t="shared" ca="1" si="117"/>
        <v>0</v>
      </c>
      <c r="II616" s="7">
        <f t="shared" ca="1" si="117"/>
        <v>0</v>
      </c>
      <c r="IJ616" s="7">
        <f t="shared" ca="1" si="117"/>
        <v>0</v>
      </c>
      <c r="IK616" s="7">
        <f t="shared" ca="1" si="117"/>
        <v>0</v>
      </c>
      <c r="IL616" s="7">
        <f t="shared" ca="1" si="117"/>
        <v>0</v>
      </c>
      <c r="IM616" s="7">
        <f t="shared" ca="1" si="117"/>
        <v>0</v>
      </c>
      <c r="IN616" s="7">
        <f t="shared" ca="1" si="117"/>
        <v>0</v>
      </c>
      <c r="IO616" s="17"/>
      <c r="IP616" s="204"/>
      <c r="IQ616" s="3" t="s">
        <v>28</v>
      </c>
      <c r="IR616" s="7">
        <f ca="1"/>
        <v>0</v>
      </c>
      <c r="IS616" s="7">
        <f ca="1"/>
        <v>0</v>
      </c>
      <c r="IT616" s="7">
        <f ca="1"/>
        <v>0</v>
      </c>
      <c r="IU616" s="7">
        <f ca="1"/>
        <v>0</v>
      </c>
      <c r="IV616" s="7">
        <f ca="1"/>
        <v>0</v>
      </c>
      <c r="IW616" s="7">
        <f ca="1"/>
        <v>0</v>
      </c>
      <c r="IX616" s="7">
        <f ca="1"/>
        <v>0</v>
      </c>
      <c r="IY616" s="7">
        <f ca="1"/>
        <v>0</v>
      </c>
      <c r="IZ616" s="7">
        <f ca="1"/>
        <v>0</v>
      </c>
      <c r="JA616" s="7">
        <f ca="1"/>
        <v>0</v>
      </c>
      <c r="JB616" s="7">
        <f ca="1"/>
        <v>0</v>
      </c>
      <c r="JC616" s="7">
        <f ca="1"/>
        <v>0</v>
      </c>
      <c r="JD616" s="7">
        <f ca="1"/>
        <v>0</v>
      </c>
      <c r="JE616" s="7">
        <f ca="1"/>
        <v>0</v>
      </c>
      <c r="JF616" s="7">
        <f ca="1"/>
        <v>0</v>
      </c>
      <c r="JG616" s="7">
        <f ca="1"/>
        <v>0</v>
      </c>
      <c r="JH616" s="7">
        <f ca="1"/>
        <v>0</v>
      </c>
      <c r="JI616" s="7">
        <f ca="1"/>
        <v>0</v>
      </c>
      <c r="JJ616" s="7">
        <f ca="1"/>
        <v>0</v>
      </c>
      <c r="JK616" s="7">
        <f ca="1"/>
        <v>0</v>
      </c>
      <c r="JL616" s="143"/>
    </row>
    <row r="617" spans="222:275">
      <c r="HO617" s="147"/>
      <c r="HP617" s="204"/>
      <c r="HQ617" s="3" t="s">
        <v>0</v>
      </c>
      <c r="HR617" s="7">
        <f ca="1"/>
        <v>0</v>
      </c>
      <c r="HS617" t="s">
        <v>185</v>
      </c>
      <c r="HV617" s="7">
        <f t="shared" ca="1" si="118"/>
        <v>0</v>
      </c>
      <c r="HW617" s="7">
        <f t="shared" ca="1" si="117"/>
        <v>0</v>
      </c>
      <c r="HX617" s="7">
        <f t="shared" ca="1" si="117"/>
        <v>0</v>
      </c>
      <c r="HY617" s="7">
        <f t="shared" ca="1" si="117"/>
        <v>0</v>
      </c>
      <c r="HZ617" s="7">
        <f t="shared" ca="1" si="117"/>
        <v>0</v>
      </c>
      <c r="IA617" s="7">
        <f t="shared" ca="1" si="117"/>
        <v>0</v>
      </c>
      <c r="IB617" s="7">
        <f t="shared" ca="1" si="117"/>
        <v>0</v>
      </c>
      <c r="IC617" s="7">
        <f t="shared" ca="1" si="117"/>
        <v>0</v>
      </c>
      <c r="ID617" s="7">
        <f t="shared" ca="1" si="117"/>
        <v>0</v>
      </c>
      <c r="IE617" s="7">
        <f t="shared" ca="1" si="117"/>
        <v>0</v>
      </c>
      <c r="IF617" s="7">
        <f t="shared" ca="1" si="117"/>
        <v>0</v>
      </c>
      <c r="IG617" s="7">
        <f t="shared" ca="1" si="117"/>
        <v>0</v>
      </c>
      <c r="IH617" s="7">
        <f t="shared" ca="1" si="117"/>
        <v>0</v>
      </c>
      <c r="II617" s="7">
        <f t="shared" ca="1" si="117"/>
        <v>0</v>
      </c>
      <c r="IJ617" s="7">
        <f t="shared" ca="1" si="117"/>
        <v>0</v>
      </c>
      <c r="IK617" s="7">
        <f t="shared" ca="1" si="117"/>
        <v>0</v>
      </c>
      <c r="IL617" s="7">
        <f t="shared" ca="1" si="117"/>
        <v>0</v>
      </c>
      <c r="IM617" s="7">
        <f t="shared" ca="1" si="117"/>
        <v>0</v>
      </c>
      <c r="IN617" s="7">
        <f t="shared" ca="1" si="117"/>
        <v>0</v>
      </c>
      <c r="IO617" s="38"/>
      <c r="IP617" s="204"/>
      <c r="IQ617" s="3" t="s">
        <v>0</v>
      </c>
      <c r="IR617" s="7">
        <f ca="1"/>
        <v>0</v>
      </c>
      <c r="IS617" s="7">
        <f ca="1"/>
        <v>0</v>
      </c>
      <c r="IT617" s="7">
        <f ca="1"/>
        <v>0</v>
      </c>
      <c r="IU617" s="7">
        <f ca="1"/>
        <v>0</v>
      </c>
      <c r="IV617" s="7">
        <f ca="1"/>
        <v>0</v>
      </c>
      <c r="IW617" s="7">
        <f ca="1"/>
        <v>0</v>
      </c>
      <c r="IX617" s="7">
        <f ca="1"/>
        <v>0</v>
      </c>
      <c r="IY617" s="7">
        <f ca="1"/>
        <v>0</v>
      </c>
      <c r="IZ617" s="7">
        <f ca="1"/>
        <v>0</v>
      </c>
      <c r="JA617" s="7">
        <f ca="1"/>
        <v>0</v>
      </c>
      <c r="JB617" s="7">
        <f ca="1"/>
        <v>0</v>
      </c>
      <c r="JC617" s="7">
        <f ca="1"/>
        <v>0</v>
      </c>
      <c r="JD617" s="7">
        <f ca="1"/>
        <v>0</v>
      </c>
      <c r="JE617" s="7">
        <f ca="1"/>
        <v>0</v>
      </c>
      <c r="JF617" s="7">
        <f ca="1"/>
        <v>0</v>
      </c>
      <c r="JG617" s="7">
        <f ca="1"/>
        <v>0</v>
      </c>
      <c r="JH617" s="7">
        <f ca="1"/>
        <v>0</v>
      </c>
      <c r="JI617" s="7">
        <f ca="1"/>
        <v>0</v>
      </c>
      <c r="JJ617" s="7">
        <f ca="1"/>
        <v>0</v>
      </c>
      <c r="JK617" s="7">
        <f ca="1"/>
        <v>0</v>
      </c>
      <c r="JL617" s="143"/>
    </row>
    <row r="618" spans="222:275">
      <c r="HO618" s="147"/>
      <c r="HP618" s="204"/>
      <c r="HQ618" s="3" t="s">
        <v>37</v>
      </c>
      <c r="HR618" s="7">
        <f ca="1"/>
        <v>0</v>
      </c>
      <c r="HS618" t="s">
        <v>185</v>
      </c>
      <c r="HV618" s="7">
        <f t="shared" ca="1" si="118"/>
        <v>0</v>
      </c>
      <c r="HW618" s="7">
        <f t="shared" ca="1" si="117"/>
        <v>0</v>
      </c>
      <c r="HX618" s="7">
        <f t="shared" ca="1" si="117"/>
        <v>0</v>
      </c>
      <c r="HY618" s="7">
        <f t="shared" ca="1" si="117"/>
        <v>0</v>
      </c>
      <c r="HZ618" s="7">
        <f t="shared" ca="1" si="117"/>
        <v>0</v>
      </c>
      <c r="IA618" s="7">
        <f t="shared" ca="1" si="117"/>
        <v>0</v>
      </c>
      <c r="IB618" s="7">
        <f t="shared" ca="1" si="117"/>
        <v>0</v>
      </c>
      <c r="IC618" s="7">
        <f t="shared" ca="1" si="117"/>
        <v>0</v>
      </c>
      <c r="ID618" s="7">
        <f t="shared" ca="1" si="117"/>
        <v>0</v>
      </c>
      <c r="IE618" s="7">
        <f t="shared" ca="1" si="117"/>
        <v>0</v>
      </c>
      <c r="IF618" s="7">
        <f t="shared" ca="1" si="117"/>
        <v>0</v>
      </c>
      <c r="IG618" s="7">
        <f t="shared" ca="1" si="117"/>
        <v>0</v>
      </c>
      <c r="IH618" s="7">
        <f t="shared" ca="1" si="117"/>
        <v>0</v>
      </c>
      <c r="II618" s="7">
        <f t="shared" ca="1" si="117"/>
        <v>0</v>
      </c>
      <c r="IJ618" s="7">
        <f t="shared" ca="1" si="117"/>
        <v>0</v>
      </c>
      <c r="IK618" s="7">
        <f t="shared" ca="1" si="117"/>
        <v>0</v>
      </c>
      <c r="IL618" s="7">
        <f t="shared" ca="1" si="117"/>
        <v>0</v>
      </c>
      <c r="IM618" s="7">
        <f t="shared" ca="1" si="117"/>
        <v>0</v>
      </c>
      <c r="IN618" s="7">
        <f t="shared" ca="1" si="117"/>
        <v>0</v>
      </c>
      <c r="IP618" s="204"/>
      <c r="IQ618" s="3" t="s">
        <v>37</v>
      </c>
      <c r="IR618" s="7">
        <f ca="1"/>
        <v>0</v>
      </c>
      <c r="IS618" s="7">
        <f ca="1"/>
        <v>0</v>
      </c>
      <c r="IT618" s="7">
        <f ca="1"/>
        <v>0</v>
      </c>
      <c r="IU618" s="7">
        <f ca="1"/>
        <v>0</v>
      </c>
      <c r="IV618" s="7">
        <f ca="1"/>
        <v>0</v>
      </c>
      <c r="IW618" s="7">
        <f ca="1"/>
        <v>0</v>
      </c>
      <c r="IX618" s="7">
        <f ca="1"/>
        <v>0</v>
      </c>
      <c r="IY618" s="7">
        <f ca="1"/>
        <v>0</v>
      </c>
      <c r="IZ618" s="7">
        <f ca="1"/>
        <v>0</v>
      </c>
      <c r="JA618" s="7">
        <f ca="1"/>
        <v>0</v>
      </c>
      <c r="JB618" s="7">
        <f ca="1"/>
        <v>0</v>
      </c>
      <c r="JC618" s="7">
        <f ca="1"/>
        <v>0</v>
      </c>
      <c r="JD618" s="7">
        <f ca="1"/>
        <v>0</v>
      </c>
      <c r="JE618" s="7">
        <f ca="1"/>
        <v>0</v>
      </c>
      <c r="JF618" s="7">
        <f ca="1"/>
        <v>0</v>
      </c>
      <c r="JG618" s="7">
        <f ca="1"/>
        <v>0</v>
      </c>
      <c r="JH618" s="7">
        <f ca="1"/>
        <v>0</v>
      </c>
      <c r="JI618" s="7">
        <f ca="1"/>
        <v>0</v>
      </c>
      <c r="JJ618" s="7">
        <f ca="1"/>
        <v>0</v>
      </c>
      <c r="JK618" s="7">
        <f ca="1"/>
        <v>0</v>
      </c>
      <c r="JL618" s="143"/>
    </row>
    <row r="619" spans="222:275">
      <c r="HO619" s="147"/>
      <c r="HP619" s="204"/>
      <c r="HQ619" s="3" t="s">
        <v>38</v>
      </c>
      <c r="HR619" s="7">
        <f ca="1"/>
        <v>0</v>
      </c>
      <c r="HS619" t="s">
        <v>185</v>
      </c>
      <c r="HV619" s="7">
        <f t="shared" ca="1" si="118"/>
        <v>0</v>
      </c>
      <c r="HW619" s="7">
        <f t="shared" ca="1" si="117"/>
        <v>0</v>
      </c>
      <c r="HX619" s="7">
        <f t="shared" ca="1" si="117"/>
        <v>0</v>
      </c>
      <c r="HY619" s="7">
        <f t="shared" ca="1" si="117"/>
        <v>0</v>
      </c>
      <c r="HZ619" s="7">
        <f t="shared" ca="1" si="117"/>
        <v>0</v>
      </c>
      <c r="IA619" s="7">
        <f t="shared" ca="1" si="117"/>
        <v>0</v>
      </c>
      <c r="IB619" s="7">
        <f t="shared" ca="1" si="117"/>
        <v>0</v>
      </c>
      <c r="IC619" s="7">
        <f t="shared" ca="1" si="117"/>
        <v>0</v>
      </c>
      <c r="ID619" s="7">
        <f t="shared" ca="1" si="117"/>
        <v>0</v>
      </c>
      <c r="IE619" s="7">
        <f t="shared" ca="1" si="117"/>
        <v>0</v>
      </c>
      <c r="IF619" s="7">
        <f t="shared" ca="1" si="117"/>
        <v>0</v>
      </c>
      <c r="IG619" s="7">
        <f t="shared" ca="1" si="117"/>
        <v>0</v>
      </c>
      <c r="IH619" s="7">
        <f t="shared" ca="1" si="117"/>
        <v>0</v>
      </c>
      <c r="II619" s="7">
        <f t="shared" ca="1" si="117"/>
        <v>0</v>
      </c>
      <c r="IJ619" s="7">
        <f t="shared" ca="1" si="117"/>
        <v>0</v>
      </c>
      <c r="IK619" s="7">
        <f t="shared" ca="1" si="117"/>
        <v>0</v>
      </c>
      <c r="IL619" s="7">
        <f t="shared" ca="1" si="117"/>
        <v>0</v>
      </c>
      <c r="IM619" s="7">
        <f t="shared" ca="1" si="117"/>
        <v>0</v>
      </c>
      <c r="IN619" s="7">
        <f t="shared" ca="1" si="117"/>
        <v>0</v>
      </c>
      <c r="IP619" s="204"/>
      <c r="IQ619" s="3" t="s">
        <v>38</v>
      </c>
      <c r="IR619" s="7">
        <f ca="1"/>
        <v>0</v>
      </c>
      <c r="IS619" s="7">
        <f ca="1"/>
        <v>0</v>
      </c>
      <c r="IT619" s="7">
        <f ca="1"/>
        <v>0</v>
      </c>
      <c r="IU619" s="7">
        <f ca="1"/>
        <v>0</v>
      </c>
      <c r="IV619" s="7">
        <f ca="1"/>
        <v>0</v>
      </c>
      <c r="IW619" s="7">
        <f ca="1"/>
        <v>0</v>
      </c>
      <c r="IX619" s="7">
        <f ca="1"/>
        <v>0</v>
      </c>
      <c r="IY619" s="7">
        <f ca="1"/>
        <v>0</v>
      </c>
      <c r="IZ619" s="7">
        <f ca="1"/>
        <v>0</v>
      </c>
      <c r="JA619" s="7">
        <f ca="1"/>
        <v>0</v>
      </c>
      <c r="JB619" s="7">
        <f ca="1"/>
        <v>0</v>
      </c>
      <c r="JC619" s="7">
        <f ca="1"/>
        <v>0</v>
      </c>
      <c r="JD619" s="7">
        <f ca="1"/>
        <v>0</v>
      </c>
      <c r="JE619" s="7">
        <f ca="1"/>
        <v>0</v>
      </c>
      <c r="JF619" s="7">
        <f ca="1"/>
        <v>0</v>
      </c>
      <c r="JG619" s="7">
        <f ca="1"/>
        <v>0</v>
      </c>
      <c r="JH619" s="7">
        <f ca="1"/>
        <v>0</v>
      </c>
      <c r="JI619" s="7">
        <f ca="1"/>
        <v>0</v>
      </c>
      <c r="JJ619" s="7">
        <f ca="1"/>
        <v>0</v>
      </c>
      <c r="JK619" s="7">
        <f ca="1"/>
        <v>0</v>
      </c>
      <c r="JL619" s="143"/>
    </row>
    <row r="620" spans="222:275">
      <c r="HO620" s="147"/>
      <c r="HP620" s="204"/>
      <c r="HQ620" s="3" t="s">
        <v>13</v>
      </c>
      <c r="HR620" s="7">
        <f ca="1"/>
        <v>0</v>
      </c>
      <c r="HS620" t="s">
        <v>185</v>
      </c>
      <c r="HV620" s="7">
        <f t="shared" ca="1" si="118"/>
        <v>0</v>
      </c>
      <c r="HW620" s="7">
        <f t="shared" ca="1" si="117"/>
        <v>0</v>
      </c>
      <c r="HX620" s="7">
        <f t="shared" ca="1" si="117"/>
        <v>0</v>
      </c>
      <c r="HY620" s="7">
        <f t="shared" ca="1" si="117"/>
        <v>0</v>
      </c>
      <c r="HZ620" s="7">
        <f t="shared" ca="1" si="117"/>
        <v>0</v>
      </c>
      <c r="IA620" s="7">
        <f t="shared" ca="1" si="117"/>
        <v>0</v>
      </c>
      <c r="IB620" s="7">
        <f t="shared" ca="1" si="117"/>
        <v>0</v>
      </c>
      <c r="IC620" s="7">
        <f t="shared" ca="1" si="117"/>
        <v>0</v>
      </c>
      <c r="ID620" s="7">
        <f t="shared" ca="1" si="117"/>
        <v>0</v>
      </c>
      <c r="IE620" s="7">
        <f t="shared" ca="1" si="117"/>
        <v>0</v>
      </c>
      <c r="IF620" s="7">
        <f t="shared" ca="1" si="117"/>
        <v>0</v>
      </c>
      <c r="IG620" s="7">
        <f t="shared" ca="1" si="117"/>
        <v>0</v>
      </c>
      <c r="IH620" s="7">
        <f t="shared" ca="1" si="117"/>
        <v>0</v>
      </c>
      <c r="II620" s="7">
        <f t="shared" ca="1" si="117"/>
        <v>0</v>
      </c>
      <c r="IJ620" s="7">
        <f t="shared" ca="1" si="117"/>
        <v>0</v>
      </c>
      <c r="IK620" s="7">
        <f t="shared" ca="1" si="117"/>
        <v>0</v>
      </c>
      <c r="IL620" s="7">
        <f t="shared" ca="1" si="117"/>
        <v>0</v>
      </c>
      <c r="IM620" s="7">
        <f t="shared" ca="1" si="117"/>
        <v>0</v>
      </c>
      <c r="IN620" s="7">
        <f t="shared" ca="1" si="117"/>
        <v>0</v>
      </c>
      <c r="IP620" s="204"/>
      <c r="IQ620" s="3" t="s">
        <v>13</v>
      </c>
      <c r="IR620" s="7">
        <f ca="1"/>
        <v>0</v>
      </c>
      <c r="IS620" s="7">
        <f ca="1"/>
        <v>0</v>
      </c>
      <c r="IT620" s="7">
        <f ca="1"/>
        <v>0</v>
      </c>
      <c r="IU620" s="7">
        <f ca="1"/>
        <v>0</v>
      </c>
      <c r="IV620" s="7">
        <f ca="1"/>
        <v>0</v>
      </c>
      <c r="IW620" s="7">
        <f ca="1"/>
        <v>0</v>
      </c>
      <c r="IX620" s="7">
        <f ca="1"/>
        <v>0</v>
      </c>
      <c r="IY620" s="7">
        <f ca="1"/>
        <v>0</v>
      </c>
      <c r="IZ620" s="7">
        <f ca="1"/>
        <v>0</v>
      </c>
      <c r="JA620" s="7">
        <f ca="1"/>
        <v>0</v>
      </c>
      <c r="JB620" s="7">
        <f ca="1"/>
        <v>0</v>
      </c>
      <c r="JC620" s="7">
        <f ca="1"/>
        <v>0</v>
      </c>
      <c r="JD620" s="7">
        <f ca="1"/>
        <v>0</v>
      </c>
      <c r="JE620" s="7">
        <f ca="1"/>
        <v>0</v>
      </c>
      <c r="JF620" s="7">
        <f ca="1"/>
        <v>0</v>
      </c>
      <c r="JG620" s="7">
        <f ca="1"/>
        <v>0</v>
      </c>
      <c r="JH620" s="7">
        <f ca="1"/>
        <v>0</v>
      </c>
      <c r="JI620" s="7">
        <f ca="1"/>
        <v>0</v>
      </c>
      <c r="JJ620" s="7">
        <f ca="1"/>
        <v>0</v>
      </c>
      <c r="JK620" s="7">
        <f ca="1"/>
        <v>0</v>
      </c>
      <c r="JL620" s="143"/>
    </row>
    <row r="621" spans="222:275">
      <c r="HO621" s="147"/>
      <c r="HP621" s="204"/>
      <c r="HQ621" s="3" t="s">
        <v>23</v>
      </c>
      <c r="HR621" s="7">
        <f ca="1"/>
        <v>0</v>
      </c>
      <c r="HS621" t="s">
        <v>185</v>
      </c>
      <c r="HV621" s="7">
        <f t="shared" ca="1" si="118"/>
        <v>0</v>
      </c>
      <c r="HW621" s="7">
        <f t="shared" ca="1" si="117"/>
        <v>0</v>
      </c>
      <c r="HX621" s="7">
        <f t="shared" ca="1" si="117"/>
        <v>0</v>
      </c>
      <c r="HY621" s="7">
        <f t="shared" ca="1" si="117"/>
        <v>0</v>
      </c>
      <c r="HZ621" s="7">
        <f t="shared" ca="1" si="117"/>
        <v>0</v>
      </c>
      <c r="IA621" s="7">
        <f t="shared" ca="1" si="117"/>
        <v>0</v>
      </c>
      <c r="IB621" s="7">
        <f t="shared" ca="1" si="117"/>
        <v>0</v>
      </c>
      <c r="IC621" s="7">
        <f t="shared" ca="1" si="117"/>
        <v>0</v>
      </c>
      <c r="ID621" s="7">
        <f t="shared" ca="1" si="117"/>
        <v>0</v>
      </c>
      <c r="IE621" s="7">
        <f t="shared" ca="1" si="117"/>
        <v>0</v>
      </c>
      <c r="IF621" s="7">
        <f t="shared" ca="1" si="117"/>
        <v>0</v>
      </c>
      <c r="IG621" s="7">
        <f t="shared" ca="1" si="117"/>
        <v>0</v>
      </c>
      <c r="IH621" s="7">
        <f t="shared" ca="1" si="117"/>
        <v>0</v>
      </c>
      <c r="II621" s="7">
        <f t="shared" ca="1" si="117"/>
        <v>0</v>
      </c>
      <c r="IJ621" s="7">
        <f t="shared" ca="1" si="117"/>
        <v>0</v>
      </c>
      <c r="IK621" s="7">
        <f t="shared" ca="1" si="117"/>
        <v>0</v>
      </c>
      <c r="IL621" s="7">
        <f t="shared" ca="1" si="117"/>
        <v>0</v>
      </c>
      <c r="IM621" s="7">
        <f t="shared" ca="1" si="117"/>
        <v>0</v>
      </c>
      <c r="IN621" s="7">
        <f t="shared" ca="1" si="117"/>
        <v>0</v>
      </c>
      <c r="IP621" s="204"/>
      <c r="IQ621" s="3" t="s">
        <v>23</v>
      </c>
      <c r="IR621" s="7">
        <f ca="1"/>
        <v>0</v>
      </c>
      <c r="IS621" s="7">
        <f ca="1"/>
        <v>0</v>
      </c>
      <c r="IT621" s="7">
        <f ca="1"/>
        <v>0</v>
      </c>
      <c r="IU621" s="7">
        <f ca="1"/>
        <v>0</v>
      </c>
      <c r="IV621" s="7">
        <f ca="1"/>
        <v>0</v>
      </c>
      <c r="IW621" s="7">
        <f ca="1"/>
        <v>0</v>
      </c>
      <c r="IX621" s="7">
        <f ca="1"/>
        <v>0</v>
      </c>
      <c r="IY621" s="7">
        <f ca="1"/>
        <v>0</v>
      </c>
      <c r="IZ621" s="7">
        <f ca="1"/>
        <v>0</v>
      </c>
      <c r="JA621" s="7">
        <f ca="1"/>
        <v>0</v>
      </c>
      <c r="JB621" s="7">
        <f ca="1"/>
        <v>0</v>
      </c>
      <c r="JC621" s="7">
        <f ca="1"/>
        <v>0</v>
      </c>
      <c r="JD621" s="7">
        <f ca="1"/>
        <v>0</v>
      </c>
      <c r="JE621" s="7">
        <f ca="1"/>
        <v>0</v>
      </c>
      <c r="JF621" s="7">
        <f ca="1"/>
        <v>0</v>
      </c>
      <c r="JG621" s="7">
        <f ca="1"/>
        <v>0</v>
      </c>
      <c r="JH621" s="7">
        <f ca="1"/>
        <v>0</v>
      </c>
      <c r="JI621" s="7">
        <f ca="1"/>
        <v>0</v>
      </c>
      <c r="JJ621" s="7">
        <f ca="1"/>
        <v>0</v>
      </c>
      <c r="JK621" s="7">
        <f ca="1"/>
        <v>0</v>
      </c>
      <c r="JL621" s="143"/>
    </row>
    <row r="622" spans="222:275">
      <c r="HN622" s="138"/>
      <c r="HO622" s="149"/>
      <c r="HP622" s="204"/>
      <c r="HQ622" s="23" t="s">
        <v>22</v>
      </c>
      <c r="HR622" s="120">
        <f ca="1"/>
        <v>0</v>
      </c>
      <c r="HS622" s="138" t="s">
        <v>185</v>
      </c>
      <c r="HT622" s="138"/>
      <c r="HU622" s="138"/>
      <c r="HV622" s="7">
        <f t="shared" ca="1" si="118"/>
        <v>0</v>
      </c>
      <c r="HW622" s="7">
        <f t="shared" ca="1" si="117"/>
        <v>0</v>
      </c>
      <c r="HX622" s="7">
        <f t="shared" ca="1" si="117"/>
        <v>0</v>
      </c>
      <c r="HY622" s="7">
        <f t="shared" ca="1" si="117"/>
        <v>0</v>
      </c>
      <c r="HZ622" s="7">
        <f t="shared" ca="1" si="117"/>
        <v>0</v>
      </c>
      <c r="IA622" s="7">
        <f t="shared" ca="1" si="117"/>
        <v>0</v>
      </c>
      <c r="IB622" s="7">
        <f t="shared" ca="1" si="117"/>
        <v>0</v>
      </c>
      <c r="IC622" s="7">
        <f t="shared" ca="1" si="117"/>
        <v>0</v>
      </c>
      <c r="ID622" s="7">
        <f t="shared" ca="1" si="117"/>
        <v>0</v>
      </c>
      <c r="IE622" s="7">
        <f t="shared" ca="1" si="117"/>
        <v>0</v>
      </c>
      <c r="IF622" s="7">
        <f t="shared" ca="1" si="117"/>
        <v>0</v>
      </c>
      <c r="IG622" s="7">
        <f t="shared" ca="1" si="117"/>
        <v>0</v>
      </c>
      <c r="IH622" s="7">
        <f t="shared" ca="1" si="117"/>
        <v>0</v>
      </c>
      <c r="II622" s="7">
        <f t="shared" ca="1" si="117"/>
        <v>0</v>
      </c>
      <c r="IJ622" s="7">
        <f t="shared" ca="1" si="117"/>
        <v>0</v>
      </c>
      <c r="IK622" s="7">
        <f t="shared" ca="1" si="117"/>
        <v>0</v>
      </c>
      <c r="IL622" s="7">
        <f t="shared" ca="1" si="117"/>
        <v>0</v>
      </c>
      <c r="IM622" s="7">
        <f t="shared" ca="1" si="117"/>
        <v>0</v>
      </c>
      <c r="IN622" s="7">
        <f t="shared" ca="1" si="117"/>
        <v>0</v>
      </c>
      <c r="IO622" s="138"/>
      <c r="IP622" s="204"/>
      <c r="IQ622" s="3" t="s">
        <v>22</v>
      </c>
      <c r="IR622" s="7">
        <f ca="1"/>
        <v>0</v>
      </c>
      <c r="IS622" s="7">
        <f ca="1"/>
        <v>0</v>
      </c>
      <c r="IT622" s="7">
        <f ca="1"/>
        <v>0</v>
      </c>
      <c r="IU622" s="7">
        <f ca="1"/>
        <v>0</v>
      </c>
      <c r="IV622" s="7">
        <f ca="1"/>
        <v>0</v>
      </c>
      <c r="IW622" s="7">
        <f ca="1"/>
        <v>0</v>
      </c>
      <c r="IX622" s="7">
        <f ca="1"/>
        <v>0</v>
      </c>
      <c r="IY622" s="7">
        <f ca="1"/>
        <v>0</v>
      </c>
      <c r="IZ622" s="7">
        <f ca="1"/>
        <v>0</v>
      </c>
      <c r="JA622" s="7">
        <f ca="1"/>
        <v>0</v>
      </c>
      <c r="JB622" s="7">
        <f ca="1"/>
        <v>0</v>
      </c>
      <c r="JC622" s="7">
        <f ca="1"/>
        <v>0</v>
      </c>
      <c r="JD622" s="7">
        <f ca="1"/>
        <v>0</v>
      </c>
      <c r="JE622" s="7">
        <f ca="1"/>
        <v>0</v>
      </c>
      <c r="JF622" s="7">
        <f ca="1"/>
        <v>0</v>
      </c>
      <c r="JG622" s="7">
        <f ca="1"/>
        <v>0</v>
      </c>
      <c r="JH622" s="7">
        <f ca="1"/>
        <v>0</v>
      </c>
      <c r="JI622" s="7">
        <f ca="1"/>
        <v>0</v>
      </c>
      <c r="JJ622" s="7">
        <f ca="1"/>
        <v>0</v>
      </c>
      <c r="JK622" s="7">
        <f ca="1"/>
        <v>0</v>
      </c>
      <c r="JL622" s="150"/>
      <c r="JM622" s="138"/>
      <c r="JN622" s="138"/>
      <c r="JO622" s="138"/>
    </row>
    <row r="623" spans="222:275">
      <c r="HO623" s="147"/>
      <c r="HP623" s="204"/>
      <c r="HQ623" s="3" t="s">
        <v>131</v>
      </c>
      <c r="HR623" s="7">
        <f ca="1"/>
        <v>0</v>
      </c>
      <c r="HS623" t="s">
        <v>185</v>
      </c>
      <c r="HV623" s="7">
        <f t="shared" ca="1" si="118"/>
        <v>0</v>
      </c>
      <c r="HW623" s="7">
        <f t="shared" ca="1" si="117"/>
        <v>0</v>
      </c>
      <c r="HX623" s="7">
        <f t="shared" ca="1" si="117"/>
        <v>0</v>
      </c>
      <c r="HY623" s="7">
        <f t="shared" ca="1" si="117"/>
        <v>0</v>
      </c>
      <c r="HZ623" s="7">
        <f t="shared" ca="1" si="117"/>
        <v>0</v>
      </c>
      <c r="IA623" s="7">
        <f t="shared" ca="1" si="117"/>
        <v>0</v>
      </c>
      <c r="IB623" s="7">
        <f t="shared" ca="1" si="117"/>
        <v>0</v>
      </c>
      <c r="IC623" s="7">
        <f t="shared" ca="1" si="117"/>
        <v>0</v>
      </c>
      <c r="ID623" s="7">
        <f t="shared" ca="1" si="117"/>
        <v>0</v>
      </c>
      <c r="IE623" s="7">
        <f t="shared" ca="1" si="117"/>
        <v>0</v>
      </c>
      <c r="IF623" s="7">
        <f t="shared" ca="1" si="117"/>
        <v>0</v>
      </c>
      <c r="IG623" s="7">
        <f t="shared" ca="1" si="117"/>
        <v>0</v>
      </c>
      <c r="IH623" s="7">
        <f t="shared" ca="1" si="117"/>
        <v>0</v>
      </c>
      <c r="II623" s="7">
        <f t="shared" ca="1" si="117"/>
        <v>0</v>
      </c>
      <c r="IJ623" s="7">
        <f t="shared" ca="1" si="117"/>
        <v>0</v>
      </c>
      <c r="IK623" s="7">
        <f t="shared" ca="1" si="117"/>
        <v>0</v>
      </c>
      <c r="IL623" s="7">
        <f t="shared" ca="1" si="117"/>
        <v>0</v>
      </c>
      <c r="IM623" s="7">
        <f t="shared" ca="1" si="117"/>
        <v>0</v>
      </c>
      <c r="IN623" s="7">
        <f t="shared" ca="1" si="117"/>
        <v>0</v>
      </c>
      <c r="IP623" s="204"/>
      <c r="IQ623" s="3" t="s">
        <v>131</v>
      </c>
      <c r="IR623" s="7">
        <f ca="1"/>
        <v>0</v>
      </c>
      <c r="IS623" s="7">
        <f ca="1"/>
        <v>0</v>
      </c>
      <c r="IT623" s="7">
        <f ca="1"/>
        <v>0</v>
      </c>
      <c r="IU623" s="7">
        <f ca="1"/>
        <v>0</v>
      </c>
      <c r="IV623" s="7">
        <f ca="1"/>
        <v>0</v>
      </c>
      <c r="IW623" s="7">
        <f ca="1"/>
        <v>0</v>
      </c>
      <c r="IX623" s="7">
        <f ca="1"/>
        <v>0</v>
      </c>
      <c r="IY623" s="7">
        <f ca="1"/>
        <v>0</v>
      </c>
      <c r="IZ623" s="7">
        <f ca="1"/>
        <v>0</v>
      </c>
      <c r="JA623" s="7">
        <f ca="1"/>
        <v>0</v>
      </c>
      <c r="JB623" s="7">
        <f ca="1"/>
        <v>0</v>
      </c>
      <c r="JC623" s="7">
        <f ca="1"/>
        <v>0</v>
      </c>
      <c r="JD623" s="7">
        <f ca="1"/>
        <v>0</v>
      </c>
      <c r="JE623" s="7">
        <f ca="1"/>
        <v>0</v>
      </c>
      <c r="JF623" s="7">
        <f ca="1"/>
        <v>0</v>
      </c>
      <c r="JG623" s="7">
        <f ca="1"/>
        <v>0</v>
      </c>
      <c r="JH623" s="7">
        <f ca="1"/>
        <v>0</v>
      </c>
      <c r="JI623" s="7">
        <f ca="1"/>
        <v>0</v>
      </c>
      <c r="JJ623" s="7">
        <f ca="1"/>
        <v>0</v>
      </c>
      <c r="JK623" s="7">
        <f ca="1"/>
        <v>0</v>
      </c>
      <c r="JL623" s="143"/>
    </row>
    <row r="624" spans="222:275">
      <c r="HO624" s="147"/>
      <c r="HP624" s="204"/>
      <c r="HQ624" s="3" t="s">
        <v>132</v>
      </c>
      <c r="HR624" s="7">
        <f ca="1"/>
        <v>0</v>
      </c>
      <c r="HS624" t="s">
        <v>185</v>
      </c>
      <c r="HV624" s="7">
        <f t="shared" ca="1" si="118"/>
        <v>0</v>
      </c>
      <c r="HW624" s="7">
        <f t="shared" ca="1" si="117"/>
        <v>0</v>
      </c>
      <c r="HX624" s="7">
        <f t="shared" ca="1" si="117"/>
        <v>0</v>
      </c>
      <c r="HY624" s="7">
        <f t="shared" ca="1" si="117"/>
        <v>0</v>
      </c>
      <c r="HZ624" s="7">
        <f t="shared" ca="1" si="117"/>
        <v>0</v>
      </c>
      <c r="IA624" s="7">
        <f t="shared" ca="1" si="117"/>
        <v>0</v>
      </c>
      <c r="IB624" s="7">
        <f t="shared" ca="1" si="117"/>
        <v>0</v>
      </c>
      <c r="IC624" s="7">
        <f t="shared" ca="1" si="117"/>
        <v>0</v>
      </c>
      <c r="ID624" s="7">
        <f t="shared" ca="1" si="117"/>
        <v>0</v>
      </c>
      <c r="IE624" s="7">
        <f t="shared" ca="1" si="117"/>
        <v>0</v>
      </c>
      <c r="IF624" s="7">
        <f t="shared" ca="1" si="117"/>
        <v>0</v>
      </c>
      <c r="IG624" s="7">
        <f t="shared" ca="1" si="117"/>
        <v>0</v>
      </c>
      <c r="IH624" s="7">
        <f t="shared" ca="1" si="117"/>
        <v>0</v>
      </c>
      <c r="II624" s="7">
        <f t="shared" ca="1" si="117"/>
        <v>0</v>
      </c>
      <c r="IJ624" s="7">
        <f t="shared" ca="1" si="117"/>
        <v>0</v>
      </c>
      <c r="IK624" s="7">
        <f t="shared" ca="1" si="117"/>
        <v>0</v>
      </c>
      <c r="IL624" s="7">
        <f t="shared" ca="1" si="117"/>
        <v>0</v>
      </c>
      <c r="IM624" s="7">
        <f t="shared" ca="1" si="117"/>
        <v>0</v>
      </c>
      <c r="IN624" s="7">
        <f t="shared" ca="1" si="117"/>
        <v>0</v>
      </c>
      <c r="IP624" s="204"/>
      <c r="IQ624" s="3" t="s">
        <v>132</v>
      </c>
      <c r="IR624" s="7">
        <f ca="1"/>
        <v>0</v>
      </c>
      <c r="IS624" s="7">
        <f ca="1"/>
        <v>0</v>
      </c>
      <c r="IT624" s="7">
        <f ca="1"/>
        <v>0</v>
      </c>
      <c r="IU624" s="7">
        <f ca="1"/>
        <v>0</v>
      </c>
      <c r="IV624" s="7">
        <f ca="1"/>
        <v>0</v>
      </c>
      <c r="IW624" s="7">
        <f ca="1"/>
        <v>0</v>
      </c>
      <c r="IX624" s="7">
        <f ca="1"/>
        <v>0</v>
      </c>
      <c r="IY624" s="7">
        <f ca="1"/>
        <v>0</v>
      </c>
      <c r="IZ624" s="7">
        <f ca="1"/>
        <v>0</v>
      </c>
      <c r="JA624" s="7">
        <f ca="1"/>
        <v>0</v>
      </c>
      <c r="JB624" s="7">
        <f ca="1"/>
        <v>0</v>
      </c>
      <c r="JC624" s="7">
        <f ca="1"/>
        <v>0</v>
      </c>
      <c r="JD624" s="7">
        <f ca="1"/>
        <v>0</v>
      </c>
      <c r="JE624" s="7">
        <f ca="1"/>
        <v>0</v>
      </c>
      <c r="JF624" s="7">
        <f ca="1"/>
        <v>0</v>
      </c>
      <c r="JG624" s="7">
        <f ca="1"/>
        <v>0</v>
      </c>
      <c r="JH624" s="7">
        <f ca="1"/>
        <v>0</v>
      </c>
      <c r="JI624" s="7">
        <f ca="1"/>
        <v>0</v>
      </c>
      <c r="JJ624" s="7">
        <f ca="1"/>
        <v>0</v>
      </c>
      <c r="JK624" s="7">
        <f ca="1"/>
        <v>0</v>
      </c>
      <c r="JL624" s="143"/>
    </row>
    <row r="625" spans="223:279">
      <c r="HO625" s="147"/>
      <c r="HP625" s="204"/>
      <c r="HQ625" s="3" t="s">
        <v>32</v>
      </c>
      <c r="HR625" s="7">
        <f ca="1"/>
        <v>0</v>
      </c>
      <c r="HS625" t="s">
        <v>185</v>
      </c>
      <c r="HV625" s="7">
        <f t="shared" ca="1" si="118"/>
        <v>0</v>
      </c>
      <c r="HW625" s="7">
        <f t="shared" ca="1" si="117"/>
        <v>0</v>
      </c>
      <c r="HX625" s="7">
        <f t="shared" ca="1" si="117"/>
        <v>0</v>
      </c>
      <c r="HY625" s="7">
        <f t="shared" ca="1" si="117"/>
        <v>0</v>
      </c>
      <c r="HZ625" s="7">
        <f t="shared" ca="1" si="117"/>
        <v>0</v>
      </c>
      <c r="IA625" s="7">
        <f t="shared" ca="1" si="117"/>
        <v>0</v>
      </c>
      <c r="IB625" s="7">
        <f t="shared" ca="1" si="117"/>
        <v>0</v>
      </c>
      <c r="IC625" s="7">
        <f t="shared" ca="1" si="117"/>
        <v>0</v>
      </c>
      <c r="ID625" s="7">
        <f t="shared" ca="1" si="117"/>
        <v>0</v>
      </c>
      <c r="IE625" s="7">
        <f t="shared" ca="1" si="117"/>
        <v>0</v>
      </c>
      <c r="IF625" s="7">
        <f t="shared" ca="1" si="117"/>
        <v>0</v>
      </c>
      <c r="IG625" s="7">
        <f t="shared" ca="1" si="117"/>
        <v>0</v>
      </c>
      <c r="IH625" s="7">
        <f t="shared" ca="1" si="117"/>
        <v>0</v>
      </c>
      <c r="II625" s="7">
        <f t="shared" ca="1" si="117"/>
        <v>0</v>
      </c>
      <c r="IJ625" s="7">
        <f t="shared" ca="1" si="117"/>
        <v>0</v>
      </c>
      <c r="IK625" s="7">
        <f t="shared" ca="1" si="117"/>
        <v>0</v>
      </c>
      <c r="IL625" s="7">
        <f t="shared" ca="1" si="117"/>
        <v>0</v>
      </c>
      <c r="IM625" s="7">
        <f t="shared" ca="1" si="117"/>
        <v>0</v>
      </c>
      <c r="IN625" s="7">
        <f t="shared" ca="1" si="117"/>
        <v>0</v>
      </c>
      <c r="IP625" s="204"/>
      <c r="IQ625" s="3" t="s">
        <v>32</v>
      </c>
      <c r="IR625" s="7">
        <f ca="1"/>
        <v>0</v>
      </c>
      <c r="IS625" s="7">
        <f ca="1"/>
        <v>0</v>
      </c>
      <c r="IT625" s="7">
        <f ca="1"/>
        <v>0</v>
      </c>
      <c r="IU625" s="7">
        <f ca="1"/>
        <v>0</v>
      </c>
      <c r="IV625" s="7">
        <f ca="1"/>
        <v>0</v>
      </c>
      <c r="IW625" s="7">
        <f ca="1"/>
        <v>0</v>
      </c>
      <c r="IX625" s="7">
        <f ca="1"/>
        <v>0</v>
      </c>
      <c r="IY625" s="7">
        <f ca="1"/>
        <v>0</v>
      </c>
      <c r="IZ625" s="7">
        <f ca="1"/>
        <v>0</v>
      </c>
      <c r="JA625" s="7">
        <f ca="1"/>
        <v>0</v>
      </c>
      <c r="JB625" s="7">
        <f ca="1"/>
        <v>0</v>
      </c>
      <c r="JC625" s="7">
        <f ca="1"/>
        <v>0</v>
      </c>
      <c r="JD625" s="7">
        <f ca="1"/>
        <v>0</v>
      </c>
      <c r="JE625" s="7">
        <f ca="1"/>
        <v>0</v>
      </c>
      <c r="JF625" s="7">
        <f ca="1"/>
        <v>0</v>
      </c>
      <c r="JG625" s="7">
        <f ca="1"/>
        <v>0</v>
      </c>
      <c r="JH625" s="7">
        <f ca="1"/>
        <v>0</v>
      </c>
      <c r="JI625" s="7">
        <f ca="1"/>
        <v>0</v>
      </c>
      <c r="JJ625" s="7">
        <f ca="1"/>
        <v>0</v>
      </c>
      <c r="JK625" s="7">
        <f ca="1"/>
        <v>0</v>
      </c>
      <c r="JL625" s="143"/>
    </row>
    <row r="626" spans="223:279">
      <c r="HO626" s="147"/>
      <c r="HP626" s="204"/>
      <c r="HQ626" s="3" t="s">
        <v>33</v>
      </c>
      <c r="HR626" s="7">
        <f ca="1"/>
        <v>0</v>
      </c>
      <c r="HS626" t="s">
        <v>185</v>
      </c>
      <c r="HV626" s="7">
        <f t="shared" ca="1" si="118"/>
        <v>0</v>
      </c>
      <c r="HW626" s="7">
        <f t="shared" ca="1" si="117"/>
        <v>0</v>
      </c>
      <c r="HX626" s="7">
        <f t="shared" ca="1" si="117"/>
        <v>0</v>
      </c>
      <c r="HY626" s="7">
        <f t="shared" ca="1" si="117"/>
        <v>0</v>
      </c>
      <c r="HZ626" s="7">
        <f t="shared" ca="1" si="117"/>
        <v>0</v>
      </c>
      <c r="IA626" s="7">
        <f t="shared" ca="1" si="117"/>
        <v>0</v>
      </c>
      <c r="IB626" s="7">
        <f t="shared" ca="1" si="117"/>
        <v>0</v>
      </c>
      <c r="IC626" s="7">
        <f t="shared" ca="1" si="117"/>
        <v>0</v>
      </c>
      <c r="ID626" s="7">
        <f t="shared" ca="1" si="117"/>
        <v>0</v>
      </c>
      <c r="IE626" s="7">
        <f t="shared" ca="1" si="117"/>
        <v>0</v>
      </c>
      <c r="IF626" s="7">
        <f t="shared" ca="1" si="117"/>
        <v>0</v>
      </c>
      <c r="IG626" s="7">
        <f t="shared" ca="1" si="117"/>
        <v>0</v>
      </c>
      <c r="IH626" s="7">
        <f t="shared" ca="1" si="117"/>
        <v>0</v>
      </c>
      <c r="II626" s="7">
        <f t="shared" ca="1" si="117"/>
        <v>0</v>
      </c>
      <c r="IJ626" s="7">
        <f t="shared" ca="1" si="117"/>
        <v>0</v>
      </c>
      <c r="IK626" s="7">
        <f t="shared" ca="1" si="117"/>
        <v>0</v>
      </c>
      <c r="IL626" s="7">
        <f t="shared" ca="1" si="117"/>
        <v>0</v>
      </c>
      <c r="IM626" s="7">
        <f t="shared" ca="1" si="117"/>
        <v>0</v>
      </c>
      <c r="IN626" s="7">
        <f t="shared" ca="1" si="117"/>
        <v>0</v>
      </c>
      <c r="IP626" s="204"/>
      <c r="IQ626" s="3" t="s">
        <v>33</v>
      </c>
      <c r="IR626" s="7">
        <f ca="1"/>
        <v>0</v>
      </c>
      <c r="IS626" s="7">
        <f ca="1"/>
        <v>0</v>
      </c>
      <c r="IT626" s="7">
        <f ca="1"/>
        <v>0</v>
      </c>
      <c r="IU626" s="7">
        <f ca="1"/>
        <v>0</v>
      </c>
      <c r="IV626" s="7">
        <f ca="1"/>
        <v>0</v>
      </c>
      <c r="IW626" s="7">
        <f ca="1"/>
        <v>0</v>
      </c>
      <c r="IX626" s="7">
        <f ca="1"/>
        <v>0</v>
      </c>
      <c r="IY626" s="7">
        <f ca="1"/>
        <v>0</v>
      </c>
      <c r="IZ626" s="7">
        <f ca="1"/>
        <v>0</v>
      </c>
      <c r="JA626" s="7">
        <f ca="1"/>
        <v>0</v>
      </c>
      <c r="JB626" s="7">
        <f ca="1"/>
        <v>0</v>
      </c>
      <c r="JC626" s="7">
        <f ca="1"/>
        <v>0</v>
      </c>
      <c r="JD626" s="7">
        <f ca="1"/>
        <v>0</v>
      </c>
      <c r="JE626" s="7">
        <f ca="1"/>
        <v>0</v>
      </c>
      <c r="JF626" s="7">
        <f ca="1"/>
        <v>0</v>
      </c>
      <c r="JG626" s="7">
        <f ca="1"/>
        <v>0</v>
      </c>
      <c r="JH626" s="7">
        <f ca="1"/>
        <v>0</v>
      </c>
      <c r="JI626" s="7">
        <f ca="1"/>
        <v>0</v>
      </c>
      <c r="JJ626" s="7">
        <f ca="1"/>
        <v>0</v>
      </c>
      <c r="JK626" s="7">
        <f ca="1"/>
        <v>0</v>
      </c>
      <c r="JL626" s="143"/>
      <c r="JP626" s="138"/>
      <c r="JQ626" s="138"/>
      <c r="JR626" s="138"/>
      <c r="JS626" s="138"/>
    </row>
    <row r="627" spans="223:279">
      <c r="HO627" s="147"/>
      <c r="HP627" s="204"/>
      <c r="HQ627" s="3" t="s">
        <v>42</v>
      </c>
      <c r="HR627" s="7">
        <f ca="1"/>
        <v>0</v>
      </c>
      <c r="HS627" t="s">
        <v>185</v>
      </c>
      <c r="HV627" s="7">
        <f t="shared" ca="1" si="118"/>
        <v>0</v>
      </c>
      <c r="HW627" s="7">
        <f t="shared" ca="1" si="117"/>
        <v>0</v>
      </c>
      <c r="HX627" s="7">
        <f t="shared" ca="1" si="117"/>
        <v>0</v>
      </c>
      <c r="HY627" s="7">
        <f t="shared" ca="1" si="117"/>
        <v>0</v>
      </c>
      <c r="HZ627" s="7">
        <f t="shared" ca="1" si="117"/>
        <v>0</v>
      </c>
      <c r="IA627" s="7">
        <f t="shared" ca="1" si="117"/>
        <v>0</v>
      </c>
      <c r="IB627" s="7">
        <f t="shared" ca="1" si="117"/>
        <v>0</v>
      </c>
      <c r="IC627" s="7">
        <f t="shared" ca="1" si="117"/>
        <v>0</v>
      </c>
      <c r="ID627" s="7">
        <f t="shared" ca="1" si="117"/>
        <v>0</v>
      </c>
      <c r="IE627" s="7">
        <f t="shared" ca="1" si="117"/>
        <v>0</v>
      </c>
      <c r="IF627" s="7">
        <f t="shared" ca="1" si="117"/>
        <v>0</v>
      </c>
      <c r="IG627" s="7">
        <f t="shared" ca="1" si="117"/>
        <v>0</v>
      </c>
      <c r="IH627" s="7">
        <f t="shared" ca="1" si="117"/>
        <v>0</v>
      </c>
      <c r="II627" s="7">
        <f t="shared" ca="1" si="117"/>
        <v>0</v>
      </c>
      <c r="IJ627" s="7">
        <f t="shared" ca="1" si="117"/>
        <v>0</v>
      </c>
      <c r="IK627" s="7">
        <f t="shared" ca="1" si="117"/>
        <v>0</v>
      </c>
      <c r="IL627" s="7">
        <f t="shared" ca="1" si="117"/>
        <v>0</v>
      </c>
      <c r="IM627" s="7">
        <f t="shared" ca="1" si="117"/>
        <v>0</v>
      </c>
      <c r="IN627" s="7">
        <f t="shared" ca="1" si="117"/>
        <v>0</v>
      </c>
      <c r="IP627" s="204"/>
      <c r="IQ627" s="3" t="s">
        <v>42</v>
      </c>
      <c r="IR627" s="7">
        <f ca="1"/>
        <v>0</v>
      </c>
      <c r="IS627" s="7">
        <f ca="1"/>
        <v>0</v>
      </c>
      <c r="IT627" s="7">
        <f ca="1"/>
        <v>0</v>
      </c>
      <c r="IU627" s="7">
        <f ca="1"/>
        <v>0</v>
      </c>
      <c r="IV627" s="7">
        <f ca="1"/>
        <v>0</v>
      </c>
      <c r="IW627" s="7">
        <f ca="1"/>
        <v>0</v>
      </c>
      <c r="IX627" s="7">
        <f ca="1"/>
        <v>0</v>
      </c>
      <c r="IY627" s="7">
        <f ca="1"/>
        <v>0</v>
      </c>
      <c r="IZ627" s="7">
        <f ca="1"/>
        <v>0</v>
      </c>
      <c r="JA627" s="7">
        <f ca="1"/>
        <v>0</v>
      </c>
      <c r="JB627" s="7">
        <f ca="1"/>
        <v>0</v>
      </c>
      <c r="JC627" s="7">
        <f ca="1"/>
        <v>0</v>
      </c>
      <c r="JD627" s="7">
        <f ca="1"/>
        <v>0</v>
      </c>
      <c r="JE627" s="7">
        <f ca="1"/>
        <v>0</v>
      </c>
      <c r="JF627" s="7">
        <f ca="1"/>
        <v>0</v>
      </c>
      <c r="JG627" s="7">
        <f ca="1"/>
        <v>0</v>
      </c>
      <c r="JH627" s="7">
        <f ca="1"/>
        <v>0</v>
      </c>
      <c r="JI627" s="7">
        <f ca="1"/>
        <v>0</v>
      </c>
      <c r="JJ627" s="7">
        <f ca="1"/>
        <v>0</v>
      </c>
      <c r="JK627" s="7">
        <f ca="1"/>
        <v>0</v>
      </c>
      <c r="JL627" s="143"/>
    </row>
    <row r="628" spans="223:279">
      <c r="HO628" s="147"/>
      <c r="HP628" s="204"/>
      <c r="HQ628" s="3" t="s">
        <v>34</v>
      </c>
      <c r="HR628" s="7">
        <f ca="1"/>
        <v>0</v>
      </c>
      <c r="HS628" t="s">
        <v>185</v>
      </c>
      <c r="HV628" s="7">
        <f t="shared" ca="1" si="118"/>
        <v>0</v>
      </c>
      <c r="HW628" s="7">
        <f t="shared" ca="1" si="117"/>
        <v>0</v>
      </c>
      <c r="HX628" s="7">
        <f t="shared" ca="1" si="117"/>
        <v>0</v>
      </c>
      <c r="HY628" s="7">
        <f t="shared" ca="1" si="117"/>
        <v>0</v>
      </c>
      <c r="HZ628" s="7">
        <f t="shared" ref="HZ628:IN632" ca="1" si="119">IF((ROW()-ROW($HV$614))=(COLUMN()-COLUMN($HV$614)),INDIRECT("HR"&amp;ROW()),0)</f>
        <v>0</v>
      </c>
      <c r="IA628" s="7">
        <f t="shared" ca="1" si="119"/>
        <v>0</v>
      </c>
      <c r="IB628" s="7">
        <f t="shared" ca="1" si="119"/>
        <v>0</v>
      </c>
      <c r="IC628" s="7">
        <f t="shared" ca="1" si="119"/>
        <v>0</v>
      </c>
      <c r="ID628" s="7">
        <f t="shared" ca="1" si="119"/>
        <v>0</v>
      </c>
      <c r="IE628" s="7">
        <f t="shared" ca="1" si="119"/>
        <v>0</v>
      </c>
      <c r="IF628" s="7">
        <f t="shared" ca="1" si="119"/>
        <v>0</v>
      </c>
      <c r="IG628" s="7">
        <f t="shared" ca="1" si="119"/>
        <v>0</v>
      </c>
      <c r="IH628" s="7">
        <f t="shared" ca="1" si="119"/>
        <v>0</v>
      </c>
      <c r="II628" s="7">
        <f t="shared" ca="1" si="119"/>
        <v>0</v>
      </c>
      <c r="IJ628" s="7">
        <f t="shared" ca="1" si="119"/>
        <v>0</v>
      </c>
      <c r="IK628" s="7">
        <f t="shared" ca="1" si="119"/>
        <v>0</v>
      </c>
      <c r="IL628" s="7">
        <f t="shared" ca="1" si="119"/>
        <v>0</v>
      </c>
      <c r="IM628" s="7">
        <f t="shared" ca="1" si="119"/>
        <v>0</v>
      </c>
      <c r="IN628" s="7">
        <f t="shared" ca="1" si="119"/>
        <v>0</v>
      </c>
      <c r="IP628" s="204"/>
      <c r="IQ628" s="3" t="s">
        <v>34</v>
      </c>
      <c r="IR628" s="7">
        <f ca="1"/>
        <v>0</v>
      </c>
      <c r="IS628" s="7">
        <f ca="1"/>
        <v>0</v>
      </c>
      <c r="IT628" s="7">
        <f ca="1"/>
        <v>0</v>
      </c>
      <c r="IU628" s="7">
        <f ca="1"/>
        <v>0</v>
      </c>
      <c r="IV628" s="7">
        <f ca="1"/>
        <v>0</v>
      </c>
      <c r="IW628" s="7">
        <f ca="1"/>
        <v>0</v>
      </c>
      <c r="IX628" s="7">
        <f ca="1"/>
        <v>0</v>
      </c>
      <c r="IY628" s="7">
        <f ca="1"/>
        <v>0</v>
      </c>
      <c r="IZ628" s="7">
        <f ca="1"/>
        <v>0</v>
      </c>
      <c r="JA628" s="7">
        <f ca="1"/>
        <v>0</v>
      </c>
      <c r="JB628" s="7">
        <f ca="1"/>
        <v>0</v>
      </c>
      <c r="JC628" s="7">
        <f ca="1"/>
        <v>0</v>
      </c>
      <c r="JD628" s="7">
        <f ca="1"/>
        <v>0</v>
      </c>
      <c r="JE628" s="7">
        <f ca="1"/>
        <v>0</v>
      </c>
      <c r="JF628" s="7">
        <f ca="1"/>
        <v>0</v>
      </c>
      <c r="JG628" s="7">
        <f ca="1"/>
        <v>0</v>
      </c>
      <c r="JH628" s="7">
        <f ca="1"/>
        <v>0</v>
      </c>
      <c r="JI628" s="7">
        <f ca="1"/>
        <v>0</v>
      </c>
      <c r="JJ628" s="7">
        <f ca="1"/>
        <v>0</v>
      </c>
      <c r="JK628" s="7">
        <f ca="1"/>
        <v>0</v>
      </c>
      <c r="JL628" s="143"/>
    </row>
    <row r="629" spans="223:279">
      <c r="HO629" s="147"/>
      <c r="HP629" s="204"/>
      <c r="HQ629" s="3" t="s">
        <v>35</v>
      </c>
      <c r="HR629" s="7">
        <f ca="1"/>
        <v>0</v>
      </c>
      <c r="HS629" t="s">
        <v>186</v>
      </c>
      <c r="HV629" s="7">
        <f t="shared" ca="1" si="118"/>
        <v>0</v>
      </c>
      <c r="HW629" s="7">
        <f t="shared" ca="1" si="118"/>
        <v>0</v>
      </c>
      <c r="HX629" s="7">
        <f t="shared" ca="1" si="118"/>
        <v>0</v>
      </c>
      <c r="HY629" s="7">
        <f t="shared" ca="1" si="118"/>
        <v>0</v>
      </c>
      <c r="HZ629" s="7">
        <f t="shared" ca="1" si="118"/>
        <v>0</v>
      </c>
      <c r="IA629" s="7">
        <f t="shared" ca="1" si="118"/>
        <v>0</v>
      </c>
      <c r="IB629" s="7">
        <f t="shared" ca="1" si="118"/>
        <v>0</v>
      </c>
      <c r="IC629" s="7">
        <f t="shared" ca="1" si="118"/>
        <v>0</v>
      </c>
      <c r="ID629" s="7">
        <f t="shared" ca="1" si="118"/>
        <v>0</v>
      </c>
      <c r="IE629" s="7">
        <f t="shared" ca="1" si="118"/>
        <v>0</v>
      </c>
      <c r="IF629" s="7">
        <f t="shared" ca="1" si="118"/>
        <v>0</v>
      </c>
      <c r="IG629" s="7">
        <f t="shared" ca="1" si="118"/>
        <v>0</v>
      </c>
      <c r="IH629" s="7">
        <f t="shared" ca="1" si="118"/>
        <v>0</v>
      </c>
      <c r="II629" s="7">
        <f t="shared" ca="1" si="118"/>
        <v>0</v>
      </c>
      <c r="IJ629" s="7">
        <f t="shared" ca="1" si="118"/>
        <v>0</v>
      </c>
      <c r="IK629" s="7">
        <f t="shared" ca="1" si="118"/>
        <v>0</v>
      </c>
      <c r="IL629" s="7">
        <f t="shared" ca="1" si="119"/>
        <v>0</v>
      </c>
      <c r="IM629" s="7">
        <f t="shared" ca="1" si="119"/>
        <v>0</v>
      </c>
      <c r="IN629" s="7">
        <f t="shared" ca="1" si="119"/>
        <v>0</v>
      </c>
      <c r="IP629" s="204"/>
      <c r="IQ629" s="3" t="s">
        <v>35</v>
      </c>
      <c r="IR629" s="7">
        <f ca="1"/>
        <v>0</v>
      </c>
      <c r="IS629" s="7">
        <f ca="1"/>
        <v>0</v>
      </c>
      <c r="IT629" s="7">
        <f ca="1"/>
        <v>0</v>
      </c>
      <c r="IU629" s="7">
        <f ca="1"/>
        <v>0</v>
      </c>
      <c r="IV629" s="7">
        <f ca="1"/>
        <v>0</v>
      </c>
      <c r="IW629" s="7">
        <f ca="1"/>
        <v>0</v>
      </c>
      <c r="IX629" s="7">
        <f ca="1"/>
        <v>0</v>
      </c>
      <c r="IY629" s="7">
        <f ca="1"/>
        <v>0</v>
      </c>
      <c r="IZ629" s="7">
        <f ca="1"/>
        <v>0</v>
      </c>
      <c r="JA629" s="7">
        <f ca="1"/>
        <v>0</v>
      </c>
      <c r="JB629" s="7">
        <f ca="1"/>
        <v>0</v>
      </c>
      <c r="JC629" s="7">
        <f ca="1"/>
        <v>0</v>
      </c>
      <c r="JD629" s="7">
        <f ca="1"/>
        <v>0</v>
      </c>
      <c r="JE629" s="7">
        <f ca="1"/>
        <v>0</v>
      </c>
      <c r="JF629" s="7">
        <f ca="1"/>
        <v>0</v>
      </c>
      <c r="JG629" s="7">
        <f ca="1"/>
        <v>0</v>
      </c>
      <c r="JH629" s="7">
        <f ca="1"/>
        <v>0</v>
      </c>
      <c r="JI629" s="7">
        <f ca="1"/>
        <v>0</v>
      </c>
      <c r="JJ629" s="7">
        <f ca="1"/>
        <v>0</v>
      </c>
      <c r="JK629" s="7">
        <f ca="1"/>
        <v>0</v>
      </c>
      <c r="JL629" s="143"/>
    </row>
    <row r="630" spans="223:279" ht="19">
      <c r="HO630" s="147"/>
      <c r="HP630" s="204"/>
      <c r="HQ630" s="3" t="s">
        <v>36</v>
      </c>
      <c r="HR630" s="7">
        <f ca="1"/>
        <v>0</v>
      </c>
      <c r="HS630" t="s">
        <v>187</v>
      </c>
      <c r="HV630" s="7">
        <f t="shared" ca="1" si="118"/>
        <v>0</v>
      </c>
      <c r="HW630" s="7">
        <f t="shared" ca="1" si="118"/>
        <v>0</v>
      </c>
      <c r="HX630" s="7">
        <f t="shared" ca="1" si="118"/>
        <v>0</v>
      </c>
      <c r="HY630" s="7">
        <f t="shared" ca="1" si="118"/>
        <v>0</v>
      </c>
      <c r="HZ630" s="7">
        <f t="shared" ca="1" si="118"/>
        <v>0</v>
      </c>
      <c r="IA630" s="7">
        <f t="shared" ca="1" si="118"/>
        <v>0</v>
      </c>
      <c r="IB630" s="7">
        <f t="shared" ca="1" si="118"/>
        <v>0</v>
      </c>
      <c r="IC630" s="7">
        <f t="shared" ca="1" si="118"/>
        <v>0</v>
      </c>
      <c r="ID630" s="7">
        <f t="shared" ca="1" si="118"/>
        <v>0</v>
      </c>
      <c r="IE630" s="7">
        <f t="shared" ca="1" si="118"/>
        <v>0</v>
      </c>
      <c r="IF630" s="7">
        <f t="shared" ca="1" si="118"/>
        <v>0</v>
      </c>
      <c r="IG630" s="7">
        <f t="shared" ca="1" si="118"/>
        <v>0</v>
      </c>
      <c r="IH630" s="7">
        <f t="shared" ca="1" si="118"/>
        <v>0</v>
      </c>
      <c r="II630" s="7">
        <f t="shared" ca="1" si="118"/>
        <v>0</v>
      </c>
      <c r="IJ630" s="7">
        <f t="shared" ca="1" si="118"/>
        <v>0</v>
      </c>
      <c r="IK630" s="7">
        <f t="shared" ca="1" si="118"/>
        <v>0</v>
      </c>
      <c r="IL630" s="7">
        <f t="shared" ca="1" si="119"/>
        <v>0</v>
      </c>
      <c r="IM630" s="7">
        <f t="shared" ca="1" si="119"/>
        <v>0</v>
      </c>
      <c r="IN630" s="7">
        <f t="shared" ca="1" si="119"/>
        <v>0</v>
      </c>
      <c r="IP630" s="204"/>
      <c r="IQ630" s="3" t="s">
        <v>36</v>
      </c>
      <c r="IR630" s="7">
        <f ca="1"/>
        <v>0</v>
      </c>
      <c r="IS630" s="7">
        <f ca="1"/>
        <v>0</v>
      </c>
      <c r="IT630" s="7">
        <f ca="1"/>
        <v>0</v>
      </c>
      <c r="IU630" s="7">
        <f ca="1"/>
        <v>0</v>
      </c>
      <c r="IV630" s="7">
        <f ca="1"/>
        <v>0</v>
      </c>
      <c r="IW630" s="7">
        <f ca="1"/>
        <v>0</v>
      </c>
      <c r="IX630" s="7">
        <f ca="1"/>
        <v>0</v>
      </c>
      <c r="IY630" s="7">
        <f ca="1"/>
        <v>0</v>
      </c>
      <c r="IZ630" s="7">
        <f ca="1"/>
        <v>0</v>
      </c>
      <c r="JA630" s="7">
        <f ca="1"/>
        <v>0</v>
      </c>
      <c r="JB630" s="7">
        <f ca="1"/>
        <v>0</v>
      </c>
      <c r="JC630" s="7">
        <f ca="1"/>
        <v>0</v>
      </c>
      <c r="JD630" s="7">
        <f ca="1"/>
        <v>0</v>
      </c>
      <c r="JE630" s="7">
        <f ca="1"/>
        <v>0</v>
      </c>
      <c r="JF630" s="7">
        <f ca="1"/>
        <v>0</v>
      </c>
      <c r="JG630" s="7">
        <f ca="1"/>
        <v>0</v>
      </c>
      <c r="JH630" s="7">
        <f ca="1"/>
        <v>0</v>
      </c>
      <c r="JI630" s="7">
        <f ca="1"/>
        <v>0</v>
      </c>
      <c r="JJ630" s="7">
        <f ca="1"/>
        <v>0</v>
      </c>
      <c r="JK630" s="7">
        <f ca="1"/>
        <v>0</v>
      </c>
      <c r="JL630" s="143"/>
    </row>
    <row r="631" spans="223:279">
      <c r="HO631" s="147"/>
      <c r="HP631" s="204"/>
      <c r="HQ631" s="3" t="s">
        <v>41</v>
      </c>
      <c r="HR631" s="7">
        <f ca="1"/>
        <v>1</v>
      </c>
      <c r="HS631" t="s">
        <v>188</v>
      </c>
      <c r="HV631" s="7">
        <f t="shared" ca="1" si="118"/>
        <v>0</v>
      </c>
      <c r="HW631" s="7">
        <f t="shared" ca="1" si="118"/>
        <v>0</v>
      </c>
      <c r="HX631" s="7">
        <f t="shared" ca="1" si="118"/>
        <v>0</v>
      </c>
      <c r="HY631" s="7">
        <f t="shared" ca="1" si="118"/>
        <v>0</v>
      </c>
      <c r="HZ631" s="7">
        <f t="shared" ca="1" si="118"/>
        <v>0</v>
      </c>
      <c r="IA631" s="7">
        <f t="shared" ca="1" si="118"/>
        <v>0</v>
      </c>
      <c r="IB631" s="7">
        <f t="shared" ca="1" si="118"/>
        <v>0</v>
      </c>
      <c r="IC631" s="7">
        <f t="shared" ca="1" si="118"/>
        <v>0</v>
      </c>
      <c r="ID631" s="7">
        <f t="shared" ca="1" si="118"/>
        <v>0</v>
      </c>
      <c r="IE631" s="7">
        <f t="shared" ca="1" si="118"/>
        <v>0</v>
      </c>
      <c r="IF631" s="7">
        <f t="shared" ca="1" si="118"/>
        <v>0</v>
      </c>
      <c r="IG631" s="7">
        <f t="shared" ca="1" si="118"/>
        <v>0</v>
      </c>
      <c r="IH631" s="7">
        <f t="shared" ca="1" si="118"/>
        <v>0</v>
      </c>
      <c r="II631" s="7">
        <f t="shared" ca="1" si="118"/>
        <v>0</v>
      </c>
      <c r="IJ631" s="7">
        <f t="shared" ca="1" si="118"/>
        <v>0</v>
      </c>
      <c r="IK631" s="7">
        <f t="shared" ca="1" si="118"/>
        <v>0</v>
      </c>
      <c r="IL631" s="7">
        <f t="shared" ca="1" si="119"/>
        <v>0</v>
      </c>
      <c r="IM631" s="7">
        <f t="shared" ca="1" si="119"/>
        <v>1</v>
      </c>
      <c r="IN631" s="7">
        <f t="shared" ca="1" si="119"/>
        <v>0</v>
      </c>
      <c r="IP631" s="204"/>
      <c r="IQ631" s="3" t="s">
        <v>41</v>
      </c>
      <c r="IR631" s="7">
        <f ca="1"/>
        <v>0</v>
      </c>
      <c r="IS631" s="7">
        <f ca="1"/>
        <v>0</v>
      </c>
      <c r="IT631" s="7">
        <f ca="1"/>
        <v>0</v>
      </c>
      <c r="IU631" s="7">
        <f ca="1"/>
        <v>0</v>
      </c>
      <c r="IV631" s="7">
        <f ca="1"/>
        <v>0</v>
      </c>
      <c r="IW631" s="7">
        <f ca="1"/>
        <v>0</v>
      </c>
      <c r="IX631" s="7">
        <f ca="1"/>
        <v>0</v>
      </c>
      <c r="IY631" s="7">
        <f ca="1"/>
        <v>0</v>
      </c>
      <c r="IZ631" s="7">
        <f ca="1"/>
        <v>0</v>
      </c>
      <c r="JA631" s="7">
        <f ca="1"/>
        <v>0</v>
      </c>
      <c r="JB631" s="7">
        <f ca="1"/>
        <v>0</v>
      </c>
      <c r="JC631" s="7">
        <f ca="1"/>
        <v>0</v>
      </c>
      <c r="JD631" s="7">
        <f ca="1"/>
        <v>0</v>
      </c>
      <c r="JE631" s="7">
        <f ca="1"/>
        <v>0</v>
      </c>
      <c r="JF631" s="7">
        <f ca="1"/>
        <v>0</v>
      </c>
      <c r="JG631" s="7">
        <f ca="1"/>
        <v>0</v>
      </c>
      <c r="JH631" s="7">
        <f ca="1"/>
        <v>0</v>
      </c>
      <c r="JI631" s="7">
        <f ca="1"/>
        <v>500000000000000</v>
      </c>
      <c r="JJ631" s="7">
        <f ca="1"/>
        <v>0</v>
      </c>
      <c r="JK631" s="7">
        <f ca="1"/>
        <v>0</v>
      </c>
      <c r="JL631" s="143"/>
    </row>
    <row r="632" spans="223:279">
      <c r="HO632" s="147"/>
      <c r="HP632" s="204"/>
      <c r="HQ632" s="3" t="s">
        <v>134</v>
      </c>
      <c r="HR632" s="7">
        <f ca="1"/>
        <v>0</v>
      </c>
      <c r="HS632" t="s">
        <v>189</v>
      </c>
      <c r="HV632" s="7">
        <f t="shared" ca="1" si="118"/>
        <v>0</v>
      </c>
      <c r="HW632" s="7">
        <f t="shared" ca="1" si="118"/>
        <v>0</v>
      </c>
      <c r="HX632" s="7">
        <f t="shared" ca="1" si="118"/>
        <v>0</v>
      </c>
      <c r="HY632" s="7">
        <f t="shared" ca="1" si="118"/>
        <v>0</v>
      </c>
      <c r="HZ632" s="7">
        <f t="shared" ca="1" si="118"/>
        <v>0</v>
      </c>
      <c r="IA632" s="7">
        <f t="shared" ca="1" si="118"/>
        <v>0</v>
      </c>
      <c r="IB632" s="7">
        <f t="shared" ca="1" si="118"/>
        <v>0</v>
      </c>
      <c r="IC632" s="7">
        <f t="shared" ca="1" si="118"/>
        <v>0</v>
      </c>
      <c r="ID632" s="7">
        <f t="shared" ca="1" si="118"/>
        <v>0</v>
      </c>
      <c r="IE632" s="7">
        <f t="shared" ca="1" si="118"/>
        <v>0</v>
      </c>
      <c r="IF632" s="7">
        <f t="shared" ca="1" si="118"/>
        <v>0</v>
      </c>
      <c r="IG632" s="7">
        <f t="shared" ca="1" si="118"/>
        <v>0</v>
      </c>
      <c r="IH632" s="7">
        <f t="shared" ca="1" si="118"/>
        <v>0</v>
      </c>
      <c r="II632" s="7">
        <f t="shared" ca="1" si="118"/>
        <v>0</v>
      </c>
      <c r="IJ632" s="7">
        <f t="shared" ca="1" si="118"/>
        <v>0</v>
      </c>
      <c r="IK632" s="7">
        <f t="shared" ca="1" si="118"/>
        <v>0</v>
      </c>
      <c r="IL632" s="7">
        <f t="shared" ca="1" si="119"/>
        <v>0</v>
      </c>
      <c r="IM632" s="7">
        <f t="shared" ca="1" si="119"/>
        <v>0</v>
      </c>
      <c r="IN632" s="7">
        <f t="shared" ca="1" si="119"/>
        <v>0</v>
      </c>
      <c r="IP632" s="204"/>
      <c r="IQ632" s="3" t="s">
        <v>134</v>
      </c>
      <c r="IR632" s="7">
        <f ca="1"/>
        <v>0</v>
      </c>
      <c r="IS632" s="7">
        <f ca="1"/>
        <v>0</v>
      </c>
      <c r="IT632" s="7">
        <f ca="1"/>
        <v>0</v>
      </c>
      <c r="IU632" s="7">
        <f ca="1"/>
        <v>0</v>
      </c>
      <c r="IV632" s="7">
        <f ca="1"/>
        <v>0</v>
      </c>
      <c r="IW632" s="7">
        <f ca="1"/>
        <v>0</v>
      </c>
      <c r="IX632" s="7">
        <f ca="1"/>
        <v>0</v>
      </c>
      <c r="IY632" s="7">
        <f ca="1"/>
        <v>0</v>
      </c>
      <c r="IZ632" s="7">
        <f ca="1"/>
        <v>0</v>
      </c>
      <c r="JA632" s="7">
        <f ca="1"/>
        <v>0</v>
      </c>
      <c r="JB632" s="7">
        <f ca="1"/>
        <v>0</v>
      </c>
      <c r="JC632" s="7">
        <f ca="1"/>
        <v>0</v>
      </c>
      <c r="JD632" s="7">
        <f ca="1"/>
        <v>0</v>
      </c>
      <c r="JE632" s="7">
        <f ca="1"/>
        <v>0</v>
      </c>
      <c r="JF632" s="7">
        <f ca="1"/>
        <v>0</v>
      </c>
      <c r="JG632" s="7">
        <f ca="1"/>
        <v>0</v>
      </c>
      <c r="JH632" s="7">
        <f ca="1"/>
        <v>0</v>
      </c>
      <c r="JI632" s="7">
        <f ca="1"/>
        <v>0</v>
      </c>
      <c r="JJ632" s="7">
        <f ca="1"/>
        <v>0</v>
      </c>
      <c r="JK632" s="7">
        <f ca="1"/>
        <v>0</v>
      </c>
      <c r="JL632" s="143"/>
    </row>
    <row r="633" spans="223:279" ht="18">
      <c r="HO633" s="147"/>
      <c r="HP633" s="17"/>
      <c r="HR633" s="17" t="s">
        <v>275</v>
      </c>
      <c r="HV633" s="211" t="s">
        <v>313</v>
      </c>
      <c r="HW633" s="211"/>
      <c r="HX633" s="211"/>
      <c r="HY633" s="211"/>
      <c r="HZ633" s="211"/>
      <c r="IA633" s="211"/>
      <c r="IB633" s="211"/>
      <c r="IC633" s="211"/>
      <c r="ID633" s="211"/>
      <c r="IE633" s="211"/>
      <c r="IF633" s="211"/>
      <c r="IG633" s="211"/>
      <c r="IH633" s="211"/>
      <c r="II633" s="211"/>
      <c r="IJ633" s="211"/>
      <c r="IK633" s="211"/>
      <c r="IL633" s="211"/>
      <c r="IM633" s="211"/>
      <c r="IN633" s="211"/>
      <c r="IR633" s="221" t="s">
        <v>314</v>
      </c>
      <c r="IS633" s="221"/>
      <c r="IT633" s="221"/>
      <c r="IU633" s="221"/>
      <c r="IV633" s="221"/>
      <c r="IW633" s="221"/>
      <c r="IX633" s="221"/>
      <c r="IY633" s="221"/>
      <c r="IZ633" s="221"/>
      <c r="JA633" s="221"/>
      <c r="JB633" s="221"/>
      <c r="JC633" s="221"/>
      <c r="JD633" s="221"/>
      <c r="JE633" s="221"/>
      <c r="JF633" s="221"/>
      <c r="JG633" s="221"/>
      <c r="JH633" s="221"/>
      <c r="JI633" s="221"/>
      <c r="JJ633" s="221"/>
      <c r="JK633" s="221"/>
      <c r="JL633" s="143"/>
    </row>
    <row r="634" spans="223:279">
      <c r="HO634" s="147"/>
      <c r="HP634" s="17"/>
      <c r="HR634" s="17"/>
      <c r="HV634" s="38"/>
      <c r="HW634" s="38"/>
      <c r="HX634" s="38"/>
      <c r="HY634" s="38"/>
      <c r="HZ634" s="38"/>
      <c r="IA634" s="38"/>
      <c r="IB634" s="38"/>
      <c r="IC634" s="38"/>
      <c r="ID634" s="38"/>
      <c r="IE634" s="38"/>
      <c r="IF634" s="38"/>
      <c r="IG634" s="38"/>
      <c r="IH634" s="38"/>
      <c r="II634" s="38"/>
      <c r="IJ634" s="38"/>
      <c r="IK634" s="38"/>
      <c r="IL634" s="38"/>
      <c r="IM634" s="38"/>
      <c r="IN634" s="38"/>
      <c r="IR634" s="7">
        <f ca="1">IR631</f>
        <v>0</v>
      </c>
      <c r="IS634" s="7">
        <f t="shared" ref="IS634:JK634" ca="1" si="120">IS631</f>
        <v>0</v>
      </c>
      <c r="IT634" s="7">
        <f t="shared" ca="1" si="120"/>
        <v>0</v>
      </c>
      <c r="IU634" s="7">
        <f t="shared" ca="1" si="120"/>
        <v>0</v>
      </c>
      <c r="IV634" s="7">
        <f t="shared" ca="1" si="120"/>
        <v>0</v>
      </c>
      <c r="IW634" s="7">
        <f t="shared" ca="1" si="120"/>
        <v>0</v>
      </c>
      <c r="IX634" s="7">
        <f t="shared" ca="1" si="120"/>
        <v>0</v>
      </c>
      <c r="IY634" s="7">
        <f t="shared" ca="1" si="120"/>
        <v>0</v>
      </c>
      <c r="IZ634" s="7">
        <f t="shared" ca="1" si="120"/>
        <v>0</v>
      </c>
      <c r="JA634" s="7">
        <f t="shared" ca="1" si="120"/>
        <v>0</v>
      </c>
      <c r="JB634" s="7">
        <f t="shared" ca="1" si="120"/>
        <v>0</v>
      </c>
      <c r="JC634" s="7">
        <f t="shared" ca="1" si="120"/>
        <v>0</v>
      </c>
      <c r="JD634" s="7">
        <f t="shared" ca="1" si="120"/>
        <v>0</v>
      </c>
      <c r="JE634" s="7">
        <f t="shared" ca="1" si="120"/>
        <v>0</v>
      </c>
      <c r="JF634" s="7">
        <f t="shared" ca="1" si="120"/>
        <v>0</v>
      </c>
      <c r="JG634" s="7">
        <f t="shared" ca="1" si="120"/>
        <v>0</v>
      </c>
      <c r="JH634" s="7">
        <f t="shared" ca="1" si="120"/>
        <v>0</v>
      </c>
      <c r="JI634" s="7">
        <f t="shared" ca="1" si="120"/>
        <v>500000000000000</v>
      </c>
      <c r="JJ634" s="7">
        <f t="shared" ca="1" si="120"/>
        <v>0</v>
      </c>
      <c r="JK634" s="7">
        <f t="shared" ca="1" si="120"/>
        <v>0</v>
      </c>
      <c r="JL634" s="143"/>
    </row>
    <row r="635" spans="223:279" ht="20">
      <c r="HO635" s="147"/>
      <c r="HP635" s="17"/>
      <c r="HR635" s="17"/>
      <c r="HV635" s="38"/>
      <c r="HW635" s="38"/>
      <c r="HX635" s="38"/>
      <c r="HY635" s="38"/>
      <c r="HZ635" s="38"/>
      <c r="IA635" s="38"/>
      <c r="IB635" s="38"/>
      <c r="IC635" s="38"/>
      <c r="ID635" s="38"/>
      <c r="IE635" s="38"/>
      <c r="IF635" s="38"/>
      <c r="IG635" s="38"/>
      <c r="IH635" s="38"/>
      <c r="II635" s="38"/>
      <c r="IJ635" s="38"/>
      <c r="IK635" s="38"/>
      <c r="IL635" s="38"/>
      <c r="IM635" s="38"/>
      <c r="IN635" s="38"/>
      <c r="IR635" s="221" t="s">
        <v>315</v>
      </c>
      <c r="IS635" s="221"/>
      <c r="IT635" s="221"/>
      <c r="IU635" s="221"/>
      <c r="IV635" s="221"/>
      <c r="IW635" s="221"/>
      <c r="IX635" s="221"/>
      <c r="IY635" s="221"/>
      <c r="IZ635" s="221"/>
      <c r="JA635" s="221"/>
      <c r="JB635" s="221"/>
      <c r="JC635" s="221"/>
      <c r="JD635" s="221"/>
      <c r="JE635" s="221"/>
      <c r="JF635" s="221"/>
      <c r="JG635" s="221"/>
      <c r="JH635" s="221"/>
      <c r="JI635" s="221"/>
      <c r="JJ635" s="221"/>
      <c r="JK635" s="221"/>
      <c r="JL635" s="143"/>
    </row>
    <row r="636" spans="223:279">
      <c r="HO636" s="147"/>
      <c r="HP636" s="17"/>
      <c r="HR636" s="17"/>
      <c r="HV636" s="38"/>
      <c r="HW636" s="38"/>
      <c r="HX636" s="38"/>
      <c r="HY636" s="38"/>
      <c r="HZ636" s="38"/>
      <c r="IA636" s="38"/>
      <c r="IB636" s="38"/>
      <c r="IC636" s="38"/>
      <c r="ID636" s="38"/>
      <c r="IE636" s="38"/>
      <c r="IF636" s="38"/>
      <c r="IG636" s="38"/>
      <c r="IH636" s="38"/>
      <c r="II636" s="38"/>
      <c r="IJ636" s="38"/>
      <c r="IK636" s="38"/>
      <c r="IL636" s="38"/>
      <c r="IM636" s="38"/>
      <c r="IN636" s="38"/>
      <c r="IR636" s="17"/>
      <c r="IS636" s="17"/>
      <c r="IT636" s="17"/>
      <c r="IU636" s="17"/>
      <c r="IV636" s="17"/>
      <c r="IW636" s="17"/>
      <c r="IX636" s="17"/>
      <c r="IY636" s="17"/>
      <c r="IZ636" s="17"/>
      <c r="JA636" s="17"/>
      <c r="JB636" s="17"/>
      <c r="JC636" s="17"/>
      <c r="JD636" s="17"/>
      <c r="JE636" s="17"/>
      <c r="JF636" s="17"/>
      <c r="JG636" s="17"/>
      <c r="JH636" s="17"/>
      <c r="JI636" s="17"/>
      <c r="JJ636" s="17"/>
      <c r="JK636" s="17"/>
      <c r="JL636" s="143"/>
    </row>
    <row r="637" spans="223:279">
      <c r="HO637" s="148"/>
      <c r="HV637" s="211" t="s">
        <v>1</v>
      </c>
      <c r="HW637" s="211"/>
      <c r="HX637" s="211"/>
      <c r="HY637" s="211"/>
      <c r="HZ637" s="211"/>
      <c r="IA637" s="211"/>
      <c r="IB637" s="211"/>
      <c r="IC637" s="211"/>
      <c r="ID637" s="211"/>
      <c r="IE637" s="211"/>
      <c r="IF637" s="211"/>
      <c r="IG637" s="211"/>
      <c r="IH637" s="211"/>
      <c r="II637" s="211"/>
      <c r="IJ637" s="211"/>
      <c r="IK637" s="211"/>
      <c r="IL637" s="211"/>
      <c r="IM637" s="211"/>
      <c r="IN637" s="211"/>
      <c r="IO637" s="17"/>
      <c r="IP637" s="45"/>
      <c r="IQ637" s="3"/>
      <c r="IR637" s="211" t="s">
        <v>110</v>
      </c>
      <c r="IS637" s="211"/>
      <c r="IT637" s="211"/>
      <c r="IU637" s="211"/>
      <c r="IV637" s="211"/>
      <c r="IW637" s="211"/>
      <c r="IX637" s="211"/>
      <c r="IY637" s="211"/>
      <c r="IZ637" s="211"/>
      <c r="JA637" s="211"/>
      <c r="JB637" s="211"/>
      <c r="JC637" s="211"/>
      <c r="JD637" s="211"/>
      <c r="JE637" s="211"/>
      <c r="JF637" s="211"/>
      <c r="JG637" s="211"/>
      <c r="JH637" s="211"/>
      <c r="JI637" s="211"/>
      <c r="JJ637" s="211"/>
      <c r="JK637" s="211"/>
      <c r="JL637" s="143"/>
    </row>
    <row r="638" spans="223:279" ht="87" customHeight="1">
      <c r="HO638" s="148"/>
      <c r="HS638" t="s">
        <v>190</v>
      </c>
      <c r="HV638" s="6" t="s">
        <v>175</v>
      </c>
      <c r="HW638" s="6" t="s">
        <v>176</v>
      </c>
      <c r="HX638" s="6" t="s">
        <v>28</v>
      </c>
      <c r="HY638" s="6" t="s">
        <v>0</v>
      </c>
      <c r="HZ638" s="6" t="s">
        <v>37</v>
      </c>
      <c r="IA638" s="6" t="s">
        <v>38</v>
      </c>
      <c r="IB638" s="6" t="s">
        <v>13</v>
      </c>
      <c r="IC638" s="6" t="s">
        <v>23</v>
      </c>
      <c r="ID638" s="6" t="s">
        <v>22</v>
      </c>
      <c r="IE638" s="6" t="s">
        <v>131</v>
      </c>
      <c r="IF638" s="6" t="s">
        <v>132</v>
      </c>
      <c r="IG638" s="6" t="s">
        <v>32</v>
      </c>
      <c r="IH638" s="6" t="s">
        <v>33</v>
      </c>
      <c r="II638" s="6" t="s">
        <v>42</v>
      </c>
      <c r="IJ638" s="6" t="s">
        <v>34</v>
      </c>
      <c r="IK638" s="6" t="s">
        <v>35</v>
      </c>
      <c r="IL638" s="6" t="s">
        <v>36</v>
      </c>
      <c r="IM638" s="6" t="s">
        <v>41</v>
      </c>
      <c r="IN638" s="6" t="s">
        <v>134</v>
      </c>
      <c r="IO638" s="17"/>
      <c r="IP638" s="45"/>
      <c r="IQ638" s="3"/>
      <c r="IR638" s="6" t="s">
        <v>14</v>
      </c>
      <c r="IS638" s="6" t="s">
        <v>201</v>
      </c>
      <c r="IT638" s="6" t="s">
        <v>202</v>
      </c>
      <c r="IU638" s="6" t="s">
        <v>27</v>
      </c>
      <c r="IV638" s="6" t="s">
        <v>203</v>
      </c>
      <c r="IW638" s="6" t="s">
        <v>204</v>
      </c>
      <c r="IX638" s="6" t="s">
        <v>15</v>
      </c>
      <c r="IY638" s="6" t="s">
        <v>206</v>
      </c>
      <c r="IZ638" s="6" t="s">
        <v>21</v>
      </c>
      <c r="JA638" s="6" t="s">
        <v>205</v>
      </c>
      <c r="JB638" s="6" t="s">
        <v>20</v>
      </c>
      <c r="JC638" s="6" t="s">
        <v>207</v>
      </c>
      <c r="JD638" s="6" t="s">
        <v>182</v>
      </c>
      <c r="JE638" s="6" t="s">
        <v>183</v>
      </c>
      <c r="JF638" s="6" t="s">
        <v>184</v>
      </c>
      <c r="JG638" s="6" t="s">
        <v>180</v>
      </c>
      <c r="JH638" s="6" t="s">
        <v>139</v>
      </c>
      <c r="JI638" s="6" t="s">
        <v>140</v>
      </c>
      <c r="JJ638" s="6" t="s">
        <v>181</v>
      </c>
      <c r="JK638" s="6" t="s">
        <v>142</v>
      </c>
      <c r="JL638" s="143"/>
    </row>
    <row r="639" spans="223:279">
      <c r="HO639" s="148"/>
      <c r="HP639" s="204" t="s">
        <v>169</v>
      </c>
      <c r="HQ639" s="3" t="s">
        <v>175</v>
      </c>
      <c r="HR639" s="7">
        <f t="array" aca="1" ref="HR639:HR657" ca="1">TRANSPOSE(HV91:IN91)</f>
        <v>0</v>
      </c>
      <c r="HS639" t="s">
        <v>185</v>
      </c>
      <c r="HV639" s="7">
        <f ca="1">IF((ROW()-ROW($HV$639))=(COLUMN()-COLUMN($HV$639)),INDIRECT("HR"&amp;ROW()),0)</f>
        <v>0</v>
      </c>
      <c r="HW639" s="7">
        <f t="shared" ref="HW639:IN653" ca="1" si="121">IF((ROW()-ROW($HV$639))=(COLUMN()-COLUMN($HV$639)),INDIRECT("HR"&amp;ROW()),0)</f>
        <v>0</v>
      </c>
      <c r="HX639" s="7">
        <f t="shared" ca="1" si="121"/>
        <v>0</v>
      </c>
      <c r="HY639" s="7">
        <f t="shared" ca="1" si="121"/>
        <v>0</v>
      </c>
      <c r="HZ639" s="7">
        <f t="shared" ca="1" si="121"/>
        <v>0</v>
      </c>
      <c r="IA639" s="7">
        <f t="shared" ca="1" si="121"/>
        <v>0</v>
      </c>
      <c r="IB639" s="7">
        <f t="shared" ca="1" si="121"/>
        <v>0</v>
      </c>
      <c r="IC639" s="7">
        <f t="shared" ca="1" si="121"/>
        <v>0</v>
      </c>
      <c r="ID639" s="7">
        <f t="shared" ca="1" si="121"/>
        <v>0</v>
      </c>
      <c r="IE639" s="7">
        <f t="shared" ca="1" si="121"/>
        <v>0</v>
      </c>
      <c r="IF639" s="7">
        <f t="shared" ca="1" si="121"/>
        <v>0</v>
      </c>
      <c r="IG639" s="7">
        <f t="shared" ca="1" si="121"/>
        <v>0</v>
      </c>
      <c r="IH639" s="7">
        <f t="shared" ca="1" si="121"/>
        <v>0</v>
      </c>
      <c r="II639" s="7">
        <f t="shared" ca="1" si="121"/>
        <v>0</v>
      </c>
      <c r="IJ639" s="7">
        <f t="shared" ca="1" si="121"/>
        <v>0</v>
      </c>
      <c r="IK639" s="7">
        <f t="shared" ca="1" si="121"/>
        <v>0</v>
      </c>
      <c r="IL639" s="7">
        <f t="shared" ca="1" si="121"/>
        <v>0</v>
      </c>
      <c r="IM639" s="7">
        <f t="shared" ca="1" si="121"/>
        <v>0</v>
      </c>
      <c r="IN639" s="7">
        <f t="shared" ca="1" si="121"/>
        <v>0</v>
      </c>
      <c r="IO639" s="17"/>
      <c r="IP639" s="204" t="s">
        <v>169</v>
      </c>
      <c r="IQ639" s="3" t="s">
        <v>175</v>
      </c>
      <c r="IR639" s="7">
        <f t="array" aca="1" ref="IR639:JK657" ca="1">MMULT(HV639:IN657, FL$103:GE$121)</f>
        <v>0</v>
      </c>
      <c r="IS639" s="7">
        <f ca="1"/>
        <v>0</v>
      </c>
      <c r="IT639" s="7">
        <f ca="1"/>
        <v>0</v>
      </c>
      <c r="IU639" s="7">
        <f ca="1"/>
        <v>0</v>
      </c>
      <c r="IV639" s="7">
        <f ca="1"/>
        <v>0</v>
      </c>
      <c r="IW639" s="7">
        <f ca="1"/>
        <v>0</v>
      </c>
      <c r="IX639" s="7">
        <f ca="1"/>
        <v>0</v>
      </c>
      <c r="IY639" s="7">
        <f ca="1"/>
        <v>0</v>
      </c>
      <c r="IZ639" s="7">
        <f ca="1"/>
        <v>0</v>
      </c>
      <c r="JA639" s="7">
        <f ca="1"/>
        <v>0</v>
      </c>
      <c r="JB639" s="7">
        <f ca="1"/>
        <v>0</v>
      </c>
      <c r="JC639" s="7">
        <f ca="1"/>
        <v>0</v>
      </c>
      <c r="JD639" s="7">
        <f ca="1"/>
        <v>0</v>
      </c>
      <c r="JE639" s="7">
        <f ca="1"/>
        <v>0</v>
      </c>
      <c r="JF639" s="7">
        <f ca="1"/>
        <v>0</v>
      </c>
      <c r="JG639" s="7">
        <f ca="1"/>
        <v>0</v>
      </c>
      <c r="JH639" s="7">
        <f ca="1"/>
        <v>0</v>
      </c>
      <c r="JI639" s="7">
        <f ca="1"/>
        <v>0</v>
      </c>
      <c r="JJ639" s="7">
        <f ca="1"/>
        <v>0</v>
      </c>
      <c r="JK639" s="7">
        <f ca="1"/>
        <v>0</v>
      </c>
      <c r="JL639" s="143"/>
    </row>
    <row r="640" spans="223:279">
      <c r="HO640" s="148"/>
      <c r="HP640" s="204"/>
      <c r="HQ640" s="3" t="s">
        <v>176</v>
      </c>
      <c r="HR640" s="7">
        <f ca="1"/>
        <v>0</v>
      </c>
      <c r="HS640" t="s">
        <v>185</v>
      </c>
      <c r="HV640" s="7">
        <f t="shared" ref="HV640:IK657" ca="1" si="122">IF((ROW()-ROW($HV$639))=(COLUMN()-COLUMN($HV$639)),INDIRECT("HR"&amp;ROW()),0)</f>
        <v>0</v>
      </c>
      <c r="HW640" s="7">
        <f t="shared" ca="1" si="121"/>
        <v>0</v>
      </c>
      <c r="HX640" s="7">
        <f t="shared" ca="1" si="121"/>
        <v>0</v>
      </c>
      <c r="HY640" s="7">
        <f t="shared" ca="1" si="121"/>
        <v>0</v>
      </c>
      <c r="HZ640" s="7">
        <f t="shared" ca="1" si="121"/>
        <v>0</v>
      </c>
      <c r="IA640" s="7">
        <f t="shared" ca="1" si="121"/>
        <v>0</v>
      </c>
      <c r="IB640" s="7">
        <f t="shared" ca="1" si="121"/>
        <v>0</v>
      </c>
      <c r="IC640" s="7">
        <f t="shared" ca="1" si="121"/>
        <v>0</v>
      </c>
      <c r="ID640" s="7">
        <f t="shared" ca="1" si="121"/>
        <v>0</v>
      </c>
      <c r="IE640" s="7">
        <f t="shared" ca="1" si="121"/>
        <v>0</v>
      </c>
      <c r="IF640" s="7">
        <f t="shared" ca="1" si="121"/>
        <v>0</v>
      </c>
      <c r="IG640" s="7">
        <f t="shared" ca="1" si="121"/>
        <v>0</v>
      </c>
      <c r="IH640" s="7">
        <f t="shared" ca="1" si="121"/>
        <v>0</v>
      </c>
      <c r="II640" s="7">
        <f t="shared" ca="1" si="121"/>
        <v>0</v>
      </c>
      <c r="IJ640" s="7">
        <f t="shared" ca="1" si="121"/>
        <v>0</v>
      </c>
      <c r="IK640" s="7">
        <f t="shared" ca="1" si="121"/>
        <v>0</v>
      </c>
      <c r="IL640" s="7">
        <f t="shared" ca="1" si="121"/>
        <v>0</v>
      </c>
      <c r="IM640" s="7">
        <f t="shared" ca="1" si="121"/>
        <v>0</v>
      </c>
      <c r="IN640" s="7">
        <f t="shared" ca="1" si="121"/>
        <v>0</v>
      </c>
      <c r="IO640" s="17"/>
      <c r="IP640" s="204"/>
      <c r="IQ640" s="3" t="s">
        <v>176</v>
      </c>
      <c r="IR640" s="7">
        <f ca="1"/>
        <v>0</v>
      </c>
      <c r="IS640" s="7">
        <f ca="1"/>
        <v>0</v>
      </c>
      <c r="IT640" s="7">
        <f ca="1"/>
        <v>0</v>
      </c>
      <c r="IU640" s="7">
        <f ca="1"/>
        <v>0</v>
      </c>
      <c r="IV640" s="7">
        <f ca="1"/>
        <v>0</v>
      </c>
      <c r="IW640" s="7">
        <f ca="1"/>
        <v>0</v>
      </c>
      <c r="IX640" s="7">
        <f ca="1"/>
        <v>0</v>
      </c>
      <c r="IY640" s="7">
        <f ca="1"/>
        <v>0</v>
      </c>
      <c r="IZ640" s="7">
        <f ca="1"/>
        <v>0</v>
      </c>
      <c r="JA640" s="7">
        <f ca="1"/>
        <v>0</v>
      </c>
      <c r="JB640" s="7">
        <f ca="1"/>
        <v>0</v>
      </c>
      <c r="JC640" s="7">
        <f ca="1"/>
        <v>0</v>
      </c>
      <c r="JD640" s="7">
        <f ca="1"/>
        <v>0</v>
      </c>
      <c r="JE640" s="7">
        <f ca="1"/>
        <v>0</v>
      </c>
      <c r="JF640" s="7">
        <f ca="1"/>
        <v>0</v>
      </c>
      <c r="JG640" s="7">
        <f ca="1"/>
        <v>0</v>
      </c>
      <c r="JH640" s="7">
        <f ca="1"/>
        <v>0</v>
      </c>
      <c r="JI640" s="7">
        <f ca="1"/>
        <v>0</v>
      </c>
      <c r="JJ640" s="7">
        <f ca="1"/>
        <v>0</v>
      </c>
      <c r="JK640" s="7">
        <f ca="1"/>
        <v>0</v>
      </c>
      <c r="JL640" s="143"/>
    </row>
    <row r="641" spans="222:279">
      <c r="HO641" s="148"/>
      <c r="HP641" s="204"/>
      <c r="HQ641" s="3" t="s">
        <v>28</v>
      </c>
      <c r="HR641" s="7">
        <f ca="1"/>
        <v>0</v>
      </c>
      <c r="HS641" t="s">
        <v>185</v>
      </c>
      <c r="HV641" s="7">
        <f t="shared" ca="1" si="122"/>
        <v>0</v>
      </c>
      <c r="HW641" s="7">
        <f t="shared" ca="1" si="121"/>
        <v>0</v>
      </c>
      <c r="HX641" s="7">
        <f t="shared" ca="1" si="121"/>
        <v>0</v>
      </c>
      <c r="HY641" s="7">
        <f t="shared" ca="1" si="121"/>
        <v>0</v>
      </c>
      <c r="HZ641" s="7">
        <f t="shared" ca="1" si="121"/>
        <v>0</v>
      </c>
      <c r="IA641" s="7">
        <f t="shared" ca="1" si="121"/>
        <v>0</v>
      </c>
      <c r="IB641" s="7">
        <f t="shared" ca="1" si="121"/>
        <v>0</v>
      </c>
      <c r="IC641" s="7">
        <f t="shared" ca="1" si="121"/>
        <v>0</v>
      </c>
      <c r="ID641" s="7">
        <f t="shared" ca="1" si="121"/>
        <v>0</v>
      </c>
      <c r="IE641" s="7">
        <f t="shared" ca="1" si="121"/>
        <v>0</v>
      </c>
      <c r="IF641" s="7">
        <f t="shared" ca="1" si="121"/>
        <v>0</v>
      </c>
      <c r="IG641" s="7">
        <f t="shared" ca="1" si="121"/>
        <v>0</v>
      </c>
      <c r="IH641" s="7">
        <f t="shared" ca="1" si="121"/>
        <v>0</v>
      </c>
      <c r="II641" s="7">
        <f t="shared" ca="1" si="121"/>
        <v>0</v>
      </c>
      <c r="IJ641" s="7">
        <f t="shared" ca="1" si="121"/>
        <v>0</v>
      </c>
      <c r="IK641" s="7">
        <f t="shared" ca="1" si="121"/>
        <v>0</v>
      </c>
      <c r="IL641" s="7">
        <f t="shared" ca="1" si="121"/>
        <v>0</v>
      </c>
      <c r="IM641" s="7">
        <f t="shared" ca="1" si="121"/>
        <v>0</v>
      </c>
      <c r="IN641" s="7">
        <f t="shared" ca="1" si="121"/>
        <v>0</v>
      </c>
      <c r="IO641" s="17"/>
      <c r="IP641" s="204"/>
      <c r="IQ641" s="3" t="s">
        <v>28</v>
      </c>
      <c r="IR641" s="7">
        <f ca="1"/>
        <v>0</v>
      </c>
      <c r="IS641" s="7">
        <f ca="1"/>
        <v>0</v>
      </c>
      <c r="IT641" s="7">
        <f ca="1"/>
        <v>0</v>
      </c>
      <c r="IU641" s="7">
        <f ca="1"/>
        <v>0</v>
      </c>
      <c r="IV641" s="7">
        <f ca="1"/>
        <v>0</v>
      </c>
      <c r="IW641" s="7">
        <f ca="1"/>
        <v>0</v>
      </c>
      <c r="IX641" s="7">
        <f ca="1"/>
        <v>0</v>
      </c>
      <c r="IY641" s="7">
        <f ca="1"/>
        <v>0</v>
      </c>
      <c r="IZ641" s="7">
        <f ca="1"/>
        <v>0</v>
      </c>
      <c r="JA641" s="7">
        <f ca="1"/>
        <v>0</v>
      </c>
      <c r="JB641" s="7">
        <f ca="1"/>
        <v>0</v>
      </c>
      <c r="JC641" s="7">
        <f ca="1"/>
        <v>0</v>
      </c>
      <c r="JD641" s="7">
        <f ca="1"/>
        <v>0</v>
      </c>
      <c r="JE641" s="7">
        <f ca="1"/>
        <v>0</v>
      </c>
      <c r="JF641" s="7">
        <f ca="1"/>
        <v>0</v>
      </c>
      <c r="JG641" s="7">
        <f ca="1"/>
        <v>0</v>
      </c>
      <c r="JH641" s="7">
        <f ca="1"/>
        <v>0</v>
      </c>
      <c r="JI641" s="7">
        <f ca="1"/>
        <v>0</v>
      </c>
      <c r="JJ641" s="7">
        <f ca="1"/>
        <v>0</v>
      </c>
      <c r="JK641" s="7">
        <f ca="1"/>
        <v>0</v>
      </c>
      <c r="JL641" s="143"/>
    </row>
    <row r="642" spans="222:279">
      <c r="HO642" s="147"/>
      <c r="HP642" s="204"/>
      <c r="HQ642" s="3" t="s">
        <v>0</v>
      </c>
      <c r="HR642" s="7">
        <f ca="1"/>
        <v>0</v>
      </c>
      <c r="HS642" t="s">
        <v>185</v>
      </c>
      <c r="HV642" s="7">
        <f t="shared" ca="1" si="122"/>
        <v>0</v>
      </c>
      <c r="HW642" s="7">
        <f t="shared" ca="1" si="121"/>
        <v>0</v>
      </c>
      <c r="HX642" s="7">
        <f t="shared" ca="1" si="121"/>
        <v>0</v>
      </c>
      <c r="HY642" s="7">
        <f t="shared" ca="1" si="121"/>
        <v>0</v>
      </c>
      <c r="HZ642" s="7">
        <f t="shared" ca="1" si="121"/>
        <v>0</v>
      </c>
      <c r="IA642" s="7">
        <f t="shared" ca="1" si="121"/>
        <v>0</v>
      </c>
      <c r="IB642" s="7">
        <f t="shared" ca="1" si="121"/>
        <v>0</v>
      </c>
      <c r="IC642" s="7">
        <f t="shared" ca="1" si="121"/>
        <v>0</v>
      </c>
      <c r="ID642" s="7">
        <f t="shared" ca="1" si="121"/>
        <v>0</v>
      </c>
      <c r="IE642" s="7">
        <f t="shared" ca="1" si="121"/>
        <v>0</v>
      </c>
      <c r="IF642" s="7">
        <f t="shared" ca="1" si="121"/>
        <v>0</v>
      </c>
      <c r="IG642" s="7">
        <f t="shared" ca="1" si="121"/>
        <v>0</v>
      </c>
      <c r="IH642" s="7">
        <f t="shared" ca="1" si="121"/>
        <v>0</v>
      </c>
      <c r="II642" s="7">
        <f t="shared" ca="1" si="121"/>
        <v>0</v>
      </c>
      <c r="IJ642" s="7">
        <f t="shared" ca="1" si="121"/>
        <v>0</v>
      </c>
      <c r="IK642" s="7">
        <f t="shared" ca="1" si="121"/>
        <v>0</v>
      </c>
      <c r="IL642" s="7">
        <f t="shared" ca="1" si="121"/>
        <v>0</v>
      </c>
      <c r="IM642" s="7">
        <f t="shared" ca="1" si="121"/>
        <v>0</v>
      </c>
      <c r="IN642" s="7">
        <f t="shared" ca="1" si="121"/>
        <v>0</v>
      </c>
      <c r="IO642" s="38"/>
      <c r="IP642" s="204"/>
      <c r="IQ642" s="3" t="s">
        <v>0</v>
      </c>
      <c r="IR642" s="7">
        <f ca="1"/>
        <v>0</v>
      </c>
      <c r="IS642" s="7">
        <f ca="1"/>
        <v>0</v>
      </c>
      <c r="IT642" s="7">
        <f ca="1"/>
        <v>0</v>
      </c>
      <c r="IU642" s="7">
        <f ca="1"/>
        <v>0</v>
      </c>
      <c r="IV642" s="7">
        <f ca="1"/>
        <v>0</v>
      </c>
      <c r="IW642" s="7">
        <f ca="1"/>
        <v>0</v>
      </c>
      <c r="IX642" s="7">
        <f ca="1"/>
        <v>0</v>
      </c>
      <c r="IY642" s="7">
        <f ca="1"/>
        <v>0</v>
      </c>
      <c r="IZ642" s="7">
        <f ca="1"/>
        <v>0</v>
      </c>
      <c r="JA642" s="7">
        <f ca="1"/>
        <v>0</v>
      </c>
      <c r="JB642" s="7">
        <f ca="1"/>
        <v>0</v>
      </c>
      <c r="JC642" s="7">
        <f ca="1"/>
        <v>0</v>
      </c>
      <c r="JD642" s="7">
        <f ca="1"/>
        <v>0</v>
      </c>
      <c r="JE642" s="7">
        <f ca="1"/>
        <v>0</v>
      </c>
      <c r="JF642" s="7">
        <f ca="1"/>
        <v>0</v>
      </c>
      <c r="JG642" s="7">
        <f ca="1"/>
        <v>0</v>
      </c>
      <c r="JH642" s="7">
        <f ca="1"/>
        <v>0</v>
      </c>
      <c r="JI642" s="7">
        <f ca="1"/>
        <v>0</v>
      </c>
      <c r="JJ642" s="7">
        <f ca="1"/>
        <v>0</v>
      </c>
      <c r="JK642" s="7">
        <f ca="1"/>
        <v>0</v>
      </c>
      <c r="JL642" s="143"/>
    </row>
    <row r="643" spans="222:279">
      <c r="HO643" s="147"/>
      <c r="HP643" s="204"/>
      <c r="HQ643" s="3" t="s">
        <v>37</v>
      </c>
      <c r="HR643" s="7">
        <f ca="1"/>
        <v>0</v>
      </c>
      <c r="HS643" t="s">
        <v>185</v>
      </c>
      <c r="HV643" s="7">
        <f t="shared" ca="1" si="122"/>
        <v>0</v>
      </c>
      <c r="HW643" s="7">
        <f t="shared" ca="1" si="121"/>
        <v>0</v>
      </c>
      <c r="HX643" s="7">
        <f t="shared" ca="1" si="121"/>
        <v>0</v>
      </c>
      <c r="HY643" s="7">
        <f t="shared" ca="1" si="121"/>
        <v>0</v>
      </c>
      <c r="HZ643" s="7">
        <f t="shared" ca="1" si="121"/>
        <v>0</v>
      </c>
      <c r="IA643" s="7">
        <f t="shared" ca="1" si="121"/>
        <v>0</v>
      </c>
      <c r="IB643" s="7">
        <f t="shared" ca="1" si="121"/>
        <v>0</v>
      </c>
      <c r="IC643" s="7">
        <f t="shared" ca="1" si="121"/>
        <v>0</v>
      </c>
      <c r="ID643" s="7">
        <f t="shared" ca="1" si="121"/>
        <v>0</v>
      </c>
      <c r="IE643" s="7">
        <f t="shared" ca="1" si="121"/>
        <v>0</v>
      </c>
      <c r="IF643" s="7">
        <f t="shared" ca="1" si="121"/>
        <v>0</v>
      </c>
      <c r="IG643" s="7">
        <f t="shared" ca="1" si="121"/>
        <v>0</v>
      </c>
      <c r="IH643" s="7">
        <f t="shared" ca="1" si="121"/>
        <v>0</v>
      </c>
      <c r="II643" s="7">
        <f t="shared" ca="1" si="121"/>
        <v>0</v>
      </c>
      <c r="IJ643" s="7">
        <f t="shared" ca="1" si="121"/>
        <v>0</v>
      </c>
      <c r="IK643" s="7">
        <f t="shared" ca="1" si="121"/>
        <v>0</v>
      </c>
      <c r="IL643" s="7">
        <f t="shared" ca="1" si="121"/>
        <v>0</v>
      </c>
      <c r="IM643" s="7">
        <f t="shared" ca="1" si="121"/>
        <v>0</v>
      </c>
      <c r="IN643" s="7">
        <f t="shared" ca="1" si="121"/>
        <v>0</v>
      </c>
      <c r="IP643" s="204"/>
      <c r="IQ643" s="3" t="s">
        <v>37</v>
      </c>
      <c r="IR643" s="7">
        <f ca="1"/>
        <v>0</v>
      </c>
      <c r="IS643" s="7">
        <f ca="1"/>
        <v>0</v>
      </c>
      <c r="IT643" s="7">
        <f ca="1"/>
        <v>0</v>
      </c>
      <c r="IU643" s="7">
        <f ca="1"/>
        <v>0</v>
      </c>
      <c r="IV643" s="7">
        <f ca="1"/>
        <v>0</v>
      </c>
      <c r="IW643" s="7">
        <f ca="1"/>
        <v>0</v>
      </c>
      <c r="IX643" s="7">
        <f ca="1"/>
        <v>0</v>
      </c>
      <c r="IY643" s="7">
        <f ca="1"/>
        <v>0</v>
      </c>
      <c r="IZ643" s="7">
        <f ca="1"/>
        <v>0</v>
      </c>
      <c r="JA643" s="7">
        <f ca="1"/>
        <v>0</v>
      </c>
      <c r="JB643" s="7">
        <f ca="1"/>
        <v>0</v>
      </c>
      <c r="JC643" s="7">
        <f ca="1"/>
        <v>0</v>
      </c>
      <c r="JD643" s="7">
        <f ca="1"/>
        <v>0</v>
      </c>
      <c r="JE643" s="7">
        <f ca="1"/>
        <v>0</v>
      </c>
      <c r="JF643" s="7">
        <f ca="1"/>
        <v>0</v>
      </c>
      <c r="JG643" s="7">
        <f ca="1"/>
        <v>0</v>
      </c>
      <c r="JH643" s="7">
        <f ca="1"/>
        <v>0</v>
      </c>
      <c r="JI643" s="7">
        <f ca="1"/>
        <v>0</v>
      </c>
      <c r="JJ643" s="7">
        <f ca="1"/>
        <v>0</v>
      </c>
      <c r="JK643" s="7">
        <f ca="1"/>
        <v>0</v>
      </c>
      <c r="JL643" s="143"/>
    </row>
    <row r="644" spans="222:279">
      <c r="HO644" s="147"/>
      <c r="HP644" s="204"/>
      <c r="HQ644" s="3" t="s">
        <v>38</v>
      </c>
      <c r="HR644" s="7">
        <f ca="1"/>
        <v>0</v>
      </c>
      <c r="HS644" t="s">
        <v>185</v>
      </c>
      <c r="HV644" s="7">
        <f t="shared" ca="1" si="122"/>
        <v>0</v>
      </c>
      <c r="HW644" s="7">
        <f t="shared" ca="1" si="121"/>
        <v>0</v>
      </c>
      <c r="HX644" s="7">
        <f t="shared" ca="1" si="121"/>
        <v>0</v>
      </c>
      <c r="HY644" s="7">
        <f t="shared" ca="1" si="121"/>
        <v>0</v>
      </c>
      <c r="HZ644" s="7">
        <f t="shared" ca="1" si="121"/>
        <v>0</v>
      </c>
      <c r="IA644" s="7">
        <f t="shared" ca="1" si="121"/>
        <v>0</v>
      </c>
      <c r="IB644" s="7">
        <f t="shared" ca="1" si="121"/>
        <v>0</v>
      </c>
      <c r="IC644" s="7">
        <f t="shared" ca="1" si="121"/>
        <v>0</v>
      </c>
      <c r="ID644" s="7">
        <f t="shared" ca="1" si="121"/>
        <v>0</v>
      </c>
      <c r="IE644" s="7">
        <f t="shared" ca="1" si="121"/>
        <v>0</v>
      </c>
      <c r="IF644" s="7">
        <f t="shared" ca="1" si="121"/>
        <v>0</v>
      </c>
      <c r="IG644" s="7">
        <f t="shared" ca="1" si="121"/>
        <v>0</v>
      </c>
      <c r="IH644" s="7">
        <f t="shared" ca="1" si="121"/>
        <v>0</v>
      </c>
      <c r="II644" s="7">
        <f t="shared" ca="1" si="121"/>
        <v>0</v>
      </c>
      <c r="IJ644" s="7">
        <f t="shared" ca="1" si="121"/>
        <v>0</v>
      </c>
      <c r="IK644" s="7">
        <f t="shared" ca="1" si="121"/>
        <v>0</v>
      </c>
      <c r="IL644" s="7">
        <f t="shared" ca="1" si="121"/>
        <v>0</v>
      </c>
      <c r="IM644" s="7">
        <f t="shared" ca="1" si="121"/>
        <v>0</v>
      </c>
      <c r="IN644" s="7">
        <f t="shared" ca="1" si="121"/>
        <v>0</v>
      </c>
      <c r="IP644" s="204"/>
      <c r="IQ644" s="3" t="s">
        <v>38</v>
      </c>
      <c r="IR644" s="7">
        <f ca="1"/>
        <v>0</v>
      </c>
      <c r="IS644" s="7">
        <f ca="1"/>
        <v>0</v>
      </c>
      <c r="IT644" s="7">
        <f ca="1"/>
        <v>0</v>
      </c>
      <c r="IU644" s="7">
        <f ca="1"/>
        <v>0</v>
      </c>
      <c r="IV644" s="7">
        <f ca="1"/>
        <v>0</v>
      </c>
      <c r="IW644" s="7">
        <f ca="1"/>
        <v>0</v>
      </c>
      <c r="IX644" s="7">
        <f ca="1"/>
        <v>0</v>
      </c>
      <c r="IY644" s="7">
        <f ca="1"/>
        <v>0</v>
      </c>
      <c r="IZ644" s="7">
        <f ca="1"/>
        <v>0</v>
      </c>
      <c r="JA644" s="7">
        <f ca="1"/>
        <v>0</v>
      </c>
      <c r="JB644" s="7">
        <f ca="1"/>
        <v>0</v>
      </c>
      <c r="JC644" s="7">
        <f ca="1"/>
        <v>0</v>
      </c>
      <c r="JD644" s="7">
        <f ca="1"/>
        <v>0</v>
      </c>
      <c r="JE644" s="7">
        <f ca="1"/>
        <v>0</v>
      </c>
      <c r="JF644" s="7">
        <f ca="1"/>
        <v>0</v>
      </c>
      <c r="JG644" s="7">
        <f ca="1"/>
        <v>0</v>
      </c>
      <c r="JH644" s="7">
        <f ca="1"/>
        <v>0</v>
      </c>
      <c r="JI644" s="7">
        <f ca="1"/>
        <v>0</v>
      </c>
      <c r="JJ644" s="7">
        <f ca="1"/>
        <v>0</v>
      </c>
      <c r="JK644" s="7">
        <f ca="1"/>
        <v>0</v>
      </c>
      <c r="JL644" s="143"/>
    </row>
    <row r="645" spans="222:279">
      <c r="HO645" s="147"/>
      <c r="HP645" s="204"/>
      <c r="HQ645" s="3" t="s">
        <v>13</v>
      </c>
      <c r="HR645" s="7">
        <f ca="1"/>
        <v>0</v>
      </c>
      <c r="HS645" t="s">
        <v>185</v>
      </c>
      <c r="HV645" s="7">
        <f t="shared" ca="1" si="122"/>
        <v>0</v>
      </c>
      <c r="HW645" s="7">
        <f t="shared" ca="1" si="121"/>
        <v>0</v>
      </c>
      <c r="HX645" s="7">
        <f t="shared" ca="1" si="121"/>
        <v>0</v>
      </c>
      <c r="HY645" s="7">
        <f t="shared" ca="1" si="121"/>
        <v>0</v>
      </c>
      <c r="HZ645" s="7">
        <f t="shared" ca="1" si="121"/>
        <v>0</v>
      </c>
      <c r="IA645" s="7">
        <f t="shared" ca="1" si="121"/>
        <v>0</v>
      </c>
      <c r="IB645" s="7">
        <f t="shared" ca="1" si="121"/>
        <v>0</v>
      </c>
      <c r="IC645" s="7">
        <f t="shared" ca="1" si="121"/>
        <v>0</v>
      </c>
      <c r="ID645" s="7">
        <f t="shared" ca="1" si="121"/>
        <v>0</v>
      </c>
      <c r="IE645" s="7">
        <f t="shared" ca="1" si="121"/>
        <v>0</v>
      </c>
      <c r="IF645" s="7">
        <f t="shared" ca="1" si="121"/>
        <v>0</v>
      </c>
      <c r="IG645" s="7">
        <f t="shared" ca="1" si="121"/>
        <v>0</v>
      </c>
      <c r="IH645" s="7">
        <f t="shared" ca="1" si="121"/>
        <v>0</v>
      </c>
      <c r="II645" s="7">
        <f t="shared" ca="1" si="121"/>
        <v>0</v>
      </c>
      <c r="IJ645" s="7">
        <f t="shared" ca="1" si="121"/>
        <v>0</v>
      </c>
      <c r="IK645" s="7">
        <f t="shared" ca="1" si="121"/>
        <v>0</v>
      </c>
      <c r="IL645" s="7">
        <f t="shared" ca="1" si="121"/>
        <v>0</v>
      </c>
      <c r="IM645" s="7">
        <f t="shared" ca="1" si="121"/>
        <v>0</v>
      </c>
      <c r="IN645" s="7">
        <f t="shared" ca="1" si="121"/>
        <v>0</v>
      </c>
      <c r="IP645" s="204"/>
      <c r="IQ645" s="3" t="s">
        <v>13</v>
      </c>
      <c r="IR645" s="7">
        <f ca="1"/>
        <v>0</v>
      </c>
      <c r="IS645" s="7">
        <f ca="1"/>
        <v>0</v>
      </c>
      <c r="IT645" s="7">
        <f ca="1"/>
        <v>0</v>
      </c>
      <c r="IU645" s="7">
        <f ca="1"/>
        <v>0</v>
      </c>
      <c r="IV645" s="7">
        <f ca="1"/>
        <v>0</v>
      </c>
      <c r="IW645" s="7">
        <f ca="1"/>
        <v>0</v>
      </c>
      <c r="IX645" s="7">
        <f ca="1"/>
        <v>0</v>
      </c>
      <c r="IY645" s="7">
        <f ca="1"/>
        <v>0</v>
      </c>
      <c r="IZ645" s="7">
        <f ca="1"/>
        <v>0</v>
      </c>
      <c r="JA645" s="7">
        <f ca="1"/>
        <v>0</v>
      </c>
      <c r="JB645" s="7">
        <f ca="1"/>
        <v>0</v>
      </c>
      <c r="JC645" s="7">
        <f ca="1"/>
        <v>0</v>
      </c>
      <c r="JD645" s="7">
        <f ca="1"/>
        <v>0</v>
      </c>
      <c r="JE645" s="7">
        <f ca="1"/>
        <v>0</v>
      </c>
      <c r="JF645" s="7">
        <f ca="1"/>
        <v>0</v>
      </c>
      <c r="JG645" s="7">
        <f ca="1"/>
        <v>0</v>
      </c>
      <c r="JH645" s="7">
        <f ca="1"/>
        <v>0</v>
      </c>
      <c r="JI645" s="7">
        <f ca="1"/>
        <v>0</v>
      </c>
      <c r="JJ645" s="7">
        <f ca="1"/>
        <v>0</v>
      </c>
      <c r="JK645" s="7">
        <f ca="1"/>
        <v>0</v>
      </c>
      <c r="JL645" s="143"/>
    </row>
    <row r="646" spans="222:279">
      <c r="HO646" s="147"/>
      <c r="HP646" s="204"/>
      <c r="HQ646" s="3" t="s">
        <v>23</v>
      </c>
      <c r="HR646" s="7">
        <f ca="1"/>
        <v>0</v>
      </c>
      <c r="HS646" t="s">
        <v>185</v>
      </c>
      <c r="HV646" s="7">
        <f t="shared" ca="1" si="122"/>
        <v>0</v>
      </c>
      <c r="HW646" s="7">
        <f t="shared" ca="1" si="121"/>
        <v>0</v>
      </c>
      <c r="HX646" s="7">
        <f t="shared" ca="1" si="121"/>
        <v>0</v>
      </c>
      <c r="HY646" s="7">
        <f t="shared" ca="1" si="121"/>
        <v>0</v>
      </c>
      <c r="HZ646" s="7">
        <f t="shared" ca="1" si="121"/>
        <v>0</v>
      </c>
      <c r="IA646" s="7">
        <f t="shared" ca="1" si="121"/>
        <v>0</v>
      </c>
      <c r="IB646" s="7">
        <f t="shared" ca="1" si="121"/>
        <v>0</v>
      </c>
      <c r="IC646" s="7">
        <f t="shared" ca="1" si="121"/>
        <v>0</v>
      </c>
      <c r="ID646" s="7">
        <f t="shared" ca="1" si="121"/>
        <v>0</v>
      </c>
      <c r="IE646" s="7">
        <f t="shared" ca="1" si="121"/>
        <v>0</v>
      </c>
      <c r="IF646" s="7">
        <f t="shared" ca="1" si="121"/>
        <v>0</v>
      </c>
      <c r="IG646" s="7">
        <f t="shared" ca="1" si="121"/>
        <v>0</v>
      </c>
      <c r="IH646" s="7">
        <f t="shared" ca="1" si="121"/>
        <v>0</v>
      </c>
      <c r="II646" s="7">
        <f t="shared" ca="1" si="121"/>
        <v>0</v>
      </c>
      <c r="IJ646" s="7">
        <f t="shared" ca="1" si="121"/>
        <v>0</v>
      </c>
      <c r="IK646" s="7">
        <f t="shared" ca="1" si="121"/>
        <v>0</v>
      </c>
      <c r="IL646" s="7">
        <f t="shared" ca="1" si="121"/>
        <v>0</v>
      </c>
      <c r="IM646" s="7">
        <f t="shared" ca="1" si="121"/>
        <v>0</v>
      </c>
      <c r="IN646" s="7">
        <f t="shared" ca="1" si="121"/>
        <v>0</v>
      </c>
      <c r="IP646" s="204"/>
      <c r="IQ646" s="3" t="s">
        <v>23</v>
      </c>
      <c r="IR646" s="7">
        <f ca="1"/>
        <v>0</v>
      </c>
      <c r="IS646" s="7">
        <f ca="1"/>
        <v>0</v>
      </c>
      <c r="IT646" s="7">
        <f ca="1"/>
        <v>0</v>
      </c>
      <c r="IU646" s="7">
        <f ca="1"/>
        <v>0</v>
      </c>
      <c r="IV646" s="7">
        <f ca="1"/>
        <v>0</v>
      </c>
      <c r="IW646" s="7">
        <f ca="1"/>
        <v>0</v>
      </c>
      <c r="IX646" s="7">
        <f ca="1"/>
        <v>0</v>
      </c>
      <c r="IY646" s="7">
        <f ca="1"/>
        <v>0</v>
      </c>
      <c r="IZ646" s="7">
        <f ca="1"/>
        <v>0</v>
      </c>
      <c r="JA646" s="7">
        <f ca="1"/>
        <v>0</v>
      </c>
      <c r="JB646" s="7">
        <f ca="1"/>
        <v>0</v>
      </c>
      <c r="JC646" s="7">
        <f ca="1"/>
        <v>0</v>
      </c>
      <c r="JD646" s="7">
        <f ca="1"/>
        <v>0</v>
      </c>
      <c r="JE646" s="7">
        <f ca="1"/>
        <v>0</v>
      </c>
      <c r="JF646" s="7">
        <f ca="1"/>
        <v>0</v>
      </c>
      <c r="JG646" s="7">
        <f ca="1"/>
        <v>0</v>
      </c>
      <c r="JH646" s="7">
        <f ca="1"/>
        <v>0</v>
      </c>
      <c r="JI646" s="7">
        <f ca="1"/>
        <v>0</v>
      </c>
      <c r="JJ646" s="7">
        <f ca="1"/>
        <v>0</v>
      </c>
      <c r="JK646" s="7">
        <f ca="1"/>
        <v>0</v>
      </c>
      <c r="JL646" s="143"/>
    </row>
    <row r="647" spans="222:279">
      <c r="HN647" s="138"/>
      <c r="HO647" s="149"/>
      <c r="HP647" s="204"/>
      <c r="HQ647" s="23" t="s">
        <v>22</v>
      </c>
      <c r="HR647" s="120">
        <f ca="1"/>
        <v>0</v>
      </c>
      <c r="HS647" s="138" t="s">
        <v>185</v>
      </c>
      <c r="HT647" s="138"/>
      <c r="HU647" s="138"/>
      <c r="HV647" s="7">
        <f t="shared" ca="1" si="122"/>
        <v>0</v>
      </c>
      <c r="HW647" s="7">
        <f t="shared" ca="1" si="121"/>
        <v>0</v>
      </c>
      <c r="HX647" s="7">
        <f t="shared" ca="1" si="121"/>
        <v>0</v>
      </c>
      <c r="HY647" s="7">
        <f t="shared" ca="1" si="121"/>
        <v>0</v>
      </c>
      <c r="HZ647" s="7">
        <f t="shared" ca="1" si="121"/>
        <v>0</v>
      </c>
      <c r="IA647" s="7">
        <f t="shared" ca="1" si="121"/>
        <v>0</v>
      </c>
      <c r="IB647" s="7">
        <f t="shared" ca="1" si="121"/>
        <v>0</v>
      </c>
      <c r="IC647" s="7">
        <f t="shared" ca="1" si="121"/>
        <v>0</v>
      </c>
      <c r="ID647" s="7">
        <f t="shared" ca="1" si="121"/>
        <v>0</v>
      </c>
      <c r="IE647" s="7">
        <f t="shared" ca="1" si="121"/>
        <v>0</v>
      </c>
      <c r="IF647" s="7">
        <f t="shared" ca="1" si="121"/>
        <v>0</v>
      </c>
      <c r="IG647" s="7">
        <f t="shared" ca="1" si="121"/>
        <v>0</v>
      </c>
      <c r="IH647" s="7">
        <f t="shared" ca="1" si="121"/>
        <v>0</v>
      </c>
      <c r="II647" s="7">
        <f t="shared" ca="1" si="121"/>
        <v>0</v>
      </c>
      <c r="IJ647" s="7">
        <f t="shared" ca="1" si="121"/>
        <v>0</v>
      </c>
      <c r="IK647" s="7">
        <f t="shared" ca="1" si="121"/>
        <v>0</v>
      </c>
      <c r="IL647" s="7">
        <f t="shared" ca="1" si="121"/>
        <v>0</v>
      </c>
      <c r="IM647" s="7">
        <f t="shared" ca="1" si="121"/>
        <v>0</v>
      </c>
      <c r="IN647" s="7">
        <f t="shared" ca="1" si="121"/>
        <v>0</v>
      </c>
      <c r="IO647" s="138"/>
      <c r="IP647" s="204"/>
      <c r="IQ647" s="3" t="s">
        <v>22</v>
      </c>
      <c r="IR647" s="7">
        <f ca="1"/>
        <v>0</v>
      </c>
      <c r="IS647" s="7">
        <f ca="1"/>
        <v>0</v>
      </c>
      <c r="IT647" s="7">
        <f ca="1"/>
        <v>0</v>
      </c>
      <c r="IU647" s="7">
        <f ca="1"/>
        <v>0</v>
      </c>
      <c r="IV647" s="7">
        <f ca="1"/>
        <v>0</v>
      </c>
      <c r="IW647" s="7">
        <f ca="1"/>
        <v>0</v>
      </c>
      <c r="IX647" s="7">
        <f ca="1"/>
        <v>0</v>
      </c>
      <c r="IY647" s="7">
        <f ca="1"/>
        <v>0</v>
      </c>
      <c r="IZ647" s="7">
        <f ca="1"/>
        <v>0</v>
      </c>
      <c r="JA647" s="7">
        <f ca="1"/>
        <v>0</v>
      </c>
      <c r="JB647" s="7">
        <f ca="1"/>
        <v>0</v>
      </c>
      <c r="JC647" s="7">
        <f ca="1"/>
        <v>0</v>
      </c>
      <c r="JD647" s="7">
        <f ca="1"/>
        <v>0</v>
      </c>
      <c r="JE647" s="7">
        <f ca="1"/>
        <v>0</v>
      </c>
      <c r="JF647" s="7">
        <f ca="1"/>
        <v>0</v>
      </c>
      <c r="JG647" s="7">
        <f ca="1"/>
        <v>0</v>
      </c>
      <c r="JH647" s="7">
        <f ca="1"/>
        <v>0</v>
      </c>
      <c r="JI647" s="7">
        <f ca="1"/>
        <v>0</v>
      </c>
      <c r="JJ647" s="7">
        <f ca="1"/>
        <v>0</v>
      </c>
      <c r="JK647" s="7">
        <f ca="1"/>
        <v>0</v>
      </c>
      <c r="JL647" s="150"/>
      <c r="JM647" s="138"/>
      <c r="JN647" s="138"/>
      <c r="JO647" s="138"/>
    </row>
    <row r="648" spans="222:279">
      <c r="HO648" s="147"/>
      <c r="HP648" s="204"/>
      <c r="HQ648" s="3" t="s">
        <v>131</v>
      </c>
      <c r="HR648" s="7">
        <f ca="1"/>
        <v>0</v>
      </c>
      <c r="HS648" t="s">
        <v>185</v>
      </c>
      <c r="HV648" s="7">
        <f t="shared" ca="1" si="122"/>
        <v>0</v>
      </c>
      <c r="HW648" s="7">
        <f t="shared" ca="1" si="121"/>
        <v>0</v>
      </c>
      <c r="HX648" s="7">
        <f t="shared" ca="1" si="121"/>
        <v>0</v>
      </c>
      <c r="HY648" s="7">
        <f t="shared" ca="1" si="121"/>
        <v>0</v>
      </c>
      <c r="HZ648" s="7">
        <f t="shared" ca="1" si="121"/>
        <v>0</v>
      </c>
      <c r="IA648" s="7">
        <f t="shared" ca="1" si="121"/>
        <v>0</v>
      </c>
      <c r="IB648" s="7">
        <f t="shared" ca="1" si="121"/>
        <v>0</v>
      </c>
      <c r="IC648" s="7">
        <f t="shared" ca="1" si="121"/>
        <v>0</v>
      </c>
      <c r="ID648" s="7">
        <f t="shared" ca="1" si="121"/>
        <v>0</v>
      </c>
      <c r="IE648" s="7">
        <f t="shared" ca="1" si="121"/>
        <v>0</v>
      </c>
      <c r="IF648" s="7">
        <f t="shared" ca="1" si="121"/>
        <v>0</v>
      </c>
      <c r="IG648" s="7">
        <f t="shared" ca="1" si="121"/>
        <v>0</v>
      </c>
      <c r="IH648" s="7">
        <f t="shared" ca="1" si="121"/>
        <v>0</v>
      </c>
      <c r="II648" s="7">
        <f t="shared" ca="1" si="121"/>
        <v>0</v>
      </c>
      <c r="IJ648" s="7">
        <f t="shared" ca="1" si="121"/>
        <v>0</v>
      </c>
      <c r="IK648" s="7">
        <f t="shared" ca="1" si="121"/>
        <v>0</v>
      </c>
      <c r="IL648" s="7">
        <f t="shared" ca="1" si="121"/>
        <v>0</v>
      </c>
      <c r="IM648" s="7">
        <f t="shared" ca="1" si="121"/>
        <v>0</v>
      </c>
      <c r="IN648" s="7">
        <f t="shared" ca="1" si="121"/>
        <v>0</v>
      </c>
      <c r="IP648" s="204"/>
      <c r="IQ648" s="3" t="s">
        <v>131</v>
      </c>
      <c r="IR648" s="7">
        <f ca="1"/>
        <v>0</v>
      </c>
      <c r="IS648" s="7">
        <f ca="1"/>
        <v>0</v>
      </c>
      <c r="IT648" s="7">
        <f ca="1"/>
        <v>0</v>
      </c>
      <c r="IU648" s="7">
        <f ca="1"/>
        <v>0</v>
      </c>
      <c r="IV648" s="7">
        <f ca="1"/>
        <v>0</v>
      </c>
      <c r="IW648" s="7">
        <f ca="1"/>
        <v>0</v>
      </c>
      <c r="IX648" s="7">
        <f ca="1"/>
        <v>0</v>
      </c>
      <c r="IY648" s="7">
        <f ca="1"/>
        <v>0</v>
      </c>
      <c r="IZ648" s="7">
        <f ca="1"/>
        <v>0</v>
      </c>
      <c r="JA648" s="7">
        <f ca="1"/>
        <v>0</v>
      </c>
      <c r="JB648" s="7">
        <f ca="1"/>
        <v>0</v>
      </c>
      <c r="JC648" s="7">
        <f ca="1"/>
        <v>0</v>
      </c>
      <c r="JD648" s="7">
        <f ca="1"/>
        <v>0</v>
      </c>
      <c r="JE648" s="7">
        <f ca="1"/>
        <v>0</v>
      </c>
      <c r="JF648" s="7">
        <f ca="1"/>
        <v>0</v>
      </c>
      <c r="JG648" s="7">
        <f ca="1"/>
        <v>0</v>
      </c>
      <c r="JH648" s="7">
        <f ca="1"/>
        <v>0</v>
      </c>
      <c r="JI648" s="7">
        <f ca="1"/>
        <v>0</v>
      </c>
      <c r="JJ648" s="7">
        <f ca="1"/>
        <v>0</v>
      </c>
      <c r="JK648" s="7">
        <f ca="1"/>
        <v>0</v>
      </c>
      <c r="JL648" s="143"/>
    </row>
    <row r="649" spans="222:279">
      <c r="HO649" s="147"/>
      <c r="HP649" s="204"/>
      <c r="HQ649" s="3" t="s">
        <v>132</v>
      </c>
      <c r="HR649" s="7">
        <f ca="1"/>
        <v>0</v>
      </c>
      <c r="HS649" t="s">
        <v>185</v>
      </c>
      <c r="HV649" s="7">
        <f t="shared" ca="1" si="122"/>
        <v>0</v>
      </c>
      <c r="HW649" s="7">
        <f t="shared" ca="1" si="121"/>
        <v>0</v>
      </c>
      <c r="HX649" s="7">
        <f t="shared" ca="1" si="121"/>
        <v>0</v>
      </c>
      <c r="HY649" s="7">
        <f t="shared" ca="1" si="121"/>
        <v>0</v>
      </c>
      <c r="HZ649" s="7">
        <f t="shared" ca="1" si="121"/>
        <v>0</v>
      </c>
      <c r="IA649" s="7">
        <f t="shared" ca="1" si="121"/>
        <v>0</v>
      </c>
      <c r="IB649" s="7">
        <f t="shared" ca="1" si="121"/>
        <v>0</v>
      </c>
      <c r="IC649" s="7">
        <f t="shared" ca="1" si="121"/>
        <v>0</v>
      </c>
      <c r="ID649" s="7">
        <f t="shared" ca="1" si="121"/>
        <v>0</v>
      </c>
      <c r="IE649" s="7">
        <f t="shared" ca="1" si="121"/>
        <v>0</v>
      </c>
      <c r="IF649" s="7">
        <f t="shared" ca="1" si="121"/>
        <v>0</v>
      </c>
      <c r="IG649" s="7">
        <f t="shared" ca="1" si="121"/>
        <v>0</v>
      </c>
      <c r="IH649" s="7">
        <f t="shared" ca="1" si="121"/>
        <v>0</v>
      </c>
      <c r="II649" s="7">
        <f t="shared" ca="1" si="121"/>
        <v>0</v>
      </c>
      <c r="IJ649" s="7">
        <f t="shared" ca="1" si="121"/>
        <v>0</v>
      </c>
      <c r="IK649" s="7">
        <f t="shared" ca="1" si="121"/>
        <v>0</v>
      </c>
      <c r="IL649" s="7">
        <f t="shared" ca="1" si="121"/>
        <v>0</v>
      </c>
      <c r="IM649" s="7">
        <f t="shared" ca="1" si="121"/>
        <v>0</v>
      </c>
      <c r="IN649" s="7">
        <f t="shared" ca="1" si="121"/>
        <v>0</v>
      </c>
      <c r="IP649" s="204"/>
      <c r="IQ649" s="3" t="s">
        <v>132</v>
      </c>
      <c r="IR649" s="7">
        <f ca="1"/>
        <v>0</v>
      </c>
      <c r="IS649" s="7">
        <f ca="1"/>
        <v>0</v>
      </c>
      <c r="IT649" s="7">
        <f ca="1"/>
        <v>0</v>
      </c>
      <c r="IU649" s="7">
        <f ca="1"/>
        <v>0</v>
      </c>
      <c r="IV649" s="7">
        <f ca="1"/>
        <v>0</v>
      </c>
      <c r="IW649" s="7">
        <f ca="1"/>
        <v>0</v>
      </c>
      <c r="IX649" s="7">
        <f ca="1"/>
        <v>0</v>
      </c>
      <c r="IY649" s="7">
        <f ca="1"/>
        <v>0</v>
      </c>
      <c r="IZ649" s="7">
        <f ca="1"/>
        <v>0</v>
      </c>
      <c r="JA649" s="7">
        <f ca="1"/>
        <v>0</v>
      </c>
      <c r="JB649" s="7">
        <f ca="1"/>
        <v>0</v>
      </c>
      <c r="JC649" s="7">
        <f ca="1"/>
        <v>0</v>
      </c>
      <c r="JD649" s="7">
        <f ca="1"/>
        <v>0</v>
      </c>
      <c r="JE649" s="7">
        <f ca="1"/>
        <v>0</v>
      </c>
      <c r="JF649" s="7">
        <f ca="1"/>
        <v>0</v>
      </c>
      <c r="JG649" s="7">
        <f ca="1"/>
        <v>0</v>
      </c>
      <c r="JH649" s="7">
        <f ca="1"/>
        <v>0</v>
      </c>
      <c r="JI649" s="7">
        <f ca="1"/>
        <v>0</v>
      </c>
      <c r="JJ649" s="7">
        <f ca="1"/>
        <v>0</v>
      </c>
      <c r="JK649" s="7">
        <f ca="1"/>
        <v>0</v>
      </c>
      <c r="JL649" s="143"/>
    </row>
    <row r="650" spans="222:279">
      <c r="HO650" s="147"/>
      <c r="HP650" s="204"/>
      <c r="HQ650" s="3" t="s">
        <v>32</v>
      </c>
      <c r="HR650" s="7">
        <f ca="1"/>
        <v>0</v>
      </c>
      <c r="HS650" t="s">
        <v>185</v>
      </c>
      <c r="HV650" s="7">
        <f t="shared" ca="1" si="122"/>
        <v>0</v>
      </c>
      <c r="HW650" s="7">
        <f t="shared" ca="1" si="121"/>
        <v>0</v>
      </c>
      <c r="HX650" s="7">
        <f t="shared" ca="1" si="121"/>
        <v>0</v>
      </c>
      <c r="HY650" s="7">
        <f t="shared" ca="1" si="121"/>
        <v>0</v>
      </c>
      <c r="HZ650" s="7">
        <f t="shared" ca="1" si="121"/>
        <v>0</v>
      </c>
      <c r="IA650" s="7">
        <f t="shared" ca="1" si="121"/>
        <v>0</v>
      </c>
      <c r="IB650" s="7">
        <f t="shared" ca="1" si="121"/>
        <v>0</v>
      </c>
      <c r="IC650" s="7">
        <f t="shared" ca="1" si="121"/>
        <v>0</v>
      </c>
      <c r="ID650" s="7">
        <f t="shared" ca="1" si="121"/>
        <v>0</v>
      </c>
      <c r="IE650" s="7">
        <f t="shared" ca="1" si="121"/>
        <v>0</v>
      </c>
      <c r="IF650" s="7">
        <f t="shared" ca="1" si="121"/>
        <v>0</v>
      </c>
      <c r="IG650" s="7">
        <f t="shared" ca="1" si="121"/>
        <v>0</v>
      </c>
      <c r="IH650" s="7">
        <f t="shared" ca="1" si="121"/>
        <v>0</v>
      </c>
      <c r="II650" s="7">
        <f t="shared" ca="1" si="121"/>
        <v>0</v>
      </c>
      <c r="IJ650" s="7">
        <f t="shared" ca="1" si="121"/>
        <v>0</v>
      </c>
      <c r="IK650" s="7">
        <f t="shared" ca="1" si="121"/>
        <v>0</v>
      </c>
      <c r="IL650" s="7">
        <f t="shared" ca="1" si="121"/>
        <v>0</v>
      </c>
      <c r="IM650" s="7">
        <f t="shared" ca="1" si="121"/>
        <v>0</v>
      </c>
      <c r="IN650" s="7">
        <f t="shared" ca="1" si="121"/>
        <v>0</v>
      </c>
      <c r="IP650" s="204"/>
      <c r="IQ650" s="3" t="s">
        <v>32</v>
      </c>
      <c r="IR650" s="7">
        <f ca="1"/>
        <v>0</v>
      </c>
      <c r="IS650" s="7">
        <f ca="1"/>
        <v>0</v>
      </c>
      <c r="IT650" s="7">
        <f ca="1"/>
        <v>0</v>
      </c>
      <c r="IU650" s="7">
        <f ca="1"/>
        <v>0</v>
      </c>
      <c r="IV650" s="7">
        <f ca="1"/>
        <v>0</v>
      </c>
      <c r="IW650" s="7">
        <f ca="1"/>
        <v>0</v>
      </c>
      <c r="IX650" s="7">
        <f ca="1"/>
        <v>0</v>
      </c>
      <c r="IY650" s="7">
        <f ca="1"/>
        <v>0</v>
      </c>
      <c r="IZ650" s="7">
        <f ca="1"/>
        <v>0</v>
      </c>
      <c r="JA650" s="7">
        <f ca="1"/>
        <v>0</v>
      </c>
      <c r="JB650" s="7">
        <f ca="1"/>
        <v>0</v>
      </c>
      <c r="JC650" s="7">
        <f ca="1"/>
        <v>0</v>
      </c>
      <c r="JD650" s="7">
        <f ca="1"/>
        <v>0</v>
      </c>
      <c r="JE650" s="7">
        <f ca="1"/>
        <v>0</v>
      </c>
      <c r="JF650" s="7">
        <f ca="1"/>
        <v>0</v>
      </c>
      <c r="JG650" s="7">
        <f ca="1"/>
        <v>0</v>
      </c>
      <c r="JH650" s="7">
        <f ca="1"/>
        <v>0</v>
      </c>
      <c r="JI650" s="7">
        <f ca="1"/>
        <v>0</v>
      </c>
      <c r="JJ650" s="7">
        <f ca="1"/>
        <v>0</v>
      </c>
      <c r="JK650" s="7">
        <f ca="1"/>
        <v>0</v>
      </c>
      <c r="JL650" s="143"/>
    </row>
    <row r="651" spans="222:279">
      <c r="HO651" s="147"/>
      <c r="HP651" s="204"/>
      <c r="HQ651" s="3" t="s">
        <v>33</v>
      </c>
      <c r="HR651" s="7">
        <f ca="1"/>
        <v>0</v>
      </c>
      <c r="HS651" t="s">
        <v>185</v>
      </c>
      <c r="HV651" s="7">
        <f t="shared" ca="1" si="122"/>
        <v>0</v>
      </c>
      <c r="HW651" s="7">
        <f t="shared" ca="1" si="121"/>
        <v>0</v>
      </c>
      <c r="HX651" s="7">
        <f t="shared" ca="1" si="121"/>
        <v>0</v>
      </c>
      <c r="HY651" s="7">
        <f t="shared" ca="1" si="121"/>
        <v>0</v>
      </c>
      <c r="HZ651" s="7">
        <f t="shared" ca="1" si="121"/>
        <v>0</v>
      </c>
      <c r="IA651" s="7">
        <f t="shared" ca="1" si="121"/>
        <v>0</v>
      </c>
      <c r="IB651" s="7">
        <f t="shared" ca="1" si="121"/>
        <v>0</v>
      </c>
      <c r="IC651" s="7">
        <f t="shared" ca="1" si="121"/>
        <v>0</v>
      </c>
      <c r="ID651" s="7">
        <f t="shared" ca="1" si="121"/>
        <v>0</v>
      </c>
      <c r="IE651" s="7">
        <f t="shared" ca="1" si="121"/>
        <v>0</v>
      </c>
      <c r="IF651" s="7">
        <f t="shared" ca="1" si="121"/>
        <v>0</v>
      </c>
      <c r="IG651" s="7">
        <f t="shared" ca="1" si="121"/>
        <v>0</v>
      </c>
      <c r="IH651" s="7">
        <f t="shared" ca="1" si="121"/>
        <v>0</v>
      </c>
      <c r="II651" s="7">
        <f t="shared" ca="1" si="121"/>
        <v>0</v>
      </c>
      <c r="IJ651" s="7">
        <f t="shared" ca="1" si="121"/>
        <v>0</v>
      </c>
      <c r="IK651" s="7">
        <f t="shared" ca="1" si="121"/>
        <v>0</v>
      </c>
      <c r="IL651" s="7">
        <f t="shared" ca="1" si="121"/>
        <v>0</v>
      </c>
      <c r="IM651" s="7">
        <f t="shared" ca="1" si="121"/>
        <v>0</v>
      </c>
      <c r="IN651" s="7">
        <f t="shared" ca="1" si="121"/>
        <v>0</v>
      </c>
      <c r="IP651" s="204"/>
      <c r="IQ651" s="3" t="s">
        <v>33</v>
      </c>
      <c r="IR651" s="7">
        <f ca="1"/>
        <v>0</v>
      </c>
      <c r="IS651" s="7">
        <f ca="1"/>
        <v>0</v>
      </c>
      <c r="IT651" s="7">
        <f ca="1"/>
        <v>0</v>
      </c>
      <c r="IU651" s="7">
        <f ca="1"/>
        <v>0</v>
      </c>
      <c r="IV651" s="7">
        <f ca="1"/>
        <v>0</v>
      </c>
      <c r="IW651" s="7">
        <f ca="1"/>
        <v>0</v>
      </c>
      <c r="IX651" s="7">
        <f ca="1"/>
        <v>0</v>
      </c>
      <c r="IY651" s="7">
        <f ca="1"/>
        <v>0</v>
      </c>
      <c r="IZ651" s="7">
        <f ca="1"/>
        <v>0</v>
      </c>
      <c r="JA651" s="7">
        <f ca="1"/>
        <v>0</v>
      </c>
      <c r="JB651" s="7">
        <f ca="1"/>
        <v>0</v>
      </c>
      <c r="JC651" s="7">
        <f ca="1"/>
        <v>0</v>
      </c>
      <c r="JD651" s="7">
        <f ca="1"/>
        <v>0</v>
      </c>
      <c r="JE651" s="7">
        <f ca="1"/>
        <v>0</v>
      </c>
      <c r="JF651" s="7">
        <f ca="1"/>
        <v>0</v>
      </c>
      <c r="JG651" s="7">
        <f ca="1"/>
        <v>0</v>
      </c>
      <c r="JH651" s="7">
        <f ca="1"/>
        <v>0</v>
      </c>
      <c r="JI651" s="7">
        <f ca="1"/>
        <v>0</v>
      </c>
      <c r="JJ651" s="7">
        <f ca="1"/>
        <v>0</v>
      </c>
      <c r="JK651" s="7">
        <f ca="1"/>
        <v>0</v>
      </c>
      <c r="JL651" s="143"/>
      <c r="JP651" s="138"/>
      <c r="JQ651" s="138"/>
      <c r="JR651" s="138"/>
      <c r="JS651" s="138"/>
    </row>
    <row r="652" spans="222:279">
      <c r="HO652" s="147"/>
      <c r="HP652" s="204"/>
      <c r="HQ652" s="3" t="s">
        <v>42</v>
      </c>
      <c r="HR652" s="7">
        <f ca="1"/>
        <v>0</v>
      </c>
      <c r="HS652" t="s">
        <v>185</v>
      </c>
      <c r="HV652" s="7">
        <f t="shared" ca="1" si="122"/>
        <v>0</v>
      </c>
      <c r="HW652" s="7">
        <f t="shared" ca="1" si="121"/>
        <v>0</v>
      </c>
      <c r="HX652" s="7">
        <f t="shared" ca="1" si="121"/>
        <v>0</v>
      </c>
      <c r="HY652" s="7">
        <f t="shared" ca="1" si="121"/>
        <v>0</v>
      </c>
      <c r="HZ652" s="7">
        <f t="shared" ca="1" si="121"/>
        <v>0</v>
      </c>
      <c r="IA652" s="7">
        <f t="shared" ca="1" si="121"/>
        <v>0</v>
      </c>
      <c r="IB652" s="7">
        <f t="shared" ca="1" si="121"/>
        <v>0</v>
      </c>
      <c r="IC652" s="7">
        <f t="shared" ca="1" si="121"/>
        <v>0</v>
      </c>
      <c r="ID652" s="7">
        <f t="shared" ca="1" si="121"/>
        <v>0</v>
      </c>
      <c r="IE652" s="7">
        <f t="shared" ca="1" si="121"/>
        <v>0</v>
      </c>
      <c r="IF652" s="7">
        <f t="shared" ca="1" si="121"/>
        <v>0</v>
      </c>
      <c r="IG652" s="7">
        <f t="shared" ca="1" si="121"/>
        <v>0</v>
      </c>
      <c r="IH652" s="7">
        <f t="shared" ca="1" si="121"/>
        <v>0</v>
      </c>
      <c r="II652" s="7">
        <f t="shared" ca="1" si="121"/>
        <v>0</v>
      </c>
      <c r="IJ652" s="7">
        <f t="shared" ca="1" si="121"/>
        <v>0</v>
      </c>
      <c r="IK652" s="7">
        <f t="shared" ca="1" si="121"/>
        <v>0</v>
      </c>
      <c r="IL652" s="7">
        <f t="shared" ca="1" si="121"/>
        <v>0</v>
      </c>
      <c r="IM652" s="7">
        <f t="shared" ca="1" si="121"/>
        <v>0</v>
      </c>
      <c r="IN652" s="7">
        <f t="shared" ca="1" si="121"/>
        <v>0</v>
      </c>
      <c r="IP652" s="204"/>
      <c r="IQ652" s="3" t="s">
        <v>42</v>
      </c>
      <c r="IR652" s="7">
        <f ca="1"/>
        <v>0</v>
      </c>
      <c r="IS652" s="7">
        <f ca="1"/>
        <v>0</v>
      </c>
      <c r="IT652" s="7">
        <f ca="1"/>
        <v>0</v>
      </c>
      <c r="IU652" s="7">
        <f ca="1"/>
        <v>0</v>
      </c>
      <c r="IV652" s="7">
        <f ca="1"/>
        <v>0</v>
      </c>
      <c r="IW652" s="7">
        <f ca="1"/>
        <v>0</v>
      </c>
      <c r="IX652" s="7">
        <f ca="1"/>
        <v>0</v>
      </c>
      <c r="IY652" s="7">
        <f ca="1"/>
        <v>0</v>
      </c>
      <c r="IZ652" s="7">
        <f ca="1"/>
        <v>0</v>
      </c>
      <c r="JA652" s="7">
        <f ca="1"/>
        <v>0</v>
      </c>
      <c r="JB652" s="7">
        <f ca="1"/>
        <v>0</v>
      </c>
      <c r="JC652" s="7">
        <f ca="1"/>
        <v>0</v>
      </c>
      <c r="JD652" s="7">
        <f ca="1"/>
        <v>0</v>
      </c>
      <c r="JE652" s="7">
        <f ca="1"/>
        <v>0</v>
      </c>
      <c r="JF652" s="7">
        <f ca="1"/>
        <v>0</v>
      </c>
      <c r="JG652" s="7">
        <f ca="1"/>
        <v>0</v>
      </c>
      <c r="JH652" s="7">
        <f ca="1"/>
        <v>0</v>
      </c>
      <c r="JI652" s="7">
        <f ca="1"/>
        <v>0</v>
      </c>
      <c r="JJ652" s="7">
        <f ca="1"/>
        <v>0</v>
      </c>
      <c r="JK652" s="7">
        <f ca="1"/>
        <v>0</v>
      </c>
      <c r="JL652" s="143"/>
    </row>
    <row r="653" spans="222:279">
      <c r="HO653" s="147"/>
      <c r="HP653" s="204"/>
      <c r="HQ653" s="3" t="s">
        <v>34</v>
      </c>
      <c r="HR653" s="7">
        <f ca="1"/>
        <v>0</v>
      </c>
      <c r="HS653" t="s">
        <v>185</v>
      </c>
      <c r="HV653" s="7">
        <f t="shared" ca="1" si="122"/>
        <v>0</v>
      </c>
      <c r="HW653" s="7">
        <f t="shared" ca="1" si="121"/>
        <v>0</v>
      </c>
      <c r="HX653" s="7">
        <f t="shared" ca="1" si="121"/>
        <v>0</v>
      </c>
      <c r="HY653" s="7">
        <f t="shared" ca="1" si="121"/>
        <v>0</v>
      </c>
      <c r="HZ653" s="7">
        <f t="shared" ref="HZ653:IN657" ca="1" si="123">IF((ROW()-ROW($HV$639))=(COLUMN()-COLUMN($HV$639)),INDIRECT("HR"&amp;ROW()),0)</f>
        <v>0</v>
      </c>
      <c r="IA653" s="7">
        <f t="shared" ca="1" si="123"/>
        <v>0</v>
      </c>
      <c r="IB653" s="7">
        <f t="shared" ca="1" si="123"/>
        <v>0</v>
      </c>
      <c r="IC653" s="7">
        <f t="shared" ca="1" si="123"/>
        <v>0</v>
      </c>
      <c r="ID653" s="7">
        <f t="shared" ca="1" si="123"/>
        <v>0</v>
      </c>
      <c r="IE653" s="7">
        <f t="shared" ca="1" si="123"/>
        <v>0</v>
      </c>
      <c r="IF653" s="7">
        <f t="shared" ca="1" si="123"/>
        <v>0</v>
      </c>
      <c r="IG653" s="7">
        <f t="shared" ca="1" si="123"/>
        <v>0</v>
      </c>
      <c r="IH653" s="7">
        <f t="shared" ca="1" si="123"/>
        <v>0</v>
      </c>
      <c r="II653" s="7">
        <f t="shared" ca="1" si="123"/>
        <v>0</v>
      </c>
      <c r="IJ653" s="7">
        <f t="shared" ca="1" si="123"/>
        <v>0</v>
      </c>
      <c r="IK653" s="7">
        <f t="shared" ca="1" si="123"/>
        <v>0</v>
      </c>
      <c r="IL653" s="7">
        <f t="shared" ca="1" si="123"/>
        <v>0</v>
      </c>
      <c r="IM653" s="7">
        <f t="shared" ca="1" si="123"/>
        <v>0</v>
      </c>
      <c r="IN653" s="7">
        <f t="shared" ca="1" si="123"/>
        <v>0</v>
      </c>
      <c r="IP653" s="204"/>
      <c r="IQ653" s="3" t="s">
        <v>34</v>
      </c>
      <c r="IR653" s="7">
        <f ca="1"/>
        <v>0</v>
      </c>
      <c r="IS653" s="7">
        <f ca="1"/>
        <v>0</v>
      </c>
      <c r="IT653" s="7">
        <f ca="1"/>
        <v>0</v>
      </c>
      <c r="IU653" s="7">
        <f ca="1"/>
        <v>0</v>
      </c>
      <c r="IV653" s="7">
        <f ca="1"/>
        <v>0</v>
      </c>
      <c r="IW653" s="7">
        <f ca="1"/>
        <v>0</v>
      </c>
      <c r="IX653" s="7">
        <f ca="1"/>
        <v>0</v>
      </c>
      <c r="IY653" s="7">
        <f ca="1"/>
        <v>0</v>
      </c>
      <c r="IZ653" s="7">
        <f ca="1"/>
        <v>0</v>
      </c>
      <c r="JA653" s="7">
        <f ca="1"/>
        <v>0</v>
      </c>
      <c r="JB653" s="7">
        <f ca="1"/>
        <v>0</v>
      </c>
      <c r="JC653" s="7">
        <f ca="1"/>
        <v>0</v>
      </c>
      <c r="JD653" s="7">
        <f ca="1"/>
        <v>0</v>
      </c>
      <c r="JE653" s="7">
        <f ca="1"/>
        <v>0</v>
      </c>
      <c r="JF653" s="7">
        <f ca="1"/>
        <v>0</v>
      </c>
      <c r="JG653" s="7">
        <f ca="1"/>
        <v>0</v>
      </c>
      <c r="JH653" s="7">
        <f ca="1"/>
        <v>0</v>
      </c>
      <c r="JI653" s="7">
        <f ca="1"/>
        <v>0</v>
      </c>
      <c r="JJ653" s="7">
        <f ca="1"/>
        <v>0</v>
      </c>
      <c r="JK653" s="7">
        <f ca="1"/>
        <v>0</v>
      </c>
      <c r="JL653" s="143"/>
    </row>
    <row r="654" spans="222:279">
      <c r="HO654" s="147"/>
      <c r="HP654" s="204"/>
      <c r="HQ654" s="3" t="s">
        <v>35</v>
      </c>
      <c r="HR654" s="7">
        <f ca="1"/>
        <v>1</v>
      </c>
      <c r="HS654" t="s">
        <v>186</v>
      </c>
      <c r="HV654" s="7">
        <f t="shared" ca="1" si="122"/>
        <v>0</v>
      </c>
      <c r="HW654" s="7">
        <f t="shared" ca="1" si="122"/>
        <v>0</v>
      </c>
      <c r="HX654" s="7">
        <f t="shared" ca="1" si="122"/>
        <v>0</v>
      </c>
      <c r="HY654" s="7">
        <f t="shared" ca="1" si="122"/>
        <v>0</v>
      </c>
      <c r="HZ654" s="7">
        <f t="shared" ca="1" si="122"/>
        <v>0</v>
      </c>
      <c r="IA654" s="7">
        <f t="shared" ca="1" si="122"/>
        <v>0</v>
      </c>
      <c r="IB654" s="7">
        <f t="shared" ca="1" si="122"/>
        <v>0</v>
      </c>
      <c r="IC654" s="7">
        <f t="shared" ca="1" si="122"/>
        <v>0</v>
      </c>
      <c r="ID654" s="7">
        <f t="shared" ca="1" si="122"/>
        <v>0</v>
      </c>
      <c r="IE654" s="7">
        <f t="shared" ca="1" si="122"/>
        <v>0</v>
      </c>
      <c r="IF654" s="7">
        <f t="shared" ca="1" si="122"/>
        <v>0</v>
      </c>
      <c r="IG654" s="7">
        <f t="shared" ca="1" si="122"/>
        <v>0</v>
      </c>
      <c r="IH654" s="7">
        <f t="shared" ca="1" si="122"/>
        <v>0</v>
      </c>
      <c r="II654" s="7">
        <f t="shared" ca="1" si="122"/>
        <v>0</v>
      </c>
      <c r="IJ654" s="7">
        <f t="shared" ca="1" si="122"/>
        <v>0</v>
      </c>
      <c r="IK654" s="7">
        <f t="shared" ca="1" si="122"/>
        <v>1</v>
      </c>
      <c r="IL654" s="7">
        <f t="shared" ca="1" si="123"/>
        <v>0</v>
      </c>
      <c r="IM654" s="7">
        <f t="shared" ca="1" si="123"/>
        <v>0</v>
      </c>
      <c r="IN654" s="7">
        <f t="shared" ca="1" si="123"/>
        <v>0</v>
      </c>
      <c r="IP654" s="204"/>
      <c r="IQ654" s="3" t="s">
        <v>35</v>
      </c>
      <c r="IR654" s="7">
        <f ca="1"/>
        <v>0</v>
      </c>
      <c r="IS654" s="7">
        <f ca="1"/>
        <v>0</v>
      </c>
      <c r="IT654" s="7">
        <f ca="1"/>
        <v>0</v>
      </c>
      <c r="IU654" s="7">
        <f ca="1"/>
        <v>0</v>
      </c>
      <c r="IV654" s="7">
        <f ca="1"/>
        <v>0</v>
      </c>
      <c r="IW654" s="7">
        <f ca="1"/>
        <v>0</v>
      </c>
      <c r="IX654" s="7">
        <f ca="1"/>
        <v>0</v>
      </c>
      <c r="IY654" s="7">
        <f ca="1"/>
        <v>0</v>
      </c>
      <c r="IZ654" s="7">
        <f ca="1"/>
        <v>0</v>
      </c>
      <c r="JA654" s="7">
        <f ca="1"/>
        <v>0</v>
      </c>
      <c r="JB654" s="7">
        <f ca="1"/>
        <v>0</v>
      </c>
      <c r="JC654" s="7">
        <f ca="1"/>
        <v>0</v>
      </c>
      <c r="JD654" s="7">
        <f ca="1"/>
        <v>0</v>
      </c>
      <c r="JE654" s="7">
        <f ca="1"/>
        <v>0</v>
      </c>
      <c r="JF654" s="7">
        <f ca="1"/>
        <v>0</v>
      </c>
      <c r="JG654" s="7">
        <f ca="1"/>
        <v>0</v>
      </c>
      <c r="JH654" s="7">
        <f ca="1"/>
        <v>0</v>
      </c>
      <c r="JI654" s="7">
        <f ca="1"/>
        <v>0</v>
      </c>
      <c r="JJ654" s="7">
        <f ca="1"/>
        <v>500000000000</v>
      </c>
      <c r="JK654" s="7">
        <f ca="1"/>
        <v>0</v>
      </c>
      <c r="JL654" s="143"/>
    </row>
    <row r="655" spans="222:279" ht="19">
      <c r="HO655" s="147"/>
      <c r="HP655" s="204"/>
      <c r="HQ655" s="3" t="s">
        <v>36</v>
      </c>
      <c r="HR655" s="7">
        <f ca="1"/>
        <v>0</v>
      </c>
      <c r="HS655" t="s">
        <v>187</v>
      </c>
      <c r="HV655" s="7">
        <f t="shared" ca="1" si="122"/>
        <v>0</v>
      </c>
      <c r="HW655" s="7">
        <f t="shared" ca="1" si="122"/>
        <v>0</v>
      </c>
      <c r="HX655" s="7">
        <f t="shared" ca="1" si="122"/>
        <v>0</v>
      </c>
      <c r="HY655" s="7">
        <f t="shared" ca="1" si="122"/>
        <v>0</v>
      </c>
      <c r="HZ655" s="7">
        <f t="shared" ca="1" si="122"/>
        <v>0</v>
      </c>
      <c r="IA655" s="7">
        <f t="shared" ca="1" si="122"/>
        <v>0</v>
      </c>
      <c r="IB655" s="7">
        <f t="shared" ca="1" si="122"/>
        <v>0</v>
      </c>
      <c r="IC655" s="7">
        <f t="shared" ca="1" si="122"/>
        <v>0</v>
      </c>
      <c r="ID655" s="7">
        <f t="shared" ca="1" si="122"/>
        <v>0</v>
      </c>
      <c r="IE655" s="7">
        <f t="shared" ca="1" si="122"/>
        <v>0</v>
      </c>
      <c r="IF655" s="7">
        <f t="shared" ca="1" si="122"/>
        <v>0</v>
      </c>
      <c r="IG655" s="7">
        <f t="shared" ca="1" si="122"/>
        <v>0</v>
      </c>
      <c r="IH655" s="7">
        <f t="shared" ca="1" si="122"/>
        <v>0</v>
      </c>
      <c r="II655" s="7">
        <f t="shared" ca="1" si="122"/>
        <v>0</v>
      </c>
      <c r="IJ655" s="7">
        <f t="shared" ca="1" si="122"/>
        <v>0</v>
      </c>
      <c r="IK655" s="7">
        <f t="shared" ca="1" si="122"/>
        <v>0</v>
      </c>
      <c r="IL655" s="7">
        <f t="shared" ca="1" si="123"/>
        <v>0</v>
      </c>
      <c r="IM655" s="7">
        <f t="shared" ca="1" si="123"/>
        <v>0</v>
      </c>
      <c r="IN655" s="7">
        <f t="shared" ca="1" si="123"/>
        <v>0</v>
      </c>
      <c r="IP655" s="204"/>
      <c r="IQ655" s="3" t="s">
        <v>36</v>
      </c>
      <c r="IR655" s="7">
        <f ca="1"/>
        <v>0</v>
      </c>
      <c r="IS655" s="7">
        <f ca="1"/>
        <v>0</v>
      </c>
      <c r="IT655" s="7">
        <f ca="1"/>
        <v>0</v>
      </c>
      <c r="IU655" s="7">
        <f ca="1"/>
        <v>0</v>
      </c>
      <c r="IV655" s="7">
        <f ca="1"/>
        <v>0</v>
      </c>
      <c r="IW655" s="7">
        <f ca="1"/>
        <v>0</v>
      </c>
      <c r="IX655" s="7">
        <f ca="1"/>
        <v>0</v>
      </c>
      <c r="IY655" s="7">
        <f ca="1"/>
        <v>0</v>
      </c>
      <c r="IZ655" s="7">
        <f ca="1"/>
        <v>0</v>
      </c>
      <c r="JA655" s="7">
        <f ca="1"/>
        <v>0</v>
      </c>
      <c r="JB655" s="7">
        <f ca="1"/>
        <v>0</v>
      </c>
      <c r="JC655" s="7">
        <f ca="1"/>
        <v>0</v>
      </c>
      <c r="JD655" s="7">
        <f ca="1"/>
        <v>0</v>
      </c>
      <c r="JE655" s="7">
        <f ca="1"/>
        <v>0</v>
      </c>
      <c r="JF655" s="7">
        <f ca="1"/>
        <v>0</v>
      </c>
      <c r="JG655" s="7">
        <f ca="1"/>
        <v>0</v>
      </c>
      <c r="JH655" s="7">
        <f ca="1"/>
        <v>0</v>
      </c>
      <c r="JI655" s="7">
        <f ca="1"/>
        <v>0</v>
      </c>
      <c r="JJ655" s="7">
        <f ca="1"/>
        <v>0</v>
      </c>
      <c r="JK655" s="7">
        <f ca="1"/>
        <v>0</v>
      </c>
      <c r="JL655" s="143"/>
    </row>
    <row r="656" spans="222:279">
      <c r="HO656" s="147"/>
      <c r="HP656" s="204"/>
      <c r="HQ656" s="3" t="s">
        <v>41</v>
      </c>
      <c r="HR656" s="7">
        <f ca="1"/>
        <v>0</v>
      </c>
      <c r="HS656" t="s">
        <v>188</v>
      </c>
      <c r="HV656" s="7">
        <f t="shared" ca="1" si="122"/>
        <v>0</v>
      </c>
      <c r="HW656" s="7">
        <f t="shared" ca="1" si="122"/>
        <v>0</v>
      </c>
      <c r="HX656" s="7">
        <f t="shared" ca="1" si="122"/>
        <v>0</v>
      </c>
      <c r="HY656" s="7">
        <f t="shared" ca="1" si="122"/>
        <v>0</v>
      </c>
      <c r="HZ656" s="7">
        <f t="shared" ca="1" si="122"/>
        <v>0</v>
      </c>
      <c r="IA656" s="7">
        <f t="shared" ca="1" si="122"/>
        <v>0</v>
      </c>
      <c r="IB656" s="7">
        <f t="shared" ca="1" si="122"/>
        <v>0</v>
      </c>
      <c r="IC656" s="7">
        <f t="shared" ca="1" si="122"/>
        <v>0</v>
      </c>
      <c r="ID656" s="7">
        <f t="shared" ca="1" si="122"/>
        <v>0</v>
      </c>
      <c r="IE656" s="7">
        <f t="shared" ca="1" si="122"/>
        <v>0</v>
      </c>
      <c r="IF656" s="7">
        <f t="shared" ca="1" si="122"/>
        <v>0</v>
      </c>
      <c r="IG656" s="7">
        <f t="shared" ca="1" si="122"/>
        <v>0</v>
      </c>
      <c r="IH656" s="7">
        <f t="shared" ca="1" si="122"/>
        <v>0</v>
      </c>
      <c r="II656" s="7">
        <f t="shared" ca="1" si="122"/>
        <v>0</v>
      </c>
      <c r="IJ656" s="7">
        <f t="shared" ca="1" si="122"/>
        <v>0</v>
      </c>
      <c r="IK656" s="7">
        <f t="shared" ca="1" si="122"/>
        <v>0</v>
      </c>
      <c r="IL656" s="7">
        <f t="shared" ca="1" si="123"/>
        <v>0</v>
      </c>
      <c r="IM656" s="7">
        <f t="shared" ca="1" si="123"/>
        <v>0</v>
      </c>
      <c r="IN656" s="7">
        <f t="shared" ca="1" si="123"/>
        <v>0</v>
      </c>
      <c r="IP656" s="204"/>
      <c r="IQ656" s="3" t="s">
        <v>41</v>
      </c>
      <c r="IR656" s="7">
        <f ca="1"/>
        <v>0</v>
      </c>
      <c r="IS656" s="7">
        <f ca="1"/>
        <v>0</v>
      </c>
      <c r="IT656" s="7">
        <f ca="1"/>
        <v>0</v>
      </c>
      <c r="IU656" s="7">
        <f ca="1"/>
        <v>0</v>
      </c>
      <c r="IV656" s="7">
        <f ca="1"/>
        <v>0</v>
      </c>
      <c r="IW656" s="7">
        <f ca="1"/>
        <v>0</v>
      </c>
      <c r="IX656" s="7">
        <f ca="1"/>
        <v>0</v>
      </c>
      <c r="IY656" s="7">
        <f ca="1"/>
        <v>0</v>
      </c>
      <c r="IZ656" s="7">
        <f ca="1"/>
        <v>0</v>
      </c>
      <c r="JA656" s="7">
        <f ca="1"/>
        <v>0</v>
      </c>
      <c r="JB656" s="7">
        <f ca="1"/>
        <v>0</v>
      </c>
      <c r="JC656" s="7">
        <f ca="1"/>
        <v>0</v>
      </c>
      <c r="JD656" s="7">
        <f ca="1"/>
        <v>0</v>
      </c>
      <c r="JE656" s="7">
        <f ca="1"/>
        <v>0</v>
      </c>
      <c r="JF656" s="7">
        <f ca="1"/>
        <v>0</v>
      </c>
      <c r="JG656" s="7">
        <f ca="1"/>
        <v>0</v>
      </c>
      <c r="JH656" s="7">
        <f ca="1"/>
        <v>0</v>
      </c>
      <c r="JI656" s="7">
        <f ca="1"/>
        <v>0</v>
      </c>
      <c r="JJ656" s="7">
        <f ca="1"/>
        <v>0</v>
      </c>
      <c r="JK656" s="7">
        <f ca="1"/>
        <v>0</v>
      </c>
      <c r="JL656" s="143"/>
    </row>
    <row r="657" spans="222:275">
      <c r="HO657" s="147"/>
      <c r="HP657" s="204"/>
      <c r="HQ657" s="3" t="s">
        <v>134</v>
      </c>
      <c r="HR657" s="7">
        <f ca="1"/>
        <v>0</v>
      </c>
      <c r="HS657" t="s">
        <v>189</v>
      </c>
      <c r="HV657" s="7">
        <f t="shared" ca="1" si="122"/>
        <v>0</v>
      </c>
      <c r="HW657" s="7">
        <f t="shared" ca="1" si="122"/>
        <v>0</v>
      </c>
      <c r="HX657" s="7">
        <f t="shared" ca="1" si="122"/>
        <v>0</v>
      </c>
      <c r="HY657" s="7">
        <f t="shared" ca="1" si="122"/>
        <v>0</v>
      </c>
      <c r="HZ657" s="7">
        <f t="shared" ca="1" si="122"/>
        <v>0</v>
      </c>
      <c r="IA657" s="7">
        <f t="shared" ca="1" si="122"/>
        <v>0</v>
      </c>
      <c r="IB657" s="7">
        <f t="shared" ca="1" si="122"/>
        <v>0</v>
      </c>
      <c r="IC657" s="7">
        <f t="shared" ca="1" si="122"/>
        <v>0</v>
      </c>
      <c r="ID657" s="7">
        <f t="shared" ca="1" si="122"/>
        <v>0</v>
      </c>
      <c r="IE657" s="7">
        <f t="shared" ca="1" si="122"/>
        <v>0</v>
      </c>
      <c r="IF657" s="7">
        <f t="shared" ca="1" si="122"/>
        <v>0</v>
      </c>
      <c r="IG657" s="7">
        <f t="shared" ca="1" si="122"/>
        <v>0</v>
      </c>
      <c r="IH657" s="7">
        <f t="shared" ca="1" si="122"/>
        <v>0</v>
      </c>
      <c r="II657" s="7">
        <f t="shared" ca="1" si="122"/>
        <v>0</v>
      </c>
      <c r="IJ657" s="7">
        <f t="shared" ca="1" si="122"/>
        <v>0</v>
      </c>
      <c r="IK657" s="7">
        <f t="shared" ca="1" si="122"/>
        <v>0</v>
      </c>
      <c r="IL657" s="7">
        <f t="shared" ca="1" si="123"/>
        <v>0</v>
      </c>
      <c r="IM657" s="7">
        <f t="shared" ca="1" si="123"/>
        <v>0</v>
      </c>
      <c r="IN657" s="7">
        <f t="shared" ca="1" si="123"/>
        <v>0</v>
      </c>
      <c r="IP657" s="204"/>
      <c r="IQ657" s="3" t="s">
        <v>134</v>
      </c>
      <c r="IR657" s="7">
        <f ca="1"/>
        <v>0</v>
      </c>
      <c r="IS657" s="7">
        <f ca="1"/>
        <v>0</v>
      </c>
      <c r="IT657" s="7">
        <f ca="1"/>
        <v>0</v>
      </c>
      <c r="IU657" s="7">
        <f ca="1"/>
        <v>0</v>
      </c>
      <c r="IV657" s="7">
        <f ca="1"/>
        <v>0</v>
      </c>
      <c r="IW657" s="7">
        <f ca="1"/>
        <v>0</v>
      </c>
      <c r="IX657" s="7">
        <f ca="1"/>
        <v>0</v>
      </c>
      <c r="IY657" s="7">
        <f ca="1"/>
        <v>0</v>
      </c>
      <c r="IZ657" s="7">
        <f ca="1"/>
        <v>0</v>
      </c>
      <c r="JA657" s="7">
        <f ca="1"/>
        <v>0</v>
      </c>
      <c r="JB657" s="7">
        <f ca="1"/>
        <v>0</v>
      </c>
      <c r="JC657" s="7">
        <f ca="1"/>
        <v>0</v>
      </c>
      <c r="JD657" s="7">
        <f ca="1"/>
        <v>0</v>
      </c>
      <c r="JE657" s="7">
        <f ca="1"/>
        <v>0</v>
      </c>
      <c r="JF657" s="7">
        <f ca="1"/>
        <v>0</v>
      </c>
      <c r="JG657" s="7">
        <f ca="1"/>
        <v>0</v>
      </c>
      <c r="JH657" s="7">
        <f ca="1"/>
        <v>0</v>
      </c>
      <c r="JI657" s="7">
        <f ca="1"/>
        <v>0</v>
      </c>
      <c r="JJ657" s="7">
        <f ca="1"/>
        <v>0</v>
      </c>
      <c r="JK657" s="7">
        <f ca="1"/>
        <v>0</v>
      </c>
      <c r="JL657" s="143"/>
    </row>
    <row r="658" spans="222:275" ht="18">
      <c r="HO658" s="147"/>
      <c r="HP658" s="17"/>
      <c r="HR658" s="17" t="s">
        <v>276</v>
      </c>
      <c r="HV658" s="211" t="s">
        <v>316</v>
      </c>
      <c r="HW658" s="211"/>
      <c r="HX658" s="211"/>
      <c r="HY658" s="211"/>
      <c r="HZ658" s="211"/>
      <c r="IA658" s="211"/>
      <c r="IB658" s="211"/>
      <c r="IC658" s="211"/>
      <c r="ID658" s="211"/>
      <c r="IE658" s="211"/>
      <c r="IF658" s="211"/>
      <c r="IG658" s="211"/>
      <c r="IH658" s="211"/>
      <c r="II658" s="211"/>
      <c r="IJ658" s="211"/>
      <c r="IK658" s="211"/>
      <c r="IL658" s="211"/>
      <c r="IM658" s="211"/>
      <c r="IN658" s="211"/>
      <c r="IR658" s="221" t="s">
        <v>317</v>
      </c>
      <c r="IS658" s="221"/>
      <c r="IT658" s="221"/>
      <c r="IU658" s="221"/>
      <c r="IV658" s="221"/>
      <c r="IW658" s="221"/>
      <c r="IX658" s="221"/>
      <c r="IY658" s="221"/>
      <c r="IZ658" s="221"/>
      <c r="JA658" s="221"/>
      <c r="JB658" s="221"/>
      <c r="JC658" s="221"/>
      <c r="JD658" s="221"/>
      <c r="JE658" s="221"/>
      <c r="JF658" s="221"/>
      <c r="JG658" s="221"/>
      <c r="JH658" s="221"/>
      <c r="JI658" s="221"/>
      <c r="JJ658" s="221"/>
      <c r="JK658" s="221"/>
      <c r="JL658" s="143"/>
    </row>
    <row r="659" spans="222:275">
      <c r="HO659" s="147"/>
      <c r="HP659" s="17"/>
      <c r="HR659" s="17"/>
      <c r="HV659" s="38"/>
      <c r="HW659" s="38"/>
      <c r="HX659" s="38"/>
      <c r="HY659" s="38"/>
      <c r="HZ659" s="38"/>
      <c r="IA659" s="38"/>
      <c r="IB659" s="38"/>
      <c r="IC659" s="38"/>
      <c r="ID659" s="38"/>
      <c r="IE659" s="38"/>
      <c r="IF659" s="38"/>
      <c r="IG659" s="38"/>
      <c r="IH659" s="38"/>
      <c r="II659" s="38"/>
      <c r="IJ659" s="38"/>
      <c r="IK659" s="38"/>
      <c r="IL659" s="38"/>
      <c r="IM659" s="38"/>
      <c r="IN659" s="38"/>
      <c r="IR659" s="7">
        <f ca="1">IR654</f>
        <v>0</v>
      </c>
      <c r="IS659" s="7">
        <f t="shared" ref="IS659:JK659" ca="1" si="124">IS654</f>
        <v>0</v>
      </c>
      <c r="IT659" s="7">
        <f t="shared" ca="1" si="124"/>
        <v>0</v>
      </c>
      <c r="IU659" s="7">
        <f t="shared" ca="1" si="124"/>
        <v>0</v>
      </c>
      <c r="IV659" s="7">
        <f t="shared" ca="1" si="124"/>
        <v>0</v>
      </c>
      <c r="IW659" s="7">
        <f t="shared" ca="1" si="124"/>
        <v>0</v>
      </c>
      <c r="IX659" s="7">
        <f t="shared" ca="1" si="124"/>
        <v>0</v>
      </c>
      <c r="IY659" s="7">
        <f t="shared" ca="1" si="124"/>
        <v>0</v>
      </c>
      <c r="IZ659" s="7">
        <f t="shared" ca="1" si="124"/>
        <v>0</v>
      </c>
      <c r="JA659" s="7">
        <f t="shared" ca="1" si="124"/>
        <v>0</v>
      </c>
      <c r="JB659" s="7">
        <f t="shared" ca="1" si="124"/>
        <v>0</v>
      </c>
      <c r="JC659" s="7">
        <f t="shared" ca="1" si="124"/>
        <v>0</v>
      </c>
      <c r="JD659" s="7">
        <f t="shared" ca="1" si="124"/>
        <v>0</v>
      </c>
      <c r="JE659" s="7">
        <f t="shared" ca="1" si="124"/>
        <v>0</v>
      </c>
      <c r="JF659" s="7">
        <f t="shared" ca="1" si="124"/>
        <v>0</v>
      </c>
      <c r="JG659" s="7">
        <f t="shared" ca="1" si="124"/>
        <v>0</v>
      </c>
      <c r="JH659" s="7">
        <f t="shared" ca="1" si="124"/>
        <v>0</v>
      </c>
      <c r="JI659" s="7">
        <f t="shared" ca="1" si="124"/>
        <v>0</v>
      </c>
      <c r="JJ659" s="7">
        <f t="shared" ca="1" si="124"/>
        <v>500000000000</v>
      </c>
      <c r="JK659" s="7">
        <f t="shared" ca="1" si="124"/>
        <v>0</v>
      </c>
      <c r="JL659" s="143"/>
    </row>
    <row r="660" spans="222:275" ht="20">
      <c r="HO660" s="147"/>
      <c r="HP660" s="17"/>
      <c r="HR660" s="17"/>
      <c r="HV660" s="38"/>
      <c r="HW660" s="38"/>
      <c r="HX660" s="38"/>
      <c r="HY660" s="38"/>
      <c r="HZ660" s="38"/>
      <c r="IA660" s="38"/>
      <c r="IB660" s="38"/>
      <c r="IC660" s="38"/>
      <c r="ID660" s="38"/>
      <c r="IE660" s="38"/>
      <c r="IF660" s="38"/>
      <c r="IG660" s="38"/>
      <c r="IH660" s="38"/>
      <c r="II660" s="38"/>
      <c r="IJ660" s="38"/>
      <c r="IK660" s="38"/>
      <c r="IL660" s="38"/>
      <c r="IM660" s="38"/>
      <c r="IN660" s="38"/>
      <c r="IR660" s="221" t="s">
        <v>318</v>
      </c>
      <c r="IS660" s="221"/>
      <c r="IT660" s="221"/>
      <c r="IU660" s="221"/>
      <c r="IV660" s="221"/>
      <c r="IW660" s="221"/>
      <c r="IX660" s="221"/>
      <c r="IY660" s="221"/>
      <c r="IZ660" s="221"/>
      <c r="JA660" s="221"/>
      <c r="JB660" s="221"/>
      <c r="JC660" s="221"/>
      <c r="JD660" s="221"/>
      <c r="JE660" s="221"/>
      <c r="JF660" s="221"/>
      <c r="JG660" s="221"/>
      <c r="JH660" s="221"/>
      <c r="JI660" s="221"/>
      <c r="JJ660" s="221"/>
      <c r="JK660" s="221"/>
      <c r="JL660" s="143"/>
    </row>
    <row r="661" spans="222:275">
      <c r="HO661" s="147"/>
      <c r="HP661" s="17"/>
      <c r="HR661" s="17"/>
      <c r="HV661" s="38"/>
      <c r="HW661" s="38"/>
      <c r="HX661" s="38"/>
      <c r="HY661" s="38"/>
      <c r="HZ661" s="38"/>
      <c r="IA661" s="38"/>
      <c r="IB661" s="38"/>
      <c r="IC661" s="38"/>
      <c r="ID661" s="38"/>
      <c r="IE661" s="38"/>
      <c r="IF661" s="38"/>
      <c r="IG661" s="38"/>
      <c r="IH661" s="38"/>
      <c r="II661" s="38"/>
      <c r="IJ661" s="38"/>
      <c r="IK661" s="38"/>
      <c r="IL661" s="38"/>
      <c r="IM661" s="38"/>
      <c r="IN661" s="38"/>
      <c r="IR661" s="17"/>
      <c r="IS661" s="17"/>
      <c r="IT661" s="17"/>
      <c r="IU661" s="17"/>
      <c r="IV661" s="17"/>
      <c r="IW661" s="17"/>
      <c r="IX661" s="17"/>
      <c r="IY661" s="17"/>
      <c r="IZ661" s="17"/>
      <c r="JA661" s="17"/>
      <c r="JB661" s="17"/>
      <c r="JC661" s="17"/>
      <c r="JD661" s="17"/>
      <c r="JE661" s="17"/>
      <c r="JF661" s="17"/>
      <c r="JG661" s="17"/>
      <c r="JH661" s="17"/>
      <c r="JI661" s="17"/>
      <c r="JJ661" s="17"/>
      <c r="JK661" s="17"/>
      <c r="JL661" s="143"/>
    </row>
    <row r="662" spans="222:275">
      <c r="HO662" s="148"/>
      <c r="HV662" s="211" t="s">
        <v>1</v>
      </c>
      <c r="HW662" s="211"/>
      <c r="HX662" s="211"/>
      <c r="HY662" s="211"/>
      <c r="HZ662" s="211"/>
      <c r="IA662" s="211"/>
      <c r="IB662" s="211"/>
      <c r="IC662" s="211"/>
      <c r="ID662" s="211"/>
      <c r="IE662" s="211"/>
      <c r="IF662" s="211"/>
      <c r="IG662" s="211"/>
      <c r="IH662" s="211"/>
      <c r="II662" s="211"/>
      <c r="IJ662" s="211"/>
      <c r="IK662" s="211"/>
      <c r="IL662" s="211"/>
      <c r="IM662" s="211"/>
      <c r="IN662" s="211"/>
      <c r="IO662" s="17"/>
      <c r="IP662" s="45"/>
      <c r="IQ662" s="3"/>
      <c r="IR662" s="211" t="s">
        <v>110</v>
      </c>
      <c r="IS662" s="211"/>
      <c r="IT662" s="211"/>
      <c r="IU662" s="211"/>
      <c r="IV662" s="211"/>
      <c r="IW662" s="211"/>
      <c r="IX662" s="211"/>
      <c r="IY662" s="211"/>
      <c r="IZ662" s="211"/>
      <c r="JA662" s="211"/>
      <c r="JB662" s="211"/>
      <c r="JC662" s="211"/>
      <c r="JD662" s="211"/>
      <c r="JE662" s="211"/>
      <c r="JF662" s="211"/>
      <c r="JG662" s="211"/>
      <c r="JH662" s="211"/>
      <c r="JI662" s="211"/>
      <c r="JJ662" s="211"/>
      <c r="JK662" s="211"/>
      <c r="JL662" s="143"/>
    </row>
    <row r="663" spans="222:275" ht="87" customHeight="1">
      <c r="HO663" s="148"/>
      <c r="HS663" t="s">
        <v>190</v>
      </c>
      <c r="HV663" s="6" t="s">
        <v>175</v>
      </c>
      <c r="HW663" s="6" t="s">
        <v>176</v>
      </c>
      <c r="HX663" s="6" t="s">
        <v>28</v>
      </c>
      <c r="HY663" s="6" t="s">
        <v>0</v>
      </c>
      <c r="HZ663" s="6" t="s">
        <v>37</v>
      </c>
      <c r="IA663" s="6" t="s">
        <v>38</v>
      </c>
      <c r="IB663" s="6" t="s">
        <v>13</v>
      </c>
      <c r="IC663" s="6" t="s">
        <v>23</v>
      </c>
      <c r="ID663" s="6" t="s">
        <v>22</v>
      </c>
      <c r="IE663" s="6" t="s">
        <v>131</v>
      </c>
      <c r="IF663" s="6" t="s">
        <v>132</v>
      </c>
      <c r="IG663" s="6" t="s">
        <v>32</v>
      </c>
      <c r="IH663" s="6" t="s">
        <v>33</v>
      </c>
      <c r="II663" s="6" t="s">
        <v>42</v>
      </c>
      <c r="IJ663" s="6" t="s">
        <v>34</v>
      </c>
      <c r="IK663" s="6" t="s">
        <v>35</v>
      </c>
      <c r="IL663" s="6" t="s">
        <v>36</v>
      </c>
      <c r="IM663" s="6" t="s">
        <v>41</v>
      </c>
      <c r="IN663" s="6" t="s">
        <v>134</v>
      </c>
      <c r="IO663" s="17"/>
      <c r="IP663" s="45"/>
      <c r="IQ663" s="3"/>
      <c r="IR663" s="6" t="s">
        <v>14</v>
      </c>
      <c r="IS663" s="6" t="s">
        <v>201</v>
      </c>
      <c r="IT663" s="6" t="s">
        <v>202</v>
      </c>
      <c r="IU663" s="6" t="s">
        <v>27</v>
      </c>
      <c r="IV663" s="6" t="s">
        <v>203</v>
      </c>
      <c r="IW663" s="6" t="s">
        <v>204</v>
      </c>
      <c r="IX663" s="6" t="s">
        <v>15</v>
      </c>
      <c r="IY663" s="6" t="s">
        <v>206</v>
      </c>
      <c r="IZ663" s="6" t="s">
        <v>21</v>
      </c>
      <c r="JA663" s="6" t="s">
        <v>205</v>
      </c>
      <c r="JB663" s="6" t="s">
        <v>20</v>
      </c>
      <c r="JC663" s="6" t="s">
        <v>207</v>
      </c>
      <c r="JD663" s="6" t="s">
        <v>182</v>
      </c>
      <c r="JE663" s="6" t="s">
        <v>183</v>
      </c>
      <c r="JF663" s="6" t="s">
        <v>184</v>
      </c>
      <c r="JG663" s="6" t="s">
        <v>180</v>
      </c>
      <c r="JH663" s="6" t="s">
        <v>139</v>
      </c>
      <c r="JI663" s="6" t="s">
        <v>140</v>
      </c>
      <c r="JJ663" s="6" t="s">
        <v>181</v>
      </c>
      <c r="JK663" s="6" t="s">
        <v>142</v>
      </c>
      <c r="JL663" s="143"/>
    </row>
    <row r="664" spans="222:275">
      <c r="HO664" s="148"/>
      <c r="HP664" s="204" t="s">
        <v>169</v>
      </c>
      <c r="HQ664" s="3" t="s">
        <v>175</v>
      </c>
      <c r="HR664" s="7">
        <f t="array" aca="1" ref="HR664:HR682" ca="1">TRANSPOSE(HV92:IN92)</f>
        <v>0</v>
      </c>
      <c r="HS664" t="s">
        <v>185</v>
      </c>
      <c r="HV664" s="7">
        <f ca="1">IF((ROW()-ROW($HV$664))=(COLUMN()-COLUMN($HV$664)),INDIRECT("HR"&amp;ROW()),0)</f>
        <v>0</v>
      </c>
      <c r="HW664" s="7">
        <f t="shared" ref="HW664:IN678" ca="1" si="125">IF((ROW()-ROW($HV$664))=(COLUMN()-COLUMN($HV$664)),INDIRECT("HR"&amp;ROW()),0)</f>
        <v>0</v>
      </c>
      <c r="HX664" s="7">
        <f t="shared" ca="1" si="125"/>
        <v>0</v>
      </c>
      <c r="HY664" s="7">
        <f t="shared" ca="1" si="125"/>
        <v>0</v>
      </c>
      <c r="HZ664" s="7">
        <f t="shared" ca="1" si="125"/>
        <v>0</v>
      </c>
      <c r="IA664" s="7">
        <f t="shared" ca="1" si="125"/>
        <v>0</v>
      </c>
      <c r="IB664" s="7">
        <f t="shared" ca="1" si="125"/>
        <v>0</v>
      </c>
      <c r="IC664" s="7">
        <f t="shared" ca="1" si="125"/>
        <v>0</v>
      </c>
      <c r="ID664" s="7">
        <f t="shared" ca="1" si="125"/>
        <v>0</v>
      </c>
      <c r="IE664" s="7">
        <f t="shared" ca="1" si="125"/>
        <v>0</v>
      </c>
      <c r="IF664" s="7">
        <f t="shared" ca="1" si="125"/>
        <v>0</v>
      </c>
      <c r="IG664" s="7">
        <f t="shared" ca="1" si="125"/>
        <v>0</v>
      </c>
      <c r="IH664" s="7">
        <f t="shared" ca="1" si="125"/>
        <v>0</v>
      </c>
      <c r="II664" s="7">
        <f t="shared" ca="1" si="125"/>
        <v>0</v>
      </c>
      <c r="IJ664" s="7">
        <f t="shared" ca="1" si="125"/>
        <v>0</v>
      </c>
      <c r="IK664" s="7">
        <f t="shared" ca="1" si="125"/>
        <v>0</v>
      </c>
      <c r="IL664" s="7">
        <f t="shared" ca="1" si="125"/>
        <v>0</v>
      </c>
      <c r="IM664" s="7">
        <f t="shared" ca="1" si="125"/>
        <v>0</v>
      </c>
      <c r="IN664" s="7">
        <f t="shared" ca="1" si="125"/>
        <v>0</v>
      </c>
      <c r="IO664" s="17"/>
      <c r="IP664" s="204" t="s">
        <v>169</v>
      </c>
      <c r="IQ664" s="3" t="s">
        <v>175</v>
      </c>
      <c r="IR664" s="7">
        <f t="array" aca="1" ref="IR664:JK682" ca="1">MMULT(HV664:IN682, FL$103:GE$121)</f>
        <v>0</v>
      </c>
      <c r="IS664" s="7">
        <f ca="1"/>
        <v>0</v>
      </c>
      <c r="IT664" s="7">
        <f ca="1"/>
        <v>0</v>
      </c>
      <c r="IU664" s="7">
        <f ca="1"/>
        <v>0</v>
      </c>
      <c r="IV664" s="7">
        <f ca="1"/>
        <v>0</v>
      </c>
      <c r="IW664" s="7">
        <f ca="1"/>
        <v>0</v>
      </c>
      <c r="IX664" s="7">
        <f ca="1"/>
        <v>0</v>
      </c>
      <c r="IY664" s="7">
        <f ca="1"/>
        <v>0</v>
      </c>
      <c r="IZ664" s="7">
        <f ca="1"/>
        <v>0</v>
      </c>
      <c r="JA664" s="7">
        <f ca="1"/>
        <v>0</v>
      </c>
      <c r="JB664" s="7">
        <f ca="1"/>
        <v>0</v>
      </c>
      <c r="JC664" s="7">
        <f ca="1"/>
        <v>0</v>
      </c>
      <c r="JD664" s="7">
        <f ca="1"/>
        <v>0</v>
      </c>
      <c r="JE664" s="7">
        <f ca="1"/>
        <v>0</v>
      </c>
      <c r="JF664" s="7">
        <f ca="1"/>
        <v>0</v>
      </c>
      <c r="JG664" s="7">
        <f ca="1"/>
        <v>0</v>
      </c>
      <c r="JH664" s="7">
        <f ca="1"/>
        <v>0</v>
      </c>
      <c r="JI664" s="7">
        <f ca="1"/>
        <v>0</v>
      </c>
      <c r="JJ664" s="7">
        <f ca="1"/>
        <v>0</v>
      </c>
      <c r="JK664" s="7">
        <f ca="1"/>
        <v>0</v>
      </c>
      <c r="JL664" s="143"/>
    </row>
    <row r="665" spans="222:275">
      <c r="HO665" s="148"/>
      <c r="HP665" s="204"/>
      <c r="HQ665" s="3" t="s">
        <v>176</v>
      </c>
      <c r="HR665" s="7">
        <f ca="1"/>
        <v>0</v>
      </c>
      <c r="HS665" t="s">
        <v>185</v>
      </c>
      <c r="HV665" s="7">
        <f t="shared" ref="HV665:IK682" ca="1" si="126">IF((ROW()-ROW($HV$664))=(COLUMN()-COLUMN($HV$664)),INDIRECT("HR"&amp;ROW()),0)</f>
        <v>0</v>
      </c>
      <c r="HW665" s="7">
        <f t="shared" ca="1" si="125"/>
        <v>0</v>
      </c>
      <c r="HX665" s="7">
        <f t="shared" ca="1" si="125"/>
        <v>0</v>
      </c>
      <c r="HY665" s="7">
        <f t="shared" ca="1" si="125"/>
        <v>0</v>
      </c>
      <c r="HZ665" s="7">
        <f t="shared" ca="1" si="125"/>
        <v>0</v>
      </c>
      <c r="IA665" s="7">
        <f t="shared" ca="1" si="125"/>
        <v>0</v>
      </c>
      <c r="IB665" s="7">
        <f t="shared" ca="1" si="125"/>
        <v>0</v>
      </c>
      <c r="IC665" s="7">
        <f t="shared" ca="1" si="125"/>
        <v>0</v>
      </c>
      <c r="ID665" s="7">
        <f t="shared" ca="1" si="125"/>
        <v>0</v>
      </c>
      <c r="IE665" s="7">
        <f t="shared" ca="1" si="125"/>
        <v>0</v>
      </c>
      <c r="IF665" s="7">
        <f t="shared" ca="1" si="125"/>
        <v>0</v>
      </c>
      <c r="IG665" s="7">
        <f t="shared" ca="1" si="125"/>
        <v>0</v>
      </c>
      <c r="IH665" s="7">
        <f t="shared" ca="1" si="125"/>
        <v>0</v>
      </c>
      <c r="II665" s="7">
        <f t="shared" ca="1" si="125"/>
        <v>0</v>
      </c>
      <c r="IJ665" s="7">
        <f t="shared" ca="1" si="125"/>
        <v>0</v>
      </c>
      <c r="IK665" s="7">
        <f t="shared" ca="1" si="125"/>
        <v>0</v>
      </c>
      <c r="IL665" s="7">
        <f t="shared" ca="1" si="125"/>
        <v>0</v>
      </c>
      <c r="IM665" s="7">
        <f t="shared" ca="1" si="125"/>
        <v>0</v>
      </c>
      <c r="IN665" s="7">
        <f t="shared" ca="1" si="125"/>
        <v>0</v>
      </c>
      <c r="IO665" s="17"/>
      <c r="IP665" s="204"/>
      <c r="IQ665" s="3" t="s">
        <v>176</v>
      </c>
      <c r="IR665" s="7">
        <f ca="1"/>
        <v>0</v>
      </c>
      <c r="IS665" s="7">
        <f ca="1"/>
        <v>0</v>
      </c>
      <c r="IT665" s="7">
        <f ca="1"/>
        <v>0</v>
      </c>
      <c r="IU665" s="7">
        <f ca="1"/>
        <v>0</v>
      </c>
      <c r="IV665" s="7">
        <f ca="1"/>
        <v>0</v>
      </c>
      <c r="IW665" s="7">
        <f ca="1"/>
        <v>0</v>
      </c>
      <c r="IX665" s="7">
        <f ca="1"/>
        <v>0</v>
      </c>
      <c r="IY665" s="7">
        <f ca="1"/>
        <v>0</v>
      </c>
      <c r="IZ665" s="7">
        <f ca="1"/>
        <v>0</v>
      </c>
      <c r="JA665" s="7">
        <f ca="1"/>
        <v>0</v>
      </c>
      <c r="JB665" s="7">
        <f ca="1"/>
        <v>0</v>
      </c>
      <c r="JC665" s="7">
        <f ca="1"/>
        <v>0</v>
      </c>
      <c r="JD665" s="7">
        <f ca="1"/>
        <v>0</v>
      </c>
      <c r="JE665" s="7">
        <f ca="1"/>
        <v>0</v>
      </c>
      <c r="JF665" s="7">
        <f ca="1"/>
        <v>0</v>
      </c>
      <c r="JG665" s="7">
        <f ca="1"/>
        <v>0</v>
      </c>
      <c r="JH665" s="7">
        <f ca="1"/>
        <v>0</v>
      </c>
      <c r="JI665" s="7">
        <f ca="1"/>
        <v>0</v>
      </c>
      <c r="JJ665" s="7">
        <f ca="1"/>
        <v>0</v>
      </c>
      <c r="JK665" s="7">
        <f ca="1"/>
        <v>0</v>
      </c>
      <c r="JL665" s="143"/>
    </row>
    <row r="666" spans="222:275">
      <c r="HO666" s="148"/>
      <c r="HP666" s="204"/>
      <c r="HQ666" s="3" t="s">
        <v>28</v>
      </c>
      <c r="HR666" s="7">
        <f ca="1"/>
        <v>0</v>
      </c>
      <c r="HS666" t="s">
        <v>185</v>
      </c>
      <c r="HV666" s="7">
        <f t="shared" ca="1" si="126"/>
        <v>0</v>
      </c>
      <c r="HW666" s="7">
        <f t="shared" ca="1" si="125"/>
        <v>0</v>
      </c>
      <c r="HX666" s="7">
        <f t="shared" ca="1" si="125"/>
        <v>0</v>
      </c>
      <c r="HY666" s="7">
        <f t="shared" ca="1" si="125"/>
        <v>0</v>
      </c>
      <c r="HZ666" s="7">
        <f t="shared" ca="1" si="125"/>
        <v>0</v>
      </c>
      <c r="IA666" s="7">
        <f t="shared" ca="1" si="125"/>
        <v>0</v>
      </c>
      <c r="IB666" s="7">
        <f t="shared" ca="1" si="125"/>
        <v>0</v>
      </c>
      <c r="IC666" s="7">
        <f t="shared" ca="1" si="125"/>
        <v>0</v>
      </c>
      <c r="ID666" s="7">
        <f t="shared" ca="1" si="125"/>
        <v>0</v>
      </c>
      <c r="IE666" s="7">
        <f t="shared" ca="1" si="125"/>
        <v>0</v>
      </c>
      <c r="IF666" s="7">
        <f t="shared" ca="1" si="125"/>
        <v>0</v>
      </c>
      <c r="IG666" s="7">
        <f t="shared" ca="1" si="125"/>
        <v>0</v>
      </c>
      <c r="IH666" s="7">
        <f t="shared" ca="1" si="125"/>
        <v>0</v>
      </c>
      <c r="II666" s="7">
        <f t="shared" ca="1" si="125"/>
        <v>0</v>
      </c>
      <c r="IJ666" s="7">
        <f t="shared" ca="1" si="125"/>
        <v>0</v>
      </c>
      <c r="IK666" s="7">
        <f t="shared" ca="1" si="125"/>
        <v>0</v>
      </c>
      <c r="IL666" s="7">
        <f t="shared" ca="1" si="125"/>
        <v>0</v>
      </c>
      <c r="IM666" s="7">
        <f t="shared" ca="1" si="125"/>
        <v>0</v>
      </c>
      <c r="IN666" s="7">
        <f t="shared" ca="1" si="125"/>
        <v>0</v>
      </c>
      <c r="IO666" s="17"/>
      <c r="IP666" s="204"/>
      <c r="IQ666" s="3" t="s">
        <v>28</v>
      </c>
      <c r="IR666" s="7">
        <f ca="1"/>
        <v>0</v>
      </c>
      <c r="IS666" s="7">
        <f ca="1"/>
        <v>0</v>
      </c>
      <c r="IT666" s="7">
        <f ca="1"/>
        <v>0</v>
      </c>
      <c r="IU666" s="7">
        <f ca="1"/>
        <v>0</v>
      </c>
      <c r="IV666" s="7">
        <f ca="1"/>
        <v>0</v>
      </c>
      <c r="IW666" s="7">
        <f ca="1"/>
        <v>0</v>
      </c>
      <c r="IX666" s="7">
        <f ca="1"/>
        <v>0</v>
      </c>
      <c r="IY666" s="7">
        <f ca="1"/>
        <v>0</v>
      </c>
      <c r="IZ666" s="7">
        <f ca="1"/>
        <v>0</v>
      </c>
      <c r="JA666" s="7">
        <f ca="1"/>
        <v>0</v>
      </c>
      <c r="JB666" s="7">
        <f ca="1"/>
        <v>0</v>
      </c>
      <c r="JC666" s="7">
        <f ca="1"/>
        <v>0</v>
      </c>
      <c r="JD666" s="7">
        <f ca="1"/>
        <v>0</v>
      </c>
      <c r="JE666" s="7">
        <f ca="1"/>
        <v>0</v>
      </c>
      <c r="JF666" s="7">
        <f ca="1"/>
        <v>0</v>
      </c>
      <c r="JG666" s="7">
        <f ca="1"/>
        <v>0</v>
      </c>
      <c r="JH666" s="7">
        <f ca="1"/>
        <v>0</v>
      </c>
      <c r="JI666" s="7">
        <f ca="1"/>
        <v>0</v>
      </c>
      <c r="JJ666" s="7">
        <f ca="1"/>
        <v>0</v>
      </c>
      <c r="JK666" s="7">
        <f ca="1"/>
        <v>0</v>
      </c>
      <c r="JL666" s="143"/>
    </row>
    <row r="667" spans="222:275">
      <c r="HO667" s="147"/>
      <c r="HP667" s="204"/>
      <c r="HQ667" s="3" t="s">
        <v>0</v>
      </c>
      <c r="HR667" s="7">
        <f ca="1"/>
        <v>0</v>
      </c>
      <c r="HS667" t="s">
        <v>185</v>
      </c>
      <c r="HV667" s="7">
        <f t="shared" ca="1" si="126"/>
        <v>0</v>
      </c>
      <c r="HW667" s="7">
        <f t="shared" ca="1" si="125"/>
        <v>0</v>
      </c>
      <c r="HX667" s="7">
        <f t="shared" ca="1" si="125"/>
        <v>0</v>
      </c>
      <c r="HY667" s="7">
        <f t="shared" ca="1" si="125"/>
        <v>0</v>
      </c>
      <c r="HZ667" s="7">
        <f t="shared" ca="1" si="125"/>
        <v>0</v>
      </c>
      <c r="IA667" s="7">
        <f t="shared" ca="1" si="125"/>
        <v>0</v>
      </c>
      <c r="IB667" s="7">
        <f t="shared" ca="1" si="125"/>
        <v>0</v>
      </c>
      <c r="IC667" s="7">
        <f t="shared" ca="1" si="125"/>
        <v>0</v>
      </c>
      <c r="ID667" s="7">
        <f t="shared" ca="1" si="125"/>
        <v>0</v>
      </c>
      <c r="IE667" s="7">
        <f t="shared" ca="1" si="125"/>
        <v>0</v>
      </c>
      <c r="IF667" s="7">
        <f t="shared" ca="1" si="125"/>
        <v>0</v>
      </c>
      <c r="IG667" s="7">
        <f t="shared" ca="1" si="125"/>
        <v>0</v>
      </c>
      <c r="IH667" s="7">
        <f t="shared" ca="1" si="125"/>
        <v>0</v>
      </c>
      <c r="II667" s="7">
        <f t="shared" ca="1" si="125"/>
        <v>0</v>
      </c>
      <c r="IJ667" s="7">
        <f t="shared" ca="1" si="125"/>
        <v>0</v>
      </c>
      <c r="IK667" s="7">
        <f t="shared" ca="1" si="125"/>
        <v>0</v>
      </c>
      <c r="IL667" s="7">
        <f t="shared" ca="1" si="125"/>
        <v>0</v>
      </c>
      <c r="IM667" s="7">
        <f t="shared" ca="1" si="125"/>
        <v>0</v>
      </c>
      <c r="IN667" s="7">
        <f t="shared" ca="1" si="125"/>
        <v>0</v>
      </c>
      <c r="IO667" s="38"/>
      <c r="IP667" s="204"/>
      <c r="IQ667" s="3" t="s">
        <v>0</v>
      </c>
      <c r="IR667" s="7">
        <f ca="1"/>
        <v>0</v>
      </c>
      <c r="IS667" s="7">
        <f ca="1"/>
        <v>0</v>
      </c>
      <c r="IT667" s="7">
        <f ca="1"/>
        <v>0</v>
      </c>
      <c r="IU667" s="7">
        <f ca="1"/>
        <v>0</v>
      </c>
      <c r="IV667" s="7">
        <f ca="1"/>
        <v>0</v>
      </c>
      <c r="IW667" s="7">
        <f ca="1"/>
        <v>0</v>
      </c>
      <c r="IX667" s="7">
        <f ca="1"/>
        <v>0</v>
      </c>
      <c r="IY667" s="7">
        <f ca="1"/>
        <v>0</v>
      </c>
      <c r="IZ667" s="7">
        <f ca="1"/>
        <v>0</v>
      </c>
      <c r="JA667" s="7">
        <f ca="1"/>
        <v>0</v>
      </c>
      <c r="JB667" s="7">
        <f ca="1"/>
        <v>0</v>
      </c>
      <c r="JC667" s="7">
        <f ca="1"/>
        <v>0</v>
      </c>
      <c r="JD667" s="7">
        <f ca="1"/>
        <v>0</v>
      </c>
      <c r="JE667" s="7">
        <f ca="1"/>
        <v>0</v>
      </c>
      <c r="JF667" s="7">
        <f ca="1"/>
        <v>0</v>
      </c>
      <c r="JG667" s="7">
        <f ca="1"/>
        <v>0</v>
      </c>
      <c r="JH667" s="7">
        <f ca="1"/>
        <v>0</v>
      </c>
      <c r="JI667" s="7">
        <f ca="1"/>
        <v>0</v>
      </c>
      <c r="JJ667" s="7">
        <f ca="1"/>
        <v>0</v>
      </c>
      <c r="JK667" s="7">
        <f ca="1"/>
        <v>0</v>
      </c>
      <c r="JL667" s="143"/>
    </row>
    <row r="668" spans="222:275">
      <c r="HO668" s="147"/>
      <c r="HP668" s="204"/>
      <c r="HQ668" s="3" t="s">
        <v>37</v>
      </c>
      <c r="HR668" s="7">
        <f ca="1"/>
        <v>0</v>
      </c>
      <c r="HS668" t="s">
        <v>185</v>
      </c>
      <c r="HV668" s="7">
        <f t="shared" ca="1" si="126"/>
        <v>0</v>
      </c>
      <c r="HW668" s="7">
        <f t="shared" ca="1" si="125"/>
        <v>0</v>
      </c>
      <c r="HX668" s="7">
        <f t="shared" ca="1" si="125"/>
        <v>0</v>
      </c>
      <c r="HY668" s="7">
        <f t="shared" ca="1" si="125"/>
        <v>0</v>
      </c>
      <c r="HZ668" s="7">
        <f t="shared" ca="1" si="125"/>
        <v>0</v>
      </c>
      <c r="IA668" s="7">
        <f t="shared" ca="1" si="125"/>
        <v>0</v>
      </c>
      <c r="IB668" s="7">
        <f t="shared" ca="1" si="125"/>
        <v>0</v>
      </c>
      <c r="IC668" s="7">
        <f t="shared" ca="1" si="125"/>
        <v>0</v>
      </c>
      <c r="ID668" s="7">
        <f t="shared" ca="1" si="125"/>
        <v>0</v>
      </c>
      <c r="IE668" s="7">
        <f t="shared" ca="1" si="125"/>
        <v>0</v>
      </c>
      <c r="IF668" s="7">
        <f t="shared" ca="1" si="125"/>
        <v>0</v>
      </c>
      <c r="IG668" s="7">
        <f t="shared" ca="1" si="125"/>
        <v>0</v>
      </c>
      <c r="IH668" s="7">
        <f t="shared" ca="1" si="125"/>
        <v>0</v>
      </c>
      <c r="II668" s="7">
        <f t="shared" ca="1" si="125"/>
        <v>0</v>
      </c>
      <c r="IJ668" s="7">
        <f t="shared" ca="1" si="125"/>
        <v>0</v>
      </c>
      <c r="IK668" s="7">
        <f t="shared" ca="1" si="125"/>
        <v>0</v>
      </c>
      <c r="IL668" s="7">
        <f t="shared" ca="1" si="125"/>
        <v>0</v>
      </c>
      <c r="IM668" s="7">
        <f t="shared" ca="1" si="125"/>
        <v>0</v>
      </c>
      <c r="IN668" s="7">
        <f t="shared" ca="1" si="125"/>
        <v>0</v>
      </c>
      <c r="IP668" s="204"/>
      <c r="IQ668" s="3" t="s">
        <v>37</v>
      </c>
      <c r="IR668" s="7">
        <f ca="1"/>
        <v>0</v>
      </c>
      <c r="IS668" s="7">
        <f ca="1"/>
        <v>0</v>
      </c>
      <c r="IT668" s="7">
        <f ca="1"/>
        <v>0</v>
      </c>
      <c r="IU668" s="7">
        <f ca="1"/>
        <v>0</v>
      </c>
      <c r="IV668" s="7">
        <f ca="1"/>
        <v>0</v>
      </c>
      <c r="IW668" s="7">
        <f ca="1"/>
        <v>0</v>
      </c>
      <c r="IX668" s="7">
        <f ca="1"/>
        <v>0</v>
      </c>
      <c r="IY668" s="7">
        <f ca="1"/>
        <v>0</v>
      </c>
      <c r="IZ668" s="7">
        <f ca="1"/>
        <v>0</v>
      </c>
      <c r="JA668" s="7">
        <f ca="1"/>
        <v>0</v>
      </c>
      <c r="JB668" s="7">
        <f ca="1"/>
        <v>0</v>
      </c>
      <c r="JC668" s="7">
        <f ca="1"/>
        <v>0</v>
      </c>
      <c r="JD668" s="7">
        <f ca="1"/>
        <v>0</v>
      </c>
      <c r="JE668" s="7">
        <f ca="1"/>
        <v>0</v>
      </c>
      <c r="JF668" s="7">
        <f ca="1"/>
        <v>0</v>
      </c>
      <c r="JG668" s="7">
        <f ca="1"/>
        <v>0</v>
      </c>
      <c r="JH668" s="7">
        <f ca="1"/>
        <v>0</v>
      </c>
      <c r="JI668" s="7">
        <f ca="1"/>
        <v>0</v>
      </c>
      <c r="JJ668" s="7">
        <f ca="1"/>
        <v>0</v>
      </c>
      <c r="JK668" s="7">
        <f ca="1"/>
        <v>0</v>
      </c>
      <c r="JL668" s="143"/>
    </row>
    <row r="669" spans="222:275">
      <c r="HO669" s="147"/>
      <c r="HP669" s="204"/>
      <c r="HQ669" s="3" t="s">
        <v>38</v>
      </c>
      <c r="HR669" s="7">
        <f ca="1"/>
        <v>0</v>
      </c>
      <c r="HS669" t="s">
        <v>185</v>
      </c>
      <c r="HV669" s="7">
        <f t="shared" ca="1" si="126"/>
        <v>0</v>
      </c>
      <c r="HW669" s="7">
        <f t="shared" ca="1" si="125"/>
        <v>0</v>
      </c>
      <c r="HX669" s="7">
        <f t="shared" ca="1" si="125"/>
        <v>0</v>
      </c>
      <c r="HY669" s="7">
        <f t="shared" ca="1" si="125"/>
        <v>0</v>
      </c>
      <c r="HZ669" s="7">
        <f t="shared" ca="1" si="125"/>
        <v>0</v>
      </c>
      <c r="IA669" s="7">
        <f t="shared" ca="1" si="125"/>
        <v>0</v>
      </c>
      <c r="IB669" s="7">
        <f t="shared" ca="1" si="125"/>
        <v>0</v>
      </c>
      <c r="IC669" s="7">
        <f t="shared" ca="1" si="125"/>
        <v>0</v>
      </c>
      <c r="ID669" s="7">
        <f t="shared" ca="1" si="125"/>
        <v>0</v>
      </c>
      <c r="IE669" s="7">
        <f t="shared" ca="1" si="125"/>
        <v>0</v>
      </c>
      <c r="IF669" s="7">
        <f t="shared" ca="1" si="125"/>
        <v>0</v>
      </c>
      <c r="IG669" s="7">
        <f t="shared" ca="1" si="125"/>
        <v>0</v>
      </c>
      <c r="IH669" s="7">
        <f t="shared" ca="1" si="125"/>
        <v>0</v>
      </c>
      <c r="II669" s="7">
        <f t="shared" ca="1" si="125"/>
        <v>0</v>
      </c>
      <c r="IJ669" s="7">
        <f t="shared" ca="1" si="125"/>
        <v>0</v>
      </c>
      <c r="IK669" s="7">
        <f t="shared" ca="1" si="125"/>
        <v>0</v>
      </c>
      <c r="IL669" s="7">
        <f t="shared" ca="1" si="125"/>
        <v>0</v>
      </c>
      <c r="IM669" s="7">
        <f t="shared" ca="1" si="125"/>
        <v>0</v>
      </c>
      <c r="IN669" s="7">
        <f t="shared" ca="1" si="125"/>
        <v>0</v>
      </c>
      <c r="IP669" s="204"/>
      <c r="IQ669" s="3" t="s">
        <v>38</v>
      </c>
      <c r="IR669" s="7">
        <f ca="1"/>
        <v>0</v>
      </c>
      <c r="IS669" s="7">
        <f ca="1"/>
        <v>0</v>
      </c>
      <c r="IT669" s="7">
        <f ca="1"/>
        <v>0</v>
      </c>
      <c r="IU669" s="7">
        <f ca="1"/>
        <v>0</v>
      </c>
      <c r="IV669" s="7">
        <f ca="1"/>
        <v>0</v>
      </c>
      <c r="IW669" s="7">
        <f ca="1"/>
        <v>0</v>
      </c>
      <c r="IX669" s="7">
        <f ca="1"/>
        <v>0</v>
      </c>
      <c r="IY669" s="7">
        <f ca="1"/>
        <v>0</v>
      </c>
      <c r="IZ669" s="7">
        <f ca="1"/>
        <v>0</v>
      </c>
      <c r="JA669" s="7">
        <f ca="1"/>
        <v>0</v>
      </c>
      <c r="JB669" s="7">
        <f ca="1"/>
        <v>0</v>
      </c>
      <c r="JC669" s="7">
        <f ca="1"/>
        <v>0</v>
      </c>
      <c r="JD669" s="7">
        <f ca="1"/>
        <v>0</v>
      </c>
      <c r="JE669" s="7">
        <f ca="1"/>
        <v>0</v>
      </c>
      <c r="JF669" s="7">
        <f ca="1"/>
        <v>0</v>
      </c>
      <c r="JG669" s="7">
        <f ca="1"/>
        <v>0</v>
      </c>
      <c r="JH669" s="7">
        <f ca="1"/>
        <v>0</v>
      </c>
      <c r="JI669" s="7">
        <f ca="1"/>
        <v>0</v>
      </c>
      <c r="JJ669" s="7">
        <f ca="1"/>
        <v>0</v>
      </c>
      <c r="JK669" s="7">
        <f ca="1"/>
        <v>0</v>
      </c>
      <c r="JL669" s="143"/>
    </row>
    <row r="670" spans="222:275">
      <c r="HO670" s="147"/>
      <c r="HP670" s="204"/>
      <c r="HQ670" s="3" t="s">
        <v>13</v>
      </c>
      <c r="HR670" s="7">
        <f ca="1"/>
        <v>0</v>
      </c>
      <c r="HS670" t="s">
        <v>185</v>
      </c>
      <c r="HV670" s="7">
        <f t="shared" ca="1" si="126"/>
        <v>0</v>
      </c>
      <c r="HW670" s="7">
        <f t="shared" ca="1" si="125"/>
        <v>0</v>
      </c>
      <c r="HX670" s="7">
        <f t="shared" ca="1" si="125"/>
        <v>0</v>
      </c>
      <c r="HY670" s="7">
        <f t="shared" ca="1" si="125"/>
        <v>0</v>
      </c>
      <c r="HZ670" s="7">
        <f t="shared" ca="1" si="125"/>
        <v>0</v>
      </c>
      <c r="IA670" s="7">
        <f t="shared" ca="1" si="125"/>
        <v>0</v>
      </c>
      <c r="IB670" s="7">
        <f t="shared" ca="1" si="125"/>
        <v>0</v>
      </c>
      <c r="IC670" s="7">
        <f t="shared" ca="1" si="125"/>
        <v>0</v>
      </c>
      <c r="ID670" s="7">
        <f t="shared" ca="1" si="125"/>
        <v>0</v>
      </c>
      <c r="IE670" s="7">
        <f t="shared" ca="1" si="125"/>
        <v>0</v>
      </c>
      <c r="IF670" s="7">
        <f t="shared" ca="1" si="125"/>
        <v>0</v>
      </c>
      <c r="IG670" s="7">
        <f t="shared" ca="1" si="125"/>
        <v>0</v>
      </c>
      <c r="IH670" s="7">
        <f t="shared" ca="1" si="125"/>
        <v>0</v>
      </c>
      <c r="II670" s="7">
        <f t="shared" ca="1" si="125"/>
        <v>0</v>
      </c>
      <c r="IJ670" s="7">
        <f t="shared" ca="1" si="125"/>
        <v>0</v>
      </c>
      <c r="IK670" s="7">
        <f t="shared" ca="1" si="125"/>
        <v>0</v>
      </c>
      <c r="IL670" s="7">
        <f t="shared" ca="1" si="125"/>
        <v>0</v>
      </c>
      <c r="IM670" s="7">
        <f t="shared" ca="1" si="125"/>
        <v>0</v>
      </c>
      <c r="IN670" s="7">
        <f t="shared" ca="1" si="125"/>
        <v>0</v>
      </c>
      <c r="IP670" s="204"/>
      <c r="IQ670" s="3" t="s">
        <v>13</v>
      </c>
      <c r="IR670" s="7">
        <f ca="1"/>
        <v>0</v>
      </c>
      <c r="IS670" s="7">
        <f ca="1"/>
        <v>0</v>
      </c>
      <c r="IT670" s="7">
        <f ca="1"/>
        <v>0</v>
      </c>
      <c r="IU670" s="7">
        <f ca="1"/>
        <v>0</v>
      </c>
      <c r="IV670" s="7">
        <f ca="1"/>
        <v>0</v>
      </c>
      <c r="IW670" s="7">
        <f ca="1"/>
        <v>0</v>
      </c>
      <c r="IX670" s="7">
        <f ca="1"/>
        <v>0</v>
      </c>
      <c r="IY670" s="7">
        <f ca="1"/>
        <v>0</v>
      </c>
      <c r="IZ670" s="7">
        <f ca="1"/>
        <v>0</v>
      </c>
      <c r="JA670" s="7">
        <f ca="1"/>
        <v>0</v>
      </c>
      <c r="JB670" s="7">
        <f ca="1"/>
        <v>0</v>
      </c>
      <c r="JC670" s="7">
        <f ca="1"/>
        <v>0</v>
      </c>
      <c r="JD670" s="7">
        <f ca="1"/>
        <v>0</v>
      </c>
      <c r="JE670" s="7">
        <f ca="1"/>
        <v>0</v>
      </c>
      <c r="JF670" s="7">
        <f ca="1"/>
        <v>0</v>
      </c>
      <c r="JG670" s="7">
        <f ca="1"/>
        <v>0</v>
      </c>
      <c r="JH670" s="7">
        <f ca="1"/>
        <v>0</v>
      </c>
      <c r="JI670" s="7">
        <f ca="1"/>
        <v>0</v>
      </c>
      <c r="JJ670" s="7">
        <f ca="1"/>
        <v>0</v>
      </c>
      <c r="JK670" s="7">
        <f ca="1"/>
        <v>0</v>
      </c>
      <c r="JL670" s="143"/>
    </row>
    <row r="671" spans="222:275">
      <c r="HO671" s="147"/>
      <c r="HP671" s="204"/>
      <c r="HQ671" s="3" t="s">
        <v>23</v>
      </c>
      <c r="HR671" s="7">
        <f ca="1"/>
        <v>0</v>
      </c>
      <c r="HS671" t="s">
        <v>185</v>
      </c>
      <c r="HV671" s="7">
        <f t="shared" ca="1" si="126"/>
        <v>0</v>
      </c>
      <c r="HW671" s="7">
        <f t="shared" ca="1" si="125"/>
        <v>0</v>
      </c>
      <c r="HX671" s="7">
        <f t="shared" ca="1" si="125"/>
        <v>0</v>
      </c>
      <c r="HY671" s="7">
        <f t="shared" ca="1" si="125"/>
        <v>0</v>
      </c>
      <c r="HZ671" s="7">
        <f t="shared" ca="1" si="125"/>
        <v>0</v>
      </c>
      <c r="IA671" s="7">
        <f t="shared" ca="1" si="125"/>
        <v>0</v>
      </c>
      <c r="IB671" s="7">
        <f t="shared" ca="1" si="125"/>
        <v>0</v>
      </c>
      <c r="IC671" s="7">
        <f t="shared" ca="1" si="125"/>
        <v>0</v>
      </c>
      <c r="ID671" s="7">
        <f t="shared" ca="1" si="125"/>
        <v>0</v>
      </c>
      <c r="IE671" s="7">
        <f t="shared" ca="1" si="125"/>
        <v>0</v>
      </c>
      <c r="IF671" s="7">
        <f t="shared" ca="1" si="125"/>
        <v>0</v>
      </c>
      <c r="IG671" s="7">
        <f t="shared" ca="1" si="125"/>
        <v>0</v>
      </c>
      <c r="IH671" s="7">
        <f t="shared" ca="1" si="125"/>
        <v>0</v>
      </c>
      <c r="II671" s="7">
        <f t="shared" ca="1" si="125"/>
        <v>0</v>
      </c>
      <c r="IJ671" s="7">
        <f t="shared" ca="1" si="125"/>
        <v>0</v>
      </c>
      <c r="IK671" s="7">
        <f t="shared" ca="1" si="125"/>
        <v>0</v>
      </c>
      <c r="IL671" s="7">
        <f t="shared" ca="1" si="125"/>
        <v>0</v>
      </c>
      <c r="IM671" s="7">
        <f t="shared" ca="1" si="125"/>
        <v>0</v>
      </c>
      <c r="IN671" s="7">
        <f t="shared" ca="1" si="125"/>
        <v>0</v>
      </c>
      <c r="IP671" s="204"/>
      <c r="IQ671" s="3" t="s">
        <v>23</v>
      </c>
      <c r="IR671" s="7">
        <f ca="1"/>
        <v>0</v>
      </c>
      <c r="IS671" s="7">
        <f ca="1"/>
        <v>0</v>
      </c>
      <c r="IT671" s="7">
        <f ca="1"/>
        <v>0</v>
      </c>
      <c r="IU671" s="7">
        <f ca="1"/>
        <v>0</v>
      </c>
      <c r="IV671" s="7">
        <f ca="1"/>
        <v>0</v>
      </c>
      <c r="IW671" s="7">
        <f ca="1"/>
        <v>0</v>
      </c>
      <c r="IX671" s="7">
        <f ca="1"/>
        <v>0</v>
      </c>
      <c r="IY671" s="7">
        <f ca="1"/>
        <v>0</v>
      </c>
      <c r="IZ671" s="7">
        <f ca="1"/>
        <v>0</v>
      </c>
      <c r="JA671" s="7">
        <f ca="1"/>
        <v>0</v>
      </c>
      <c r="JB671" s="7">
        <f ca="1"/>
        <v>0</v>
      </c>
      <c r="JC671" s="7">
        <f ca="1"/>
        <v>0</v>
      </c>
      <c r="JD671" s="7">
        <f ca="1"/>
        <v>0</v>
      </c>
      <c r="JE671" s="7">
        <f ca="1"/>
        <v>0</v>
      </c>
      <c r="JF671" s="7">
        <f ca="1"/>
        <v>0</v>
      </c>
      <c r="JG671" s="7">
        <f ca="1"/>
        <v>0</v>
      </c>
      <c r="JH671" s="7">
        <f ca="1"/>
        <v>0</v>
      </c>
      <c r="JI671" s="7">
        <f ca="1"/>
        <v>0</v>
      </c>
      <c r="JJ671" s="7">
        <f ca="1"/>
        <v>0</v>
      </c>
      <c r="JK671" s="7">
        <f ca="1"/>
        <v>0</v>
      </c>
      <c r="JL671" s="143"/>
    </row>
    <row r="672" spans="222:275">
      <c r="HN672" s="138"/>
      <c r="HO672" s="149"/>
      <c r="HP672" s="204"/>
      <c r="HQ672" s="23" t="s">
        <v>22</v>
      </c>
      <c r="HR672" s="120">
        <f ca="1"/>
        <v>0</v>
      </c>
      <c r="HS672" s="138" t="s">
        <v>185</v>
      </c>
      <c r="HT672" s="138"/>
      <c r="HU672" s="138"/>
      <c r="HV672" s="7">
        <f t="shared" ca="1" si="126"/>
        <v>0</v>
      </c>
      <c r="HW672" s="7">
        <f t="shared" ca="1" si="125"/>
        <v>0</v>
      </c>
      <c r="HX672" s="7">
        <f t="shared" ca="1" si="125"/>
        <v>0</v>
      </c>
      <c r="HY672" s="7">
        <f t="shared" ca="1" si="125"/>
        <v>0</v>
      </c>
      <c r="HZ672" s="7">
        <f t="shared" ca="1" si="125"/>
        <v>0</v>
      </c>
      <c r="IA672" s="7">
        <f t="shared" ca="1" si="125"/>
        <v>0</v>
      </c>
      <c r="IB672" s="7">
        <f t="shared" ca="1" si="125"/>
        <v>0</v>
      </c>
      <c r="IC672" s="7">
        <f t="shared" ca="1" si="125"/>
        <v>0</v>
      </c>
      <c r="ID672" s="7">
        <f t="shared" ca="1" si="125"/>
        <v>0</v>
      </c>
      <c r="IE672" s="7">
        <f t="shared" ca="1" si="125"/>
        <v>0</v>
      </c>
      <c r="IF672" s="7">
        <f t="shared" ca="1" si="125"/>
        <v>0</v>
      </c>
      <c r="IG672" s="7">
        <f t="shared" ca="1" si="125"/>
        <v>0</v>
      </c>
      <c r="IH672" s="7">
        <f t="shared" ca="1" si="125"/>
        <v>0</v>
      </c>
      <c r="II672" s="7">
        <f t="shared" ca="1" si="125"/>
        <v>0</v>
      </c>
      <c r="IJ672" s="7">
        <f t="shared" ca="1" si="125"/>
        <v>0</v>
      </c>
      <c r="IK672" s="7">
        <f t="shared" ca="1" si="125"/>
        <v>0</v>
      </c>
      <c r="IL672" s="7">
        <f t="shared" ca="1" si="125"/>
        <v>0</v>
      </c>
      <c r="IM672" s="7">
        <f t="shared" ca="1" si="125"/>
        <v>0</v>
      </c>
      <c r="IN672" s="7">
        <f t="shared" ca="1" si="125"/>
        <v>0</v>
      </c>
      <c r="IO672" s="138"/>
      <c r="IP672" s="204"/>
      <c r="IQ672" s="3" t="s">
        <v>22</v>
      </c>
      <c r="IR672" s="7">
        <f ca="1"/>
        <v>0</v>
      </c>
      <c r="IS672" s="7">
        <f ca="1"/>
        <v>0</v>
      </c>
      <c r="IT672" s="7">
        <f ca="1"/>
        <v>0</v>
      </c>
      <c r="IU672" s="7">
        <f ca="1"/>
        <v>0</v>
      </c>
      <c r="IV672" s="7">
        <f ca="1"/>
        <v>0</v>
      </c>
      <c r="IW672" s="7">
        <f ca="1"/>
        <v>0</v>
      </c>
      <c r="IX672" s="7">
        <f ca="1"/>
        <v>0</v>
      </c>
      <c r="IY672" s="7">
        <f ca="1"/>
        <v>0</v>
      </c>
      <c r="IZ672" s="7">
        <f ca="1"/>
        <v>0</v>
      </c>
      <c r="JA672" s="7">
        <f ca="1"/>
        <v>0</v>
      </c>
      <c r="JB672" s="7">
        <f ca="1"/>
        <v>0</v>
      </c>
      <c r="JC672" s="7">
        <f ca="1"/>
        <v>0</v>
      </c>
      <c r="JD672" s="7">
        <f ca="1"/>
        <v>0</v>
      </c>
      <c r="JE672" s="7">
        <f ca="1"/>
        <v>0</v>
      </c>
      <c r="JF672" s="7">
        <f ca="1"/>
        <v>0</v>
      </c>
      <c r="JG672" s="7">
        <f ca="1"/>
        <v>0</v>
      </c>
      <c r="JH672" s="7">
        <f ca="1"/>
        <v>0</v>
      </c>
      <c r="JI672" s="7">
        <f ca="1"/>
        <v>0</v>
      </c>
      <c r="JJ672" s="7">
        <f ca="1"/>
        <v>0</v>
      </c>
      <c r="JK672" s="7">
        <f ca="1"/>
        <v>0</v>
      </c>
      <c r="JL672" s="150"/>
      <c r="JM672" s="138"/>
      <c r="JN672" s="138"/>
      <c r="JO672" s="138"/>
    </row>
    <row r="673" spans="223:279">
      <c r="HO673" s="147"/>
      <c r="HP673" s="204"/>
      <c r="HQ673" s="3" t="s">
        <v>131</v>
      </c>
      <c r="HR673" s="7">
        <f ca="1"/>
        <v>0</v>
      </c>
      <c r="HS673" t="s">
        <v>185</v>
      </c>
      <c r="HV673" s="7">
        <f t="shared" ca="1" si="126"/>
        <v>0</v>
      </c>
      <c r="HW673" s="7">
        <f t="shared" ca="1" si="125"/>
        <v>0</v>
      </c>
      <c r="HX673" s="7">
        <f t="shared" ca="1" si="125"/>
        <v>0</v>
      </c>
      <c r="HY673" s="7">
        <f t="shared" ca="1" si="125"/>
        <v>0</v>
      </c>
      <c r="HZ673" s="7">
        <f t="shared" ca="1" si="125"/>
        <v>0</v>
      </c>
      <c r="IA673" s="7">
        <f t="shared" ca="1" si="125"/>
        <v>0</v>
      </c>
      <c r="IB673" s="7">
        <f t="shared" ca="1" si="125"/>
        <v>0</v>
      </c>
      <c r="IC673" s="7">
        <f t="shared" ca="1" si="125"/>
        <v>0</v>
      </c>
      <c r="ID673" s="7">
        <f t="shared" ca="1" si="125"/>
        <v>0</v>
      </c>
      <c r="IE673" s="7">
        <f t="shared" ca="1" si="125"/>
        <v>0</v>
      </c>
      <c r="IF673" s="7">
        <f t="shared" ca="1" si="125"/>
        <v>0</v>
      </c>
      <c r="IG673" s="7">
        <f t="shared" ca="1" si="125"/>
        <v>0</v>
      </c>
      <c r="IH673" s="7">
        <f t="shared" ca="1" si="125"/>
        <v>0</v>
      </c>
      <c r="II673" s="7">
        <f t="shared" ca="1" si="125"/>
        <v>0</v>
      </c>
      <c r="IJ673" s="7">
        <f t="shared" ca="1" si="125"/>
        <v>0</v>
      </c>
      <c r="IK673" s="7">
        <f t="shared" ca="1" si="125"/>
        <v>0</v>
      </c>
      <c r="IL673" s="7">
        <f t="shared" ca="1" si="125"/>
        <v>0</v>
      </c>
      <c r="IM673" s="7">
        <f t="shared" ca="1" si="125"/>
        <v>0</v>
      </c>
      <c r="IN673" s="7">
        <f t="shared" ca="1" si="125"/>
        <v>0</v>
      </c>
      <c r="IP673" s="204"/>
      <c r="IQ673" s="3" t="s">
        <v>131</v>
      </c>
      <c r="IR673" s="7">
        <f ca="1"/>
        <v>0</v>
      </c>
      <c r="IS673" s="7">
        <f ca="1"/>
        <v>0</v>
      </c>
      <c r="IT673" s="7">
        <f ca="1"/>
        <v>0</v>
      </c>
      <c r="IU673" s="7">
        <f ca="1"/>
        <v>0</v>
      </c>
      <c r="IV673" s="7">
        <f ca="1"/>
        <v>0</v>
      </c>
      <c r="IW673" s="7">
        <f ca="1"/>
        <v>0</v>
      </c>
      <c r="IX673" s="7">
        <f ca="1"/>
        <v>0</v>
      </c>
      <c r="IY673" s="7">
        <f ca="1"/>
        <v>0</v>
      </c>
      <c r="IZ673" s="7">
        <f ca="1"/>
        <v>0</v>
      </c>
      <c r="JA673" s="7">
        <f ca="1"/>
        <v>0</v>
      </c>
      <c r="JB673" s="7">
        <f ca="1"/>
        <v>0</v>
      </c>
      <c r="JC673" s="7">
        <f ca="1"/>
        <v>0</v>
      </c>
      <c r="JD673" s="7">
        <f ca="1"/>
        <v>0</v>
      </c>
      <c r="JE673" s="7">
        <f ca="1"/>
        <v>0</v>
      </c>
      <c r="JF673" s="7">
        <f ca="1"/>
        <v>0</v>
      </c>
      <c r="JG673" s="7">
        <f ca="1"/>
        <v>0</v>
      </c>
      <c r="JH673" s="7">
        <f ca="1"/>
        <v>0</v>
      </c>
      <c r="JI673" s="7">
        <f ca="1"/>
        <v>0</v>
      </c>
      <c r="JJ673" s="7">
        <f ca="1"/>
        <v>0</v>
      </c>
      <c r="JK673" s="7">
        <f ca="1"/>
        <v>0</v>
      </c>
      <c r="JL673" s="143"/>
    </row>
    <row r="674" spans="223:279">
      <c r="HO674" s="147"/>
      <c r="HP674" s="204"/>
      <c r="HQ674" s="3" t="s">
        <v>132</v>
      </c>
      <c r="HR674" s="7">
        <f ca="1"/>
        <v>0</v>
      </c>
      <c r="HS674" t="s">
        <v>185</v>
      </c>
      <c r="HV674" s="7">
        <f t="shared" ca="1" si="126"/>
        <v>0</v>
      </c>
      <c r="HW674" s="7">
        <f t="shared" ca="1" si="125"/>
        <v>0</v>
      </c>
      <c r="HX674" s="7">
        <f t="shared" ca="1" si="125"/>
        <v>0</v>
      </c>
      <c r="HY674" s="7">
        <f t="shared" ca="1" si="125"/>
        <v>0</v>
      </c>
      <c r="HZ674" s="7">
        <f t="shared" ca="1" si="125"/>
        <v>0</v>
      </c>
      <c r="IA674" s="7">
        <f t="shared" ca="1" si="125"/>
        <v>0</v>
      </c>
      <c r="IB674" s="7">
        <f t="shared" ca="1" si="125"/>
        <v>0</v>
      </c>
      <c r="IC674" s="7">
        <f t="shared" ca="1" si="125"/>
        <v>0</v>
      </c>
      <c r="ID674" s="7">
        <f t="shared" ca="1" si="125"/>
        <v>0</v>
      </c>
      <c r="IE674" s="7">
        <f t="shared" ca="1" si="125"/>
        <v>0</v>
      </c>
      <c r="IF674" s="7">
        <f t="shared" ca="1" si="125"/>
        <v>0</v>
      </c>
      <c r="IG674" s="7">
        <f t="shared" ca="1" si="125"/>
        <v>0</v>
      </c>
      <c r="IH674" s="7">
        <f t="shared" ca="1" si="125"/>
        <v>0</v>
      </c>
      <c r="II674" s="7">
        <f t="shared" ca="1" si="125"/>
        <v>0</v>
      </c>
      <c r="IJ674" s="7">
        <f t="shared" ca="1" si="125"/>
        <v>0</v>
      </c>
      <c r="IK674" s="7">
        <f t="shared" ca="1" si="125"/>
        <v>0</v>
      </c>
      <c r="IL674" s="7">
        <f t="shared" ca="1" si="125"/>
        <v>0</v>
      </c>
      <c r="IM674" s="7">
        <f t="shared" ca="1" si="125"/>
        <v>0</v>
      </c>
      <c r="IN674" s="7">
        <f t="shared" ca="1" si="125"/>
        <v>0</v>
      </c>
      <c r="IP674" s="204"/>
      <c r="IQ674" s="3" t="s">
        <v>132</v>
      </c>
      <c r="IR674" s="7">
        <f ca="1"/>
        <v>0</v>
      </c>
      <c r="IS674" s="7">
        <f ca="1"/>
        <v>0</v>
      </c>
      <c r="IT674" s="7">
        <f ca="1"/>
        <v>0</v>
      </c>
      <c r="IU674" s="7">
        <f ca="1"/>
        <v>0</v>
      </c>
      <c r="IV674" s="7">
        <f ca="1"/>
        <v>0</v>
      </c>
      <c r="IW674" s="7">
        <f ca="1"/>
        <v>0</v>
      </c>
      <c r="IX674" s="7">
        <f ca="1"/>
        <v>0</v>
      </c>
      <c r="IY674" s="7">
        <f ca="1"/>
        <v>0</v>
      </c>
      <c r="IZ674" s="7">
        <f ca="1"/>
        <v>0</v>
      </c>
      <c r="JA674" s="7">
        <f ca="1"/>
        <v>0</v>
      </c>
      <c r="JB674" s="7">
        <f ca="1"/>
        <v>0</v>
      </c>
      <c r="JC674" s="7">
        <f ca="1"/>
        <v>0</v>
      </c>
      <c r="JD674" s="7">
        <f ca="1"/>
        <v>0</v>
      </c>
      <c r="JE674" s="7">
        <f ca="1"/>
        <v>0</v>
      </c>
      <c r="JF674" s="7">
        <f ca="1"/>
        <v>0</v>
      </c>
      <c r="JG674" s="7">
        <f ca="1"/>
        <v>0</v>
      </c>
      <c r="JH674" s="7">
        <f ca="1"/>
        <v>0</v>
      </c>
      <c r="JI674" s="7">
        <f ca="1"/>
        <v>0</v>
      </c>
      <c r="JJ674" s="7">
        <f ca="1"/>
        <v>0</v>
      </c>
      <c r="JK674" s="7">
        <f ca="1"/>
        <v>0</v>
      </c>
      <c r="JL674" s="143"/>
    </row>
    <row r="675" spans="223:279">
      <c r="HO675" s="147"/>
      <c r="HP675" s="204"/>
      <c r="HQ675" s="3" t="s">
        <v>32</v>
      </c>
      <c r="HR675" s="7">
        <f ca="1"/>
        <v>0</v>
      </c>
      <c r="HS675" t="s">
        <v>185</v>
      </c>
      <c r="HV675" s="7">
        <f t="shared" ca="1" si="126"/>
        <v>0</v>
      </c>
      <c r="HW675" s="7">
        <f t="shared" ca="1" si="125"/>
        <v>0</v>
      </c>
      <c r="HX675" s="7">
        <f t="shared" ca="1" si="125"/>
        <v>0</v>
      </c>
      <c r="HY675" s="7">
        <f t="shared" ca="1" si="125"/>
        <v>0</v>
      </c>
      <c r="HZ675" s="7">
        <f t="shared" ca="1" si="125"/>
        <v>0</v>
      </c>
      <c r="IA675" s="7">
        <f t="shared" ca="1" si="125"/>
        <v>0</v>
      </c>
      <c r="IB675" s="7">
        <f t="shared" ca="1" si="125"/>
        <v>0</v>
      </c>
      <c r="IC675" s="7">
        <f t="shared" ca="1" si="125"/>
        <v>0</v>
      </c>
      <c r="ID675" s="7">
        <f t="shared" ca="1" si="125"/>
        <v>0</v>
      </c>
      <c r="IE675" s="7">
        <f t="shared" ca="1" si="125"/>
        <v>0</v>
      </c>
      <c r="IF675" s="7">
        <f t="shared" ca="1" si="125"/>
        <v>0</v>
      </c>
      <c r="IG675" s="7">
        <f t="shared" ca="1" si="125"/>
        <v>0</v>
      </c>
      <c r="IH675" s="7">
        <f t="shared" ca="1" si="125"/>
        <v>0</v>
      </c>
      <c r="II675" s="7">
        <f t="shared" ca="1" si="125"/>
        <v>0</v>
      </c>
      <c r="IJ675" s="7">
        <f t="shared" ca="1" si="125"/>
        <v>0</v>
      </c>
      <c r="IK675" s="7">
        <f t="shared" ca="1" si="125"/>
        <v>0</v>
      </c>
      <c r="IL675" s="7">
        <f t="shared" ca="1" si="125"/>
        <v>0</v>
      </c>
      <c r="IM675" s="7">
        <f t="shared" ca="1" si="125"/>
        <v>0</v>
      </c>
      <c r="IN675" s="7">
        <f t="shared" ca="1" si="125"/>
        <v>0</v>
      </c>
      <c r="IP675" s="204"/>
      <c r="IQ675" s="3" t="s">
        <v>32</v>
      </c>
      <c r="IR675" s="7">
        <f ca="1"/>
        <v>0</v>
      </c>
      <c r="IS675" s="7">
        <f ca="1"/>
        <v>0</v>
      </c>
      <c r="IT675" s="7">
        <f ca="1"/>
        <v>0</v>
      </c>
      <c r="IU675" s="7">
        <f ca="1"/>
        <v>0</v>
      </c>
      <c r="IV675" s="7">
        <f ca="1"/>
        <v>0</v>
      </c>
      <c r="IW675" s="7">
        <f ca="1"/>
        <v>0</v>
      </c>
      <c r="IX675" s="7">
        <f ca="1"/>
        <v>0</v>
      </c>
      <c r="IY675" s="7">
        <f ca="1"/>
        <v>0</v>
      </c>
      <c r="IZ675" s="7">
        <f ca="1"/>
        <v>0</v>
      </c>
      <c r="JA675" s="7">
        <f ca="1"/>
        <v>0</v>
      </c>
      <c r="JB675" s="7">
        <f ca="1"/>
        <v>0</v>
      </c>
      <c r="JC675" s="7">
        <f ca="1"/>
        <v>0</v>
      </c>
      <c r="JD675" s="7">
        <f ca="1"/>
        <v>0</v>
      </c>
      <c r="JE675" s="7">
        <f ca="1"/>
        <v>0</v>
      </c>
      <c r="JF675" s="7">
        <f ca="1"/>
        <v>0</v>
      </c>
      <c r="JG675" s="7">
        <f ca="1"/>
        <v>0</v>
      </c>
      <c r="JH675" s="7">
        <f ca="1"/>
        <v>0</v>
      </c>
      <c r="JI675" s="7">
        <f ca="1"/>
        <v>0</v>
      </c>
      <c r="JJ675" s="7">
        <f ca="1"/>
        <v>0</v>
      </c>
      <c r="JK675" s="7">
        <f ca="1"/>
        <v>0</v>
      </c>
      <c r="JL675" s="143"/>
    </row>
    <row r="676" spans="223:279">
      <c r="HO676" s="147"/>
      <c r="HP676" s="204"/>
      <c r="HQ676" s="3" t="s">
        <v>33</v>
      </c>
      <c r="HR676" s="7">
        <f ca="1"/>
        <v>0</v>
      </c>
      <c r="HS676" t="s">
        <v>185</v>
      </c>
      <c r="HV676" s="7">
        <f t="shared" ca="1" si="126"/>
        <v>0</v>
      </c>
      <c r="HW676" s="7">
        <f t="shared" ca="1" si="125"/>
        <v>0</v>
      </c>
      <c r="HX676" s="7">
        <f t="shared" ca="1" si="125"/>
        <v>0</v>
      </c>
      <c r="HY676" s="7">
        <f t="shared" ca="1" si="125"/>
        <v>0</v>
      </c>
      <c r="HZ676" s="7">
        <f t="shared" ca="1" si="125"/>
        <v>0</v>
      </c>
      <c r="IA676" s="7">
        <f t="shared" ca="1" si="125"/>
        <v>0</v>
      </c>
      <c r="IB676" s="7">
        <f t="shared" ca="1" si="125"/>
        <v>0</v>
      </c>
      <c r="IC676" s="7">
        <f t="shared" ca="1" si="125"/>
        <v>0</v>
      </c>
      <c r="ID676" s="7">
        <f t="shared" ca="1" si="125"/>
        <v>0</v>
      </c>
      <c r="IE676" s="7">
        <f t="shared" ca="1" si="125"/>
        <v>0</v>
      </c>
      <c r="IF676" s="7">
        <f t="shared" ca="1" si="125"/>
        <v>0</v>
      </c>
      <c r="IG676" s="7">
        <f t="shared" ca="1" si="125"/>
        <v>0</v>
      </c>
      <c r="IH676" s="7">
        <f t="shared" ca="1" si="125"/>
        <v>0</v>
      </c>
      <c r="II676" s="7">
        <f t="shared" ca="1" si="125"/>
        <v>0</v>
      </c>
      <c r="IJ676" s="7">
        <f t="shared" ca="1" si="125"/>
        <v>0</v>
      </c>
      <c r="IK676" s="7">
        <f t="shared" ca="1" si="125"/>
        <v>0</v>
      </c>
      <c r="IL676" s="7">
        <f t="shared" ca="1" si="125"/>
        <v>0</v>
      </c>
      <c r="IM676" s="7">
        <f t="shared" ca="1" si="125"/>
        <v>0</v>
      </c>
      <c r="IN676" s="7">
        <f t="shared" ca="1" si="125"/>
        <v>0</v>
      </c>
      <c r="IP676" s="204"/>
      <c r="IQ676" s="3" t="s">
        <v>33</v>
      </c>
      <c r="IR676" s="7">
        <f ca="1"/>
        <v>0</v>
      </c>
      <c r="IS676" s="7">
        <f ca="1"/>
        <v>0</v>
      </c>
      <c r="IT676" s="7">
        <f ca="1"/>
        <v>0</v>
      </c>
      <c r="IU676" s="7">
        <f ca="1"/>
        <v>0</v>
      </c>
      <c r="IV676" s="7">
        <f ca="1"/>
        <v>0</v>
      </c>
      <c r="IW676" s="7">
        <f ca="1"/>
        <v>0</v>
      </c>
      <c r="IX676" s="7">
        <f ca="1"/>
        <v>0</v>
      </c>
      <c r="IY676" s="7">
        <f ca="1"/>
        <v>0</v>
      </c>
      <c r="IZ676" s="7">
        <f ca="1"/>
        <v>0</v>
      </c>
      <c r="JA676" s="7">
        <f ca="1"/>
        <v>0</v>
      </c>
      <c r="JB676" s="7">
        <f ca="1"/>
        <v>0</v>
      </c>
      <c r="JC676" s="7">
        <f ca="1"/>
        <v>0</v>
      </c>
      <c r="JD676" s="7">
        <f ca="1"/>
        <v>0</v>
      </c>
      <c r="JE676" s="7">
        <f ca="1"/>
        <v>0</v>
      </c>
      <c r="JF676" s="7">
        <f ca="1"/>
        <v>0</v>
      </c>
      <c r="JG676" s="7">
        <f ca="1"/>
        <v>0</v>
      </c>
      <c r="JH676" s="7">
        <f ca="1"/>
        <v>0</v>
      </c>
      <c r="JI676" s="7">
        <f ca="1"/>
        <v>0</v>
      </c>
      <c r="JJ676" s="7">
        <f ca="1"/>
        <v>0</v>
      </c>
      <c r="JK676" s="7">
        <f ca="1"/>
        <v>0</v>
      </c>
      <c r="JL676" s="143"/>
      <c r="JP676" s="138"/>
      <c r="JQ676" s="138"/>
      <c r="JR676" s="138"/>
      <c r="JS676" s="138"/>
    </row>
    <row r="677" spans="223:279">
      <c r="HO677" s="147"/>
      <c r="HP677" s="204"/>
      <c r="HQ677" s="3" t="s">
        <v>42</v>
      </c>
      <c r="HR677" s="7">
        <f ca="1"/>
        <v>0</v>
      </c>
      <c r="HS677" t="s">
        <v>185</v>
      </c>
      <c r="HV677" s="7">
        <f t="shared" ca="1" si="126"/>
        <v>0</v>
      </c>
      <c r="HW677" s="7">
        <f t="shared" ca="1" si="125"/>
        <v>0</v>
      </c>
      <c r="HX677" s="7">
        <f t="shared" ca="1" si="125"/>
        <v>0</v>
      </c>
      <c r="HY677" s="7">
        <f t="shared" ca="1" si="125"/>
        <v>0</v>
      </c>
      <c r="HZ677" s="7">
        <f t="shared" ca="1" si="125"/>
        <v>0</v>
      </c>
      <c r="IA677" s="7">
        <f t="shared" ca="1" si="125"/>
        <v>0</v>
      </c>
      <c r="IB677" s="7">
        <f t="shared" ca="1" si="125"/>
        <v>0</v>
      </c>
      <c r="IC677" s="7">
        <f t="shared" ca="1" si="125"/>
        <v>0</v>
      </c>
      <c r="ID677" s="7">
        <f t="shared" ca="1" si="125"/>
        <v>0</v>
      </c>
      <c r="IE677" s="7">
        <f t="shared" ca="1" si="125"/>
        <v>0</v>
      </c>
      <c r="IF677" s="7">
        <f t="shared" ca="1" si="125"/>
        <v>0</v>
      </c>
      <c r="IG677" s="7">
        <f t="shared" ca="1" si="125"/>
        <v>0</v>
      </c>
      <c r="IH677" s="7">
        <f t="shared" ca="1" si="125"/>
        <v>0</v>
      </c>
      <c r="II677" s="7">
        <f t="shared" ca="1" si="125"/>
        <v>0</v>
      </c>
      <c r="IJ677" s="7">
        <f t="shared" ca="1" si="125"/>
        <v>0</v>
      </c>
      <c r="IK677" s="7">
        <f t="shared" ca="1" si="125"/>
        <v>0</v>
      </c>
      <c r="IL677" s="7">
        <f t="shared" ca="1" si="125"/>
        <v>0</v>
      </c>
      <c r="IM677" s="7">
        <f t="shared" ca="1" si="125"/>
        <v>0</v>
      </c>
      <c r="IN677" s="7">
        <f t="shared" ca="1" si="125"/>
        <v>0</v>
      </c>
      <c r="IP677" s="204"/>
      <c r="IQ677" s="3" t="s">
        <v>42</v>
      </c>
      <c r="IR677" s="7">
        <f ca="1"/>
        <v>0</v>
      </c>
      <c r="IS677" s="7">
        <f ca="1"/>
        <v>0</v>
      </c>
      <c r="IT677" s="7">
        <f ca="1"/>
        <v>0</v>
      </c>
      <c r="IU677" s="7">
        <f ca="1"/>
        <v>0</v>
      </c>
      <c r="IV677" s="7">
        <f ca="1"/>
        <v>0</v>
      </c>
      <c r="IW677" s="7">
        <f ca="1"/>
        <v>0</v>
      </c>
      <c r="IX677" s="7">
        <f ca="1"/>
        <v>0</v>
      </c>
      <c r="IY677" s="7">
        <f ca="1"/>
        <v>0</v>
      </c>
      <c r="IZ677" s="7">
        <f ca="1"/>
        <v>0</v>
      </c>
      <c r="JA677" s="7">
        <f ca="1"/>
        <v>0</v>
      </c>
      <c r="JB677" s="7">
        <f ca="1"/>
        <v>0</v>
      </c>
      <c r="JC677" s="7">
        <f ca="1"/>
        <v>0</v>
      </c>
      <c r="JD677" s="7">
        <f ca="1"/>
        <v>0</v>
      </c>
      <c r="JE677" s="7">
        <f ca="1"/>
        <v>0</v>
      </c>
      <c r="JF677" s="7">
        <f ca="1"/>
        <v>0</v>
      </c>
      <c r="JG677" s="7">
        <f ca="1"/>
        <v>0</v>
      </c>
      <c r="JH677" s="7">
        <f ca="1"/>
        <v>0</v>
      </c>
      <c r="JI677" s="7">
        <f ca="1"/>
        <v>0</v>
      </c>
      <c r="JJ677" s="7">
        <f ca="1"/>
        <v>0</v>
      </c>
      <c r="JK677" s="7">
        <f ca="1"/>
        <v>0</v>
      </c>
      <c r="JL677" s="143"/>
    </row>
    <row r="678" spans="223:279">
      <c r="HO678" s="147"/>
      <c r="HP678" s="204"/>
      <c r="HQ678" s="3" t="s">
        <v>34</v>
      </c>
      <c r="HR678" s="7">
        <f ca="1"/>
        <v>0</v>
      </c>
      <c r="HS678" t="s">
        <v>185</v>
      </c>
      <c r="HV678" s="7">
        <f t="shared" ca="1" si="126"/>
        <v>0</v>
      </c>
      <c r="HW678" s="7">
        <f t="shared" ca="1" si="125"/>
        <v>0</v>
      </c>
      <c r="HX678" s="7">
        <f t="shared" ca="1" si="125"/>
        <v>0</v>
      </c>
      <c r="HY678" s="7">
        <f t="shared" ca="1" si="125"/>
        <v>0</v>
      </c>
      <c r="HZ678" s="7">
        <f t="shared" ref="HZ678:IN682" ca="1" si="127">IF((ROW()-ROW($HV$664))=(COLUMN()-COLUMN($HV$664)),INDIRECT("HR"&amp;ROW()),0)</f>
        <v>0</v>
      </c>
      <c r="IA678" s="7">
        <f t="shared" ca="1" si="127"/>
        <v>0</v>
      </c>
      <c r="IB678" s="7">
        <f t="shared" ca="1" si="127"/>
        <v>0</v>
      </c>
      <c r="IC678" s="7">
        <f t="shared" ca="1" si="127"/>
        <v>0</v>
      </c>
      <c r="ID678" s="7">
        <f t="shared" ca="1" si="127"/>
        <v>0</v>
      </c>
      <c r="IE678" s="7">
        <f t="shared" ca="1" si="127"/>
        <v>0</v>
      </c>
      <c r="IF678" s="7">
        <f t="shared" ca="1" si="127"/>
        <v>0</v>
      </c>
      <c r="IG678" s="7">
        <f t="shared" ca="1" si="127"/>
        <v>0</v>
      </c>
      <c r="IH678" s="7">
        <f t="shared" ca="1" si="127"/>
        <v>0</v>
      </c>
      <c r="II678" s="7">
        <f t="shared" ca="1" si="127"/>
        <v>0</v>
      </c>
      <c r="IJ678" s="7">
        <f t="shared" ca="1" si="127"/>
        <v>0</v>
      </c>
      <c r="IK678" s="7">
        <f t="shared" ca="1" si="127"/>
        <v>0</v>
      </c>
      <c r="IL678" s="7">
        <f t="shared" ca="1" si="127"/>
        <v>0</v>
      </c>
      <c r="IM678" s="7">
        <f t="shared" ca="1" si="127"/>
        <v>0</v>
      </c>
      <c r="IN678" s="7">
        <f t="shared" ca="1" si="127"/>
        <v>0</v>
      </c>
      <c r="IP678" s="204"/>
      <c r="IQ678" s="3" t="s">
        <v>34</v>
      </c>
      <c r="IR678" s="7">
        <f ca="1"/>
        <v>0</v>
      </c>
      <c r="IS678" s="7">
        <f ca="1"/>
        <v>0</v>
      </c>
      <c r="IT678" s="7">
        <f ca="1"/>
        <v>0</v>
      </c>
      <c r="IU678" s="7">
        <f ca="1"/>
        <v>0</v>
      </c>
      <c r="IV678" s="7">
        <f ca="1"/>
        <v>0</v>
      </c>
      <c r="IW678" s="7">
        <f ca="1"/>
        <v>0</v>
      </c>
      <c r="IX678" s="7">
        <f ca="1"/>
        <v>0</v>
      </c>
      <c r="IY678" s="7">
        <f ca="1"/>
        <v>0</v>
      </c>
      <c r="IZ678" s="7">
        <f ca="1"/>
        <v>0</v>
      </c>
      <c r="JA678" s="7">
        <f ca="1"/>
        <v>0</v>
      </c>
      <c r="JB678" s="7">
        <f ca="1"/>
        <v>0</v>
      </c>
      <c r="JC678" s="7">
        <f ca="1"/>
        <v>0</v>
      </c>
      <c r="JD678" s="7">
        <f ca="1"/>
        <v>0</v>
      </c>
      <c r="JE678" s="7">
        <f ca="1"/>
        <v>0</v>
      </c>
      <c r="JF678" s="7">
        <f ca="1"/>
        <v>0</v>
      </c>
      <c r="JG678" s="7">
        <f ca="1"/>
        <v>0</v>
      </c>
      <c r="JH678" s="7">
        <f ca="1"/>
        <v>0</v>
      </c>
      <c r="JI678" s="7">
        <f ca="1"/>
        <v>0</v>
      </c>
      <c r="JJ678" s="7">
        <f ca="1"/>
        <v>0</v>
      </c>
      <c r="JK678" s="7">
        <f ca="1"/>
        <v>0</v>
      </c>
      <c r="JL678" s="143"/>
    </row>
    <row r="679" spans="223:279">
      <c r="HO679" s="147"/>
      <c r="HP679" s="204"/>
      <c r="HQ679" s="3" t="s">
        <v>35</v>
      </c>
      <c r="HR679" s="7">
        <f ca="1"/>
        <v>0</v>
      </c>
      <c r="HS679" t="s">
        <v>186</v>
      </c>
      <c r="HV679" s="7">
        <f t="shared" ca="1" si="126"/>
        <v>0</v>
      </c>
      <c r="HW679" s="7">
        <f t="shared" ca="1" si="126"/>
        <v>0</v>
      </c>
      <c r="HX679" s="7">
        <f t="shared" ca="1" si="126"/>
        <v>0</v>
      </c>
      <c r="HY679" s="7">
        <f t="shared" ca="1" si="126"/>
        <v>0</v>
      </c>
      <c r="HZ679" s="7">
        <f t="shared" ca="1" si="126"/>
        <v>0</v>
      </c>
      <c r="IA679" s="7">
        <f t="shared" ca="1" si="126"/>
        <v>0</v>
      </c>
      <c r="IB679" s="7">
        <f t="shared" ca="1" si="126"/>
        <v>0</v>
      </c>
      <c r="IC679" s="7">
        <f t="shared" ca="1" si="126"/>
        <v>0</v>
      </c>
      <c r="ID679" s="7">
        <f t="shared" ca="1" si="126"/>
        <v>0</v>
      </c>
      <c r="IE679" s="7">
        <f t="shared" ca="1" si="126"/>
        <v>0</v>
      </c>
      <c r="IF679" s="7">
        <f t="shared" ca="1" si="126"/>
        <v>0</v>
      </c>
      <c r="IG679" s="7">
        <f t="shared" ca="1" si="126"/>
        <v>0</v>
      </c>
      <c r="IH679" s="7">
        <f t="shared" ca="1" si="126"/>
        <v>0</v>
      </c>
      <c r="II679" s="7">
        <f t="shared" ca="1" si="126"/>
        <v>0</v>
      </c>
      <c r="IJ679" s="7">
        <f t="shared" ca="1" si="126"/>
        <v>0</v>
      </c>
      <c r="IK679" s="7">
        <f t="shared" ca="1" si="126"/>
        <v>0</v>
      </c>
      <c r="IL679" s="7">
        <f t="shared" ca="1" si="127"/>
        <v>0</v>
      </c>
      <c r="IM679" s="7">
        <f t="shared" ca="1" si="127"/>
        <v>0</v>
      </c>
      <c r="IN679" s="7">
        <f t="shared" ca="1" si="127"/>
        <v>0</v>
      </c>
      <c r="IP679" s="204"/>
      <c r="IQ679" s="3" t="s">
        <v>35</v>
      </c>
      <c r="IR679" s="7">
        <f ca="1"/>
        <v>0</v>
      </c>
      <c r="IS679" s="7">
        <f ca="1"/>
        <v>0</v>
      </c>
      <c r="IT679" s="7">
        <f ca="1"/>
        <v>0</v>
      </c>
      <c r="IU679" s="7">
        <f ca="1"/>
        <v>0</v>
      </c>
      <c r="IV679" s="7">
        <f ca="1"/>
        <v>0</v>
      </c>
      <c r="IW679" s="7">
        <f ca="1"/>
        <v>0</v>
      </c>
      <c r="IX679" s="7">
        <f ca="1"/>
        <v>0</v>
      </c>
      <c r="IY679" s="7">
        <f ca="1"/>
        <v>0</v>
      </c>
      <c r="IZ679" s="7">
        <f ca="1"/>
        <v>0</v>
      </c>
      <c r="JA679" s="7">
        <f ca="1"/>
        <v>0</v>
      </c>
      <c r="JB679" s="7">
        <f ca="1"/>
        <v>0</v>
      </c>
      <c r="JC679" s="7">
        <f ca="1"/>
        <v>0</v>
      </c>
      <c r="JD679" s="7">
        <f ca="1"/>
        <v>0</v>
      </c>
      <c r="JE679" s="7">
        <f ca="1"/>
        <v>0</v>
      </c>
      <c r="JF679" s="7">
        <f ca="1"/>
        <v>0</v>
      </c>
      <c r="JG679" s="7">
        <f ca="1"/>
        <v>0</v>
      </c>
      <c r="JH679" s="7">
        <f ca="1"/>
        <v>0</v>
      </c>
      <c r="JI679" s="7">
        <f ca="1"/>
        <v>0</v>
      </c>
      <c r="JJ679" s="7">
        <f ca="1"/>
        <v>0</v>
      </c>
      <c r="JK679" s="7">
        <f ca="1"/>
        <v>0</v>
      </c>
      <c r="JL679" s="143"/>
    </row>
    <row r="680" spans="223:279" ht="19">
      <c r="HO680" s="147"/>
      <c r="HP680" s="204"/>
      <c r="HQ680" s="3" t="s">
        <v>36</v>
      </c>
      <c r="HR680" s="7">
        <f ca="1"/>
        <v>0.99999999999999989</v>
      </c>
      <c r="HS680" t="s">
        <v>187</v>
      </c>
      <c r="HV680" s="7">
        <f t="shared" ca="1" si="126"/>
        <v>0</v>
      </c>
      <c r="HW680" s="7">
        <f t="shared" ca="1" si="126"/>
        <v>0</v>
      </c>
      <c r="HX680" s="7">
        <f t="shared" ca="1" si="126"/>
        <v>0</v>
      </c>
      <c r="HY680" s="7">
        <f t="shared" ca="1" si="126"/>
        <v>0</v>
      </c>
      <c r="HZ680" s="7">
        <f t="shared" ca="1" si="126"/>
        <v>0</v>
      </c>
      <c r="IA680" s="7">
        <f t="shared" ca="1" si="126"/>
        <v>0</v>
      </c>
      <c r="IB680" s="7">
        <f t="shared" ca="1" si="126"/>
        <v>0</v>
      </c>
      <c r="IC680" s="7">
        <f t="shared" ca="1" si="126"/>
        <v>0</v>
      </c>
      <c r="ID680" s="7">
        <f t="shared" ca="1" si="126"/>
        <v>0</v>
      </c>
      <c r="IE680" s="7">
        <f t="shared" ca="1" si="126"/>
        <v>0</v>
      </c>
      <c r="IF680" s="7">
        <f t="shared" ca="1" si="126"/>
        <v>0</v>
      </c>
      <c r="IG680" s="7">
        <f t="shared" ca="1" si="126"/>
        <v>0</v>
      </c>
      <c r="IH680" s="7">
        <f t="shared" ca="1" si="126"/>
        <v>0</v>
      </c>
      <c r="II680" s="7">
        <f t="shared" ca="1" si="126"/>
        <v>0</v>
      </c>
      <c r="IJ680" s="7">
        <f t="shared" ca="1" si="126"/>
        <v>0</v>
      </c>
      <c r="IK680" s="7">
        <f t="shared" ca="1" si="126"/>
        <v>0</v>
      </c>
      <c r="IL680" s="7">
        <f t="shared" ca="1" si="127"/>
        <v>0.99999999999999989</v>
      </c>
      <c r="IM680" s="7">
        <f t="shared" ca="1" si="127"/>
        <v>0</v>
      </c>
      <c r="IN680" s="7">
        <f t="shared" ca="1" si="127"/>
        <v>0</v>
      </c>
      <c r="IP680" s="204"/>
      <c r="IQ680" s="3" t="s">
        <v>36</v>
      </c>
      <c r="IR680" s="7">
        <f ca="1"/>
        <v>0</v>
      </c>
      <c r="IS680" s="7">
        <f ca="1"/>
        <v>0</v>
      </c>
      <c r="IT680" s="7">
        <f ca="1"/>
        <v>0</v>
      </c>
      <c r="IU680" s="7">
        <f ca="1"/>
        <v>0</v>
      </c>
      <c r="IV680" s="7">
        <f ca="1"/>
        <v>0</v>
      </c>
      <c r="IW680" s="7">
        <f ca="1"/>
        <v>0</v>
      </c>
      <c r="IX680" s="7">
        <f ca="1"/>
        <v>0</v>
      </c>
      <c r="IY680" s="7">
        <f ca="1"/>
        <v>0</v>
      </c>
      <c r="IZ680" s="7">
        <f ca="1"/>
        <v>0</v>
      </c>
      <c r="JA680" s="7">
        <f ca="1"/>
        <v>0</v>
      </c>
      <c r="JB680" s="7">
        <f ca="1"/>
        <v>0</v>
      </c>
      <c r="JC680" s="7">
        <f ca="1"/>
        <v>0</v>
      </c>
      <c r="JD680" s="7">
        <f ca="1"/>
        <v>0</v>
      </c>
      <c r="JE680" s="7">
        <f ca="1"/>
        <v>0</v>
      </c>
      <c r="JF680" s="7">
        <f ca="1"/>
        <v>0</v>
      </c>
      <c r="JG680" s="7">
        <f ca="1"/>
        <v>0</v>
      </c>
      <c r="JH680" s="7">
        <f ca="1"/>
        <v>0</v>
      </c>
      <c r="JI680" s="7">
        <f ca="1"/>
        <v>0</v>
      </c>
      <c r="JJ680" s="7">
        <f ca="1"/>
        <v>0</v>
      </c>
      <c r="JK680" s="7">
        <f ca="1"/>
        <v>74999999999.999969</v>
      </c>
      <c r="JL680" s="143"/>
    </row>
    <row r="681" spans="223:279">
      <c r="HO681" s="147"/>
      <c r="HP681" s="204"/>
      <c r="HQ681" s="3" t="s">
        <v>41</v>
      </c>
      <c r="HR681" s="7">
        <f ca="1"/>
        <v>0</v>
      </c>
      <c r="HS681" t="s">
        <v>188</v>
      </c>
      <c r="HV681" s="7">
        <f t="shared" ca="1" si="126"/>
        <v>0</v>
      </c>
      <c r="HW681" s="7">
        <f t="shared" ca="1" si="126"/>
        <v>0</v>
      </c>
      <c r="HX681" s="7">
        <f t="shared" ca="1" si="126"/>
        <v>0</v>
      </c>
      <c r="HY681" s="7">
        <f t="shared" ca="1" si="126"/>
        <v>0</v>
      </c>
      <c r="HZ681" s="7">
        <f t="shared" ca="1" si="126"/>
        <v>0</v>
      </c>
      <c r="IA681" s="7">
        <f t="shared" ca="1" si="126"/>
        <v>0</v>
      </c>
      <c r="IB681" s="7">
        <f t="shared" ca="1" si="126"/>
        <v>0</v>
      </c>
      <c r="IC681" s="7">
        <f t="shared" ca="1" si="126"/>
        <v>0</v>
      </c>
      <c r="ID681" s="7">
        <f t="shared" ca="1" si="126"/>
        <v>0</v>
      </c>
      <c r="IE681" s="7">
        <f t="shared" ca="1" si="126"/>
        <v>0</v>
      </c>
      <c r="IF681" s="7">
        <f t="shared" ca="1" si="126"/>
        <v>0</v>
      </c>
      <c r="IG681" s="7">
        <f t="shared" ca="1" si="126"/>
        <v>0</v>
      </c>
      <c r="IH681" s="7">
        <f t="shared" ca="1" si="126"/>
        <v>0</v>
      </c>
      <c r="II681" s="7">
        <f t="shared" ca="1" si="126"/>
        <v>0</v>
      </c>
      <c r="IJ681" s="7">
        <f t="shared" ca="1" si="126"/>
        <v>0</v>
      </c>
      <c r="IK681" s="7">
        <f t="shared" ca="1" si="126"/>
        <v>0</v>
      </c>
      <c r="IL681" s="7">
        <f t="shared" ca="1" si="127"/>
        <v>0</v>
      </c>
      <c r="IM681" s="7">
        <f t="shared" ca="1" si="127"/>
        <v>0</v>
      </c>
      <c r="IN681" s="7">
        <f t="shared" ca="1" si="127"/>
        <v>0</v>
      </c>
      <c r="IP681" s="204"/>
      <c r="IQ681" s="3" t="s">
        <v>41</v>
      </c>
      <c r="IR681" s="7">
        <f ca="1"/>
        <v>0</v>
      </c>
      <c r="IS681" s="7">
        <f ca="1"/>
        <v>0</v>
      </c>
      <c r="IT681" s="7">
        <f ca="1"/>
        <v>0</v>
      </c>
      <c r="IU681" s="7">
        <f ca="1"/>
        <v>0</v>
      </c>
      <c r="IV681" s="7">
        <f ca="1"/>
        <v>0</v>
      </c>
      <c r="IW681" s="7">
        <f ca="1"/>
        <v>0</v>
      </c>
      <c r="IX681" s="7">
        <f ca="1"/>
        <v>0</v>
      </c>
      <c r="IY681" s="7">
        <f ca="1"/>
        <v>0</v>
      </c>
      <c r="IZ681" s="7">
        <f ca="1"/>
        <v>0</v>
      </c>
      <c r="JA681" s="7">
        <f ca="1"/>
        <v>0</v>
      </c>
      <c r="JB681" s="7">
        <f ca="1"/>
        <v>0</v>
      </c>
      <c r="JC681" s="7">
        <f ca="1"/>
        <v>0</v>
      </c>
      <c r="JD681" s="7">
        <f ca="1"/>
        <v>0</v>
      </c>
      <c r="JE681" s="7">
        <f ca="1"/>
        <v>0</v>
      </c>
      <c r="JF681" s="7">
        <f ca="1"/>
        <v>0</v>
      </c>
      <c r="JG681" s="7">
        <f ca="1"/>
        <v>0</v>
      </c>
      <c r="JH681" s="7">
        <f ca="1"/>
        <v>0</v>
      </c>
      <c r="JI681" s="7">
        <f ca="1"/>
        <v>0</v>
      </c>
      <c r="JJ681" s="7">
        <f ca="1"/>
        <v>0</v>
      </c>
      <c r="JK681" s="7">
        <f ca="1"/>
        <v>0</v>
      </c>
      <c r="JL681" s="143"/>
    </row>
    <row r="682" spans="223:279">
      <c r="HO682" s="147"/>
      <c r="HP682" s="204"/>
      <c r="HQ682" s="3" t="s">
        <v>134</v>
      </c>
      <c r="HR682" s="7">
        <f ca="1"/>
        <v>0</v>
      </c>
      <c r="HS682" t="s">
        <v>189</v>
      </c>
      <c r="HV682" s="7">
        <f t="shared" ca="1" si="126"/>
        <v>0</v>
      </c>
      <c r="HW682" s="7">
        <f t="shared" ca="1" si="126"/>
        <v>0</v>
      </c>
      <c r="HX682" s="7">
        <f t="shared" ca="1" si="126"/>
        <v>0</v>
      </c>
      <c r="HY682" s="7">
        <f t="shared" ca="1" si="126"/>
        <v>0</v>
      </c>
      <c r="HZ682" s="7">
        <f t="shared" ca="1" si="126"/>
        <v>0</v>
      </c>
      <c r="IA682" s="7">
        <f t="shared" ca="1" si="126"/>
        <v>0</v>
      </c>
      <c r="IB682" s="7">
        <f t="shared" ca="1" si="126"/>
        <v>0</v>
      </c>
      <c r="IC682" s="7">
        <f t="shared" ca="1" si="126"/>
        <v>0</v>
      </c>
      <c r="ID682" s="7">
        <f t="shared" ca="1" si="126"/>
        <v>0</v>
      </c>
      <c r="IE682" s="7">
        <f t="shared" ca="1" si="126"/>
        <v>0</v>
      </c>
      <c r="IF682" s="7">
        <f t="shared" ca="1" si="126"/>
        <v>0</v>
      </c>
      <c r="IG682" s="7">
        <f t="shared" ca="1" si="126"/>
        <v>0</v>
      </c>
      <c r="IH682" s="7">
        <f t="shared" ca="1" si="126"/>
        <v>0</v>
      </c>
      <c r="II682" s="7">
        <f t="shared" ca="1" si="126"/>
        <v>0</v>
      </c>
      <c r="IJ682" s="7">
        <f t="shared" ca="1" si="126"/>
        <v>0</v>
      </c>
      <c r="IK682" s="7">
        <f t="shared" ca="1" si="126"/>
        <v>0</v>
      </c>
      <c r="IL682" s="7">
        <f t="shared" ca="1" si="127"/>
        <v>0</v>
      </c>
      <c r="IM682" s="7">
        <f t="shared" ca="1" si="127"/>
        <v>0</v>
      </c>
      <c r="IN682" s="7">
        <f t="shared" ca="1" si="127"/>
        <v>0</v>
      </c>
      <c r="IP682" s="204"/>
      <c r="IQ682" s="3" t="s">
        <v>134</v>
      </c>
      <c r="IR682" s="7">
        <f ca="1"/>
        <v>0</v>
      </c>
      <c r="IS682" s="7">
        <f ca="1"/>
        <v>0</v>
      </c>
      <c r="IT682" s="7">
        <f ca="1"/>
        <v>0</v>
      </c>
      <c r="IU682" s="7">
        <f ca="1"/>
        <v>0</v>
      </c>
      <c r="IV682" s="7">
        <f ca="1"/>
        <v>0</v>
      </c>
      <c r="IW682" s="7">
        <f ca="1"/>
        <v>0</v>
      </c>
      <c r="IX682" s="7">
        <f ca="1"/>
        <v>0</v>
      </c>
      <c r="IY682" s="7">
        <f ca="1"/>
        <v>0</v>
      </c>
      <c r="IZ682" s="7">
        <f ca="1"/>
        <v>0</v>
      </c>
      <c r="JA682" s="7">
        <f ca="1"/>
        <v>0</v>
      </c>
      <c r="JB682" s="7">
        <f ca="1"/>
        <v>0</v>
      </c>
      <c r="JC682" s="7">
        <f ca="1"/>
        <v>0</v>
      </c>
      <c r="JD682" s="7">
        <f ca="1"/>
        <v>0</v>
      </c>
      <c r="JE682" s="7">
        <f ca="1"/>
        <v>0</v>
      </c>
      <c r="JF682" s="7">
        <f ca="1"/>
        <v>0</v>
      </c>
      <c r="JG682" s="7">
        <f ca="1"/>
        <v>0</v>
      </c>
      <c r="JH682" s="7">
        <f ca="1"/>
        <v>0</v>
      </c>
      <c r="JI682" s="7">
        <f ca="1"/>
        <v>0</v>
      </c>
      <c r="JJ682" s="7">
        <f ca="1"/>
        <v>0</v>
      </c>
      <c r="JK682" s="7">
        <f ca="1"/>
        <v>0</v>
      </c>
      <c r="JL682" s="143"/>
    </row>
    <row r="683" spans="223:279" ht="18">
      <c r="HO683" s="147"/>
      <c r="HP683" s="17"/>
      <c r="HR683" s="17" t="s">
        <v>277</v>
      </c>
      <c r="HV683" s="211" t="s">
        <v>319</v>
      </c>
      <c r="HW683" s="211"/>
      <c r="HX683" s="211"/>
      <c r="HY683" s="211"/>
      <c r="HZ683" s="211"/>
      <c r="IA683" s="211"/>
      <c r="IB683" s="211"/>
      <c r="IC683" s="211"/>
      <c r="ID683" s="211"/>
      <c r="IE683" s="211"/>
      <c r="IF683" s="211"/>
      <c r="IG683" s="211"/>
      <c r="IH683" s="211"/>
      <c r="II683" s="211"/>
      <c r="IJ683" s="211"/>
      <c r="IK683" s="211"/>
      <c r="IL683" s="211"/>
      <c r="IM683" s="211"/>
      <c r="IN683" s="211"/>
      <c r="IR683" s="221" t="s">
        <v>320</v>
      </c>
      <c r="IS683" s="221"/>
      <c r="IT683" s="221"/>
      <c r="IU683" s="221"/>
      <c r="IV683" s="221"/>
      <c r="IW683" s="221"/>
      <c r="IX683" s="221"/>
      <c r="IY683" s="221"/>
      <c r="IZ683" s="221"/>
      <c r="JA683" s="221"/>
      <c r="JB683" s="221"/>
      <c r="JC683" s="221"/>
      <c r="JD683" s="221"/>
      <c r="JE683" s="221"/>
      <c r="JF683" s="221"/>
      <c r="JG683" s="221"/>
      <c r="JH683" s="221"/>
      <c r="JI683" s="221"/>
      <c r="JJ683" s="221"/>
      <c r="JK683" s="221"/>
      <c r="JL683" s="143"/>
    </row>
    <row r="684" spans="223:279">
      <c r="HO684" s="147"/>
      <c r="HP684" s="17"/>
      <c r="HR684" s="17"/>
      <c r="HV684" s="38"/>
      <c r="HW684" s="38"/>
      <c r="HX684" s="38"/>
      <c r="HY684" s="38"/>
      <c r="HZ684" s="38"/>
      <c r="IA684" s="38"/>
      <c r="IB684" s="38"/>
      <c r="IC684" s="38"/>
      <c r="ID684" s="38"/>
      <c r="IE684" s="38"/>
      <c r="IF684" s="38"/>
      <c r="IG684" s="38"/>
      <c r="IH684" s="38"/>
      <c r="II684" s="38"/>
      <c r="IJ684" s="38"/>
      <c r="IK684" s="38"/>
      <c r="IL684" s="38"/>
      <c r="IM684" s="38"/>
      <c r="IN684" s="38"/>
      <c r="IR684" s="7">
        <f ca="1">IR680</f>
        <v>0</v>
      </c>
      <c r="IS684" s="7">
        <f t="shared" ref="IS684:JK684" ca="1" si="128">IS680</f>
        <v>0</v>
      </c>
      <c r="IT684" s="7">
        <f t="shared" ca="1" si="128"/>
        <v>0</v>
      </c>
      <c r="IU684" s="7">
        <f t="shared" ca="1" si="128"/>
        <v>0</v>
      </c>
      <c r="IV684" s="7">
        <f t="shared" ca="1" si="128"/>
        <v>0</v>
      </c>
      <c r="IW684" s="7">
        <f t="shared" ca="1" si="128"/>
        <v>0</v>
      </c>
      <c r="IX684" s="7">
        <f t="shared" ca="1" si="128"/>
        <v>0</v>
      </c>
      <c r="IY684" s="7">
        <f t="shared" ca="1" si="128"/>
        <v>0</v>
      </c>
      <c r="IZ684" s="7">
        <f t="shared" ca="1" si="128"/>
        <v>0</v>
      </c>
      <c r="JA684" s="7">
        <f t="shared" ca="1" si="128"/>
        <v>0</v>
      </c>
      <c r="JB684" s="7">
        <f t="shared" ca="1" si="128"/>
        <v>0</v>
      </c>
      <c r="JC684" s="7">
        <f t="shared" ca="1" si="128"/>
        <v>0</v>
      </c>
      <c r="JD684" s="7">
        <f t="shared" ca="1" si="128"/>
        <v>0</v>
      </c>
      <c r="JE684" s="7">
        <f t="shared" ca="1" si="128"/>
        <v>0</v>
      </c>
      <c r="JF684" s="7">
        <f t="shared" ca="1" si="128"/>
        <v>0</v>
      </c>
      <c r="JG684" s="7">
        <f t="shared" ca="1" si="128"/>
        <v>0</v>
      </c>
      <c r="JH684" s="7">
        <f t="shared" ca="1" si="128"/>
        <v>0</v>
      </c>
      <c r="JI684" s="7">
        <f t="shared" ca="1" si="128"/>
        <v>0</v>
      </c>
      <c r="JJ684" s="7">
        <f t="shared" ca="1" si="128"/>
        <v>0</v>
      </c>
      <c r="JK684" s="7">
        <f t="shared" ca="1" si="128"/>
        <v>74999999999.999969</v>
      </c>
      <c r="JL684" s="143"/>
    </row>
    <row r="685" spans="223:279" ht="20">
      <c r="HO685" s="147"/>
      <c r="HP685" s="17"/>
      <c r="HR685" s="17"/>
      <c r="HV685" s="38"/>
      <c r="HW685" s="38"/>
      <c r="HX685" s="38"/>
      <c r="HY685" s="38"/>
      <c r="HZ685" s="38"/>
      <c r="IA685" s="38"/>
      <c r="IB685" s="38"/>
      <c r="IC685" s="38"/>
      <c r="ID685" s="38"/>
      <c r="IE685" s="38"/>
      <c r="IF685" s="38"/>
      <c r="IG685" s="38"/>
      <c r="IH685" s="38"/>
      <c r="II685" s="38"/>
      <c r="IJ685" s="38"/>
      <c r="IK685" s="38"/>
      <c r="IL685" s="38"/>
      <c r="IM685" s="38"/>
      <c r="IN685" s="38"/>
      <c r="IR685" s="221" t="s">
        <v>321</v>
      </c>
      <c r="IS685" s="221"/>
      <c r="IT685" s="221"/>
      <c r="IU685" s="221"/>
      <c r="IV685" s="221"/>
      <c r="IW685" s="221"/>
      <c r="IX685" s="221"/>
      <c r="IY685" s="221"/>
      <c r="IZ685" s="221"/>
      <c r="JA685" s="221"/>
      <c r="JB685" s="221"/>
      <c r="JC685" s="221"/>
      <c r="JD685" s="221"/>
      <c r="JE685" s="221"/>
      <c r="JF685" s="221"/>
      <c r="JG685" s="221"/>
      <c r="JH685" s="221"/>
      <c r="JI685" s="221"/>
      <c r="JJ685" s="221"/>
      <c r="JK685" s="221"/>
      <c r="JL685" s="143"/>
    </row>
    <row r="686" spans="223:279" ht="17" thickBot="1">
      <c r="HO686" s="151"/>
      <c r="HP686" s="152"/>
      <c r="HQ686" s="152"/>
      <c r="HR686" s="152"/>
      <c r="HS686" s="152"/>
      <c r="HT686" s="152"/>
      <c r="HU686" s="152"/>
      <c r="HV686" s="152"/>
      <c r="HW686" s="152"/>
      <c r="HX686" s="152"/>
      <c r="HY686" s="152"/>
      <c r="HZ686" s="152"/>
      <c r="IA686" s="152"/>
      <c r="IB686" s="152"/>
      <c r="IC686" s="152"/>
      <c r="ID686" s="152"/>
      <c r="IE686" s="152"/>
      <c r="IF686" s="152"/>
      <c r="IG686" s="152"/>
      <c r="IH686" s="152"/>
      <c r="II686" s="152"/>
      <c r="IJ686" s="152"/>
      <c r="IK686" s="152"/>
      <c r="IL686" s="152"/>
      <c r="IM686" s="152"/>
      <c r="IN686" s="152"/>
      <c r="IO686" s="152"/>
      <c r="IP686" s="152"/>
      <c r="IQ686" s="152"/>
      <c r="IR686" s="152"/>
      <c r="IS686" s="152"/>
      <c r="IT686" s="152"/>
      <c r="IU686" s="152"/>
      <c r="IV686" s="152"/>
      <c r="IW686" s="152"/>
      <c r="IX686" s="152"/>
      <c r="IY686" s="152"/>
      <c r="IZ686" s="152"/>
      <c r="JA686" s="152"/>
      <c r="JB686" s="152"/>
      <c r="JC686" s="152"/>
      <c r="JD686" s="152"/>
      <c r="JE686" s="152"/>
      <c r="JF686" s="152"/>
      <c r="JG686" s="152"/>
      <c r="JH686" s="153"/>
      <c r="JI686" s="153"/>
      <c r="JJ686" s="153"/>
      <c r="JK686" s="153"/>
      <c r="JL686" s="154"/>
    </row>
    <row r="687" spans="223:279" ht="17" thickTop="1"/>
  </sheetData>
  <mergeCells count="266">
    <mergeCell ref="LC93:LK93"/>
    <mergeCell ref="KO71:KW71"/>
    <mergeCell ref="KM73:KM92"/>
    <mergeCell ref="KO93:KW93"/>
    <mergeCell ref="LA73:LA92"/>
    <mergeCell ref="LC71:LK71"/>
    <mergeCell ref="JP99:KI99"/>
    <mergeCell ref="JP101:KI101"/>
    <mergeCell ref="JP103:KI103"/>
    <mergeCell ref="JN94:JN98"/>
    <mergeCell ref="BN73:BN92"/>
    <mergeCell ref="JP71:KI71"/>
    <mergeCell ref="JN73:JN92"/>
    <mergeCell ref="JP93:KI93"/>
    <mergeCell ref="FL93:GE93"/>
    <mergeCell ref="BP93:CH93"/>
    <mergeCell ref="AO10:AO21"/>
    <mergeCell ref="C45:G45"/>
    <mergeCell ref="HV93:IN93"/>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W107:W108"/>
    <mergeCell ref="W109:W110"/>
    <mergeCell ref="W111:W113"/>
    <mergeCell ref="W114:W117"/>
    <mergeCell ref="W118:W121"/>
    <mergeCell ref="HV187:IN187"/>
    <mergeCell ref="IR187:JK187"/>
    <mergeCell ref="W103:W104"/>
    <mergeCell ref="X103:X104"/>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IR360:JK360"/>
    <mergeCell ref="HV362:IN362"/>
    <mergeCell ref="IR362:JK362"/>
    <mergeCell ref="HP364:HP382"/>
    <mergeCell ref="IP364:IP382"/>
    <mergeCell ref="HV383:IN383"/>
    <mergeCell ref="IR383:JK383"/>
    <mergeCell ref="IR385:JK385"/>
    <mergeCell ref="HV387:IN387"/>
    <mergeCell ref="IR387:JK387"/>
    <mergeCell ref="IR408:JK408"/>
    <mergeCell ref="IR410:JK410"/>
    <mergeCell ref="HV412:IN412"/>
    <mergeCell ref="IR412:JK412"/>
    <mergeCell ref="HP414:HP432"/>
    <mergeCell ref="IP414:IP432"/>
    <mergeCell ref="HV433:IN433"/>
    <mergeCell ref="IR433:JK433"/>
    <mergeCell ref="IR435:JK435"/>
    <mergeCell ref="IR437:JK437"/>
    <mergeCell ref="HP439:HP457"/>
    <mergeCell ref="IP439:IP457"/>
    <mergeCell ref="HV458:IN458"/>
    <mergeCell ref="IR458:JK458"/>
    <mergeCell ref="IR460:JK460"/>
    <mergeCell ref="HV462:IN462"/>
    <mergeCell ref="IR462:JK462"/>
    <mergeCell ref="HP464:HP482"/>
    <mergeCell ref="IP464:IP482"/>
    <mergeCell ref="HV483:IN483"/>
    <mergeCell ref="IR483:JK483"/>
    <mergeCell ref="IR485:JK485"/>
    <mergeCell ref="HV487:IN487"/>
    <mergeCell ref="IR487:JK487"/>
    <mergeCell ref="HP489:HP507"/>
    <mergeCell ref="IP489:IP507"/>
    <mergeCell ref="HV508:IN508"/>
    <mergeCell ref="IR508:JK5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8"/>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338</v>
      </c>
    </row>
    <row r="2" spans="1:129">
      <c r="A2" t="s">
        <v>339</v>
      </c>
    </row>
    <row r="3" spans="1:129">
      <c r="R3" s="211" t="s">
        <v>110</v>
      </c>
      <c r="S3" s="211"/>
      <c r="T3" s="211"/>
      <c r="U3" s="211"/>
      <c r="V3" s="211"/>
      <c r="W3" s="211"/>
      <c r="X3" s="211"/>
      <c r="Y3" s="211"/>
      <c r="Z3" s="211"/>
      <c r="AA3" s="211"/>
      <c r="AB3" s="211"/>
      <c r="AC3" s="211"/>
      <c r="AD3" s="211"/>
      <c r="AE3" s="211"/>
      <c r="AF3" s="211"/>
      <c r="AG3" s="211"/>
      <c r="AH3" s="211"/>
      <c r="AI3" s="211"/>
      <c r="AJ3" s="211"/>
      <c r="AK3" s="211"/>
      <c r="AO3" s="211" t="s">
        <v>110</v>
      </c>
      <c r="AP3" s="211"/>
      <c r="AQ3" s="211"/>
      <c r="AR3" s="211"/>
      <c r="AS3" s="211"/>
      <c r="AT3" s="211"/>
      <c r="AU3" s="211"/>
      <c r="AV3" s="211"/>
      <c r="AW3" s="211"/>
      <c r="AX3" s="211"/>
      <c r="AY3" s="211"/>
      <c r="AZ3" s="211"/>
      <c r="BA3" s="211"/>
      <c r="BB3" s="211"/>
      <c r="BC3" s="211"/>
      <c r="BD3" s="211"/>
      <c r="BE3" s="211"/>
      <c r="BF3" s="211"/>
      <c r="BG3" s="211"/>
      <c r="BH3" s="211"/>
      <c r="BL3" s="211" t="s">
        <v>110</v>
      </c>
      <c r="BM3" s="211"/>
      <c r="BN3" s="211"/>
      <c r="BO3" s="211"/>
      <c r="BP3" s="211"/>
      <c r="BQ3" s="211"/>
      <c r="BR3" s="211"/>
      <c r="BS3" s="211"/>
      <c r="BT3" s="211"/>
      <c r="BU3" s="211"/>
      <c r="BV3" s="211"/>
      <c r="BW3" s="211"/>
      <c r="BX3" s="211"/>
      <c r="BY3" s="211"/>
      <c r="BZ3" s="211"/>
      <c r="CA3" s="211"/>
      <c r="CB3" s="211"/>
      <c r="CC3" s="211"/>
      <c r="CD3" s="211"/>
      <c r="CE3" s="211"/>
      <c r="CI3" s="211" t="s">
        <v>110</v>
      </c>
      <c r="CJ3" s="211"/>
      <c r="CK3" s="211"/>
      <c r="CL3" s="211"/>
      <c r="CM3" s="211"/>
      <c r="CN3" s="211"/>
      <c r="CO3" s="211"/>
      <c r="CP3" s="211"/>
      <c r="CQ3" s="211"/>
      <c r="CR3" s="211"/>
      <c r="CS3" s="211"/>
      <c r="CT3" s="211"/>
      <c r="CU3" s="211"/>
      <c r="CV3" s="211"/>
      <c r="CW3" s="211"/>
      <c r="CX3" s="211"/>
      <c r="CY3" s="211"/>
      <c r="CZ3" s="211"/>
      <c r="DA3" s="211"/>
      <c r="DB3" s="211"/>
      <c r="DF3" s="211" t="s">
        <v>110</v>
      </c>
      <c r="DG3" s="211"/>
      <c r="DH3" s="211"/>
      <c r="DI3" s="211"/>
      <c r="DJ3" s="211"/>
      <c r="DK3" s="211"/>
      <c r="DL3" s="211"/>
      <c r="DM3" s="211"/>
      <c r="DN3" s="211"/>
      <c r="DO3" s="211"/>
      <c r="DP3" s="211"/>
      <c r="DQ3" s="211"/>
      <c r="DR3" s="211"/>
      <c r="DS3" s="211"/>
      <c r="DT3" s="211"/>
      <c r="DU3" s="211"/>
      <c r="DV3" s="211"/>
      <c r="DW3" s="211"/>
      <c r="DX3" s="211"/>
      <c r="DY3" s="211"/>
    </row>
    <row r="4" spans="1:129" ht="156">
      <c r="P4" s="4"/>
      <c r="Q4" s="4"/>
      <c r="R4" s="6" t="s">
        <v>14</v>
      </c>
      <c r="S4" s="6" t="s">
        <v>201</v>
      </c>
      <c r="T4" s="6" t="s">
        <v>202</v>
      </c>
      <c r="U4" s="6" t="s">
        <v>27</v>
      </c>
      <c r="V4" s="6" t="s">
        <v>203</v>
      </c>
      <c r="W4" s="6" t="s">
        <v>204</v>
      </c>
      <c r="X4" s="6" t="s">
        <v>15</v>
      </c>
      <c r="Y4" s="6" t="s">
        <v>206</v>
      </c>
      <c r="Z4" s="6" t="s">
        <v>21</v>
      </c>
      <c r="AA4" s="6" t="s">
        <v>205</v>
      </c>
      <c r="AB4" s="6" t="s">
        <v>20</v>
      </c>
      <c r="AC4" s="6" t="s">
        <v>207</v>
      </c>
      <c r="AD4" s="6" t="s">
        <v>182</v>
      </c>
      <c r="AE4" s="6" t="s">
        <v>183</v>
      </c>
      <c r="AF4" s="6" t="s">
        <v>184</v>
      </c>
      <c r="AG4" s="6" t="s">
        <v>180</v>
      </c>
      <c r="AH4" s="6" t="s">
        <v>139</v>
      </c>
      <c r="AI4" s="6" t="s">
        <v>140</v>
      </c>
      <c r="AJ4" s="6" t="s">
        <v>141</v>
      </c>
      <c r="AK4" s="6" t="s">
        <v>142</v>
      </c>
      <c r="AM4" s="4"/>
      <c r="AN4" s="4"/>
      <c r="AO4" s="6" t="s">
        <v>14</v>
      </c>
      <c r="AP4" s="6" t="s">
        <v>201</v>
      </c>
      <c r="AQ4" s="6" t="s">
        <v>202</v>
      </c>
      <c r="AR4" s="6" t="s">
        <v>27</v>
      </c>
      <c r="AS4" s="6" t="s">
        <v>203</v>
      </c>
      <c r="AT4" s="6" t="s">
        <v>204</v>
      </c>
      <c r="AU4" s="6" t="s">
        <v>15</v>
      </c>
      <c r="AV4" s="6" t="s">
        <v>206</v>
      </c>
      <c r="AW4" s="6" t="s">
        <v>21</v>
      </c>
      <c r="AX4" s="6" t="s">
        <v>205</v>
      </c>
      <c r="AY4" s="6" t="s">
        <v>20</v>
      </c>
      <c r="AZ4" s="6" t="s">
        <v>207</v>
      </c>
      <c r="BA4" s="6" t="s">
        <v>182</v>
      </c>
      <c r="BB4" s="6" t="s">
        <v>183</v>
      </c>
      <c r="BC4" s="6" t="s">
        <v>184</v>
      </c>
      <c r="BD4" s="6" t="s">
        <v>180</v>
      </c>
      <c r="BE4" s="6" t="s">
        <v>139</v>
      </c>
      <c r="BF4" s="6" t="s">
        <v>140</v>
      </c>
      <c r="BG4" s="6" t="s">
        <v>141</v>
      </c>
      <c r="BH4" s="6" t="s">
        <v>142</v>
      </c>
      <c r="BJ4" s="4"/>
      <c r="BK4" s="4"/>
      <c r="BL4" s="6" t="s">
        <v>14</v>
      </c>
      <c r="BM4" s="6" t="s">
        <v>201</v>
      </c>
      <c r="BN4" s="6" t="s">
        <v>202</v>
      </c>
      <c r="BO4" s="6" t="s">
        <v>27</v>
      </c>
      <c r="BP4" s="6" t="s">
        <v>203</v>
      </c>
      <c r="BQ4" s="6" t="s">
        <v>204</v>
      </c>
      <c r="BR4" s="6" t="s">
        <v>15</v>
      </c>
      <c r="BS4" s="6" t="s">
        <v>206</v>
      </c>
      <c r="BT4" s="6" t="s">
        <v>21</v>
      </c>
      <c r="BU4" s="6" t="s">
        <v>205</v>
      </c>
      <c r="BV4" s="6" t="s">
        <v>20</v>
      </c>
      <c r="BW4" s="6" t="s">
        <v>207</v>
      </c>
      <c r="BX4" s="6" t="s">
        <v>182</v>
      </c>
      <c r="BY4" s="6" t="s">
        <v>183</v>
      </c>
      <c r="BZ4" s="6" t="s">
        <v>184</v>
      </c>
      <c r="CA4" s="6" t="s">
        <v>180</v>
      </c>
      <c r="CB4" s="6" t="s">
        <v>139</v>
      </c>
      <c r="CC4" s="6" t="s">
        <v>140</v>
      </c>
      <c r="CD4" s="6" t="s">
        <v>141</v>
      </c>
      <c r="CE4" s="6" t="s">
        <v>142</v>
      </c>
      <c r="CG4" s="4"/>
      <c r="CH4" s="4"/>
      <c r="CI4" s="6" t="s">
        <v>14</v>
      </c>
      <c r="CJ4" s="6" t="s">
        <v>201</v>
      </c>
      <c r="CK4" s="6" t="s">
        <v>202</v>
      </c>
      <c r="CL4" s="6" t="s">
        <v>27</v>
      </c>
      <c r="CM4" s="6" t="s">
        <v>203</v>
      </c>
      <c r="CN4" s="6" t="s">
        <v>204</v>
      </c>
      <c r="CO4" s="6" t="s">
        <v>15</v>
      </c>
      <c r="CP4" s="6" t="s">
        <v>206</v>
      </c>
      <c r="CQ4" s="6" t="s">
        <v>21</v>
      </c>
      <c r="CR4" s="6" t="s">
        <v>205</v>
      </c>
      <c r="CS4" s="6" t="s">
        <v>20</v>
      </c>
      <c r="CT4" s="6" t="s">
        <v>207</v>
      </c>
      <c r="CU4" s="6" t="s">
        <v>182</v>
      </c>
      <c r="CV4" s="6" t="s">
        <v>183</v>
      </c>
      <c r="CW4" s="6" t="s">
        <v>184</v>
      </c>
      <c r="CX4" s="6" t="s">
        <v>180</v>
      </c>
      <c r="CY4" s="6" t="s">
        <v>139</v>
      </c>
      <c r="CZ4" s="6" t="s">
        <v>140</v>
      </c>
      <c r="DA4" s="6" t="s">
        <v>141</v>
      </c>
      <c r="DB4" s="6" t="s">
        <v>142</v>
      </c>
      <c r="DD4" s="4"/>
      <c r="DE4" s="4"/>
      <c r="DF4" s="6" t="s">
        <v>14</v>
      </c>
      <c r="DG4" s="6" t="s">
        <v>201</v>
      </c>
      <c r="DH4" s="6" t="s">
        <v>202</v>
      </c>
      <c r="DI4" s="6" t="s">
        <v>27</v>
      </c>
      <c r="DJ4" s="6" t="s">
        <v>203</v>
      </c>
      <c r="DK4" s="6" t="s">
        <v>204</v>
      </c>
      <c r="DL4" s="6" t="s">
        <v>15</v>
      </c>
      <c r="DM4" s="6" t="s">
        <v>206</v>
      </c>
      <c r="DN4" s="6" t="s">
        <v>21</v>
      </c>
      <c r="DO4" s="6" t="s">
        <v>205</v>
      </c>
      <c r="DP4" s="6" t="s">
        <v>20</v>
      </c>
      <c r="DQ4" s="6" t="s">
        <v>207</v>
      </c>
      <c r="DR4" s="6" t="s">
        <v>182</v>
      </c>
      <c r="DS4" s="6" t="s">
        <v>183</v>
      </c>
      <c r="DT4" s="6" t="s">
        <v>184</v>
      </c>
      <c r="DU4" s="6" t="s">
        <v>180</v>
      </c>
      <c r="DV4" s="6" t="s">
        <v>139</v>
      </c>
      <c r="DW4" s="6" t="s">
        <v>140</v>
      </c>
      <c r="DX4" s="6" t="s">
        <v>181</v>
      </c>
      <c r="DY4" s="6" t="s">
        <v>142</v>
      </c>
    </row>
    <row r="5" spans="1:129" ht="16" customHeight="1">
      <c r="C5" s="3"/>
      <c r="D5" s="17"/>
      <c r="E5" s="17"/>
      <c r="F5" s="17"/>
      <c r="G5" s="17"/>
      <c r="H5" s="17"/>
      <c r="I5" s="17"/>
      <c r="J5" s="17"/>
      <c r="K5" s="17"/>
      <c r="L5" s="17"/>
      <c r="M5" s="17"/>
      <c r="N5" s="17"/>
      <c r="P5" s="222" t="s">
        <v>171</v>
      </c>
      <c r="Q5" s="23" t="s">
        <v>14</v>
      </c>
      <c r="R5" s="7">
        <v>0</v>
      </c>
      <c r="S5" s="7">
        <v>0</v>
      </c>
      <c r="T5" s="7">
        <v>1.0638297872340425</v>
      </c>
      <c r="U5" s="7">
        <v>0</v>
      </c>
      <c r="V5" s="7">
        <v>0</v>
      </c>
      <c r="W5" s="7">
        <v>0</v>
      </c>
      <c r="X5" s="7">
        <v>0</v>
      </c>
      <c r="Y5" s="7">
        <v>0</v>
      </c>
      <c r="Z5" s="7">
        <v>0</v>
      </c>
      <c r="AA5" s="7">
        <v>0</v>
      </c>
      <c r="AB5" s="7">
        <v>0</v>
      </c>
      <c r="AC5" s="7">
        <v>0</v>
      </c>
      <c r="AD5" s="7">
        <v>0</v>
      </c>
      <c r="AE5" s="7">
        <v>0</v>
      </c>
      <c r="AF5" s="7">
        <v>0</v>
      </c>
      <c r="AG5" s="7">
        <v>0</v>
      </c>
      <c r="AH5" s="7">
        <v>0</v>
      </c>
      <c r="AI5" s="7">
        <v>0</v>
      </c>
      <c r="AJ5" s="7">
        <v>0</v>
      </c>
      <c r="AK5" s="7">
        <v>0</v>
      </c>
      <c r="AM5" s="222" t="s">
        <v>171</v>
      </c>
      <c r="AN5" s="23" t="s">
        <v>14</v>
      </c>
      <c r="AO5" s="7">
        <v>0</v>
      </c>
      <c r="AP5" s="7">
        <v>0</v>
      </c>
      <c r="AQ5" s="7">
        <v>0</v>
      </c>
      <c r="AR5" s="7">
        <v>0</v>
      </c>
      <c r="AS5" s="7">
        <v>0</v>
      </c>
      <c r="AT5" s="7">
        <v>0</v>
      </c>
      <c r="AU5" s="7">
        <v>1.1904761904761907</v>
      </c>
      <c r="AV5" s="7">
        <v>0</v>
      </c>
      <c r="AW5" s="7">
        <v>0</v>
      </c>
      <c r="AX5" s="7">
        <v>0</v>
      </c>
      <c r="AY5" s="7">
        <v>1.1904761904761907</v>
      </c>
      <c r="AZ5" s="7">
        <v>0</v>
      </c>
      <c r="BA5" s="7">
        <v>0</v>
      </c>
      <c r="BB5" s="7">
        <v>0</v>
      </c>
      <c r="BC5" s="7">
        <v>0</v>
      </c>
      <c r="BD5" s="7">
        <v>0</v>
      </c>
      <c r="BE5" s="7">
        <v>0</v>
      </c>
      <c r="BF5" s="7">
        <v>0</v>
      </c>
      <c r="BG5" s="7">
        <v>0</v>
      </c>
      <c r="BH5" s="7">
        <v>0</v>
      </c>
      <c r="BJ5" s="222" t="s">
        <v>171</v>
      </c>
      <c r="BK5" s="23" t="s">
        <v>14</v>
      </c>
      <c r="BL5" s="7">
        <v>0</v>
      </c>
      <c r="BM5" s="7">
        <v>0</v>
      </c>
      <c r="BN5" s="7">
        <v>0</v>
      </c>
      <c r="BO5" s="7">
        <v>0</v>
      </c>
      <c r="BP5" s="7">
        <v>0</v>
      </c>
      <c r="BQ5" s="7">
        <v>0</v>
      </c>
      <c r="BR5" s="7">
        <v>0</v>
      </c>
      <c r="BS5" s="7">
        <v>1.2179789407512176</v>
      </c>
      <c r="BT5" s="7">
        <v>0</v>
      </c>
      <c r="BU5" s="7">
        <v>0</v>
      </c>
      <c r="BV5" s="7">
        <v>0</v>
      </c>
      <c r="BW5" s="7">
        <v>1.2133699633699635</v>
      </c>
      <c r="BX5" s="7">
        <v>0</v>
      </c>
      <c r="BY5" s="7">
        <v>0</v>
      </c>
      <c r="BZ5" s="7">
        <v>0</v>
      </c>
      <c r="CA5" s="7">
        <v>0</v>
      </c>
      <c r="CB5" s="7">
        <v>0</v>
      </c>
      <c r="CC5" s="7">
        <v>0</v>
      </c>
      <c r="CD5" s="7">
        <v>0</v>
      </c>
      <c r="CE5" s="7">
        <v>0</v>
      </c>
      <c r="CG5" s="222" t="s">
        <v>171</v>
      </c>
      <c r="CH5" s="23" t="s">
        <v>14</v>
      </c>
      <c r="CI5" s="7">
        <v>0</v>
      </c>
      <c r="CJ5" s="7">
        <v>1.2820830955275976E-3</v>
      </c>
      <c r="CK5" s="7">
        <v>0</v>
      </c>
      <c r="CL5" s="7">
        <v>0</v>
      </c>
      <c r="CM5" s="7">
        <v>1.4853401716478267E-3</v>
      </c>
      <c r="CN5" s="7">
        <v>0</v>
      </c>
      <c r="CO5" s="7">
        <v>0</v>
      </c>
      <c r="CP5" s="7">
        <v>0</v>
      </c>
      <c r="CQ5" s="7">
        <v>0</v>
      </c>
      <c r="CR5" s="7">
        <v>0</v>
      </c>
      <c r="CS5" s="7">
        <v>0</v>
      </c>
      <c r="CT5" s="7">
        <v>0</v>
      </c>
      <c r="CU5" s="7">
        <v>0</v>
      </c>
      <c r="CV5" s="7">
        <v>0</v>
      </c>
      <c r="CW5" s="7">
        <v>10.514471086394826</v>
      </c>
      <c r="CX5" s="7">
        <v>10.183770407618878</v>
      </c>
      <c r="CY5" s="7">
        <v>0</v>
      </c>
      <c r="CZ5" s="7">
        <v>0</v>
      </c>
      <c r="DA5" s="7">
        <v>0</v>
      </c>
      <c r="DB5" s="7">
        <v>0</v>
      </c>
      <c r="DD5" s="222" t="s">
        <v>171</v>
      </c>
      <c r="DE5" s="23" t="s">
        <v>14</v>
      </c>
      <c r="DF5" s="7">
        <v>0</v>
      </c>
      <c r="DG5" s="7">
        <v>0</v>
      </c>
      <c r="DH5" s="7">
        <v>1.2957222773949124E-3</v>
      </c>
      <c r="DI5" s="7">
        <v>0</v>
      </c>
      <c r="DJ5" s="7">
        <v>0</v>
      </c>
      <c r="DK5" s="7">
        <v>1.4853401716478267E-3</v>
      </c>
      <c r="DL5" s="7">
        <v>0</v>
      </c>
      <c r="DM5" s="7">
        <v>0</v>
      </c>
      <c r="DN5" s="7">
        <v>0</v>
      </c>
      <c r="DO5" s="7">
        <v>0</v>
      </c>
      <c r="DP5" s="7">
        <v>0</v>
      </c>
      <c r="DQ5" s="7">
        <v>0</v>
      </c>
      <c r="DR5" s="7">
        <v>0</v>
      </c>
      <c r="DS5" s="7">
        <v>0</v>
      </c>
      <c r="DT5" s="7">
        <v>0</v>
      </c>
      <c r="DU5" s="7">
        <v>0</v>
      </c>
      <c r="DV5" s="190">
        <v>1.222038870553722E-7</v>
      </c>
      <c r="DW5" s="7">
        <v>0</v>
      </c>
      <c r="DX5" s="7">
        <v>6.3095238095238095E-8</v>
      </c>
      <c r="DY5" s="7">
        <v>0</v>
      </c>
    </row>
    <row r="6" spans="1:129">
      <c r="C6" s="3" t="s">
        <v>340</v>
      </c>
      <c r="D6" s="17" t="s">
        <v>175</v>
      </c>
      <c r="E6" s="17" t="s">
        <v>175</v>
      </c>
      <c r="F6" s="17"/>
      <c r="G6" s="17"/>
      <c r="H6" s="17"/>
      <c r="I6" s="17"/>
      <c r="J6" s="17"/>
      <c r="K6" s="17"/>
      <c r="L6" s="17"/>
      <c r="M6" s="17"/>
      <c r="N6" s="17"/>
      <c r="P6" s="222"/>
      <c r="Q6" s="23" t="s">
        <v>201</v>
      </c>
      <c r="R6" s="7">
        <v>0</v>
      </c>
      <c r="S6" s="7">
        <v>0</v>
      </c>
      <c r="T6" s="7">
        <v>0</v>
      </c>
      <c r="U6" s="7">
        <v>0</v>
      </c>
      <c r="V6" s="7">
        <v>0</v>
      </c>
      <c r="W6" s="7">
        <v>0</v>
      </c>
      <c r="X6" s="7">
        <v>1.1309523809523812</v>
      </c>
      <c r="Y6" s="7">
        <v>0</v>
      </c>
      <c r="Z6" s="7">
        <v>0</v>
      </c>
      <c r="AA6" s="7">
        <v>0</v>
      </c>
      <c r="AB6" s="7">
        <v>1.1309523809523812</v>
      </c>
      <c r="AC6" s="7">
        <v>0</v>
      </c>
      <c r="AD6" s="7">
        <v>0</v>
      </c>
      <c r="AE6" s="7">
        <v>0</v>
      </c>
      <c r="AF6" s="7">
        <v>0</v>
      </c>
      <c r="AG6" s="7">
        <v>0</v>
      </c>
      <c r="AH6" s="7">
        <v>0</v>
      </c>
      <c r="AI6" s="7">
        <v>0</v>
      </c>
      <c r="AJ6" s="7">
        <v>0</v>
      </c>
      <c r="AK6" s="7">
        <v>0</v>
      </c>
      <c r="AM6" s="222"/>
      <c r="AN6" s="23" t="s">
        <v>201</v>
      </c>
      <c r="AO6" s="7">
        <v>0</v>
      </c>
      <c r="AP6" s="7">
        <v>0</v>
      </c>
      <c r="AQ6" s="7">
        <v>0</v>
      </c>
      <c r="AR6" s="7">
        <v>0</v>
      </c>
      <c r="AS6" s="7">
        <v>0</v>
      </c>
      <c r="AT6" s="7">
        <v>0</v>
      </c>
      <c r="AU6" s="7">
        <v>0</v>
      </c>
      <c r="AV6" s="7">
        <v>1.1570799937136569</v>
      </c>
      <c r="AW6" s="7">
        <v>0</v>
      </c>
      <c r="AX6" s="7">
        <v>0</v>
      </c>
      <c r="AY6" s="7">
        <v>0</v>
      </c>
      <c r="AZ6" s="7">
        <v>1.1527014652014653</v>
      </c>
      <c r="BA6" s="7">
        <v>0</v>
      </c>
      <c r="BB6" s="7">
        <v>0</v>
      </c>
      <c r="BC6" s="7">
        <v>0</v>
      </c>
      <c r="BD6" s="7">
        <v>0</v>
      </c>
      <c r="BE6" s="7">
        <v>0</v>
      </c>
      <c r="BF6" s="7">
        <v>0</v>
      </c>
      <c r="BG6" s="7">
        <v>0</v>
      </c>
      <c r="BH6" s="7">
        <v>0</v>
      </c>
      <c r="BJ6" s="222"/>
      <c r="BK6" s="23" t="s">
        <v>201</v>
      </c>
      <c r="BL6" s="7">
        <v>0</v>
      </c>
      <c r="BM6" s="7">
        <v>1.2179789407512178E-3</v>
      </c>
      <c r="BN6" s="7">
        <v>0</v>
      </c>
      <c r="BO6" s="7">
        <v>0</v>
      </c>
      <c r="BP6" s="7">
        <v>1.4110731630654354E-3</v>
      </c>
      <c r="BQ6" s="7">
        <v>0</v>
      </c>
      <c r="BR6" s="7">
        <v>0</v>
      </c>
      <c r="BS6" s="7">
        <v>0</v>
      </c>
      <c r="BT6" s="7">
        <v>0</v>
      </c>
      <c r="BU6" s="7">
        <v>0</v>
      </c>
      <c r="BV6" s="7">
        <v>0</v>
      </c>
      <c r="BW6" s="7">
        <v>0</v>
      </c>
      <c r="BX6" s="7">
        <v>0</v>
      </c>
      <c r="BY6" s="7">
        <v>0</v>
      </c>
      <c r="BZ6" s="7">
        <v>9.9887475320750845</v>
      </c>
      <c r="CA6" s="7">
        <v>9.6745818872379346</v>
      </c>
      <c r="CB6" s="7">
        <v>0</v>
      </c>
      <c r="CC6" s="7">
        <v>0</v>
      </c>
      <c r="CD6" s="7">
        <v>0</v>
      </c>
      <c r="CE6" s="7">
        <v>0</v>
      </c>
      <c r="CG6" s="222"/>
      <c r="CH6" s="23" t="s">
        <v>201</v>
      </c>
      <c r="CI6" s="7">
        <v>0</v>
      </c>
      <c r="CJ6" s="7">
        <v>0</v>
      </c>
      <c r="CK6" s="7">
        <v>1.2309361635251669E-3</v>
      </c>
      <c r="CL6" s="7">
        <v>0</v>
      </c>
      <c r="CM6" s="7">
        <v>0</v>
      </c>
      <c r="CN6" s="7">
        <v>1.4110731630654354E-3</v>
      </c>
      <c r="CO6" s="7">
        <v>0</v>
      </c>
      <c r="CP6" s="7">
        <v>0</v>
      </c>
      <c r="CQ6" s="7">
        <v>0</v>
      </c>
      <c r="CR6" s="7">
        <v>0</v>
      </c>
      <c r="CS6" s="7">
        <v>0</v>
      </c>
      <c r="CT6" s="7">
        <v>0</v>
      </c>
      <c r="CU6" s="7">
        <v>0</v>
      </c>
      <c r="CV6" s="7">
        <v>0</v>
      </c>
      <c r="CW6" s="7">
        <v>0</v>
      </c>
      <c r="CX6" s="7">
        <v>0</v>
      </c>
      <c r="CY6" s="7">
        <v>1.160936927026036E-7</v>
      </c>
      <c r="CZ6" s="7">
        <v>0</v>
      </c>
      <c r="DA6" s="7">
        <v>5.9940476190476189E-8</v>
      </c>
      <c r="DB6" s="7">
        <v>0</v>
      </c>
      <c r="DD6" s="222"/>
      <c r="DE6" s="23" t="s">
        <v>201</v>
      </c>
      <c r="DF6" s="7">
        <v>0</v>
      </c>
      <c r="DG6" s="7">
        <v>0</v>
      </c>
      <c r="DH6" s="7">
        <v>4.1168433562714622E-3</v>
      </c>
      <c r="DI6" s="7">
        <v>0</v>
      </c>
      <c r="DJ6" s="7">
        <v>0</v>
      </c>
      <c r="DK6" s="7">
        <v>4.7193082376770423E-3</v>
      </c>
      <c r="DL6" s="7">
        <v>1.3774761829924488E-3</v>
      </c>
      <c r="DM6" s="7">
        <v>1.149442502005976E-2</v>
      </c>
      <c r="DN6" s="7">
        <v>3.5276829076635883E-3</v>
      </c>
      <c r="DO6" s="7">
        <v>0</v>
      </c>
      <c r="DP6" s="7">
        <v>1.3774761829924488E-3</v>
      </c>
      <c r="DQ6" s="7">
        <v>1.0046569560802234E-2</v>
      </c>
      <c r="DR6" s="7">
        <v>0</v>
      </c>
      <c r="DS6" s="7">
        <v>1.7638414538317941E-3</v>
      </c>
      <c r="DT6" s="7">
        <v>0</v>
      </c>
      <c r="DU6" s="7">
        <v>0</v>
      </c>
      <c r="DV6" s="7">
        <v>0</v>
      </c>
      <c r="DW6" s="7">
        <v>0</v>
      </c>
      <c r="DX6" s="7">
        <v>0</v>
      </c>
      <c r="DY6" s="7">
        <v>0</v>
      </c>
    </row>
    <row r="7" spans="1:129" ht="16" customHeight="1">
      <c r="C7" s="3" t="s">
        <v>341</v>
      </c>
      <c r="D7" s="17" t="s">
        <v>175</v>
      </c>
      <c r="E7" s="17" t="s">
        <v>14</v>
      </c>
      <c r="F7" s="17"/>
      <c r="G7" s="17"/>
      <c r="H7" s="17"/>
      <c r="I7" s="17"/>
      <c r="J7" s="17"/>
      <c r="K7" s="17"/>
      <c r="L7" s="17"/>
      <c r="M7" s="17"/>
      <c r="N7" s="17"/>
      <c r="P7" s="222"/>
      <c r="Q7" s="23" t="s">
        <v>202</v>
      </c>
      <c r="R7" s="7">
        <v>0</v>
      </c>
      <c r="S7" s="7">
        <v>0</v>
      </c>
      <c r="T7" s="7">
        <v>0</v>
      </c>
      <c r="U7" s="7">
        <v>0</v>
      </c>
      <c r="V7" s="7">
        <v>0</v>
      </c>
      <c r="W7" s="7">
        <v>0</v>
      </c>
      <c r="X7" s="7">
        <v>0</v>
      </c>
      <c r="Y7" s="7">
        <v>1.1449002043061447</v>
      </c>
      <c r="Z7" s="7">
        <v>0</v>
      </c>
      <c r="AA7" s="7">
        <v>0</v>
      </c>
      <c r="AB7" s="7">
        <v>0</v>
      </c>
      <c r="AC7" s="7">
        <v>1.1405677655677655</v>
      </c>
      <c r="AD7" s="7">
        <v>0</v>
      </c>
      <c r="AE7" s="7">
        <v>0</v>
      </c>
      <c r="AF7" s="7">
        <v>0</v>
      </c>
      <c r="AG7" s="7">
        <v>0</v>
      </c>
      <c r="AH7" s="7">
        <v>0</v>
      </c>
      <c r="AI7" s="7">
        <v>0</v>
      </c>
      <c r="AJ7" s="7">
        <v>0</v>
      </c>
      <c r="AK7" s="7">
        <v>0</v>
      </c>
      <c r="AM7" s="222"/>
      <c r="AN7" s="23" t="s">
        <v>202</v>
      </c>
      <c r="AO7" s="7">
        <v>0</v>
      </c>
      <c r="AP7" s="7">
        <v>1.2051581097959417E-3</v>
      </c>
      <c r="AQ7" s="7">
        <v>0</v>
      </c>
      <c r="AR7" s="7">
        <v>0</v>
      </c>
      <c r="AS7" s="7">
        <v>1.3962197613489569E-3</v>
      </c>
      <c r="AT7" s="7">
        <v>0</v>
      </c>
      <c r="AU7" s="7">
        <v>0</v>
      </c>
      <c r="AV7" s="7">
        <v>0</v>
      </c>
      <c r="AW7" s="7">
        <v>0</v>
      </c>
      <c r="AX7" s="7">
        <v>0</v>
      </c>
      <c r="AY7" s="7">
        <v>0</v>
      </c>
      <c r="AZ7" s="7">
        <v>0</v>
      </c>
      <c r="BA7" s="7">
        <v>0</v>
      </c>
      <c r="BB7" s="7">
        <v>0</v>
      </c>
      <c r="BC7" s="7">
        <v>9.8836028212111362</v>
      </c>
      <c r="BD7" s="7">
        <v>9.5727441831617455</v>
      </c>
      <c r="BE7" s="7">
        <v>0</v>
      </c>
      <c r="BF7" s="7">
        <v>0</v>
      </c>
      <c r="BG7" s="7">
        <v>0</v>
      </c>
      <c r="BH7" s="7">
        <v>0</v>
      </c>
      <c r="BJ7" s="222"/>
      <c r="BK7" s="23" t="s">
        <v>202</v>
      </c>
      <c r="BL7" s="7">
        <v>0</v>
      </c>
      <c r="BM7" s="7">
        <v>0</v>
      </c>
      <c r="BN7" s="7">
        <v>1.2179789407512176E-3</v>
      </c>
      <c r="BO7" s="7">
        <v>0</v>
      </c>
      <c r="BP7" s="7">
        <v>0</v>
      </c>
      <c r="BQ7" s="7">
        <v>1.3962197613489569E-3</v>
      </c>
      <c r="BR7" s="7">
        <v>0</v>
      </c>
      <c r="BS7" s="7">
        <v>0</v>
      </c>
      <c r="BT7" s="7">
        <v>0</v>
      </c>
      <c r="BU7" s="7">
        <v>0</v>
      </c>
      <c r="BV7" s="7">
        <v>0</v>
      </c>
      <c r="BW7" s="7">
        <v>0</v>
      </c>
      <c r="BX7" s="7">
        <v>0</v>
      </c>
      <c r="BY7" s="7">
        <v>0</v>
      </c>
      <c r="BZ7" s="7">
        <v>0</v>
      </c>
      <c r="CA7" s="7">
        <v>0</v>
      </c>
      <c r="CB7" s="7">
        <v>1.1487165383204987E-7</v>
      </c>
      <c r="CC7" s="7">
        <v>0</v>
      </c>
      <c r="CD7" s="7">
        <v>5.930952380952381E-8</v>
      </c>
      <c r="CE7" s="7">
        <v>0</v>
      </c>
      <c r="CG7" s="222"/>
      <c r="CH7" s="23" t="s">
        <v>202</v>
      </c>
      <c r="CI7" s="7">
        <v>0</v>
      </c>
      <c r="CJ7" s="7">
        <v>0</v>
      </c>
      <c r="CK7" s="7">
        <v>4.073508163047552E-3</v>
      </c>
      <c r="CL7" s="7">
        <v>0</v>
      </c>
      <c r="CM7" s="7">
        <v>0</v>
      </c>
      <c r="CN7" s="7">
        <v>4.6696313088593891E-3</v>
      </c>
      <c r="CO7" s="7">
        <v>1.3629764336977913E-3</v>
      </c>
      <c r="CP7" s="7">
        <v>1.1373431072480183E-2</v>
      </c>
      <c r="CQ7" s="7">
        <v>3.4905494033723923E-3</v>
      </c>
      <c r="CR7" s="7">
        <v>0</v>
      </c>
      <c r="CS7" s="7">
        <v>1.3629764336977913E-3</v>
      </c>
      <c r="CT7" s="7">
        <v>9.9408161970043155E-3</v>
      </c>
      <c r="CU7" s="7">
        <v>0</v>
      </c>
      <c r="CV7" s="7">
        <v>1.7452747016861961E-3</v>
      </c>
      <c r="CW7" s="7">
        <v>0</v>
      </c>
      <c r="CX7" s="7">
        <v>0</v>
      </c>
      <c r="CY7" s="7">
        <v>0</v>
      </c>
      <c r="CZ7" s="7">
        <v>0</v>
      </c>
      <c r="DA7" s="7">
        <v>0</v>
      </c>
      <c r="DB7" s="7">
        <v>0</v>
      </c>
      <c r="DD7" s="222"/>
      <c r="DE7" s="23" t="s">
        <v>202</v>
      </c>
      <c r="DF7" s="7">
        <v>0</v>
      </c>
      <c r="DG7" s="7">
        <v>1.1972032707873878E-5</v>
      </c>
      <c r="DH7" s="7">
        <v>0</v>
      </c>
      <c r="DI7" s="7">
        <v>0</v>
      </c>
      <c r="DJ7" s="7">
        <v>1.3870037893268516E-5</v>
      </c>
      <c r="DK7" s="7">
        <v>0</v>
      </c>
      <c r="DL7" s="7">
        <v>4.5584496110294033E-3</v>
      </c>
      <c r="DM7" s="7">
        <v>1.3944643381066507E-3</v>
      </c>
      <c r="DN7" s="7">
        <v>1.1674078272148473E-2</v>
      </c>
      <c r="DO7" s="7">
        <v>3.5600822600132761E-3</v>
      </c>
      <c r="DP7" s="7">
        <v>4.5584496110294033E-3</v>
      </c>
      <c r="DQ7" s="7">
        <v>1.3891875189612104E-3</v>
      </c>
      <c r="DR7" s="7">
        <v>0</v>
      </c>
      <c r="DS7" s="7">
        <v>5.8370391360742365E-3</v>
      </c>
      <c r="DT7" s="7">
        <v>8.6142254740072033E-2</v>
      </c>
      <c r="DU7" s="7">
        <v>9.5095577529098543E-2</v>
      </c>
      <c r="DV7" s="7">
        <v>0</v>
      </c>
      <c r="DW7" s="7">
        <v>0</v>
      </c>
      <c r="DX7" s="7">
        <v>0</v>
      </c>
      <c r="DY7" s="7">
        <v>4.6540658711631884E-10</v>
      </c>
    </row>
    <row r="8" spans="1:129">
      <c r="C8" s="3" t="s">
        <v>342</v>
      </c>
      <c r="D8" s="155">
        <v>1</v>
      </c>
      <c r="E8" s="155">
        <v>1</v>
      </c>
      <c r="F8" s="17"/>
      <c r="G8" s="17"/>
      <c r="H8" s="17"/>
      <c r="I8" s="17"/>
      <c r="J8" s="17"/>
      <c r="K8" s="17"/>
      <c r="L8" s="17"/>
      <c r="M8" s="17"/>
      <c r="N8" s="17"/>
      <c r="P8" s="222"/>
      <c r="Q8" s="23" t="s">
        <v>27</v>
      </c>
      <c r="R8" s="7">
        <v>0</v>
      </c>
      <c r="S8" s="7">
        <v>0</v>
      </c>
      <c r="T8" s="7">
        <v>0</v>
      </c>
      <c r="U8" s="7">
        <v>0</v>
      </c>
      <c r="V8" s="7">
        <v>0</v>
      </c>
      <c r="W8" s="7">
        <v>1.0487804878048781</v>
      </c>
      <c r="X8" s="7">
        <v>0</v>
      </c>
      <c r="Y8" s="7">
        <v>0</v>
      </c>
      <c r="Z8" s="7">
        <v>0</v>
      </c>
      <c r="AA8" s="7">
        <v>0</v>
      </c>
      <c r="AB8" s="7">
        <v>0</v>
      </c>
      <c r="AC8" s="7">
        <v>0</v>
      </c>
      <c r="AD8" s="7">
        <v>0</v>
      </c>
      <c r="AE8" s="7">
        <v>0</v>
      </c>
      <c r="AF8" s="7">
        <v>0</v>
      </c>
      <c r="AG8" s="7">
        <v>0</v>
      </c>
      <c r="AH8" s="7">
        <v>0</v>
      </c>
      <c r="AI8" s="7">
        <v>0</v>
      </c>
      <c r="AJ8" s="7">
        <v>0</v>
      </c>
      <c r="AK8" s="7">
        <v>0</v>
      </c>
      <c r="AM8" s="222"/>
      <c r="AN8" s="23" t="s">
        <v>27</v>
      </c>
      <c r="AO8" s="7">
        <v>0</v>
      </c>
      <c r="AP8" s="7">
        <v>0</v>
      </c>
      <c r="AQ8" s="7">
        <v>0</v>
      </c>
      <c r="AR8" s="7">
        <v>0</v>
      </c>
      <c r="AS8" s="7">
        <v>0</v>
      </c>
      <c r="AT8" s="7">
        <v>0</v>
      </c>
      <c r="AU8" s="7">
        <v>0</v>
      </c>
      <c r="AV8" s="7">
        <v>0</v>
      </c>
      <c r="AW8" s="7">
        <v>2.6219512195121952</v>
      </c>
      <c r="AX8" s="7">
        <v>0</v>
      </c>
      <c r="AY8" s="7">
        <v>0</v>
      </c>
      <c r="AZ8" s="7">
        <v>0</v>
      </c>
      <c r="BA8" s="7">
        <v>0</v>
      </c>
      <c r="BB8" s="7">
        <v>1.3109756097560976</v>
      </c>
      <c r="BC8" s="7">
        <v>0</v>
      </c>
      <c r="BD8" s="7">
        <v>0</v>
      </c>
      <c r="BE8" s="7">
        <v>0</v>
      </c>
      <c r="BF8" s="7">
        <v>0</v>
      </c>
      <c r="BG8" s="7">
        <v>0</v>
      </c>
      <c r="BH8" s="7">
        <v>0</v>
      </c>
      <c r="BJ8" s="222"/>
      <c r="BK8" s="23" t="s">
        <v>27</v>
      </c>
      <c r="BL8" s="7">
        <v>0</v>
      </c>
      <c r="BM8" s="7">
        <v>0</v>
      </c>
      <c r="BN8" s="7">
        <v>0</v>
      </c>
      <c r="BO8" s="7">
        <v>0</v>
      </c>
      <c r="BP8" s="7">
        <v>0</v>
      </c>
      <c r="BQ8" s="7">
        <v>0</v>
      </c>
      <c r="BR8" s="7">
        <v>0</v>
      </c>
      <c r="BS8" s="7">
        <v>0</v>
      </c>
      <c r="BT8" s="7">
        <v>0</v>
      </c>
      <c r="BU8" s="7">
        <v>2.6741813234865419</v>
      </c>
      <c r="BV8" s="7">
        <v>0</v>
      </c>
      <c r="BW8" s="7">
        <v>0</v>
      </c>
      <c r="BX8" s="7">
        <v>0</v>
      </c>
      <c r="BY8" s="7">
        <v>0</v>
      </c>
      <c r="BZ8" s="7">
        <v>0</v>
      </c>
      <c r="CA8" s="7">
        <v>0</v>
      </c>
      <c r="CB8" s="7">
        <v>0</v>
      </c>
      <c r="CC8" s="7">
        <v>0</v>
      </c>
      <c r="CD8" s="7">
        <v>0</v>
      </c>
      <c r="CE8" s="7">
        <v>3.4959349593495928E-7</v>
      </c>
      <c r="CG8" s="222"/>
      <c r="CH8" s="23" t="s">
        <v>27</v>
      </c>
      <c r="CI8" s="7">
        <v>0</v>
      </c>
      <c r="CJ8" s="7">
        <v>1.4074638544666006E-3</v>
      </c>
      <c r="CK8" s="7">
        <v>1.4224368741949688E-3</v>
      </c>
      <c r="CL8" s="7">
        <v>0</v>
      </c>
      <c r="CM8" s="7">
        <v>1.6305983679795989E-3</v>
      </c>
      <c r="CN8" s="7">
        <v>1.6305983679795989E-3</v>
      </c>
      <c r="CO8" s="7">
        <v>4.7753237919402527E-3</v>
      </c>
      <c r="CP8" s="7">
        <v>0</v>
      </c>
      <c r="CQ8" s="7">
        <v>4.1784083179477217E-2</v>
      </c>
      <c r="CR8" s="7">
        <v>0</v>
      </c>
      <c r="CS8" s="7">
        <v>4.7753237919402527E-3</v>
      </c>
      <c r="CT8" s="7">
        <v>0</v>
      </c>
      <c r="CU8" s="7">
        <v>13.370906617432707</v>
      </c>
      <c r="CV8" s="7">
        <v>0</v>
      </c>
      <c r="CW8" s="7">
        <v>0</v>
      </c>
      <c r="CX8" s="7">
        <v>0</v>
      </c>
      <c r="CY8" s="7">
        <v>0</v>
      </c>
      <c r="CZ8" s="7">
        <v>0</v>
      </c>
      <c r="DA8" s="7">
        <v>0</v>
      </c>
      <c r="DB8" s="7">
        <v>0</v>
      </c>
      <c r="DD8" s="222"/>
      <c r="DE8" s="23" t="s">
        <v>27</v>
      </c>
      <c r="DF8" s="7">
        <v>0</v>
      </c>
      <c r="DG8" s="7">
        <v>0</v>
      </c>
      <c r="DH8" s="7">
        <v>1.4224368741949688E-3</v>
      </c>
      <c r="DI8" s="7">
        <v>0</v>
      </c>
      <c r="DJ8" s="7">
        <v>0</v>
      </c>
      <c r="DK8" s="7">
        <v>1.6305983679795989E-3</v>
      </c>
      <c r="DL8" s="7">
        <v>1.5917745973134179E-3</v>
      </c>
      <c r="DM8" s="7">
        <v>4.8856448036352406E-3</v>
      </c>
      <c r="DN8" s="7">
        <v>4.0764959199489975E-3</v>
      </c>
      <c r="DO8" s="7">
        <v>4.2616435434048479E-2</v>
      </c>
      <c r="DP8" s="7">
        <v>1.5917745973134179E-3</v>
      </c>
      <c r="DQ8" s="7">
        <v>4.8671569417852575E-3</v>
      </c>
      <c r="DR8" s="7">
        <v>0</v>
      </c>
      <c r="DS8" s="7">
        <v>2.0382479599744987E-3</v>
      </c>
      <c r="DT8" s="7">
        <v>0</v>
      </c>
      <c r="DU8" s="7">
        <v>0</v>
      </c>
      <c r="DV8" s="7">
        <v>0</v>
      </c>
      <c r="DW8" s="7">
        <v>3.2090175881838497E-11</v>
      </c>
      <c r="DX8" s="7">
        <v>0</v>
      </c>
      <c r="DY8" s="7">
        <v>0</v>
      </c>
    </row>
    <row r="9" spans="1:129">
      <c r="C9" s="3" t="s">
        <v>143</v>
      </c>
      <c r="D9" s="17" t="s">
        <v>185</v>
      </c>
      <c r="E9" s="17" t="s">
        <v>185</v>
      </c>
      <c r="F9" s="17"/>
      <c r="G9" s="17"/>
      <c r="H9" s="17"/>
      <c r="I9" s="17"/>
      <c r="J9" s="17"/>
      <c r="K9" s="17"/>
      <c r="L9" s="17"/>
      <c r="M9" s="17"/>
      <c r="N9" s="17"/>
      <c r="P9" s="222"/>
      <c r="Q9" s="23" t="s">
        <v>203</v>
      </c>
      <c r="R9" s="7">
        <v>0</v>
      </c>
      <c r="S9" s="7">
        <v>0</v>
      </c>
      <c r="T9" s="7">
        <v>0</v>
      </c>
      <c r="U9" s="7">
        <v>0</v>
      </c>
      <c r="V9" s="7">
        <v>0</v>
      </c>
      <c r="W9" s="7">
        <v>0</v>
      </c>
      <c r="X9" s="7">
        <v>0</v>
      </c>
      <c r="Y9" s="7">
        <v>0</v>
      </c>
      <c r="Z9" s="7">
        <v>2.5</v>
      </c>
      <c r="AA9" s="7">
        <v>0</v>
      </c>
      <c r="AB9" s="7">
        <v>0</v>
      </c>
      <c r="AC9" s="7">
        <v>0</v>
      </c>
      <c r="AD9" s="7">
        <v>0</v>
      </c>
      <c r="AE9" s="7">
        <v>1.25</v>
      </c>
      <c r="AF9" s="7">
        <v>0</v>
      </c>
      <c r="AG9" s="7">
        <v>0</v>
      </c>
      <c r="AH9" s="7">
        <v>0</v>
      </c>
      <c r="AI9" s="7">
        <v>0</v>
      </c>
      <c r="AJ9" s="7">
        <v>0</v>
      </c>
      <c r="AK9" s="7">
        <v>0</v>
      </c>
      <c r="AM9" s="222"/>
      <c r="AN9" s="23" t="s">
        <v>203</v>
      </c>
      <c r="AO9" s="7">
        <v>0</v>
      </c>
      <c r="AP9" s="7">
        <v>0</v>
      </c>
      <c r="AQ9" s="7">
        <v>0</v>
      </c>
      <c r="AR9" s="7">
        <v>0</v>
      </c>
      <c r="AS9" s="7">
        <v>0</v>
      </c>
      <c r="AT9" s="7">
        <v>0</v>
      </c>
      <c r="AU9" s="7">
        <v>0</v>
      </c>
      <c r="AV9" s="7">
        <v>0</v>
      </c>
      <c r="AW9" s="7">
        <v>0</v>
      </c>
      <c r="AX9" s="7">
        <v>2.549800796812749</v>
      </c>
      <c r="AY9" s="7">
        <v>0</v>
      </c>
      <c r="AZ9" s="7">
        <v>0</v>
      </c>
      <c r="BA9" s="7">
        <v>0</v>
      </c>
      <c r="BB9" s="7">
        <v>0</v>
      </c>
      <c r="BC9" s="7">
        <v>0</v>
      </c>
      <c r="BD9" s="7">
        <v>0</v>
      </c>
      <c r="BE9" s="7">
        <v>0</v>
      </c>
      <c r="BF9" s="7">
        <v>0</v>
      </c>
      <c r="BG9" s="7">
        <v>0</v>
      </c>
      <c r="BH9" s="7">
        <v>3.3333333333333325E-7</v>
      </c>
      <c r="BJ9" s="222"/>
      <c r="BK9" s="23" t="s">
        <v>203</v>
      </c>
      <c r="BL9" s="7">
        <v>0</v>
      </c>
      <c r="BM9" s="7">
        <v>1.3420004193751309E-3</v>
      </c>
      <c r="BN9" s="7">
        <v>1.3562770195812493E-3</v>
      </c>
      <c r="BO9" s="7">
        <v>0</v>
      </c>
      <c r="BP9" s="7">
        <v>1.5547565834224081E-3</v>
      </c>
      <c r="BQ9" s="7">
        <v>1.5547565834224081E-3</v>
      </c>
      <c r="BR9" s="7">
        <v>4.553215708594194E-3</v>
      </c>
      <c r="BS9" s="7">
        <v>0</v>
      </c>
      <c r="BT9" s="7">
        <v>3.9840637450199202E-2</v>
      </c>
      <c r="BU9" s="7">
        <v>0</v>
      </c>
      <c r="BV9" s="7">
        <v>4.553215708594194E-3</v>
      </c>
      <c r="BW9" s="7">
        <v>0</v>
      </c>
      <c r="BX9" s="7">
        <v>12.749003984063744</v>
      </c>
      <c r="BY9" s="7">
        <v>0</v>
      </c>
      <c r="BZ9" s="7">
        <v>0</v>
      </c>
      <c r="CA9" s="7">
        <v>0</v>
      </c>
      <c r="CB9" s="7">
        <v>0</v>
      </c>
      <c r="CC9" s="7">
        <v>0</v>
      </c>
      <c r="CD9" s="7">
        <v>0</v>
      </c>
      <c r="CE9" s="7">
        <v>0</v>
      </c>
      <c r="CG9" s="222"/>
      <c r="CH9" s="23" t="s">
        <v>203</v>
      </c>
      <c r="CI9" s="7">
        <v>0</v>
      </c>
      <c r="CJ9" s="7">
        <v>0</v>
      </c>
      <c r="CK9" s="7">
        <v>1.3562770195812493E-3</v>
      </c>
      <c r="CL9" s="7">
        <v>0</v>
      </c>
      <c r="CM9" s="7">
        <v>0</v>
      </c>
      <c r="CN9" s="7">
        <v>1.5547565834224081E-3</v>
      </c>
      <c r="CO9" s="7">
        <v>1.5177385695313984E-3</v>
      </c>
      <c r="CP9" s="7">
        <v>4.6584055104429032E-3</v>
      </c>
      <c r="CQ9" s="7">
        <v>3.8868914585560204E-3</v>
      </c>
      <c r="CR9" s="7">
        <v>4.0634275646418312E-2</v>
      </c>
      <c r="CS9" s="7">
        <v>1.5177385695313984E-3</v>
      </c>
      <c r="CT9" s="7">
        <v>4.6407775491440822E-3</v>
      </c>
      <c r="CU9" s="7">
        <v>0</v>
      </c>
      <c r="CV9" s="7">
        <v>1.9434457292780102E-3</v>
      </c>
      <c r="CW9" s="7">
        <v>0</v>
      </c>
      <c r="CX9" s="7">
        <v>0</v>
      </c>
      <c r="CY9" s="7">
        <v>0</v>
      </c>
      <c r="CZ9" s="7">
        <v>3.0597609561752984E-11</v>
      </c>
      <c r="DA9" s="7">
        <v>0</v>
      </c>
      <c r="DB9" s="7">
        <v>0</v>
      </c>
      <c r="DD9" s="222"/>
      <c r="DE9" s="23" t="s">
        <v>203</v>
      </c>
      <c r="DF9" s="7">
        <v>0</v>
      </c>
      <c r="DG9" s="7">
        <v>2.6290045614370588E-5</v>
      </c>
      <c r="DH9" s="7">
        <v>2.1613976407669312E-5</v>
      </c>
      <c r="DI9" s="7">
        <v>0</v>
      </c>
      <c r="DJ9" s="7">
        <v>3.0457979675185441E-5</v>
      </c>
      <c r="DK9" s="7">
        <v>2.4776997345377022E-5</v>
      </c>
      <c r="DL9" s="7">
        <v>1.5902997760428594E-3</v>
      </c>
      <c r="DM9" s="7">
        <v>1.5528018368143016E-3</v>
      </c>
      <c r="DN9" s="7">
        <v>4.5218020155313055E-3</v>
      </c>
      <c r="DO9" s="7">
        <v>3.9643195752603229E-3</v>
      </c>
      <c r="DP9" s="7">
        <v>1.5902997760428594E-3</v>
      </c>
      <c r="DQ9" s="7">
        <v>1.5469258497146942E-3</v>
      </c>
      <c r="DR9" s="7">
        <v>0.20317137823209155</v>
      </c>
      <c r="DS9" s="7">
        <v>1.9434457292780102E-3</v>
      </c>
      <c r="DT9" s="7">
        <v>4.0214710131231207E-2</v>
      </c>
      <c r="DU9" s="7">
        <v>3.8949878849857067E-2</v>
      </c>
      <c r="DV9" s="7">
        <v>0</v>
      </c>
      <c r="DW9" s="7">
        <v>0</v>
      </c>
      <c r="DX9" s="7">
        <v>0</v>
      </c>
      <c r="DY9" s="7">
        <v>5.1825219447413585E-10</v>
      </c>
    </row>
    <row r="10" spans="1:129">
      <c r="C10" s="3"/>
      <c r="D10" s="17"/>
      <c r="E10" s="17"/>
      <c r="F10" s="17"/>
      <c r="G10" s="17"/>
      <c r="H10" s="17"/>
      <c r="I10" s="17"/>
      <c r="J10" s="17"/>
      <c r="K10" s="17"/>
      <c r="L10" s="17"/>
      <c r="M10" s="17"/>
      <c r="N10" s="17"/>
      <c r="P10" s="222"/>
      <c r="Q10" s="23" t="s">
        <v>204</v>
      </c>
      <c r="R10" s="7">
        <v>0</v>
      </c>
      <c r="S10" s="7">
        <v>0</v>
      </c>
      <c r="T10" s="7">
        <v>0</v>
      </c>
      <c r="U10" s="7">
        <v>0</v>
      </c>
      <c r="V10" s="7">
        <v>0</v>
      </c>
      <c r="W10" s="7">
        <v>0</v>
      </c>
      <c r="X10" s="7">
        <v>0</v>
      </c>
      <c r="Y10" s="7">
        <v>0</v>
      </c>
      <c r="Z10" s="7">
        <v>0</v>
      </c>
      <c r="AA10" s="7">
        <v>2.549800796812749</v>
      </c>
      <c r="AB10" s="7">
        <v>0</v>
      </c>
      <c r="AC10" s="7">
        <v>0</v>
      </c>
      <c r="AD10" s="7">
        <v>0</v>
      </c>
      <c r="AE10" s="7">
        <v>0</v>
      </c>
      <c r="AF10" s="7">
        <v>0</v>
      </c>
      <c r="AG10" s="7">
        <v>0</v>
      </c>
      <c r="AH10" s="7">
        <v>0</v>
      </c>
      <c r="AI10" s="7">
        <v>0</v>
      </c>
      <c r="AJ10" s="7">
        <v>0</v>
      </c>
      <c r="AK10" s="7">
        <v>3.3333333333333325E-7</v>
      </c>
      <c r="AM10" s="222"/>
      <c r="AN10" s="23" t="s">
        <v>204</v>
      </c>
      <c r="AO10" s="7">
        <v>0</v>
      </c>
      <c r="AP10" s="7">
        <v>1.3420004193751309E-3</v>
      </c>
      <c r="AQ10" s="7">
        <v>1.3562770195812493E-3</v>
      </c>
      <c r="AR10" s="7">
        <v>0</v>
      </c>
      <c r="AS10" s="7">
        <v>1.5547565834224081E-3</v>
      </c>
      <c r="AT10" s="7">
        <v>1.5547565834224081E-3</v>
      </c>
      <c r="AU10" s="7">
        <v>4.553215708594194E-3</v>
      </c>
      <c r="AV10" s="7">
        <v>0</v>
      </c>
      <c r="AW10" s="7">
        <v>3.9840637450199202E-2</v>
      </c>
      <c r="AX10" s="7">
        <v>0</v>
      </c>
      <c r="AY10" s="7">
        <v>4.553215708594194E-3</v>
      </c>
      <c r="AZ10" s="7">
        <v>0</v>
      </c>
      <c r="BA10" s="7">
        <v>12.749003984063744</v>
      </c>
      <c r="BB10" s="7">
        <v>0</v>
      </c>
      <c r="BC10" s="7">
        <v>0</v>
      </c>
      <c r="BD10" s="7">
        <v>0</v>
      </c>
      <c r="BE10" s="7">
        <v>0</v>
      </c>
      <c r="BF10" s="7">
        <v>0</v>
      </c>
      <c r="BG10" s="7">
        <v>0</v>
      </c>
      <c r="BH10" s="7">
        <v>0</v>
      </c>
      <c r="BJ10" s="222"/>
      <c r="BK10" s="23" t="s">
        <v>204</v>
      </c>
      <c r="BL10" s="7">
        <v>0</v>
      </c>
      <c r="BM10" s="7">
        <v>0</v>
      </c>
      <c r="BN10" s="7">
        <v>1.3562770195812493E-3</v>
      </c>
      <c r="BO10" s="7">
        <v>0</v>
      </c>
      <c r="BP10" s="7">
        <v>0</v>
      </c>
      <c r="BQ10" s="7">
        <v>1.5547565834224081E-3</v>
      </c>
      <c r="BR10" s="7">
        <v>1.5177385695313984E-3</v>
      </c>
      <c r="BS10" s="7">
        <v>4.6584055104429032E-3</v>
      </c>
      <c r="BT10" s="7">
        <v>3.8868914585560204E-3</v>
      </c>
      <c r="BU10" s="7">
        <v>4.0634275646418312E-2</v>
      </c>
      <c r="BV10" s="7">
        <v>1.5177385695313984E-3</v>
      </c>
      <c r="BW10" s="7">
        <v>4.6407775491440822E-3</v>
      </c>
      <c r="BX10" s="7">
        <v>0</v>
      </c>
      <c r="BY10" s="7">
        <v>1.9434457292780102E-3</v>
      </c>
      <c r="BZ10" s="7">
        <v>0</v>
      </c>
      <c r="CA10" s="7">
        <v>0</v>
      </c>
      <c r="CB10" s="7">
        <v>0</v>
      </c>
      <c r="CC10" s="7">
        <v>3.0597609561752984E-11</v>
      </c>
      <c r="CD10" s="7">
        <v>0</v>
      </c>
      <c r="CE10" s="7">
        <v>0</v>
      </c>
      <c r="CG10" s="222"/>
      <c r="CH10" s="23" t="s">
        <v>204</v>
      </c>
      <c r="CI10" s="7">
        <v>0</v>
      </c>
      <c r="CJ10" s="7">
        <v>2.6290045614370588E-5</v>
      </c>
      <c r="CK10" s="7">
        <v>2.1613976407669312E-5</v>
      </c>
      <c r="CL10" s="7">
        <v>0</v>
      </c>
      <c r="CM10" s="7">
        <v>3.0457979675185441E-5</v>
      </c>
      <c r="CN10" s="7">
        <v>2.4776997345377022E-5</v>
      </c>
      <c r="CO10" s="7">
        <v>1.5902997760428594E-3</v>
      </c>
      <c r="CP10" s="7">
        <v>1.5528018368143016E-3</v>
      </c>
      <c r="CQ10" s="7">
        <v>4.5218020155313055E-3</v>
      </c>
      <c r="CR10" s="7">
        <v>3.9643195752603229E-3</v>
      </c>
      <c r="CS10" s="7">
        <v>1.5902997760428594E-3</v>
      </c>
      <c r="CT10" s="7">
        <v>1.5469258497146942E-3</v>
      </c>
      <c r="CU10" s="7">
        <v>0.20317137823209155</v>
      </c>
      <c r="CV10" s="7">
        <v>1.9434457292780102E-3</v>
      </c>
      <c r="CW10" s="7">
        <v>4.0214710131231207E-2</v>
      </c>
      <c r="CX10" s="7">
        <v>3.8949878849857067E-2</v>
      </c>
      <c r="CY10" s="7">
        <v>0</v>
      </c>
      <c r="CZ10" s="7">
        <v>0</v>
      </c>
      <c r="DA10" s="7">
        <v>0</v>
      </c>
      <c r="DB10" s="7">
        <v>5.1825219447413585E-10</v>
      </c>
      <c r="DD10" s="222"/>
      <c r="DE10" s="23" t="s">
        <v>204</v>
      </c>
      <c r="DF10" s="7">
        <v>0</v>
      </c>
      <c r="DG10" s="7">
        <v>3.721012236257329E-6</v>
      </c>
      <c r="DH10" s="7">
        <v>2.8678407575832146E-5</v>
      </c>
      <c r="DI10" s="7">
        <v>0</v>
      </c>
      <c r="DJ10" s="7">
        <v>4.3109288102981257E-6</v>
      </c>
      <c r="DK10" s="7">
        <v>3.2875247708880757E-5</v>
      </c>
      <c r="DL10" s="7">
        <v>3.126621093583291E-5</v>
      </c>
      <c r="DM10" s="7">
        <v>1.627039374829328E-3</v>
      </c>
      <c r="DN10" s="7">
        <v>1.2388498672688512E-4</v>
      </c>
      <c r="DO10" s="7">
        <v>4.6118777528924874E-3</v>
      </c>
      <c r="DP10" s="7">
        <v>3.126621093583291E-5</v>
      </c>
      <c r="DQ10" s="7">
        <v>1.6208824640436838E-3</v>
      </c>
      <c r="DR10" s="7">
        <v>1.9821597876301614E-2</v>
      </c>
      <c r="DS10" s="7">
        <v>3.0971246681721279E-5</v>
      </c>
      <c r="DT10" s="7">
        <v>1.3404903377077068E-2</v>
      </c>
      <c r="DU10" s="7">
        <v>1.2983292949952355E-2</v>
      </c>
      <c r="DV10" s="7">
        <v>4.6739335288110482E-10</v>
      </c>
      <c r="DW10" s="7">
        <v>4.876113077570197E-13</v>
      </c>
      <c r="DX10" s="7">
        <v>2.413204325554923E-10</v>
      </c>
      <c r="DY10" s="7">
        <v>5.1825219447413585E-10</v>
      </c>
    </row>
    <row r="11" spans="1:129">
      <c r="C11" s="3"/>
      <c r="D11" s="17"/>
      <c r="E11" s="17"/>
      <c r="F11" s="17"/>
      <c r="G11" s="17"/>
      <c r="H11" s="17"/>
      <c r="I11" s="17"/>
      <c r="J11" s="17"/>
      <c r="K11" s="17"/>
      <c r="L11" s="17"/>
      <c r="M11" s="17"/>
      <c r="N11" s="17"/>
      <c r="P11" s="222"/>
      <c r="Q11" s="23" t="s">
        <v>15</v>
      </c>
      <c r="R11" s="7">
        <v>0</v>
      </c>
      <c r="S11" s="7">
        <v>1.0769498002431818E-3</v>
      </c>
      <c r="T11" s="7">
        <v>0</v>
      </c>
      <c r="U11" s="7">
        <v>0</v>
      </c>
      <c r="V11" s="7">
        <v>1.2476857441841742E-3</v>
      </c>
      <c r="W11" s="7">
        <v>0</v>
      </c>
      <c r="X11" s="7">
        <v>0</v>
      </c>
      <c r="Y11" s="7">
        <v>0</v>
      </c>
      <c r="Z11" s="7">
        <v>0</v>
      </c>
      <c r="AA11" s="7">
        <v>0</v>
      </c>
      <c r="AB11" s="7">
        <v>0</v>
      </c>
      <c r="AC11" s="7">
        <v>0</v>
      </c>
      <c r="AD11" s="7">
        <v>0</v>
      </c>
      <c r="AE11" s="7">
        <v>0</v>
      </c>
      <c r="AF11" s="7">
        <v>0</v>
      </c>
      <c r="AG11" s="7">
        <v>8.5543671423998582</v>
      </c>
      <c r="AH11" s="7">
        <v>0</v>
      </c>
      <c r="AI11" s="7">
        <v>0</v>
      </c>
      <c r="AJ11" s="7">
        <v>0</v>
      </c>
      <c r="AK11" s="7">
        <v>0</v>
      </c>
      <c r="AM11" s="222"/>
      <c r="AN11" s="23" t="s">
        <v>15</v>
      </c>
      <c r="AO11" s="7">
        <v>0</v>
      </c>
      <c r="AP11" s="7">
        <v>0</v>
      </c>
      <c r="AQ11" s="7">
        <v>1.0884067130117264E-3</v>
      </c>
      <c r="AR11" s="7">
        <v>0</v>
      </c>
      <c r="AS11" s="7">
        <v>0</v>
      </c>
      <c r="AT11" s="7">
        <v>1.2476857441841742E-3</v>
      </c>
      <c r="AU11" s="7">
        <v>0</v>
      </c>
      <c r="AV11" s="7">
        <v>0</v>
      </c>
      <c r="AW11" s="7">
        <v>0</v>
      </c>
      <c r="AX11" s="7">
        <v>0</v>
      </c>
      <c r="AY11" s="7">
        <v>0</v>
      </c>
      <c r="AZ11" s="7">
        <v>0</v>
      </c>
      <c r="BA11" s="7">
        <v>0</v>
      </c>
      <c r="BB11" s="7">
        <v>0</v>
      </c>
      <c r="BC11" s="7">
        <v>0</v>
      </c>
      <c r="BD11" s="7">
        <v>0</v>
      </c>
      <c r="BE11" s="7">
        <v>1.0265126512651265E-7</v>
      </c>
      <c r="BF11" s="7">
        <v>0</v>
      </c>
      <c r="BG11" s="7">
        <v>0</v>
      </c>
      <c r="BH11" s="7">
        <v>0</v>
      </c>
      <c r="BJ11" s="222"/>
      <c r="BK11" s="23" t="s">
        <v>15</v>
      </c>
      <c r="BL11" s="7">
        <v>0</v>
      </c>
      <c r="BM11" s="7">
        <v>0</v>
      </c>
      <c r="BN11" s="7">
        <v>3.6401562308084508E-3</v>
      </c>
      <c r="BO11" s="7">
        <v>0</v>
      </c>
      <c r="BP11" s="7">
        <v>0</v>
      </c>
      <c r="BQ11" s="7">
        <v>4.1728620206828585E-3</v>
      </c>
      <c r="BR11" s="7">
        <v>1.2179789407512178E-3</v>
      </c>
      <c r="BS11" s="7">
        <v>1.0163491596684419E-2</v>
      </c>
      <c r="BT11" s="7">
        <v>3.1192143604604357E-3</v>
      </c>
      <c r="BU11" s="7">
        <v>0</v>
      </c>
      <c r="BV11" s="7">
        <v>1.2179789407512178E-3</v>
      </c>
      <c r="BW11" s="7">
        <v>8.8832825590251328E-3</v>
      </c>
      <c r="BX11" s="7">
        <v>0</v>
      </c>
      <c r="BY11" s="7">
        <v>1.5596071802302179E-3</v>
      </c>
      <c r="BZ11" s="7">
        <v>0</v>
      </c>
      <c r="CA11" s="7">
        <v>0</v>
      </c>
      <c r="CB11" s="7">
        <v>0</v>
      </c>
      <c r="CC11" s="7">
        <v>0</v>
      </c>
      <c r="CD11" s="7">
        <v>0</v>
      </c>
      <c r="CE11" s="7">
        <v>0</v>
      </c>
      <c r="CG11" s="222"/>
      <c r="CH11" s="23" t="s">
        <v>15</v>
      </c>
      <c r="CI11" s="7">
        <v>0</v>
      </c>
      <c r="CJ11" s="7">
        <v>1.0698412207036232E-5</v>
      </c>
      <c r="CK11" s="7">
        <v>0</v>
      </c>
      <c r="CL11" s="7">
        <v>0</v>
      </c>
      <c r="CM11" s="7">
        <v>1.239450194717612E-5</v>
      </c>
      <c r="CN11" s="7">
        <v>0</v>
      </c>
      <c r="CO11" s="7">
        <v>4.073508163047552E-3</v>
      </c>
      <c r="CP11" s="7">
        <v>1.2461170680953049E-3</v>
      </c>
      <c r="CQ11" s="7">
        <v>1.0432155051707146E-2</v>
      </c>
      <c r="CR11" s="7">
        <v>3.1813501046927149E-3</v>
      </c>
      <c r="CS11" s="7">
        <v>4.073508163047552E-3</v>
      </c>
      <c r="CT11" s="7">
        <v>1.2414016126887412E-3</v>
      </c>
      <c r="CU11" s="7">
        <v>0</v>
      </c>
      <c r="CV11" s="7">
        <v>5.2160775258535729E-3</v>
      </c>
      <c r="CW11" s="7">
        <v>7.6978185086872875E-2</v>
      </c>
      <c r="CX11" s="7">
        <v>8.4979026728130611E-2</v>
      </c>
      <c r="CY11" s="7">
        <v>0</v>
      </c>
      <c r="CZ11" s="7">
        <v>0</v>
      </c>
      <c r="DA11" s="7">
        <v>0</v>
      </c>
      <c r="DB11" s="7">
        <v>4.1589524806139131E-10</v>
      </c>
      <c r="DD11" s="222"/>
      <c r="DE11" s="23" t="s">
        <v>15</v>
      </c>
      <c r="DF11" s="7">
        <v>0</v>
      </c>
      <c r="DG11" s="7">
        <v>2.9860969688859606E-6</v>
      </c>
      <c r="DH11" s="7">
        <v>1.2504432605351888E-5</v>
      </c>
      <c r="DI11" s="7">
        <v>0</v>
      </c>
      <c r="DJ11" s="7">
        <v>3.4595025859044665E-6</v>
      </c>
      <c r="DK11" s="7">
        <v>1.4334349571988752E-5</v>
      </c>
      <c r="DL11" s="7">
        <v>5.6809823298084185E-6</v>
      </c>
      <c r="DM11" s="7">
        <v>4.167615612358881E-3</v>
      </c>
      <c r="DN11" s="7">
        <v>4.970859538582367E-5</v>
      </c>
      <c r="DO11" s="7">
        <v>1.0639966905326809E-2</v>
      </c>
      <c r="DP11" s="7">
        <v>5.6809823298084185E-6</v>
      </c>
      <c r="DQ11" s="7">
        <v>4.1518448584907733E-3</v>
      </c>
      <c r="DR11" s="7">
        <v>1.5906750523463575E-2</v>
      </c>
      <c r="DS11" s="7">
        <v>0</v>
      </c>
      <c r="DT11" s="7">
        <v>1.0757379659347839E-2</v>
      </c>
      <c r="DU11" s="7">
        <v>1.0419039030897199E-2</v>
      </c>
      <c r="DV11" s="7">
        <v>1.0197369902006702E-9</v>
      </c>
      <c r="DW11" s="7">
        <v>0</v>
      </c>
      <c r="DX11" s="7">
        <v>4.6193069306930696E-10</v>
      </c>
      <c r="DY11" s="7">
        <v>1.3909540068942856E-9</v>
      </c>
    </row>
    <row r="12" spans="1:129">
      <c r="C12" s="3" t="s">
        <v>340</v>
      </c>
      <c r="D12" s="17" t="s">
        <v>14</v>
      </c>
      <c r="E12" s="17" t="s">
        <v>0</v>
      </c>
      <c r="F12" s="17"/>
      <c r="G12" s="17" t="s">
        <v>201</v>
      </c>
      <c r="H12" s="17" t="s">
        <v>37</v>
      </c>
      <c r="I12" s="17"/>
      <c r="J12" s="17" t="s">
        <v>343</v>
      </c>
      <c r="K12" s="17" t="s">
        <v>13</v>
      </c>
      <c r="L12" s="17"/>
      <c r="M12" s="17"/>
      <c r="N12" s="17"/>
      <c r="P12" s="222"/>
      <c r="Q12" s="23" t="s">
        <v>206</v>
      </c>
      <c r="R12" s="7">
        <v>0</v>
      </c>
      <c r="S12" s="7">
        <v>0</v>
      </c>
      <c r="T12" s="7">
        <v>1.0638297872340426E-3</v>
      </c>
      <c r="U12" s="7">
        <v>0</v>
      </c>
      <c r="V12" s="7">
        <v>0</v>
      </c>
      <c r="W12" s="7">
        <v>1.2195121951219512E-3</v>
      </c>
      <c r="X12" s="7">
        <v>0</v>
      </c>
      <c r="Y12" s="7">
        <v>0</v>
      </c>
      <c r="Z12" s="7">
        <v>0</v>
      </c>
      <c r="AA12" s="7">
        <v>0</v>
      </c>
      <c r="AB12" s="7">
        <v>0</v>
      </c>
      <c r="AC12" s="7">
        <v>0</v>
      </c>
      <c r="AD12" s="7">
        <v>0</v>
      </c>
      <c r="AE12" s="7">
        <v>0</v>
      </c>
      <c r="AF12" s="7">
        <v>0</v>
      </c>
      <c r="AG12" s="7">
        <v>0</v>
      </c>
      <c r="AH12" s="7">
        <v>1.0033333333333336E-7</v>
      </c>
      <c r="AI12" s="7">
        <v>0</v>
      </c>
      <c r="AJ12" s="7">
        <v>0</v>
      </c>
      <c r="AK12" s="7">
        <v>0</v>
      </c>
      <c r="AM12" s="222"/>
      <c r="AN12" s="23" t="s">
        <v>206</v>
      </c>
      <c r="AO12" s="7">
        <v>0</v>
      </c>
      <c r="AP12" s="7">
        <v>0</v>
      </c>
      <c r="AQ12" s="7">
        <v>3.5579591546289059E-3</v>
      </c>
      <c r="AR12" s="7">
        <v>0</v>
      </c>
      <c r="AS12" s="7">
        <v>0</v>
      </c>
      <c r="AT12" s="7">
        <v>4.0786361040867948E-3</v>
      </c>
      <c r="AU12" s="7">
        <v>1.1904761904761906E-3</v>
      </c>
      <c r="AV12" s="7">
        <v>9.9339933993399347E-3</v>
      </c>
      <c r="AW12" s="7">
        <v>3.0487804878048782E-3</v>
      </c>
      <c r="AX12" s="7">
        <v>0</v>
      </c>
      <c r="AY12" s="7">
        <v>1.1904761904761906E-3</v>
      </c>
      <c r="AZ12" s="7">
        <v>8.6826923076923097E-3</v>
      </c>
      <c r="BA12" s="7">
        <v>0</v>
      </c>
      <c r="BB12" s="7">
        <v>1.5243902439024391E-3</v>
      </c>
      <c r="BC12" s="7">
        <v>0</v>
      </c>
      <c r="BD12" s="7">
        <v>0</v>
      </c>
      <c r="BE12" s="7">
        <v>0</v>
      </c>
      <c r="BF12" s="7">
        <v>0</v>
      </c>
      <c r="BG12" s="7">
        <v>0</v>
      </c>
      <c r="BH12" s="7">
        <v>0</v>
      </c>
      <c r="BJ12" s="222"/>
      <c r="BK12" s="23" t="s">
        <v>206</v>
      </c>
      <c r="BL12" s="7">
        <v>0</v>
      </c>
      <c r="BM12" s="7">
        <v>1.0456835157199932E-5</v>
      </c>
      <c r="BN12" s="7">
        <v>0</v>
      </c>
      <c r="BO12" s="7">
        <v>0</v>
      </c>
      <c r="BP12" s="7">
        <v>1.2114626096756018E-5</v>
      </c>
      <c r="BQ12" s="7">
        <v>0</v>
      </c>
      <c r="BR12" s="7">
        <v>3.9815257206561568E-3</v>
      </c>
      <c r="BS12" s="7">
        <v>1.2179789407512178E-3</v>
      </c>
      <c r="BT12" s="7">
        <v>1.0196590260216987E-2</v>
      </c>
      <c r="BU12" s="7">
        <v>3.1095131668448157E-3</v>
      </c>
      <c r="BV12" s="7">
        <v>3.9815257206561568E-3</v>
      </c>
      <c r="BW12" s="7">
        <v>1.2133699633699634E-3</v>
      </c>
      <c r="BX12" s="7">
        <v>0</v>
      </c>
      <c r="BY12" s="7">
        <v>5.0982951301084935E-3</v>
      </c>
      <c r="BZ12" s="7">
        <v>7.5239968004266092E-2</v>
      </c>
      <c r="CA12" s="7">
        <v>8.3060145479430914E-2</v>
      </c>
      <c r="CB12" s="7">
        <v>0</v>
      </c>
      <c r="CC12" s="7">
        <v>0</v>
      </c>
      <c r="CD12" s="7">
        <v>0</v>
      </c>
      <c r="CE12" s="7">
        <v>4.065040650406503E-10</v>
      </c>
      <c r="CG12" s="222"/>
      <c r="CH12" s="23" t="s">
        <v>206</v>
      </c>
      <c r="CI12" s="7">
        <v>0</v>
      </c>
      <c r="CJ12" s="7">
        <v>2.9186689728143428E-6</v>
      </c>
      <c r="CK12" s="7">
        <v>1.2222074449747171E-5</v>
      </c>
      <c r="CL12" s="7">
        <v>0</v>
      </c>
      <c r="CM12" s="7">
        <v>3.3813847855775923E-6</v>
      </c>
      <c r="CN12" s="7">
        <v>1.4010670710685784E-5</v>
      </c>
      <c r="CO12" s="7">
        <v>5.5527020836514558E-6</v>
      </c>
      <c r="CP12" s="7">
        <v>4.0735081630475529E-3</v>
      </c>
      <c r="CQ12" s="7">
        <v>4.8586143231950245E-5</v>
      </c>
      <c r="CR12" s="7">
        <v>1.0399709588109755E-2</v>
      </c>
      <c r="CS12" s="7">
        <v>5.5527020836514558E-6</v>
      </c>
      <c r="CT12" s="7">
        <v>4.0580935229764664E-3</v>
      </c>
      <c r="CU12" s="7">
        <v>1.5547565834224078E-2</v>
      </c>
      <c r="CV12" s="7">
        <v>0</v>
      </c>
      <c r="CW12" s="7">
        <v>1.0514471086394826E-2</v>
      </c>
      <c r="CX12" s="7">
        <v>1.0183770407618878E-2</v>
      </c>
      <c r="CY12" s="7">
        <v>9.9671067106710688E-10</v>
      </c>
      <c r="CZ12" s="7">
        <v>0</v>
      </c>
      <c r="DA12" s="7">
        <v>4.5150000000000015E-10</v>
      </c>
      <c r="DB12" s="7">
        <v>1.3595453680289311E-9</v>
      </c>
      <c r="DD12" s="222"/>
      <c r="DE12" s="23" t="s">
        <v>206</v>
      </c>
      <c r="DF12" s="7">
        <v>0</v>
      </c>
      <c r="DG12" s="7">
        <v>9.7614346916867684E-6</v>
      </c>
      <c r="DH12" s="7">
        <v>4.3826221819149857E-5</v>
      </c>
      <c r="DI12" s="7">
        <v>0</v>
      </c>
      <c r="DJ12" s="7">
        <v>1.1308979215978574E-5</v>
      </c>
      <c r="DK12" s="7">
        <v>5.0239815256098623E-5</v>
      </c>
      <c r="DL12" s="7">
        <v>3.2247993291579736E-5</v>
      </c>
      <c r="DM12" s="7">
        <v>1.0436520718793782E-4</v>
      </c>
      <c r="DN12" s="7">
        <v>1.9752213909092939E-4</v>
      </c>
      <c r="DO12" s="7">
        <v>4.9553994690754037E-5</v>
      </c>
      <c r="DP12" s="7">
        <v>3.2247993291579736E-5</v>
      </c>
      <c r="DQ12" s="7">
        <v>9.1913292889144401E-5</v>
      </c>
      <c r="DR12" s="7">
        <v>5.199854794054877E-2</v>
      </c>
      <c r="DS12" s="7">
        <v>1.7513338388357232E-5</v>
      </c>
      <c r="DT12" s="7">
        <v>3.5165455138444247E-2</v>
      </c>
      <c r="DU12" s="7">
        <v>3.4059432801400939E-2</v>
      </c>
      <c r="DV12" s="7">
        <v>1.222038870553722E-10</v>
      </c>
      <c r="DW12" s="7">
        <v>3.7314158002137785E-14</v>
      </c>
      <c r="DX12" s="7">
        <v>6.3095238095238097E-11</v>
      </c>
      <c r="DY12" s="7">
        <v>0</v>
      </c>
    </row>
    <row r="13" spans="1:129">
      <c r="C13" s="3" t="s">
        <v>341</v>
      </c>
      <c r="D13" s="17" t="s">
        <v>0</v>
      </c>
      <c r="E13" s="17" t="s">
        <v>201</v>
      </c>
      <c r="F13" s="17"/>
      <c r="G13" s="17" t="s">
        <v>37</v>
      </c>
      <c r="H13" s="17" t="s">
        <v>343</v>
      </c>
      <c r="I13" s="17"/>
      <c r="J13" s="17" t="s">
        <v>13</v>
      </c>
      <c r="K13" s="17" t="s">
        <v>15</v>
      </c>
      <c r="L13" s="17"/>
      <c r="M13" s="17"/>
      <c r="N13" s="17"/>
      <c r="P13" s="222"/>
      <c r="Q13" s="23" t="s">
        <v>21</v>
      </c>
      <c r="R13" s="7">
        <v>0</v>
      </c>
      <c r="S13" s="7">
        <v>5.3680016775005238E-4</v>
      </c>
      <c r="T13" s="7">
        <v>5.4251080783249974E-4</v>
      </c>
      <c r="U13" s="7">
        <v>0</v>
      </c>
      <c r="V13" s="7">
        <v>6.219026333689632E-4</v>
      </c>
      <c r="W13" s="7">
        <v>6.219026333689632E-4</v>
      </c>
      <c r="X13" s="7">
        <v>1.8212862834376777E-3</v>
      </c>
      <c r="Y13" s="7">
        <v>0</v>
      </c>
      <c r="Z13" s="7">
        <v>1.5936254980079681E-2</v>
      </c>
      <c r="AA13" s="7">
        <v>0</v>
      </c>
      <c r="AB13" s="7">
        <v>1.8212862834376777E-3</v>
      </c>
      <c r="AC13" s="7">
        <v>0</v>
      </c>
      <c r="AD13" s="7">
        <v>5.0996015936254979</v>
      </c>
      <c r="AE13" s="7">
        <v>0</v>
      </c>
      <c r="AF13" s="7">
        <v>0</v>
      </c>
      <c r="AG13" s="7">
        <v>0</v>
      </c>
      <c r="AH13" s="7">
        <v>0</v>
      </c>
      <c r="AI13" s="7">
        <v>0</v>
      </c>
      <c r="AJ13" s="7">
        <v>0</v>
      </c>
      <c r="AK13" s="7">
        <v>0</v>
      </c>
      <c r="AM13" s="222"/>
      <c r="AN13" s="23" t="s">
        <v>21</v>
      </c>
      <c r="AO13" s="7">
        <v>0</v>
      </c>
      <c r="AP13" s="7">
        <v>0</v>
      </c>
      <c r="AQ13" s="7">
        <v>5.4251080783249974E-4</v>
      </c>
      <c r="AR13" s="7">
        <v>0</v>
      </c>
      <c r="AS13" s="7">
        <v>0</v>
      </c>
      <c r="AT13" s="7">
        <v>6.219026333689632E-4</v>
      </c>
      <c r="AU13" s="7">
        <v>6.0709542781255935E-4</v>
      </c>
      <c r="AV13" s="7">
        <v>1.8633622041771614E-3</v>
      </c>
      <c r="AW13" s="7">
        <v>1.5547565834224081E-3</v>
      </c>
      <c r="AX13" s="7">
        <v>1.6253710258567325E-2</v>
      </c>
      <c r="AY13" s="7">
        <v>6.0709542781255935E-4</v>
      </c>
      <c r="AZ13" s="7">
        <v>1.856311019657633E-3</v>
      </c>
      <c r="BA13" s="7">
        <v>0</v>
      </c>
      <c r="BB13" s="7">
        <v>7.7737829171120403E-4</v>
      </c>
      <c r="BC13" s="7">
        <v>0</v>
      </c>
      <c r="BD13" s="7">
        <v>0</v>
      </c>
      <c r="BE13" s="7">
        <v>0</v>
      </c>
      <c r="BF13" s="7">
        <v>1.2239043824701195E-11</v>
      </c>
      <c r="BG13" s="7">
        <v>0</v>
      </c>
      <c r="BH13" s="7">
        <v>0</v>
      </c>
      <c r="BJ13" s="222"/>
      <c r="BK13" s="23" t="s">
        <v>21</v>
      </c>
      <c r="BL13" s="7">
        <v>0</v>
      </c>
      <c r="BM13" s="7">
        <v>1.0516018245748236E-5</v>
      </c>
      <c r="BN13" s="7">
        <v>8.645590563067725E-6</v>
      </c>
      <c r="BO13" s="7">
        <v>0</v>
      </c>
      <c r="BP13" s="7">
        <v>1.2183191870074176E-5</v>
      </c>
      <c r="BQ13" s="7">
        <v>9.9107989381508085E-6</v>
      </c>
      <c r="BR13" s="7">
        <v>6.3611991041714379E-4</v>
      </c>
      <c r="BS13" s="7">
        <v>6.2112073472572066E-4</v>
      </c>
      <c r="BT13" s="7">
        <v>1.8087208062125223E-3</v>
      </c>
      <c r="BU13" s="7">
        <v>1.585727830104129E-3</v>
      </c>
      <c r="BV13" s="7">
        <v>6.3611991041714379E-4</v>
      </c>
      <c r="BW13" s="7">
        <v>6.1877033988587773E-4</v>
      </c>
      <c r="BX13" s="7">
        <v>8.1268551292836624E-2</v>
      </c>
      <c r="BY13" s="7">
        <v>7.7737829171120403E-4</v>
      </c>
      <c r="BZ13" s="7">
        <v>1.6085884052492484E-2</v>
      </c>
      <c r="CA13" s="7">
        <v>1.5579951539942826E-2</v>
      </c>
      <c r="CB13" s="7">
        <v>0</v>
      </c>
      <c r="CC13" s="7">
        <v>0</v>
      </c>
      <c r="CD13" s="7">
        <v>0</v>
      </c>
      <c r="CE13" s="7">
        <v>2.0730087778965433E-10</v>
      </c>
      <c r="CG13" s="222"/>
      <c r="CH13" s="23" t="s">
        <v>21</v>
      </c>
      <c r="CI13" s="7">
        <v>0</v>
      </c>
      <c r="CJ13" s="7">
        <v>1.4884048945029315E-6</v>
      </c>
      <c r="CK13" s="7">
        <v>1.1471363030332858E-5</v>
      </c>
      <c r="CL13" s="7">
        <v>0</v>
      </c>
      <c r="CM13" s="7">
        <v>1.7243715241192502E-6</v>
      </c>
      <c r="CN13" s="7">
        <v>1.3150099083552303E-5</v>
      </c>
      <c r="CO13" s="7">
        <v>1.2506484374333163E-5</v>
      </c>
      <c r="CP13" s="7">
        <v>6.508157499317312E-4</v>
      </c>
      <c r="CQ13" s="7">
        <v>4.9553994690754044E-5</v>
      </c>
      <c r="CR13" s="7">
        <v>1.8447511011569948E-3</v>
      </c>
      <c r="CS13" s="7">
        <v>1.2506484374333163E-5</v>
      </c>
      <c r="CT13" s="7">
        <v>6.4835298561747353E-4</v>
      </c>
      <c r="CU13" s="7">
        <v>7.9286391505206458E-3</v>
      </c>
      <c r="CV13" s="7">
        <v>1.2388498672688511E-5</v>
      </c>
      <c r="CW13" s="7">
        <v>5.3619613508308272E-3</v>
      </c>
      <c r="CX13" s="7">
        <v>5.1933171799809419E-3</v>
      </c>
      <c r="CY13" s="7">
        <v>1.8695734115244192E-10</v>
      </c>
      <c r="CZ13" s="7">
        <v>1.9504452310280788E-13</v>
      </c>
      <c r="DA13" s="7">
        <v>9.6528173022196927E-11</v>
      </c>
      <c r="DB13" s="7">
        <v>2.0730087778965433E-10</v>
      </c>
      <c r="DD13" s="222"/>
      <c r="DE13" s="23" t="s">
        <v>21</v>
      </c>
      <c r="DF13" s="7">
        <v>0</v>
      </c>
      <c r="DG13" s="7">
        <v>1.6559908426423459E-6</v>
      </c>
      <c r="DH13" s="7">
        <v>9.1152561875887381E-6</v>
      </c>
      <c r="DI13" s="7">
        <v>0</v>
      </c>
      <c r="DJ13" s="7">
        <v>1.9185259762319859E-6</v>
      </c>
      <c r="DK13" s="7">
        <v>1.0449196117479774E-5</v>
      </c>
      <c r="DL13" s="7">
        <v>1.6131199881248074E-5</v>
      </c>
      <c r="DM13" s="7">
        <v>3.1306040893123883E-5</v>
      </c>
      <c r="DN13" s="7">
        <v>6.1699483664458805E-5</v>
      </c>
      <c r="DO13" s="7">
        <v>5.0541126059095741E-5</v>
      </c>
      <c r="DP13" s="7">
        <v>1.6131199881248074E-5</v>
      </c>
      <c r="DQ13" s="7">
        <v>2.8925994365877814E-5</v>
      </c>
      <c r="DR13" s="7">
        <v>9.2237555057849731E-3</v>
      </c>
      <c r="DS13" s="7">
        <v>1.6437623854440382E-5</v>
      </c>
      <c r="DT13" s="7">
        <v>5.6183101006713459E-3</v>
      </c>
      <c r="DU13" s="7">
        <v>5.4416032602987562E-3</v>
      </c>
      <c r="DV13" s="7">
        <v>6.231911371748064E-11</v>
      </c>
      <c r="DW13" s="7">
        <v>1.9028733961249546E-14</v>
      </c>
      <c r="DX13" s="7">
        <v>3.217605767406564E-11</v>
      </c>
      <c r="DY13" s="7">
        <v>3.3035996460502683E-12</v>
      </c>
    </row>
    <row r="14" spans="1:129">
      <c r="C14" s="3" t="s">
        <v>342</v>
      </c>
      <c r="D14" s="155">
        <v>1.0526315789473684</v>
      </c>
      <c r="E14" s="155">
        <v>1</v>
      </c>
      <c r="F14" s="17"/>
      <c r="G14" s="155">
        <v>1.0106382978723405</v>
      </c>
      <c r="H14" s="155">
        <v>1</v>
      </c>
      <c r="I14" s="17"/>
      <c r="J14" s="155">
        <v>1.1190476190476191</v>
      </c>
      <c r="K14" s="155">
        <v>1</v>
      </c>
      <c r="L14" s="17"/>
      <c r="M14" s="17"/>
      <c r="N14" s="17"/>
      <c r="P14" s="222"/>
      <c r="Q14" s="23" t="s">
        <v>205</v>
      </c>
      <c r="R14" s="7">
        <v>0</v>
      </c>
      <c r="S14" s="7">
        <v>0</v>
      </c>
      <c r="T14" s="7">
        <v>5.3191489361702129E-4</v>
      </c>
      <c r="U14" s="7">
        <v>0</v>
      </c>
      <c r="V14" s="7">
        <v>0</v>
      </c>
      <c r="W14" s="7">
        <v>6.0975609756097561E-4</v>
      </c>
      <c r="X14" s="7">
        <v>5.9523809523809529E-4</v>
      </c>
      <c r="Y14" s="7">
        <v>1.8269684111268264E-3</v>
      </c>
      <c r="Z14" s="7">
        <v>1.5243902439024391E-3</v>
      </c>
      <c r="AA14" s="7">
        <v>1.5936254980079681E-2</v>
      </c>
      <c r="AB14" s="7">
        <v>5.9523809523809529E-4</v>
      </c>
      <c r="AC14" s="7">
        <v>1.8200549450549449E-3</v>
      </c>
      <c r="AD14" s="7">
        <v>0</v>
      </c>
      <c r="AE14" s="7">
        <v>7.6219512195121954E-4</v>
      </c>
      <c r="AF14" s="7">
        <v>0</v>
      </c>
      <c r="AG14" s="7">
        <v>0</v>
      </c>
      <c r="AH14" s="7">
        <v>0</v>
      </c>
      <c r="AI14" s="7">
        <v>1.2000000000000001E-11</v>
      </c>
      <c r="AJ14" s="7">
        <v>0</v>
      </c>
      <c r="AK14" s="7">
        <v>0</v>
      </c>
      <c r="AM14" s="222"/>
      <c r="AN14" s="23" t="s">
        <v>205</v>
      </c>
      <c r="AO14" s="7">
        <v>0</v>
      </c>
      <c r="AP14" s="7">
        <v>1.0310627264385966E-5</v>
      </c>
      <c r="AQ14" s="7">
        <v>8.4767313723828085E-6</v>
      </c>
      <c r="AR14" s="7">
        <v>0</v>
      </c>
      <c r="AS14" s="7">
        <v>1.194523890386179E-5</v>
      </c>
      <c r="AT14" s="7">
        <v>9.71722864639005E-6</v>
      </c>
      <c r="AU14" s="7">
        <v>6.2369569341680896E-4</v>
      </c>
      <c r="AV14" s="7">
        <v>6.089894703756089E-4</v>
      </c>
      <c r="AW14" s="7">
        <v>1.7733942279661841E-3</v>
      </c>
      <c r="AX14" s="7">
        <v>1.5547565834224078E-3</v>
      </c>
      <c r="AY14" s="7">
        <v>6.2369569341680896E-4</v>
      </c>
      <c r="AZ14" s="7">
        <v>6.066849816849817E-4</v>
      </c>
      <c r="BA14" s="7">
        <v>7.9681274900398405E-2</v>
      </c>
      <c r="BB14" s="7">
        <v>7.6219512195121954E-4</v>
      </c>
      <c r="BC14" s="7">
        <v>1.5771706629592239E-2</v>
      </c>
      <c r="BD14" s="7">
        <v>1.5275655611428319E-2</v>
      </c>
      <c r="BE14" s="7">
        <v>0</v>
      </c>
      <c r="BF14" s="7">
        <v>0</v>
      </c>
      <c r="BG14" s="7">
        <v>0</v>
      </c>
      <c r="BH14" s="7">
        <v>2.0325203252032515E-10</v>
      </c>
      <c r="BJ14" s="222"/>
      <c r="BK14" s="23" t="s">
        <v>205</v>
      </c>
      <c r="BL14" s="7">
        <v>0</v>
      </c>
      <c r="BM14" s="7">
        <v>1.4593344864071712E-6</v>
      </c>
      <c r="BN14" s="7">
        <v>1.124731297114667E-5</v>
      </c>
      <c r="BO14" s="7">
        <v>0</v>
      </c>
      <c r="BP14" s="7">
        <v>1.6906923927887962E-6</v>
      </c>
      <c r="BQ14" s="7">
        <v>1.2893261210826672E-5</v>
      </c>
      <c r="BR14" s="7">
        <v>1.2262217101396968E-5</v>
      </c>
      <c r="BS14" s="7">
        <v>6.3810450481587705E-4</v>
      </c>
      <c r="BT14" s="7">
        <v>4.8586143231950252E-5</v>
      </c>
      <c r="BU14" s="7">
        <v>1.8087208062125223E-3</v>
      </c>
      <c r="BV14" s="7">
        <v>1.2262217101396968E-5</v>
      </c>
      <c r="BW14" s="7">
        <v>6.3568984136713226E-4</v>
      </c>
      <c r="BX14" s="7">
        <v>7.773782917112039E-3</v>
      </c>
      <c r="BY14" s="7">
        <v>1.2146535807987563E-5</v>
      </c>
      <c r="BZ14" s="7">
        <v>5.2572355431974131E-3</v>
      </c>
      <c r="CA14" s="7">
        <v>5.0918852038094389E-3</v>
      </c>
      <c r="CB14" s="7">
        <v>1.8330583058305828E-10</v>
      </c>
      <c r="CC14" s="7">
        <v>1.9123505976095617E-13</v>
      </c>
      <c r="CD14" s="7">
        <v>9.4642857142857139E-11</v>
      </c>
      <c r="CE14" s="7">
        <v>2.0325203252032515E-10</v>
      </c>
      <c r="CG14" s="222"/>
      <c r="CH14" s="23" t="s">
        <v>205</v>
      </c>
      <c r="CI14" s="7">
        <v>0</v>
      </c>
      <c r="CJ14" s="7">
        <v>1.6236472714969875E-6</v>
      </c>
      <c r="CK14" s="7">
        <v>8.9372238401748952E-6</v>
      </c>
      <c r="CL14" s="7">
        <v>0</v>
      </c>
      <c r="CM14" s="7">
        <v>1.8810547657587052E-6</v>
      </c>
      <c r="CN14" s="7">
        <v>1.0245110255810247E-5</v>
      </c>
      <c r="CO14" s="7">
        <v>1.5816137383567446E-5</v>
      </c>
      <c r="CP14" s="7">
        <v>3.0694594781930055E-5</v>
      </c>
      <c r="CQ14" s="7">
        <v>6.0494415624137341E-5</v>
      </c>
      <c r="CR14" s="7">
        <v>4.9553994690754031E-5</v>
      </c>
      <c r="CS14" s="7">
        <v>1.5816137383567446E-5</v>
      </c>
      <c r="CT14" s="7">
        <v>2.8361033538419263E-5</v>
      </c>
      <c r="CU14" s="7">
        <v>9.043604031062611E-3</v>
      </c>
      <c r="CV14" s="7">
        <v>1.6116576513533343E-5</v>
      </c>
      <c r="CW14" s="7">
        <v>5.5085774815176085E-3</v>
      </c>
      <c r="CX14" s="7">
        <v>5.3353219466210459E-3</v>
      </c>
      <c r="CY14" s="7">
        <v>6.1101943527686099E-11</v>
      </c>
      <c r="CZ14" s="7">
        <v>1.8657079001068892E-14</v>
      </c>
      <c r="DA14" s="7">
        <v>3.1547619047619049E-11</v>
      </c>
      <c r="DB14" s="7">
        <v>3.2390762154633489E-12</v>
      </c>
      <c r="DD14" s="222"/>
      <c r="DE14" s="23" t="s">
        <v>205</v>
      </c>
      <c r="DF14" s="7">
        <v>0</v>
      </c>
      <c r="DG14" s="7">
        <v>5.8391149607691653E-8</v>
      </c>
      <c r="DH14" s="7">
        <v>3.8340382838205226E-6</v>
      </c>
      <c r="DI14" s="7">
        <v>0</v>
      </c>
      <c r="DJ14" s="7">
        <v>6.7648283082081799E-8</v>
      </c>
      <c r="DK14" s="7">
        <v>4.3951170570625508E-6</v>
      </c>
      <c r="DL14" s="7">
        <v>1.0089668335476826E-5</v>
      </c>
      <c r="DM14" s="7">
        <v>2.2231224075037921E-5</v>
      </c>
      <c r="DN14" s="7">
        <v>2.6387056806568645E-5</v>
      </c>
      <c r="DO14" s="7">
        <v>6.1699483664458805E-5</v>
      </c>
      <c r="DP14" s="7">
        <v>1.0089668335476826E-5</v>
      </c>
      <c r="DQ14" s="7">
        <v>2.1407962061608886E-5</v>
      </c>
      <c r="DR14" s="7">
        <v>2.4776997345377018E-4</v>
      </c>
      <c r="DS14" s="7">
        <v>1.2806387819762807E-5</v>
      </c>
      <c r="DT14" s="7">
        <v>2.4576285561888435E-4</v>
      </c>
      <c r="DU14" s="7">
        <v>2.5664376907968278E-4</v>
      </c>
      <c r="DV14" s="7">
        <v>6.4023151983193008E-11</v>
      </c>
      <c r="DW14" s="7">
        <v>2.1704649674550266E-14</v>
      </c>
      <c r="DX14" s="7">
        <v>3.3055871751090873E-11</v>
      </c>
      <c r="DY14" s="7">
        <v>4.2977537369422227E-12</v>
      </c>
    </row>
    <row r="15" spans="1:129">
      <c r="C15" s="3" t="s">
        <v>143</v>
      </c>
      <c r="D15" s="17" t="s">
        <v>185</v>
      </c>
      <c r="E15" s="17" t="s">
        <v>185</v>
      </c>
      <c r="F15" s="17"/>
      <c r="G15" s="17" t="s">
        <v>185</v>
      </c>
      <c r="H15" s="17" t="s">
        <v>185</v>
      </c>
      <c r="I15" s="17"/>
      <c r="J15" s="17" t="s">
        <v>185</v>
      </c>
      <c r="K15" s="17" t="s">
        <v>185</v>
      </c>
      <c r="L15" s="17"/>
      <c r="M15" s="17"/>
      <c r="N15" s="17"/>
      <c r="P15" s="222"/>
      <c r="Q15" s="23" t="s">
        <v>20</v>
      </c>
      <c r="R15" s="7">
        <v>0</v>
      </c>
      <c r="S15" s="7">
        <v>0</v>
      </c>
      <c r="T15" s="7">
        <v>0</v>
      </c>
      <c r="U15" s="7">
        <v>0</v>
      </c>
      <c r="V15" s="7">
        <v>0</v>
      </c>
      <c r="W15" s="7">
        <v>0</v>
      </c>
      <c r="X15" s="7">
        <v>0</v>
      </c>
      <c r="Y15" s="7">
        <v>0</v>
      </c>
      <c r="Z15" s="7">
        <v>0</v>
      </c>
      <c r="AA15" s="7">
        <v>0</v>
      </c>
      <c r="AB15" s="7">
        <v>0</v>
      </c>
      <c r="AC15" s="7">
        <v>0</v>
      </c>
      <c r="AD15" s="7">
        <v>0</v>
      </c>
      <c r="AE15" s="7">
        <v>0</v>
      </c>
      <c r="AF15" s="7">
        <v>8.8321557125716534</v>
      </c>
      <c r="AG15" s="7">
        <v>0</v>
      </c>
      <c r="AH15" s="7">
        <v>0</v>
      </c>
      <c r="AI15" s="7">
        <v>0</v>
      </c>
      <c r="AJ15" s="7">
        <v>0</v>
      </c>
      <c r="AK15" s="7">
        <v>0</v>
      </c>
      <c r="AM15" s="222"/>
      <c r="AN15" s="23" t="s">
        <v>20</v>
      </c>
      <c r="AO15" s="7">
        <v>0</v>
      </c>
      <c r="AP15" s="7">
        <v>0</v>
      </c>
      <c r="AQ15" s="7">
        <v>0</v>
      </c>
      <c r="AR15" s="7">
        <v>0</v>
      </c>
      <c r="AS15" s="7">
        <v>0</v>
      </c>
      <c r="AT15" s="7">
        <v>0</v>
      </c>
      <c r="AU15" s="7">
        <v>0</v>
      </c>
      <c r="AV15" s="7">
        <v>0</v>
      </c>
      <c r="AW15" s="7">
        <v>0</v>
      </c>
      <c r="AX15" s="7">
        <v>0</v>
      </c>
      <c r="AY15" s="7">
        <v>0</v>
      </c>
      <c r="AZ15" s="7">
        <v>0</v>
      </c>
      <c r="BA15" s="7">
        <v>0</v>
      </c>
      <c r="BB15" s="7">
        <v>0</v>
      </c>
      <c r="BC15" s="7">
        <v>0</v>
      </c>
      <c r="BD15" s="7">
        <v>0</v>
      </c>
      <c r="BE15" s="7">
        <v>0</v>
      </c>
      <c r="BF15" s="7">
        <v>0</v>
      </c>
      <c r="BG15" s="7">
        <v>5.2999999999999998E-8</v>
      </c>
      <c r="BH15" s="7">
        <v>0</v>
      </c>
      <c r="BJ15" s="222"/>
      <c r="BK15" s="23" t="s">
        <v>20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G15" s="222"/>
      <c r="CH15" s="23" t="s">
        <v>20</v>
      </c>
      <c r="CI15" s="7">
        <v>0</v>
      </c>
      <c r="CJ15" s="7">
        <v>0</v>
      </c>
      <c r="CK15" s="7">
        <v>0</v>
      </c>
      <c r="CL15" s="7">
        <v>0</v>
      </c>
      <c r="CM15" s="7">
        <v>0</v>
      </c>
      <c r="CN15" s="7">
        <v>0</v>
      </c>
      <c r="CO15" s="7">
        <v>0</v>
      </c>
      <c r="CP15" s="7">
        <v>0</v>
      </c>
      <c r="CQ15" s="7">
        <v>0</v>
      </c>
      <c r="CR15" s="7">
        <v>0</v>
      </c>
      <c r="CS15" s="7">
        <v>0</v>
      </c>
      <c r="CT15" s="7">
        <v>0</v>
      </c>
      <c r="CU15" s="7">
        <v>0</v>
      </c>
      <c r="CV15" s="7">
        <v>0</v>
      </c>
      <c r="CW15" s="7">
        <v>0</v>
      </c>
      <c r="CX15" s="7">
        <v>0</v>
      </c>
      <c r="CY15" s="7">
        <v>0</v>
      </c>
      <c r="CZ15" s="7">
        <v>0</v>
      </c>
      <c r="DA15" s="7">
        <v>0</v>
      </c>
      <c r="DB15" s="7">
        <v>0</v>
      </c>
      <c r="DD15" s="222"/>
      <c r="DE15" s="23" t="s">
        <v>20</v>
      </c>
      <c r="DF15" s="7">
        <v>0</v>
      </c>
      <c r="DG15" s="7">
        <v>0</v>
      </c>
      <c r="DH15" s="7">
        <v>0</v>
      </c>
      <c r="DI15" s="7">
        <v>0</v>
      </c>
      <c r="DJ15" s="7">
        <v>0</v>
      </c>
      <c r="DK15" s="7">
        <v>0</v>
      </c>
      <c r="DL15" s="7">
        <v>0</v>
      </c>
      <c r="DM15" s="7">
        <v>0</v>
      </c>
      <c r="DN15" s="7">
        <v>0</v>
      </c>
      <c r="DO15" s="7">
        <v>0</v>
      </c>
      <c r="DP15" s="7">
        <v>0</v>
      </c>
      <c r="DQ15" s="7">
        <v>0</v>
      </c>
      <c r="DR15" s="7">
        <v>0</v>
      </c>
      <c r="DS15" s="7">
        <v>0</v>
      </c>
      <c r="DT15" s="7">
        <v>0</v>
      </c>
      <c r="DU15" s="7">
        <v>0</v>
      </c>
      <c r="DV15" s="7">
        <v>0</v>
      </c>
      <c r="DW15" s="7">
        <v>0</v>
      </c>
      <c r="DX15" s="7">
        <v>0</v>
      </c>
      <c r="DY15" s="7">
        <v>0</v>
      </c>
    </row>
    <row r="16" spans="1:129">
      <c r="C16" s="3" t="s">
        <v>344</v>
      </c>
      <c r="D16" s="221" t="s">
        <v>345</v>
      </c>
      <c r="E16" s="221"/>
      <c r="F16" s="17"/>
      <c r="G16" s="221" t="s">
        <v>346</v>
      </c>
      <c r="H16" s="221"/>
      <c r="I16" s="17"/>
      <c r="J16" s="227" t="s">
        <v>347</v>
      </c>
      <c r="K16" s="227"/>
      <c r="L16" s="17"/>
      <c r="M16" s="17"/>
      <c r="N16" s="17"/>
      <c r="P16" s="222"/>
      <c r="Q16" s="23" t="s">
        <v>207</v>
      </c>
      <c r="R16" s="7">
        <v>0</v>
      </c>
      <c r="S16" s="7">
        <v>0</v>
      </c>
      <c r="T16" s="7">
        <v>0</v>
      </c>
      <c r="U16" s="7">
        <v>0</v>
      </c>
      <c r="V16" s="7">
        <v>0</v>
      </c>
      <c r="W16" s="7">
        <v>0</v>
      </c>
      <c r="X16" s="7">
        <v>0</v>
      </c>
      <c r="Y16" s="7">
        <v>0</v>
      </c>
      <c r="Z16" s="7">
        <v>0</v>
      </c>
      <c r="AA16" s="7">
        <v>0</v>
      </c>
      <c r="AB16" s="7">
        <v>0</v>
      </c>
      <c r="AC16" s="7">
        <v>0</v>
      </c>
      <c r="AD16" s="7">
        <v>0</v>
      </c>
      <c r="AE16" s="7">
        <v>0</v>
      </c>
      <c r="AF16" s="7">
        <v>0</v>
      </c>
      <c r="AG16" s="7">
        <v>0</v>
      </c>
      <c r="AH16" s="7">
        <v>0</v>
      </c>
      <c r="AI16" s="7">
        <v>0</v>
      </c>
      <c r="AJ16" s="7">
        <v>5.2000000000000002E-8</v>
      </c>
      <c r="AK16" s="7">
        <v>0</v>
      </c>
      <c r="AM16" s="222"/>
      <c r="AN16" s="23" t="s">
        <v>207</v>
      </c>
      <c r="AO16" s="7">
        <v>0</v>
      </c>
      <c r="AP16" s="7">
        <v>0</v>
      </c>
      <c r="AQ16" s="7">
        <v>0</v>
      </c>
      <c r="AR16" s="7">
        <v>0</v>
      </c>
      <c r="AS16" s="7">
        <v>0</v>
      </c>
      <c r="AT16" s="7">
        <v>0</v>
      </c>
      <c r="AU16" s="7">
        <v>0</v>
      </c>
      <c r="AV16" s="7">
        <v>0</v>
      </c>
      <c r="AW16" s="7">
        <v>0</v>
      </c>
      <c r="AX16" s="7">
        <v>0</v>
      </c>
      <c r="AY16" s="7">
        <v>0</v>
      </c>
      <c r="AZ16" s="7">
        <v>0</v>
      </c>
      <c r="BA16" s="7">
        <v>0</v>
      </c>
      <c r="BB16" s="7">
        <v>0</v>
      </c>
      <c r="BC16" s="7">
        <v>0</v>
      </c>
      <c r="BD16" s="7">
        <v>0</v>
      </c>
      <c r="BE16" s="7">
        <v>0</v>
      </c>
      <c r="BF16" s="7">
        <v>0</v>
      </c>
      <c r="BG16" s="7">
        <v>0</v>
      </c>
      <c r="BH16" s="7">
        <v>0</v>
      </c>
      <c r="BJ16" s="222"/>
      <c r="BK16" s="23" t="s">
        <v>207</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G16" s="222"/>
      <c r="CH16" s="23" t="s">
        <v>207</v>
      </c>
      <c r="CI16" s="7">
        <v>0</v>
      </c>
      <c r="CJ16" s="7">
        <v>0</v>
      </c>
      <c r="CK16" s="7">
        <v>0</v>
      </c>
      <c r="CL16" s="7">
        <v>0</v>
      </c>
      <c r="CM16" s="7">
        <v>0</v>
      </c>
      <c r="CN16" s="7">
        <v>0</v>
      </c>
      <c r="CO16" s="7">
        <v>0</v>
      </c>
      <c r="CP16" s="7">
        <v>0</v>
      </c>
      <c r="CQ16" s="7">
        <v>0</v>
      </c>
      <c r="CR16" s="7">
        <v>0</v>
      </c>
      <c r="CS16" s="7">
        <v>0</v>
      </c>
      <c r="CT16" s="7">
        <v>0</v>
      </c>
      <c r="CU16" s="7">
        <v>0</v>
      </c>
      <c r="CV16" s="7">
        <v>0</v>
      </c>
      <c r="CW16" s="7">
        <v>0</v>
      </c>
      <c r="CX16" s="7">
        <v>0</v>
      </c>
      <c r="CY16" s="7">
        <v>0</v>
      </c>
      <c r="CZ16" s="7">
        <v>0</v>
      </c>
      <c r="DA16" s="7">
        <v>0</v>
      </c>
      <c r="DB16" s="7">
        <v>0</v>
      </c>
      <c r="DD16" s="222"/>
      <c r="DE16" s="23" t="s">
        <v>207</v>
      </c>
      <c r="DF16" s="7">
        <v>0</v>
      </c>
      <c r="DG16" s="7">
        <v>0</v>
      </c>
      <c r="DH16" s="7">
        <v>0</v>
      </c>
      <c r="DI16" s="7">
        <v>0</v>
      </c>
      <c r="DJ16" s="7">
        <v>0</v>
      </c>
      <c r="DK16" s="7">
        <v>0</v>
      </c>
      <c r="DL16" s="7">
        <v>0</v>
      </c>
      <c r="DM16" s="7">
        <v>0</v>
      </c>
      <c r="DN16" s="7">
        <v>0</v>
      </c>
      <c r="DO16" s="7">
        <v>0</v>
      </c>
      <c r="DP16" s="7">
        <v>0</v>
      </c>
      <c r="DQ16" s="7">
        <v>0</v>
      </c>
      <c r="DR16" s="7">
        <v>0</v>
      </c>
      <c r="DS16" s="7">
        <v>0</v>
      </c>
      <c r="DT16" s="7">
        <v>0</v>
      </c>
      <c r="DU16" s="7">
        <v>0</v>
      </c>
      <c r="DV16" s="7">
        <v>0</v>
      </c>
      <c r="DW16" s="7">
        <v>0</v>
      </c>
      <c r="DX16" s="7">
        <v>0</v>
      </c>
      <c r="DY16" s="7">
        <v>0</v>
      </c>
    </row>
    <row r="17" spans="3:129">
      <c r="C17" s="3"/>
      <c r="D17" s="17"/>
      <c r="E17" s="17"/>
      <c r="F17" s="17"/>
      <c r="G17" s="17"/>
      <c r="H17" s="17"/>
      <c r="I17" s="17"/>
      <c r="J17" s="17"/>
      <c r="K17" s="17"/>
      <c r="L17" s="17"/>
      <c r="M17" s="17"/>
      <c r="N17" s="17"/>
      <c r="P17" s="222"/>
      <c r="Q17" s="23" t="s">
        <v>30</v>
      </c>
      <c r="R17" s="7">
        <v>0</v>
      </c>
      <c r="S17" s="7">
        <v>0</v>
      </c>
      <c r="T17" s="7">
        <v>0</v>
      </c>
      <c r="U17" s="7">
        <v>0</v>
      </c>
      <c r="V17" s="7">
        <v>0</v>
      </c>
      <c r="W17" s="7">
        <v>0</v>
      </c>
      <c r="X17" s="7">
        <v>0</v>
      </c>
      <c r="Y17" s="7">
        <v>0</v>
      </c>
      <c r="Z17" s="7">
        <v>0</v>
      </c>
      <c r="AA17" s="7">
        <v>0</v>
      </c>
      <c r="AB17" s="7">
        <v>0</v>
      </c>
      <c r="AC17" s="7">
        <v>0</v>
      </c>
      <c r="AD17" s="7">
        <v>0</v>
      </c>
      <c r="AE17" s="7">
        <v>0</v>
      </c>
      <c r="AF17" s="7">
        <v>0</v>
      </c>
      <c r="AG17" s="7">
        <v>0</v>
      </c>
      <c r="AH17" s="7">
        <v>0</v>
      </c>
      <c r="AI17" s="7">
        <v>0</v>
      </c>
      <c r="AJ17" s="7">
        <v>0</v>
      </c>
      <c r="AK17" s="7">
        <v>0</v>
      </c>
      <c r="AM17" s="222"/>
      <c r="AN17" s="23" t="s">
        <v>30</v>
      </c>
      <c r="AO17" s="7">
        <v>0</v>
      </c>
      <c r="AP17" s="7">
        <v>0</v>
      </c>
      <c r="AQ17" s="7">
        <v>0</v>
      </c>
      <c r="AR17" s="7">
        <v>0</v>
      </c>
      <c r="AS17" s="7">
        <v>0</v>
      </c>
      <c r="AT17" s="7">
        <v>0</v>
      </c>
      <c r="AU17" s="7">
        <v>0</v>
      </c>
      <c r="AV17" s="7">
        <v>0</v>
      </c>
      <c r="AW17" s="7">
        <v>0</v>
      </c>
      <c r="AX17" s="7">
        <v>0</v>
      </c>
      <c r="AY17" s="7">
        <v>0</v>
      </c>
      <c r="AZ17" s="7">
        <v>0</v>
      </c>
      <c r="BA17" s="7">
        <v>0</v>
      </c>
      <c r="BB17" s="7">
        <v>0</v>
      </c>
      <c r="BC17" s="7">
        <v>0</v>
      </c>
      <c r="BD17" s="7">
        <v>0</v>
      </c>
      <c r="BE17" s="7">
        <v>0</v>
      </c>
      <c r="BF17" s="7">
        <v>0</v>
      </c>
      <c r="BG17" s="7">
        <v>0</v>
      </c>
      <c r="BH17" s="7">
        <v>0</v>
      </c>
      <c r="BJ17" s="222"/>
      <c r="BK17" s="23" t="s">
        <v>30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G17" s="222"/>
      <c r="CH17" s="23" t="s">
        <v>30</v>
      </c>
      <c r="CI17" s="7">
        <v>0</v>
      </c>
      <c r="CJ17" s="7">
        <v>0</v>
      </c>
      <c r="CK17" s="7">
        <v>0</v>
      </c>
      <c r="CL17" s="7">
        <v>0</v>
      </c>
      <c r="CM17" s="7">
        <v>0</v>
      </c>
      <c r="CN17" s="7">
        <v>0</v>
      </c>
      <c r="CO17" s="7">
        <v>0</v>
      </c>
      <c r="CP17" s="7">
        <v>0</v>
      </c>
      <c r="CQ17" s="7">
        <v>0</v>
      </c>
      <c r="CR17" s="7">
        <v>0</v>
      </c>
      <c r="CS17" s="7">
        <v>0</v>
      </c>
      <c r="CT17" s="7">
        <v>0</v>
      </c>
      <c r="CU17" s="7">
        <v>0</v>
      </c>
      <c r="CV17" s="7">
        <v>0</v>
      </c>
      <c r="CW17" s="7">
        <v>0</v>
      </c>
      <c r="CX17" s="7">
        <v>0</v>
      </c>
      <c r="CY17" s="7">
        <v>0</v>
      </c>
      <c r="CZ17" s="7">
        <v>0</v>
      </c>
      <c r="DA17" s="7">
        <v>0</v>
      </c>
      <c r="DB17" s="7">
        <v>0</v>
      </c>
      <c r="DD17" s="222"/>
      <c r="DE17" s="23" t="s">
        <v>30</v>
      </c>
      <c r="DF17" s="7">
        <v>0</v>
      </c>
      <c r="DG17" s="7">
        <v>0</v>
      </c>
      <c r="DH17" s="7">
        <v>0</v>
      </c>
      <c r="DI17" s="7">
        <v>0</v>
      </c>
      <c r="DJ17" s="7">
        <v>0</v>
      </c>
      <c r="DK17" s="7">
        <v>0</v>
      </c>
      <c r="DL17" s="7">
        <v>0</v>
      </c>
      <c r="DM17" s="7">
        <v>0</v>
      </c>
      <c r="DN17" s="7">
        <v>0</v>
      </c>
      <c r="DO17" s="7">
        <v>0</v>
      </c>
      <c r="DP17" s="7">
        <v>0</v>
      </c>
      <c r="DQ17" s="7">
        <v>0</v>
      </c>
      <c r="DR17" s="7">
        <v>0</v>
      </c>
      <c r="DS17" s="7">
        <v>0</v>
      </c>
      <c r="DT17" s="7">
        <v>0</v>
      </c>
      <c r="DU17" s="7">
        <v>0</v>
      </c>
      <c r="DV17" s="7">
        <v>0</v>
      </c>
      <c r="DW17" s="7">
        <v>0</v>
      </c>
      <c r="DX17" s="7">
        <v>0</v>
      </c>
      <c r="DY17" s="7">
        <v>0</v>
      </c>
    </row>
    <row r="18" spans="3:129">
      <c r="C18" s="3"/>
      <c r="D18" s="17"/>
      <c r="E18" s="17"/>
      <c r="F18" s="17"/>
      <c r="G18" s="17"/>
      <c r="H18" s="17"/>
      <c r="I18" s="17"/>
      <c r="J18" s="17"/>
      <c r="K18" s="17"/>
      <c r="L18" s="17"/>
      <c r="M18" s="17"/>
      <c r="N18" s="17"/>
      <c r="P18" s="222"/>
      <c r="Q18" s="23" t="s">
        <v>31</v>
      </c>
      <c r="R18" s="7">
        <v>0</v>
      </c>
      <c r="S18" s="7">
        <v>0</v>
      </c>
      <c r="T18" s="7">
        <v>0</v>
      </c>
      <c r="U18" s="7">
        <v>0</v>
      </c>
      <c r="V18" s="7">
        <v>0</v>
      </c>
      <c r="W18" s="7">
        <v>0</v>
      </c>
      <c r="X18" s="7">
        <v>0</v>
      </c>
      <c r="Y18" s="7">
        <v>0</v>
      </c>
      <c r="Z18" s="7">
        <v>0</v>
      </c>
      <c r="AA18" s="7">
        <v>0</v>
      </c>
      <c r="AB18" s="7">
        <v>0</v>
      </c>
      <c r="AC18" s="7">
        <v>0</v>
      </c>
      <c r="AD18" s="7">
        <v>0</v>
      </c>
      <c r="AE18" s="7">
        <v>0</v>
      </c>
      <c r="AF18" s="7">
        <v>0</v>
      </c>
      <c r="AG18" s="7">
        <v>0</v>
      </c>
      <c r="AH18" s="7">
        <v>0</v>
      </c>
      <c r="AI18" s="7">
        <v>0</v>
      </c>
      <c r="AJ18" s="7">
        <v>0</v>
      </c>
      <c r="AK18" s="7">
        <v>0</v>
      </c>
      <c r="AM18" s="222"/>
      <c r="AN18" s="23" t="s">
        <v>31</v>
      </c>
      <c r="AO18" s="7">
        <v>0</v>
      </c>
      <c r="AP18" s="7">
        <v>0</v>
      </c>
      <c r="AQ18" s="7">
        <v>0</v>
      </c>
      <c r="AR18" s="7">
        <v>0</v>
      </c>
      <c r="AS18" s="7">
        <v>0</v>
      </c>
      <c r="AT18" s="7">
        <v>0</v>
      </c>
      <c r="AU18" s="7">
        <v>0</v>
      </c>
      <c r="AV18" s="7">
        <v>0</v>
      </c>
      <c r="AW18" s="7">
        <v>0</v>
      </c>
      <c r="AX18" s="7">
        <v>0</v>
      </c>
      <c r="AY18" s="7">
        <v>0</v>
      </c>
      <c r="AZ18" s="7">
        <v>0</v>
      </c>
      <c r="BA18" s="7">
        <v>0</v>
      </c>
      <c r="BB18" s="7">
        <v>0</v>
      </c>
      <c r="BC18" s="7">
        <v>0</v>
      </c>
      <c r="BD18" s="7">
        <v>0</v>
      </c>
      <c r="BE18" s="7">
        <v>0</v>
      </c>
      <c r="BF18" s="7">
        <v>0</v>
      </c>
      <c r="BG18" s="7">
        <v>0</v>
      </c>
      <c r="BH18" s="7">
        <v>0</v>
      </c>
      <c r="BJ18" s="222"/>
      <c r="BK18" s="23" t="s">
        <v>31</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G18" s="222"/>
      <c r="CH18" s="23" t="s">
        <v>31</v>
      </c>
      <c r="CI18" s="7">
        <v>0</v>
      </c>
      <c r="CJ18" s="7">
        <v>0</v>
      </c>
      <c r="CK18" s="7">
        <v>0</v>
      </c>
      <c r="CL18" s="7">
        <v>0</v>
      </c>
      <c r="CM18" s="7">
        <v>0</v>
      </c>
      <c r="CN18" s="7">
        <v>0</v>
      </c>
      <c r="CO18" s="7">
        <v>0</v>
      </c>
      <c r="CP18" s="7">
        <v>0</v>
      </c>
      <c r="CQ18" s="7">
        <v>0</v>
      </c>
      <c r="CR18" s="7">
        <v>0</v>
      </c>
      <c r="CS18" s="7">
        <v>0</v>
      </c>
      <c r="CT18" s="7">
        <v>0</v>
      </c>
      <c r="CU18" s="7">
        <v>0</v>
      </c>
      <c r="CV18" s="7">
        <v>0</v>
      </c>
      <c r="CW18" s="7">
        <v>0</v>
      </c>
      <c r="CX18" s="7">
        <v>0</v>
      </c>
      <c r="CY18" s="7">
        <v>0</v>
      </c>
      <c r="CZ18" s="7">
        <v>0</v>
      </c>
      <c r="DA18" s="7">
        <v>0</v>
      </c>
      <c r="DB18" s="7">
        <v>0</v>
      </c>
      <c r="DD18" s="222"/>
      <c r="DE18" s="23" t="s">
        <v>31</v>
      </c>
      <c r="DF18" s="7">
        <v>0</v>
      </c>
      <c r="DG18" s="7">
        <v>0</v>
      </c>
      <c r="DH18" s="7">
        <v>0</v>
      </c>
      <c r="DI18" s="7">
        <v>0</v>
      </c>
      <c r="DJ18" s="7">
        <v>0</v>
      </c>
      <c r="DK18" s="7">
        <v>0</v>
      </c>
      <c r="DL18" s="7">
        <v>0</v>
      </c>
      <c r="DM18" s="7">
        <v>0</v>
      </c>
      <c r="DN18" s="7">
        <v>0</v>
      </c>
      <c r="DO18" s="7">
        <v>0</v>
      </c>
      <c r="DP18" s="7">
        <v>0</v>
      </c>
      <c r="DQ18" s="7">
        <v>0</v>
      </c>
      <c r="DR18" s="7">
        <v>0</v>
      </c>
      <c r="DS18" s="7">
        <v>0</v>
      </c>
      <c r="DT18" s="7">
        <v>0</v>
      </c>
      <c r="DU18" s="7">
        <v>0</v>
      </c>
      <c r="DV18" s="7">
        <v>0</v>
      </c>
      <c r="DW18" s="7">
        <v>0</v>
      </c>
      <c r="DX18" s="7">
        <v>0</v>
      </c>
      <c r="DY18" s="7">
        <v>0</v>
      </c>
    </row>
    <row r="19" spans="3:129">
      <c r="C19" s="3" t="s">
        <v>340</v>
      </c>
      <c r="D19" s="17" t="s">
        <v>15</v>
      </c>
      <c r="E19" s="17" t="s">
        <v>131</v>
      </c>
      <c r="F19" s="17"/>
      <c r="G19" s="17" t="s">
        <v>348</v>
      </c>
      <c r="H19" s="17" t="s">
        <v>34</v>
      </c>
      <c r="I19" s="17"/>
      <c r="J19" s="17" t="s">
        <v>136</v>
      </c>
      <c r="K19" s="17" t="s">
        <v>134</v>
      </c>
      <c r="L19" s="17"/>
      <c r="N19" s="17"/>
      <c r="P19" s="222"/>
      <c r="Q19" s="23" t="s">
        <v>135</v>
      </c>
      <c r="R19" s="7">
        <v>0</v>
      </c>
      <c r="S19" s="7">
        <v>0</v>
      </c>
      <c r="T19" s="7">
        <v>0</v>
      </c>
      <c r="U19" s="7">
        <v>0</v>
      </c>
      <c r="V19" s="7">
        <v>0</v>
      </c>
      <c r="W19" s="7">
        <v>0</v>
      </c>
      <c r="X19" s="7">
        <v>0</v>
      </c>
      <c r="Y19" s="7">
        <v>0</v>
      </c>
      <c r="Z19" s="7">
        <v>0</v>
      </c>
      <c r="AA19" s="7">
        <v>0</v>
      </c>
      <c r="AB19" s="7">
        <v>0</v>
      </c>
      <c r="AC19" s="7">
        <v>0</v>
      </c>
      <c r="AD19" s="7">
        <v>0</v>
      </c>
      <c r="AE19" s="7">
        <v>0</v>
      </c>
      <c r="AF19" s="7">
        <v>0</v>
      </c>
      <c r="AG19" s="7">
        <v>0</v>
      </c>
      <c r="AH19" s="7">
        <v>0</v>
      </c>
      <c r="AI19" s="7">
        <v>0</v>
      </c>
      <c r="AJ19" s="7">
        <v>0</v>
      </c>
      <c r="AK19" s="7">
        <v>0</v>
      </c>
      <c r="AM19" s="222"/>
      <c r="AN19" s="23" t="s">
        <v>135</v>
      </c>
      <c r="AO19" s="7">
        <v>0</v>
      </c>
      <c r="AP19" s="7">
        <v>0</v>
      </c>
      <c r="AQ19" s="7">
        <v>0</v>
      </c>
      <c r="AR19" s="7">
        <v>0</v>
      </c>
      <c r="AS19" s="7">
        <v>0</v>
      </c>
      <c r="AT19" s="7">
        <v>0</v>
      </c>
      <c r="AU19" s="7">
        <v>0</v>
      </c>
      <c r="AV19" s="7">
        <v>0</v>
      </c>
      <c r="AW19" s="7">
        <v>0</v>
      </c>
      <c r="AX19" s="7">
        <v>0</v>
      </c>
      <c r="AY19" s="7">
        <v>0</v>
      </c>
      <c r="AZ19" s="7">
        <v>0</v>
      </c>
      <c r="BA19" s="7">
        <v>0</v>
      </c>
      <c r="BB19" s="7">
        <v>0</v>
      </c>
      <c r="BC19" s="7">
        <v>0</v>
      </c>
      <c r="BD19" s="7">
        <v>0</v>
      </c>
      <c r="BE19" s="7">
        <v>0</v>
      </c>
      <c r="BF19" s="7">
        <v>0</v>
      </c>
      <c r="BG19" s="7">
        <v>0</v>
      </c>
      <c r="BH19" s="7">
        <v>0</v>
      </c>
      <c r="BJ19" s="222"/>
      <c r="BK19" s="23" t="s">
        <v>135</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G19" s="222"/>
      <c r="CH19" s="23" t="s">
        <v>135</v>
      </c>
      <c r="CI19" s="7">
        <v>0</v>
      </c>
      <c r="CJ19" s="7">
        <v>0</v>
      </c>
      <c r="CK19" s="7">
        <v>0</v>
      </c>
      <c r="CL19" s="7">
        <v>0</v>
      </c>
      <c r="CM19" s="7">
        <v>0</v>
      </c>
      <c r="CN19" s="7">
        <v>0</v>
      </c>
      <c r="CO19" s="7">
        <v>0</v>
      </c>
      <c r="CP19" s="7">
        <v>0</v>
      </c>
      <c r="CQ19" s="7">
        <v>0</v>
      </c>
      <c r="CR19" s="7">
        <v>0</v>
      </c>
      <c r="CS19" s="7">
        <v>0</v>
      </c>
      <c r="CT19" s="7">
        <v>0</v>
      </c>
      <c r="CU19" s="7">
        <v>0</v>
      </c>
      <c r="CV19" s="7">
        <v>0</v>
      </c>
      <c r="CW19" s="7">
        <v>0</v>
      </c>
      <c r="CX19" s="7">
        <v>0</v>
      </c>
      <c r="CY19" s="7">
        <v>0</v>
      </c>
      <c r="CZ19" s="7">
        <v>0</v>
      </c>
      <c r="DA19" s="7">
        <v>0</v>
      </c>
      <c r="DB19" s="7">
        <v>0</v>
      </c>
      <c r="DD19" s="222"/>
      <c r="DE19" s="23" t="s">
        <v>135</v>
      </c>
      <c r="DF19" s="7">
        <v>0</v>
      </c>
      <c r="DG19" s="7">
        <v>0</v>
      </c>
      <c r="DH19" s="7">
        <v>0</v>
      </c>
      <c r="DI19" s="7">
        <v>0</v>
      </c>
      <c r="DJ19" s="7">
        <v>0</v>
      </c>
      <c r="DK19" s="7">
        <v>0</v>
      </c>
      <c r="DL19" s="7">
        <v>0</v>
      </c>
      <c r="DM19" s="7">
        <v>0</v>
      </c>
      <c r="DN19" s="7">
        <v>0</v>
      </c>
      <c r="DO19" s="7">
        <v>0</v>
      </c>
      <c r="DP19" s="7">
        <v>0</v>
      </c>
      <c r="DQ19" s="7">
        <v>0</v>
      </c>
      <c r="DR19" s="7">
        <v>0</v>
      </c>
      <c r="DS19" s="7">
        <v>0</v>
      </c>
      <c r="DT19" s="7">
        <v>0</v>
      </c>
      <c r="DU19" s="7">
        <v>0</v>
      </c>
      <c r="DV19" s="7">
        <v>0</v>
      </c>
      <c r="DW19" s="7">
        <v>0</v>
      </c>
      <c r="DX19" s="7">
        <v>0</v>
      </c>
      <c r="DY19" s="7">
        <v>0</v>
      </c>
    </row>
    <row r="20" spans="3:129">
      <c r="C20" s="3" t="s">
        <v>341</v>
      </c>
      <c r="D20" s="17" t="s">
        <v>131</v>
      </c>
      <c r="E20" s="17" t="s">
        <v>348</v>
      </c>
      <c r="F20" s="17"/>
      <c r="G20" s="17" t="s">
        <v>34</v>
      </c>
      <c r="H20" s="17" t="s">
        <v>136</v>
      </c>
      <c r="I20" s="17"/>
      <c r="J20" s="17" t="s">
        <v>134</v>
      </c>
      <c r="K20" s="17" t="s">
        <v>349</v>
      </c>
      <c r="L20" s="17"/>
      <c r="N20" s="17"/>
      <c r="P20" s="222"/>
      <c r="Q20" s="23" t="s">
        <v>136</v>
      </c>
      <c r="R20" s="7">
        <v>0</v>
      </c>
      <c r="S20" s="7">
        <v>0</v>
      </c>
      <c r="T20" s="7">
        <v>4.2553191489361702E-4</v>
      </c>
      <c r="U20" s="7">
        <v>0</v>
      </c>
      <c r="V20" s="7">
        <v>0</v>
      </c>
      <c r="W20" s="7">
        <v>4.8780487804878049E-4</v>
      </c>
      <c r="X20" s="7">
        <v>0</v>
      </c>
      <c r="Y20" s="7">
        <v>1.1881056105610558E-3</v>
      </c>
      <c r="Z20" s="7">
        <v>0</v>
      </c>
      <c r="AA20" s="7">
        <v>0</v>
      </c>
      <c r="AB20" s="7">
        <v>0</v>
      </c>
      <c r="AC20" s="7">
        <v>1.03845E-3</v>
      </c>
      <c r="AD20" s="7">
        <v>0</v>
      </c>
      <c r="AE20" s="7">
        <v>0</v>
      </c>
      <c r="AF20" s="7">
        <v>0</v>
      </c>
      <c r="AG20" s="7">
        <v>0</v>
      </c>
      <c r="AH20" s="7">
        <v>0</v>
      </c>
      <c r="AI20" s="7">
        <v>0</v>
      </c>
      <c r="AJ20" s="7">
        <v>0</v>
      </c>
      <c r="AK20" s="7">
        <v>0</v>
      </c>
      <c r="AM20" s="222"/>
      <c r="AN20" s="23" t="s">
        <v>136</v>
      </c>
      <c r="AO20" s="7">
        <v>0</v>
      </c>
      <c r="AP20" s="7">
        <v>1.2506374848011114E-6</v>
      </c>
      <c r="AQ20" s="7">
        <v>0</v>
      </c>
      <c r="AR20" s="7">
        <v>0</v>
      </c>
      <c r="AS20" s="7">
        <v>1.4489092811720194E-6</v>
      </c>
      <c r="AT20" s="7">
        <v>0</v>
      </c>
      <c r="AU20" s="7">
        <v>4.7619047619047619E-4</v>
      </c>
      <c r="AV20" s="7">
        <v>0</v>
      </c>
      <c r="AW20" s="7">
        <v>1.2195121951219512E-3</v>
      </c>
      <c r="AX20" s="7">
        <v>0</v>
      </c>
      <c r="AY20" s="7">
        <v>4.7619047619047619E-4</v>
      </c>
      <c r="AZ20" s="7">
        <v>0</v>
      </c>
      <c r="BA20" s="7">
        <v>0</v>
      </c>
      <c r="BB20" s="7">
        <v>6.0975609756097561E-4</v>
      </c>
      <c r="BC20" s="7">
        <v>8.9987001733102222E-3</v>
      </c>
      <c r="BD20" s="7">
        <v>9.9339933993399347E-3</v>
      </c>
      <c r="BE20" s="7">
        <v>0</v>
      </c>
      <c r="BF20" s="7">
        <v>0</v>
      </c>
      <c r="BG20" s="7">
        <v>0</v>
      </c>
      <c r="BH20" s="7">
        <v>0</v>
      </c>
      <c r="BJ20" s="222"/>
      <c r="BK20" s="23" t="s">
        <v>136</v>
      </c>
      <c r="BL20" s="7">
        <v>0</v>
      </c>
      <c r="BM20" s="7">
        <v>0</v>
      </c>
      <c r="BN20" s="7">
        <v>1.2639421388947402E-6</v>
      </c>
      <c r="BO20" s="7">
        <v>0</v>
      </c>
      <c r="BP20" s="7">
        <v>0</v>
      </c>
      <c r="BQ20" s="7">
        <v>1.4489092811720194E-6</v>
      </c>
      <c r="BR20" s="7">
        <v>0</v>
      </c>
      <c r="BS20" s="7">
        <v>4.8719157630048714E-4</v>
      </c>
      <c r="BT20" s="7">
        <v>0</v>
      </c>
      <c r="BU20" s="7">
        <v>1.2438052667379264E-3</v>
      </c>
      <c r="BV20" s="7">
        <v>0</v>
      </c>
      <c r="BW20" s="7">
        <v>4.8534798534798529E-4</v>
      </c>
      <c r="BX20" s="7">
        <v>0</v>
      </c>
      <c r="BY20" s="7">
        <v>0</v>
      </c>
      <c r="BZ20" s="7">
        <v>0</v>
      </c>
      <c r="CA20" s="7">
        <v>0</v>
      </c>
      <c r="CB20" s="7">
        <v>1.1920659625962596E-10</v>
      </c>
      <c r="CC20" s="7">
        <v>0</v>
      </c>
      <c r="CD20" s="7">
        <v>5.3999400000000004E-11</v>
      </c>
      <c r="CE20" s="7">
        <v>1.6260162601626013E-10</v>
      </c>
      <c r="CG20" s="222"/>
      <c r="CH20" s="23" t="s">
        <v>136</v>
      </c>
      <c r="CI20" s="7">
        <v>0</v>
      </c>
      <c r="CJ20" s="7">
        <v>1.1674675891257371E-6</v>
      </c>
      <c r="CK20" s="7">
        <v>4.8888297798988691E-6</v>
      </c>
      <c r="CL20" s="7">
        <v>0</v>
      </c>
      <c r="CM20" s="7">
        <v>1.352553914231037E-6</v>
      </c>
      <c r="CN20" s="7">
        <v>5.6042682842743137E-6</v>
      </c>
      <c r="CO20" s="7">
        <v>3.6354922746046971E-6</v>
      </c>
      <c r="CP20" s="7">
        <v>1.1802633293032273E-5</v>
      </c>
      <c r="CQ20" s="7">
        <v>2.305673049571015E-5</v>
      </c>
      <c r="CR20" s="7">
        <v>0</v>
      </c>
      <c r="CS20" s="7">
        <v>3.6354922746046971E-6</v>
      </c>
      <c r="CT20" s="7">
        <v>1.0315955445544554E-5</v>
      </c>
      <c r="CU20" s="7">
        <v>6.2190263336896314E-3</v>
      </c>
      <c r="CV20" s="7">
        <v>1.8111366014650243E-6</v>
      </c>
      <c r="CW20" s="7">
        <v>4.2057884345579307E-3</v>
      </c>
      <c r="CX20" s="7">
        <v>4.0735081630475511E-3</v>
      </c>
      <c r="CY20" s="7">
        <v>0</v>
      </c>
      <c r="CZ20" s="7">
        <v>0</v>
      </c>
      <c r="DA20" s="7">
        <v>0</v>
      </c>
      <c r="DB20" s="7">
        <v>0</v>
      </c>
      <c r="DD20" s="222"/>
      <c r="DE20" s="23" t="s">
        <v>136</v>
      </c>
      <c r="DF20" s="7">
        <v>0</v>
      </c>
      <c r="DG20" s="7">
        <v>1.2423824518981341E-8</v>
      </c>
      <c r="DH20" s="7">
        <v>1.1798874570951598E-6</v>
      </c>
      <c r="DI20" s="7">
        <v>0</v>
      </c>
      <c r="DJ20" s="7">
        <v>1.4393455235405209E-8</v>
      </c>
      <c r="DK20" s="7">
        <v>1.352553914231037E-6</v>
      </c>
      <c r="DL20" s="7">
        <v>5.4708333251249254E-6</v>
      </c>
      <c r="DM20" s="7">
        <v>3.7194805449751016E-6</v>
      </c>
      <c r="DN20" s="7">
        <v>1.4010670710685785E-5</v>
      </c>
      <c r="DO20" s="7">
        <v>2.3516027915943418E-5</v>
      </c>
      <c r="DP20" s="7">
        <v>5.4708333251249254E-6</v>
      </c>
      <c r="DQ20" s="7">
        <v>3.7054055875778638E-6</v>
      </c>
      <c r="DR20" s="7">
        <v>0</v>
      </c>
      <c r="DS20" s="7">
        <v>7.0053353553428926E-6</v>
      </c>
      <c r="DT20" s="7">
        <v>8.939302812430287E-5</v>
      </c>
      <c r="DU20" s="7">
        <v>9.8684224858129396E-5</v>
      </c>
      <c r="DV20" s="7">
        <v>4.8881554822148882E-11</v>
      </c>
      <c r="DW20" s="7">
        <v>1.4925663200855113E-14</v>
      </c>
      <c r="DX20" s="7">
        <v>2.5238095238095238E-11</v>
      </c>
      <c r="DY20" s="7">
        <v>4.8296976039067306E-13</v>
      </c>
    </row>
    <row r="21" spans="3:129">
      <c r="C21" s="3" t="s">
        <v>342</v>
      </c>
      <c r="D21" s="155">
        <v>1.023102310231023</v>
      </c>
      <c r="E21" s="155">
        <v>0.99999999999999989</v>
      </c>
      <c r="F21" s="17"/>
      <c r="G21" s="155">
        <v>8.3612040133779288</v>
      </c>
      <c r="H21" s="155">
        <v>1</v>
      </c>
      <c r="I21" s="17"/>
      <c r="J21" s="155">
        <v>1.1999866666666663E-8</v>
      </c>
      <c r="K21" s="155">
        <v>1.0000000000000002</v>
      </c>
      <c r="L21" s="17"/>
      <c r="N21" s="17"/>
      <c r="P21" s="222"/>
      <c r="Q21" s="23" t="s">
        <v>139</v>
      </c>
      <c r="R21" s="7">
        <v>0</v>
      </c>
      <c r="S21" s="7">
        <v>104.22094841063051</v>
      </c>
      <c r="T21" s="7">
        <v>0</v>
      </c>
      <c r="U21" s="7">
        <v>0</v>
      </c>
      <c r="V21" s="7">
        <v>120.74378169524267</v>
      </c>
      <c r="W21" s="7">
        <v>0</v>
      </c>
      <c r="X21" s="7">
        <v>39682.980604546399</v>
      </c>
      <c r="Y21" s="7">
        <v>0</v>
      </c>
      <c r="Z21" s="7">
        <v>101627.14545066761</v>
      </c>
      <c r="AA21" s="7">
        <v>0</v>
      </c>
      <c r="AB21" s="7">
        <v>39682.980604546399</v>
      </c>
      <c r="AC21" s="7">
        <v>0</v>
      </c>
      <c r="AD21" s="7">
        <v>0</v>
      </c>
      <c r="AE21" s="7">
        <v>50813.572725333805</v>
      </c>
      <c r="AF21" s="7">
        <v>749900.01333155553</v>
      </c>
      <c r="AG21" s="7">
        <v>827841.9815225671</v>
      </c>
      <c r="AH21" s="7">
        <v>0</v>
      </c>
      <c r="AI21" s="7">
        <v>0</v>
      </c>
      <c r="AJ21" s="7">
        <v>0</v>
      </c>
      <c r="AK21" s="7">
        <v>0</v>
      </c>
      <c r="AM21" s="222"/>
      <c r="AN21" s="23" t="s">
        <v>139</v>
      </c>
      <c r="AO21" s="7">
        <v>0</v>
      </c>
      <c r="AP21" s="7">
        <v>0</v>
      </c>
      <c r="AQ21" s="7">
        <v>105.32968190436063</v>
      </c>
      <c r="AR21" s="7">
        <v>0</v>
      </c>
      <c r="AS21" s="7">
        <v>0</v>
      </c>
      <c r="AT21" s="7">
        <v>120.74378169524267</v>
      </c>
      <c r="AU21" s="7">
        <v>0</v>
      </c>
      <c r="AV21" s="7">
        <v>40599.749133364297</v>
      </c>
      <c r="AW21" s="7">
        <v>0</v>
      </c>
      <c r="AX21" s="7">
        <v>103651.59057916696</v>
      </c>
      <c r="AY21" s="7">
        <v>0</v>
      </c>
      <c r="AZ21" s="7">
        <v>40446.11484694152</v>
      </c>
      <c r="BA21" s="7">
        <v>0</v>
      </c>
      <c r="BB21" s="7">
        <v>0</v>
      </c>
      <c r="BC21" s="7">
        <v>0</v>
      </c>
      <c r="BD21" s="7">
        <v>0</v>
      </c>
      <c r="BE21" s="7">
        <v>9.9339933993399347E-3</v>
      </c>
      <c r="BF21" s="7">
        <v>0</v>
      </c>
      <c r="BG21" s="7">
        <v>4.5000000000000005E-3</v>
      </c>
      <c r="BH21" s="7">
        <v>1.3550286060089012E-2</v>
      </c>
      <c r="BJ21" s="222"/>
      <c r="BK21" s="23" t="s">
        <v>139</v>
      </c>
      <c r="BL21" s="7">
        <v>0</v>
      </c>
      <c r="BM21" s="7">
        <v>97.290046760997654</v>
      </c>
      <c r="BN21" s="7">
        <v>407.40700840277691</v>
      </c>
      <c r="BO21" s="7">
        <v>0</v>
      </c>
      <c r="BP21" s="7">
        <v>112.71407856457047</v>
      </c>
      <c r="BQ21" s="7">
        <v>467.02754621781747</v>
      </c>
      <c r="BR21" s="7">
        <v>302.96105578434458</v>
      </c>
      <c r="BS21" s="7">
        <v>983.56370290494385</v>
      </c>
      <c r="BT21" s="7">
        <v>1921.4155570375906</v>
      </c>
      <c r="BU21" s="7">
        <v>0</v>
      </c>
      <c r="BV21" s="7">
        <v>302.96105578434458</v>
      </c>
      <c r="BW21" s="7">
        <v>859.67250571210968</v>
      </c>
      <c r="BX21" s="7">
        <v>518257.95289583481</v>
      </c>
      <c r="BY21" s="7">
        <v>150.92972711905335</v>
      </c>
      <c r="BZ21" s="7">
        <v>350486.26383831463</v>
      </c>
      <c r="CA21" s="7">
        <v>339462.78539602255</v>
      </c>
      <c r="CB21" s="7">
        <v>0</v>
      </c>
      <c r="CC21" s="7">
        <v>0</v>
      </c>
      <c r="CD21" s="7">
        <v>0</v>
      </c>
      <c r="CE21" s="7">
        <v>0</v>
      </c>
      <c r="CG21" s="222"/>
      <c r="CH21" s="23" t="s">
        <v>139</v>
      </c>
      <c r="CI21" s="7">
        <v>0</v>
      </c>
      <c r="CJ21" s="7">
        <v>1.0353302135841516</v>
      </c>
      <c r="CK21" s="7">
        <v>98.325047258455072</v>
      </c>
      <c r="CL21" s="7">
        <v>0</v>
      </c>
      <c r="CM21" s="7">
        <v>1.1994679303718827</v>
      </c>
      <c r="CN21" s="7">
        <v>112.71407856457047</v>
      </c>
      <c r="CO21" s="7">
        <v>455.90784273644084</v>
      </c>
      <c r="CP21" s="7">
        <v>309.96015608299274</v>
      </c>
      <c r="CQ21" s="7">
        <v>1167.5688655445438</v>
      </c>
      <c r="CR21" s="7">
        <v>1959.6907673371441</v>
      </c>
      <c r="CS21" s="7">
        <v>455.90784273644084</v>
      </c>
      <c r="CT21" s="7">
        <v>308.78722993404347</v>
      </c>
      <c r="CU21" s="7">
        <v>0</v>
      </c>
      <c r="CV21" s="7">
        <v>583.78443277227188</v>
      </c>
      <c r="CW21" s="7">
        <v>7449.5017826006015</v>
      </c>
      <c r="CX21" s="7">
        <v>8223.776780141674</v>
      </c>
      <c r="CY21" s="7">
        <v>4.073508163047552E-3</v>
      </c>
      <c r="CZ21" s="7">
        <v>1.2438190869500034E-6</v>
      </c>
      <c r="DA21" s="7">
        <v>2.1031979720409592E-3</v>
      </c>
      <c r="DB21" s="7">
        <v>4.0247927231747549E-5</v>
      </c>
      <c r="DD21" s="222"/>
      <c r="DE21" s="23" t="s">
        <v>139</v>
      </c>
      <c r="DF21" s="7">
        <v>0</v>
      </c>
      <c r="DG21" s="7">
        <v>1.3576900418437523</v>
      </c>
      <c r="DH21" s="7">
        <v>146.54098217551336</v>
      </c>
      <c r="DI21" s="7">
        <v>0</v>
      </c>
      <c r="DJ21" s="7">
        <v>1.5729335850628838</v>
      </c>
      <c r="DK21" s="7">
        <v>167.98600395729582</v>
      </c>
      <c r="DL21" s="7">
        <v>113.52985782613511</v>
      </c>
      <c r="DM21" s="7">
        <v>869.75800706179268</v>
      </c>
      <c r="DN21" s="7">
        <v>312.40536465106902</v>
      </c>
      <c r="DO21" s="7">
        <v>1190.8272094796939</v>
      </c>
      <c r="DP21" s="7">
        <v>113.52985782613511</v>
      </c>
      <c r="DQ21" s="7">
        <v>817.19043074510273</v>
      </c>
      <c r="DR21" s="7">
        <v>9798.4538366857214</v>
      </c>
      <c r="DS21" s="7">
        <v>140.89259820571309</v>
      </c>
      <c r="DT21" s="7">
        <v>2675.7992195324387</v>
      </c>
      <c r="DU21" s="7">
        <v>2591.640101028368</v>
      </c>
      <c r="DV21" s="7">
        <v>9.8684224858129382E-5</v>
      </c>
      <c r="DW21" s="7">
        <v>0</v>
      </c>
      <c r="DX21" s="7">
        <v>4.4702970297029708E-5</v>
      </c>
      <c r="DY21" s="7">
        <v>1.5567584873927244E-4</v>
      </c>
    </row>
    <row r="22" spans="3:129">
      <c r="C22" s="3" t="s">
        <v>143</v>
      </c>
      <c r="D22" s="17" t="s">
        <v>185</v>
      </c>
      <c r="E22" s="17" t="s">
        <v>185</v>
      </c>
      <c r="F22" s="17"/>
      <c r="G22" s="17" t="s">
        <v>185</v>
      </c>
      <c r="H22" s="17" t="s">
        <v>185</v>
      </c>
      <c r="I22" s="17"/>
      <c r="J22" s="17" t="s">
        <v>189</v>
      </c>
      <c r="K22" s="17" t="s">
        <v>350</v>
      </c>
      <c r="L22" s="17"/>
      <c r="N22" s="17"/>
      <c r="P22" s="222"/>
      <c r="Q22" s="23" t="s">
        <v>140</v>
      </c>
      <c r="R22" s="7">
        <v>0</v>
      </c>
      <c r="S22" s="7">
        <v>0</v>
      </c>
      <c r="T22" s="7">
        <v>0</v>
      </c>
      <c r="U22" s="7">
        <v>0</v>
      </c>
      <c r="V22" s="7">
        <v>0</v>
      </c>
      <c r="W22" s="7">
        <v>0</v>
      </c>
      <c r="X22" s="7">
        <v>0</v>
      </c>
      <c r="Y22" s="7">
        <v>0</v>
      </c>
      <c r="Z22" s="7">
        <v>0</v>
      </c>
      <c r="AA22" s="7">
        <v>0</v>
      </c>
      <c r="AB22" s="7">
        <v>0</v>
      </c>
      <c r="AC22" s="7">
        <v>0</v>
      </c>
      <c r="AD22" s="7">
        <v>0</v>
      </c>
      <c r="AE22" s="7">
        <v>0</v>
      </c>
      <c r="AF22" s="7">
        <v>0</v>
      </c>
      <c r="AG22" s="7">
        <v>0</v>
      </c>
      <c r="AH22" s="7">
        <v>0</v>
      </c>
      <c r="AI22" s="7">
        <v>0</v>
      </c>
      <c r="AJ22" s="7">
        <v>0</v>
      </c>
      <c r="AK22" s="7">
        <v>0</v>
      </c>
      <c r="AM22" s="222"/>
      <c r="AN22" s="23" t="s">
        <v>140</v>
      </c>
      <c r="AO22" s="7">
        <v>0</v>
      </c>
      <c r="AP22" s="7">
        <v>0</v>
      </c>
      <c r="AQ22" s="7">
        <v>0</v>
      </c>
      <c r="AR22" s="7">
        <v>0</v>
      </c>
      <c r="AS22" s="7">
        <v>0</v>
      </c>
      <c r="AT22" s="7">
        <v>0</v>
      </c>
      <c r="AU22" s="7">
        <v>0</v>
      </c>
      <c r="AV22" s="7">
        <v>0</v>
      </c>
      <c r="AW22" s="7">
        <v>0</v>
      </c>
      <c r="AX22" s="7">
        <v>0</v>
      </c>
      <c r="AY22" s="7">
        <v>0</v>
      </c>
      <c r="AZ22" s="7">
        <v>0</v>
      </c>
      <c r="BA22" s="7">
        <v>0</v>
      </c>
      <c r="BB22" s="7">
        <v>0</v>
      </c>
      <c r="BC22" s="7">
        <v>0</v>
      </c>
      <c r="BD22" s="7">
        <v>0</v>
      </c>
      <c r="BE22" s="7">
        <v>0</v>
      </c>
      <c r="BF22" s="7">
        <v>0</v>
      </c>
      <c r="BG22" s="7">
        <v>0</v>
      </c>
      <c r="BH22" s="7">
        <v>0</v>
      </c>
      <c r="BJ22" s="222"/>
      <c r="BK22" s="23" t="s">
        <v>140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G22" s="222"/>
      <c r="CH22" s="23" t="s">
        <v>140</v>
      </c>
      <c r="CI22" s="7">
        <v>0</v>
      </c>
      <c r="CJ22" s="7">
        <v>0</v>
      </c>
      <c r="CK22" s="7">
        <v>0</v>
      </c>
      <c r="CL22" s="7">
        <v>0</v>
      </c>
      <c r="CM22" s="7">
        <v>0</v>
      </c>
      <c r="CN22" s="7">
        <v>0</v>
      </c>
      <c r="CO22" s="7">
        <v>0</v>
      </c>
      <c r="CP22" s="7">
        <v>0</v>
      </c>
      <c r="CQ22" s="7">
        <v>0</v>
      </c>
      <c r="CR22" s="7">
        <v>0</v>
      </c>
      <c r="CS22" s="7">
        <v>0</v>
      </c>
      <c r="CT22" s="7">
        <v>0</v>
      </c>
      <c r="CU22" s="7">
        <v>0</v>
      </c>
      <c r="CV22" s="7">
        <v>0</v>
      </c>
      <c r="CW22" s="7">
        <v>0</v>
      </c>
      <c r="CX22" s="7">
        <v>0</v>
      </c>
      <c r="CY22" s="7">
        <v>0</v>
      </c>
      <c r="CZ22" s="7">
        <v>0</v>
      </c>
      <c r="DA22" s="7">
        <v>0</v>
      </c>
      <c r="DB22" s="7">
        <v>0</v>
      </c>
      <c r="DD22" s="222"/>
      <c r="DE22" s="23" t="s">
        <v>140</v>
      </c>
      <c r="DF22" s="7">
        <v>0</v>
      </c>
      <c r="DG22" s="7">
        <v>0</v>
      </c>
      <c r="DH22" s="7">
        <v>0</v>
      </c>
      <c r="DI22" s="7">
        <v>0</v>
      </c>
      <c r="DJ22" s="7">
        <v>0</v>
      </c>
      <c r="DK22" s="7">
        <v>0</v>
      </c>
      <c r="DL22" s="7">
        <v>0</v>
      </c>
      <c r="DM22" s="7">
        <v>0</v>
      </c>
      <c r="DN22" s="7">
        <v>0</v>
      </c>
      <c r="DO22" s="7">
        <v>0</v>
      </c>
      <c r="DP22" s="7">
        <v>0</v>
      </c>
      <c r="DQ22" s="7">
        <v>0</v>
      </c>
      <c r="DR22" s="7">
        <v>0</v>
      </c>
      <c r="DS22" s="7">
        <v>0</v>
      </c>
      <c r="DT22" s="7">
        <v>0</v>
      </c>
      <c r="DU22" s="7">
        <v>0</v>
      </c>
      <c r="DV22" s="7">
        <v>0</v>
      </c>
      <c r="DW22" s="7">
        <v>0</v>
      </c>
      <c r="DX22" s="7">
        <v>0</v>
      </c>
      <c r="DY22" s="7">
        <v>0</v>
      </c>
    </row>
    <row r="23" spans="3:129">
      <c r="C23" s="3" t="s">
        <v>344</v>
      </c>
      <c r="D23" s="227" t="s">
        <v>351</v>
      </c>
      <c r="E23" s="227"/>
      <c r="G23" s="227" t="s">
        <v>352</v>
      </c>
      <c r="H23" s="227"/>
      <c r="J23" s="227" t="s">
        <v>353</v>
      </c>
      <c r="K23" s="227"/>
      <c r="N23" s="17"/>
      <c r="P23" s="222"/>
      <c r="Q23" s="23" t="s">
        <v>141</v>
      </c>
      <c r="R23" s="7">
        <v>0</v>
      </c>
      <c r="S23" s="7">
        <v>0</v>
      </c>
      <c r="T23" s="7">
        <v>0</v>
      </c>
      <c r="U23" s="7">
        <v>0</v>
      </c>
      <c r="V23" s="7">
        <v>0</v>
      </c>
      <c r="W23" s="7">
        <v>0</v>
      </c>
      <c r="X23" s="7">
        <v>0</v>
      </c>
      <c r="Y23" s="7">
        <v>0</v>
      </c>
      <c r="Z23" s="7">
        <v>0</v>
      </c>
      <c r="AA23" s="7">
        <v>0</v>
      </c>
      <c r="AB23" s="7">
        <v>0</v>
      </c>
      <c r="AC23" s="7">
        <v>0</v>
      </c>
      <c r="AD23" s="7">
        <v>0</v>
      </c>
      <c r="AE23" s="7">
        <v>0</v>
      </c>
      <c r="AF23" s="7">
        <v>0</v>
      </c>
      <c r="AG23" s="7">
        <v>0</v>
      </c>
      <c r="AH23" s="7">
        <v>0</v>
      </c>
      <c r="AI23" s="7">
        <v>0</v>
      </c>
      <c r="AJ23" s="7">
        <v>0</v>
      </c>
      <c r="AK23" s="7">
        <v>0</v>
      </c>
      <c r="AM23" s="222"/>
      <c r="AN23" s="23" t="s">
        <v>141</v>
      </c>
      <c r="AO23" s="7">
        <v>0</v>
      </c>
      <c r="AP23" s="7">
        <v>0</v>
      </c>
      <c r="AQ23" s="7">
        <v>0</v>
      </c>
      <c r="AR23" s="7">
        <v>0</v>
      </c>
      <c r="AS23" s="7">
        <v>0</v>
      </c>
      <c r="AT23" s="7">
        <v>0</v>
      </c>
      <c r="AU23" s="7">
        <v>0</v>
      </c>
      <c r="AV23" s="7">
        <v>0</v>
      </c>
      <c r="AW23" s="7">
        <v>0</v>
      </c>
      <c r="AX23" s="7">
        <v>0</v>
      </c>
      <c r="AY23" s="7">
        <v>0</v>
      </c>
      <c r="AZ23" s="7">
        <v>0</v>
      </c>
      <c r="BA23" s="7">
        <v>0</v>
      </c>
      <c r="BB23" s="7">
        <v>0</v>
      </c>
      <c r="BC23" s="7">
        <v>0</v>
      </c>
      <c r="BD23" s="7">
        <v>0</v>
      </c>
      <c r="BE23" s="7">
        <v>0</v>
      </c>
      <c r="BF23" s="7">
        <v>0</v>
      </c>
      <c r="BG23" s="7">
        <v>0</v>
      </c>
      <c r="BH23" s="7">
        <v>0</v>
      </c>
      <c r="BJ23" s="222"/>
      <c r="BK23" s="23" t="s">
        <v>141</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G23" s="222"/>
      <c r="CH23" s="23" t="s">
        <v>141</v>
      </c>
      <c r="CI23" s="7">
        <v>0</v>
      </c>
      <c r="CJ23" s="7">
        <v>0</v>
      </c>
      <c r="CK23" s="7">
        <v>0</v>
      </c>
      <c r="CL23" s="7">
        <v>0</v>
      </c>
      <c r="CM23" s="7">
        <v>0</v>
      </c>
      <c r="CN23" s="7">
        <v>0</v>
      </c>
      <c r="CO23" s="7">
        <v>0</v>
      </c>
      <c r="CP23" s="7">
        <v>0</v>
      </c>
      <c r="CQ23" s="7">
        <v>0</v>
      </c>
      <c r="CR23" s="7">
        <v>0</v>
      </c>
      <c r="CS23" s="7">
        <v>0</v>
      </c>
      <c r="CT23" s="7">
        <v>0</v>
      </c>
      <c r="CU23" s="7">
        <v>0</v>
      </c>
      <c r="CV23" s="7">
        <v>0</v>
      </c>
      <c r="CW23" s="7">
        <v>0</v>
      </c>
      <c r="CX23" s="7">
        <v>0</v>
      </c>
      <c r="CY23" s="7">
        <v>0</v>
      </c>
      <c r="CZ23" s="7">
        <v>0</v>
      </c>
      <c r="DA23" s="7">
        <v>0</v>
      </c>
      <c r="DB23" s="7">
        <v>0</v>
      </c>
      <c r="DD23" s="222"/>
      <c r="DE23" s="23" t="s">
        <v>141</v>
      </c>
      <c r="DF23" s="7">
        <v>0</v>
      </c>
      <c r="DG23" s="7">
        <v>0</v>
      </c>
      <c r="DH23" s="7">
        <v>0</v>
      </c>
      <c r="DI23" s="7">
        <v>0</v>
      </c>
      <c r="DJ23" s="7">
        <v>0</v>
      </c>
      <c r="DK23" s="7">
        <v>0</v>
      </c>
      <c r="DL23" s="7">
        <v>0</v>
      </c>
      <c r="DM23" s="7">
        <v>0</v>
      </c>
      <c r="DN23" s="7">
        <v>0</v>
      </c>
      <c r="DO23" s="7">
        <v>0</v>
      </c>
      <c r="DP23" s="7">
        <v>0</v>
      </c>
      <c r="DQ23" s="7">
        <v>0</v>
      </c>
      <c r="DR23" s="7">
        <v>0</v>
      </c>
      <c r="DS23" s="7">
        <v>0</v>
      </c>
      <c r="DT23" s="7">
        <v>0</v>
      </c>
      <c r="DU23" s="7">
        <v>0</v>
      </c>
      <c r="DV23" s="7">
        <v>0</v>
      </c>
      <c r="DW23" s="7">
        <v>0</v>
      </c>
      <c r="DX23" s="7">
        <v>0</v>
      </c>
      <c r="DY23" s="7">
        <v>0</v>
      </c>
    </row>
    <row r="24" spans="3:129" ht="16" customHeight="1">
      <c r="P24" s="222"/>
      <c r="Q24" s="23" t="s">
        <v>142</v>
      </c>
      <c r="R24" s="7">
        <v>0</v>
      </c>
      <c r="S24" s="7">
        <v>0</v>
      </c>
      <c r="T24" s="7">
        <v>0</v>
      </c>
      <c r="U24" s="7">
        <v>0</v>
      </c>
      <c r="V24" s="7">
        <v>0</v>
      </c>
      <c r="W24" s="7">
        <v>0</v>
      </c>
      <c r="X24" s="7">
        <v>0</v>
      </c>
      <c r="Y24" s="7">
        <v>0</v>
      </c>
      <c r="Z24" s="7">
        <v>0</v>
      </c>
      <c r="AA24" s="7">
        <v>0</v>
      </c>
      <c r="AB24" s="7">
        <v>0</v>
      </c>
      <c r="AC24" s="7">
        <v>0</v>
      </c>
      <c r="AD24" s="7">
        <v>0</v>
      </c>
      <c r="AE24" s="7">
        <v>0</v>
      </c>
      <c r="AF24" s="7">
        <v>0</v>
      </c>
      <c r="AG24" s="7">
        <v>0</v>
      </c>
      <c r="AH24" s="7">
        <v>0</v>
      </c>
      <c r="AI24" s="7">
        <v>0</v>
      </c>
      <c r="AJ24" s="7">
        <v>0</v>
      </c>
      <c r="AK24" s="7">
        <v>0</v>
      </c>
      <c r="AM24" s="222"/>
      <c r="AN24" s="23" t="s">
        <v>142</v>
      </c>
      <c r="AO24" s="7">
        <v>0</v>
      </c>
      <c r="AP24" s="7">
        <v>0</v>
      </c>
      <c r="AQ24" s="7">
        <v>0</v>
      </c>
      <c r="AR24" s="7">
        <v>0</v>
      </c>
      <c r="AS24" s="7">
        <v>0</v>
      </c>
      <c r="AT24" s="7">
        <v>0</v>
      </c>
      <c r="AU24" s="7">
        <v>0</v>
      </c>
      <c r="AV24" s="7">
        <v>0</v>
      </c>
      <c r="AW24" s="7">
        <v>0</v>
      </c>
      <c r="AX24" s="7">
        <v>0</v>
      </c>
      <c r="AY24" s="7">
        <v>0</v>
      </c>
      <c r="AZ24" s="7">
        <v>0</v>
      </c>
      <c r="BA24" s="7">
        <v>0</v>
      </c>
      <c r="BB24" s="7">
        <v>0</v>
      </c>
      <c r="BC24" s="7">
        <v>0</v>
      </c>
      <c r="BD24" s="7">
        <v>0</v>
      </c>
      <c r="BE24" s="7">
        <v>0</v>
      </c>
      <c r="BF24" s="7">
        <v>0</v>
      </c>
      <c r="BG24" s="7">
        <v>0</v>
      </c>
      <c r="BH24" s="7">
        <v>0</v>
      </c>
      <c r="BJ24" s="222"/>
      <c r="BK24" s="23" t="s">
        <v>142</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G24" s="222"/>
      <c r="CH24" s="23" t="s">
        <v>142</v>
      </c>
      <c r="CI24" s="7">
        <v>0</v>
      </c>
      <c r="CJ24" s="7">
        <v>0</v>
      </c>
      <c r="CK24" s="7">
        <v>0</v>
      </c>
      <c r="CL24" s="7">
        <v>0</v>
      </c>
      <c r="CM24" s="7">
        <v>0</v>
      </c>
      <c r="CN24" s="7">
        <v>0</v>
      </c>
      <c r="CO24" s="7">
        <v>0</v>
      </c>
      <c r="CP24" s="7">
        <v>0</v>
      </c>
      <c r="CQ24" s="7">
        <v>0</v>
      </c>
      <c r="CR24" s="7">
        <v>0</v>
      </c>
      <c r="CS24" s="7">
        <v>0</v>
      </c>
      <c r="CT24" s="7">
        <v>0</v>
      </c>
      <c r="CU24" s="7">
        <v>0</v>
      </c>
      <c r="CV24" s="7">
        <v>0</v>
      </c>
      <c r="CW24" s="7">
        <v>0</v>
      </c>
      <c r="CX24" s="7">
        <v>0</v>
      </c>
      <c r="CY24" s="7">
        <v>0</v>
      </c>
      <c r="CZ24" s="7">
        <v>0</v>
      </c>
      <c r="DA24" s="7">
        <v>0</v>
      </c>
      <c r="DB24" s="7">
        <v>0</v>
      </c>
      <c r="DD24" s="222"/>
      <c r="DE24" s="23" t="s">
        <v>142</v>
      </c>
      <c r="DF24" s="7">
        <v>0</v>
      </c>
      <c r="DG24" s="7">
        <v>0</v>
      </c>
      <c r="DH24" s="7">
        <v>0</v>
      </c>
      <c r="DI24" s="7">
        <v>0</v>
      </c>
      <c r="DJ24" s="7">
        <v>0</v>
      </c>
      <c r="DK24" s="7">
        <v>0</v>
      </c>
      <c r="DL24" s="7">
        <v>0</v>
      </c>
      <c r="DM24" s="7">
        <v>0</v>
      </c>
      <c r="DN24" s="7">
        <v>0</v>
      </c>
      <c r="DO24" s="7">
        <v>0</v>
      </c>
      <c r="DP24" s="7">
        <v>0</v>
      </c>
      <c r="DQ24" s="7">
        <v>0</v>
      </c>
      <c r="DR24" s="7">
        <v>0</v>
      </c>
      <c r="DS24" s="7">
        <v>0</v>
      </c>
      <c r="DT24" s="7">
        <v>0</v>
      </c>
      <c r="DU24" s="7">
        <v>0</v>
      </c>
      <c r="DV24" s="7">
        <v>0</v>
      </c>
      <c r="DW24" s="7">
        <v>0</v>
      </c>
      <c r="DX24" s="7">
        <v>0</v>
      </c>
      <c r="DY24" s="7">
        <v>0</v>
      </c>
    </row>
    <row r="25" spans="3:129" ht="19">
      <c r="D25" s="17"/>
      <c r="R25" s="221" t="s">
        <v>354</v>
      </c>
      <c r="S25" s="221"/>
      <c r="T25" s="221"/>
      <c r="U25" s="221"/>
      <c r="V25" s="221"/>
      <c r="W25" s="221"/>
      <c r="X25" s="221"/>
      <c r="Y25" s="221"/>
      <c r="Z25" s="221"/>
      <c r="AA25" s="221"/>
      <c r="AB25" s="221"/>
      <c r="AC25" s="221"/>
      <c r="AD25" s="221"/>
      <c r="AE25" s="221"/>
      <c r="AF25" s="221"/>
      <c r="AG25" s="221"/>
      <c r="AH25" s="221"/>
      <c r="AI25" s="221"/>
      <c r="AJ25" s="221"/>
      <c r="AK25" s="221"/>
      <c r="AO25" s="221" t="s">
        <v>355</v>
      </c>
      <c r="AP25" s="221"/>
      <c r="AQ25" s="221"/>
      <c r="AR25" s="221"/>
      <c r="AS25" s="221"/>
      <c r="AT25" s="221"/>
      <c r="AU25" s="221"/>
      <c r="AV25" s="221"/>
      <c r="AW25" s="221"/>
      <c r="AX25" s="221"/>
      <c r="AY25" s="221"/>
      <c r="AZ25" s="221"/>
      <c r="BA25" s="221"/>
      <c r="BB25" s="221"/>
      <c r="BC25" s="221"/>
      <c r="BD25" s="221"/>
      <c r="BE25" s="221"/>
      <c r="BF25" s="221"/>
      <c r="BG25" s="221"/>
      <c r="BH25" s="221"/>
      <c r="BL25" s="221" t="s">
        <v>356</v>
      </c>
      <c r="BM25" s="221"/>
      <c r="BN25" s="221"/>
      <c r="BO25" s="221"/>
      <c r="BP25" s="221"/>
      <c r="BQ25" s="221"/>
      <c r="BR25" s="221"/>
      <c r="BS25" s="221"/>
      <c r="BT25" s="221"/>
      <c r="BU25" s="221"/>
      <c r="BV25" s="221"/>
      <c r="BW25" s="221"/>
      <c r="BX25" s="221"/>
      <c r="BY25" s="221"/>
      <c r="BZ25" s="221"/>
      <c r="CA25" s="221"/>
      <c r="CB25" s="221"/>
      <c r="CC25" s="221"/>
      <c r="CD25" s="221"/>
      <c r="CE25" s="221"/>
      <c r="CI25" s="221" t="s">
        <v>357</v>
      </c>
      <c r="CJ25" s="221"/>
      <c r="CK25" s="221"/>
      <c r="CL25" s="221"/>
      <c r="CM25" s="221"/>
      <c r="CN25" s="221"/>
      <c r="CO25" s="221"/>
      <c r="CP25" s="221"/>
      <c r="CQ25" s="221"/>
      <c r="CR25" s="221"/>
      <c r="CS25" s="221"/>
      <c r="CT25" s="221"/>
      <c r="CU25" s="221"/>
      <c r="CV25" s="221"/>
      <c r="CW25" s="221"/>
      <c r="CX25" s="221"/>
      <c r="CY25" s="221"/>
      <c r="CZ25" s="221"/>
      <c r="DA25" s="221"/>
      <c r="DB25" s="221"/>
      <c r="DF25" s="221"/>
      <c r="DG25" s="221"/>
      <c r="DH25" s="221"/>
      <c r="DI25" s="221"/>
      <c r="DJ25" s="221"/>
      <c r="DK25" s="221"/>
      <c r="DL25" s="221"/>
      <c r="DM25" s="221"/>
      <c r="DN25" s="221"/>
      <c r="DO25" s="221"/>
      <c r="DP25" s="221"/>
      <c r="DQ25" s="221"/>
      <c r="DR25" s="221"/>
      <c r="DS25" s="221"/>
      <c r="DT25" s="221"/>
      <c r="DU25" s="221"/>
      <c r="DV25" s="221"/>
      <c r="DW25" s="221"/>
      <c r="DX25" s="221"/>
      <c r="DY25" s="221"/>
    </row>
    <row r="26" spans="3:129">
      <c r="C26" s="3" t="s">
        <v>340</v>
      </c>
      <c r="D26" s="17" t="s">
        <v>349</v>
      </c>
    </row>
    <row r="27" spans="3:129">
      <c r="C27" s="3" t="s">
        <v>341</v>
      </c>
      <c r="D27" s="17" t="s">
        <v>349</v>
      </c>
    </row>
    <row r="28" spans="3:129">
      <c r="C28" s="3" t="s">
        <v>342</v>
      </c>
      <c r="D28" s="155">
        <v>142916629629.21808</v>
      </c>
      <c r="R28" s="4"/>
      <c r="S28" s="4"/>
      <c r="T28" s="4"/>
      <c r="U28" s="4"/>
      <c r="V28" s="4"/>
      <c r="W28" s="4"/>
      <c r="X28" s="4"/>
      <c r="Y28" s="4"/>
      <c r="Z28" s="4"/>
      <c r="AA28" s="4"/>
      <c r="AB28" s="4"/>
      <c r="AC28" s="4"/>
      <c r="AD28" s="4"/>
      <c r="AE28" s="4"/>
      <c r="AF28" s="4"/>
      <c r="AG28" s="4"/>
      <c r="AH28" s="4"/>
      <c r="AI28" s="4"/>
      <c r="AJ28" s="4"/>
      <c r="AK28" s="4"/>
    </row>
    <row r="29" spans="3:129">
      <c r="C29" s="3" t="s">
        <v>143</v>
      </c>
      <c r="D29" s="17" t="s">
        <v>358</v>
      </c>
      <c r="P29" s="4"/>
      <c r="Q29" s="4"/>
      <c r="R29" s="6"/>
      <c r="S29" s="6"/>
      <c r="T29" s="6"/>
      <c r="U29" s="6"/>
      <c r="V29" s="6"/>
      <c r="W29" s="6"/>
      <c r="X29" s="6"/>
      <c r="Y29" s="6"/>
      <c r="Z29" s="6"/>
      <c r="AA29" s="6"/>
      <c r="AB29" s="6"/>
      <c r="AC29" s="6"/>
      <c r="AD29" s="6"/>
      <c r="AE29" s="6"/>
      <c r="AF29" s="6"/>
      <c r="AG29" s="6"/>
      <c r="AH29" s="6"/>
      <c r="AI29" s="6"/>
      <c r="AJ29" s="6"/>
      <c r="AK29" s="6"/>
    </row>
    <row r="30" spans="3:129">
      <c r="P30" s="45"/>
      <c r="Q30" s="23"/>
      <c r="R30" s="17"/>
      <c r="S30" s="17"/>
      <c r="T30" s="17"/>
      <c r="U30" s="17"/>
      <c r="V30" s="17"/>
      <c r="W30" s="17"/>
      <c r="X30" s="17"/>
      <c r="Y30" s="17"/>
      <c r="Z30" s="17"/>
      <c r="AA30" s="17"/>
      <c r="AB30" s="17"/>
      <c r="AC30" s="17"/>
      <c r="AD30" s="17"/>
      <c r="AE30" s="17"/>
      <c r="AF30" s="17"/>
      <c r="AG30" s="17"/>
      <c r="AH30" s="17"/>
      <c r="AI30" s="17"/>
      <c r="AJ30" s="17"/>
      <c r="AK30" s="17"/>
    </row>
    <row r="31" spans="3:129">
      <c r="C31" s="3" t="s">
        <v>199</v>
      </c>
      <c r="D31" s="191">
        <f>PRODUCT(D8:E8, D14:K14, D21:K21, D28)</f>
        <v>17464.967665543427</v>
      </c>
      <c r="E31" t="s">
        <v>359</v>
      </c>
      <c r="G31" s="165">
        <f>PRODUCT(D14:K14, D21:K21)</f>
        <v>1.222038870553722E-7</v>
      </c>
      <c r="H31" t="s">
        <v>189</v>
      </c>
      <c r="P31" s="45"/>
      <c r="Q31" s="23"/>
      <c r="R31" s="17"/>
      <c r="S31" s="17"/>
      <c r="T31" s="17"/>
      <c r="U31" s="17"/>
      <c r="V31" s="17"/>
      <c r="W31" s="17"/>
      <c r="X31" s="17"/>
      <c r="Y31" s="17"/>
      <c r="Z31" s="17"/>
      <c r="AA31" s="17"/>
      <c r="AB31" s="17"/>
      <c r="AC31" s="17"/>
      <c r="AD31" s="17"/>
      <c r="AE31" s="17"/>
      <c r="AF31" s="17"/>
      <c r="AG31" s="17"/>
      <c r="AH31" s="17"/>
      <c r="AI31" s="17"/>
      <c r="AJ31" s="17"/>
      <c r="AK31" s="17"/>
    </row>
    <row r="32" spans="3:129">
      <c r="P32" s="45"/>
      <c r="Q32" s="23"/>
      <c r="R32" s="17"/>
      <c r="S32" s="17"/>
      <c r="T32" s="17"/>
      <c r="U32" s="17"/>
      <c r="V32" s="17"/>
      <c r="W32" s="17"/>
      <c r="X32" s="17"/>
      <c r="Y32" s="17"/>
      <c r="Z32" s="17"/>
      <c r="AA32" s="17"/>
      <c r="AB32" s="17"/>
      <c r="AC32" s="17"/>
      <c r="AD32" s="17"/>
      <c r="AE32" s="17"/>
      <c r="AF32" s="17"/>
      <c r="AG32" s="17"/>
      <c r="AH32" s="17"/>
      <c r="AI32" s="17"/>
      <c r="AJ32" s="17"/>
      <c r="AK32" s="17"/>
    </row>
    <row r="33" spans="16:37">
      <c r="P33" s="45"/>
      <c r="Q33" s="23"/>
      <c r="R33" s="17"/>
      <c r="S33" s="17"/>
      <c r="T33" s="17"/>
      <c r="U33" s="17"/>
      <c r="V33" s="17"/>
      <c r="W33" s="17"/>
      <c r="X33" s="17"/>
      <c r="Y33" s="17"/>
      <c r="Z33" s="17"/>
      <c r="AA33" s="17"/>
      <c r="AB33" s="17"/>
      <c r="AC33" s="17"/>
      <c r="AD33" s="17"/>
      <c r="AE33" s="17"/>
      <c r="AF33" s="17"/>
      <c r="AG33" s="17"/>
      <c r="AH33" s="17"/>
      <c r="AI33" s="17"/>
      <c r="AJ33" s="17"/>
      <c r="AK33" s="17"/>
    </row>
    <row r="34" spans="16:37">
      <c r="P34" s="45"/>
      <c r="Q34" s="23"/>
      <c r="R34" s="17"/>
      <c r="S34" s="17"/>
      <c r="T34" s="17"/>
      <c r="U34" s="17"/>
      <c r="V34" s="17"/>
      <c r="W34" s="17"/>
      <c r="X34" s="17"/>
      <c r="Y34" s="17"/>
      <c r="Z34" s="17"/>
      <c r="AA34" s="17"/>
      <c r="AB34" s="17"/>
      <c r="AC34" s="17"/>
      <c r="AD34" s="17"/>
      <c r="AE34" s="17"/>
      <c r="AF34" s="17"/>
      <c r="AG34" s="17"/>
      <c r="AH34" s="17"/>
      <c r="AI34" s="17"/>
      <c r="AJ34" s="17"/>
      <c r="AK34" s="17"/>
    </row>
    <row r="35" spans="16:37">
      <c r="P35" s="45"/>
      <c r="Q35" s="23"/>
      <c r="R35" s="17"/>
      <c r="S35" s="17"/>
      <c r="T35" s="17"/>
      <c r="U35" s="17"/>
      <c r="V35" s="17"/>
      <c r="W35" s="17"/>
      <c r="X35" s="17"/>
      <c r="Y35" s="17"/>
      <c r="Z35" s="17"/>
      <c r="AA35" s="17"/>
      <c r="AB35" s="17"/>
      <c r="AC35" s="17"/>
      <c r="AD35" s="17"/>
      <c r="AE35" s="17"/>
      <c r="AF35" s="17"/>
      <c r="AG35" s="17"/>
      <c r="AH35" s="17"/>
      <c r="AI35" s="17"/>
      <c r="AJ35" s="17"/>
      <c r="AK35" s="17"/>
    </row>
    <row r="36" spans="16:37">
      <c r="P36" s="45"/>
      <c r="Q36" s="23"/>
      <c r="R36" s="17"/>
      <c r="S36" s="17"/>
      <c r="T36" s="17"/>
      <c r="U36" s="17"/>
      <c r="V36" s="17"/>
      <c r="W36" s="17"/>
      <c r="X36" s="17"/>
      <c r="Y36" s="17"/>
      <c r="Z36" s="17"/>
      <c r="AA36" s="17"/>
      <c r="AB36" s="17"/>
      <c r="AC36" s="17"/>
      <c r="AD36" s="17"/>
      <c r="AE36" s="17"/>
      <c r="AF36" s="17"/>
      <c r="AG36" s="17"/>
      <c r="AH36" s="17"/>
      <c r="AI36" s="17"/>
      <c r="AJ36" s="17"/>
      <c r="AK36" s="17"/>
    </row>
    <row r="37" spans="16:37">
      <c r="P37" s="45"/>
      <c r="Q37" s="23"/>
      <c r="R37" s="17"/>
      <c r="S37" s="17"/>
      <c r="T37" s="17"/>
      <c r="U37" s="17"/>
      <c r="V37" s="17"/>
      <c r="W37" s="17"/>
      <c r="X37" s="17"/>
      <c r="Y37" s="17"/>
      <c r="Z37" s="17"/>
      <c r="AA37" s="17"/>
      <c r="AB37" s="17"/>
      <c r="AC37" s="17"/>
      <c r="AD37" s="17"/>
      <c r="AE37" s="17"/>
      <c r="AF37" s="17"/>
      <c r="AG37" s="17"/>
      <c r="AH37" s="17"/>
      <c r="AI37" s="17"/>
      <c r="AJ37" s="17"/>
      <c r="AK37" s="17"/>
    </row>
    <row r="38" spans="16:37">
      <c r="P38" s="45"/>
      <c r="Q38" s="23"/>
      <c r="R38" s="17"/>
      <c r="S38" s="17"/>
      <c r="T38" s="17"/>
      <c r="U38" s="17"/>
      <c r="V38" s="17"/>
      <c r="W38" s="17"/>
      <c r="X38" s="17"/>
      <c r="Y38" s="17"/>
      <c r="Z38" s="17"/>
      <c r="AA38" s="17"/>
      <c r="AB38" s="17"/>
      <c r="AC38" s="17"/>
      <c r="AD38" s="17"/>
      <c r="AE38" s="17"/>
      <c r="AF38" s="17"/>
      <c r="AG38" s="17"/>
      <c r="AH38" s="17"/>
      <c r="AI38" s="17"/>
      <c r="AJ38" s="17"/>
      <c r="AK38" s="17"/>
    </row>
    <row r="39" spans="16:37">
      <c r="P39" s="45"/>
      <c r="Q39" s="23"/>
      <c r="R39" s="17"/>
      <c r="S39" s="17"/>
      <c r="T39" s="17"/>
      <c r="U39" s="17"/>
      <c r="V39" s="17"/>
      <c r="W39" s="17"/>
      <c r="X39" s="17"/>
      <c r="Y39" s="17"/>
      <c r="Z39" s="17"/>
      <c r="AA39" s="17"/>
      <c r="AB39" s="17"/>
      <c r="AC39" s="17"/>
      <c r="AD39" s="17"/>
      <c r="AE39" s="17"/>
      <c r="AF39" s="17"/>
      <c r="AG39" s="17"/>
      <c r="AH39" s="17"/>
      <c r="AI39" s="17"/>
      <c r="AJ39" s="17"/>
      <c r="AK39" s="17"/>
    </row>
    <row r="40" spans="16:37">
      <c r="P40" s="45"/>
      <c r="Q40" s="23"/>
      <c r="R40" s="17"/>
      <c r="S40" s="17"/>
      <c r="T40" s="17"/>
      <c r="U40" s="17"/>
      <c r="V40" s="17"/>
      <c r="W40" s="17"/>
      <c r="X40" s="17"/>
      <c r="Y40" s="17"/>
      <c r="Z40" s="17"/>
      <c r="AA40" s="17"/>
      <c r="AB40" s="17"/>
      <c r="AC40" s="17"/>
      <c r="AD40" s="17"/>
      <c r="AE40" s="17"/>
      <c r="AF40" s="17"/>
      <c r="AG40" s="17"/>
      <c r="AH40" s="17"/>
      <c r="AI40" s="17"/>
      <c r="AJ40" s="17"/>
      <c r="AK40" s="17"/>
    </row>
    <row r="41" spans="16:37">
      <c r="P41" s="45"/>
      <c r="Q41" s="23"/>
      <c r="R41" s="17"/>
      <c r="S41" s="17"/>
      <c r="T41" s="17"/>
      <c r="U41" s="17"/>
      <c r="V41" s="17"/>
      <c r="W41" s="17"/>
      <c r="X41" s="17"/>
      <c r="Y41" s="17"/>
      <c r="Z41" s="17"/>
      <c r="AA41" s="17"/>
      <c r="AB41" s="17"/>
      <c r="AC41" s="17"/>
      <c r="AD41" s="17"/>
      <c r="AE41" s="17"/>
      <c r="AF41" s="17"/>
      <c r="AG41" s="17"/>
      <c r="AH41" s="17"/>
      <c r="AI41" s="17"/>
      <c r="AJ41" s="17"/>
      <c r="AK41" s="17"/>
    </row>
    <row r="42" spans="16:37">
      <c r="P42" s="45"/>
      <c r="Q42" s="23"/>
      <c r="R42" s="17"/>
      <c r="S42" s="17"/>
      <c r="T42" s="17"/>
      <c r="U42" s="17"/>
      <c r="V42" s="17"/>
      <c r="W42" s="17"/>
      <c r="X42" s="17"/>
      <c r="Y42" s="17"/>
      <c r="Z42" s="17"/>
      <c r="AA42" s="17"/>
      <c r="AB42" s="17"/>
      <c r="AC42" s="17"/>
      <c r="AD42" s="17"/>
      <c r="AE42" s="17"/>
      <c r="AF42" s="17"/>
      <c r="AG42" s="17"/>
      <c r="AH42" s="17"/>
      <c r="AI42" s="17"/>
      <c r="AJ42" s="17"/>
      <c r="AK42" s="17"/>
    </row>
    <row r="43" spans="16:37">
      <c r="P43" s="45"/>
      <c r="Q43" s="23"/>
      <c r="R43" s="17"/>
      <c r="S43" s="17"/>
      <c r="T43" s="17"/>
      <c r="U43" s="17"/>
      <c r="V43" s="17"/>
      <c r="W43" s="17"/>
      <c r="X43" s="17"/>
      <c r="Y43" s="17"/>
      <c r="Z43" s="17"/>
      <c r="AA43" s="17"/>
      <c r="AB43" s="17"/>
      <c r="AC43" s="17"/>
      <c r="AD43" s="17"/>
      <c r="AE43" s="17"/>
      <c r="AF43" s="17"/>
      <c r="AG43" s="17"/>
      <c r="AH43" s="17"/>
      <c r="AI43" s="17"/>
      <c r="AJ43" s="17"/>
      <c r="AK43" s="17"/>
    </row>
    <row r="44" spans="16:37">
      <c r="P44" s="45"/>
      <c r="Q44" s="23"/>
      <c r="R44" s="17"/>
      <c r="S44" s="17"/>
      <c r="T44" s="17"/>
      <c r="U44" s="17"/>
      <c r="V44" s="17"/>
      <c r="W44" s="17"/>
      <c r="X44" s="17"/>
      <c r="Y44" s="17"/>
      <c r="Z44" s="17"/>
      <c r="AA44" s="17"/>
      <c r="AB44" s="17"/>
      <c r="AC44" s="17"/>
      <c r="AD44" s="17"/>
      <c r="AE44" s="17"/>
      <c r="AF44" s="17"/>
      <c r="AG44" s="17"/>
      <c r="AH44" s="17"/>
      <c r="AI44" s="17"/>
      <c r="AJ44" s="17"/>
      <c r="AK44" s="17"/>
    </row>
    <row r="45" spans="16:37">
      <c r="P45" s="45"/>
      <c r="Q45" s="23"/>
      <c r="R45" s="17"/>
      <c r="S45" s="17"/>
      <c r="T45" s="17"/>
      <c r="U45" s="17"/>
      <c r="V45" s="17"/>
      <c r="W45" s="17"/>
      <c r="X45" s="17"/>
      <c r="Y45" s="17"/>
      <c r="Z45" s="17"/>
      <c r="AA45" s="17"/>
      <c r="AB45" s="17"/>
      <c r="AC45" s="17"/>
      <c r="AD45" s="17"/>
      <c r="AE45" s="17"/>
      <c r="AF45" s="17"/>
      <c r="AG45" s="17"/>
      <c r="AH45" s="17"/>
      <c r="AI45" s="17"/>
      <c r="AJ45" s="17"/>
      <c r="AK45" s="17"/>
    </row>
    <row r="46" spans="16:37">
      <c r="P46" s="45"/>
      <c r="Q46" s="23"/>
      <c r="R46" s="17"/>
      <c r="S46" s="17"/>
      <c r="T46" s="17"/>
      <c r="U46" s="17"/>
      <c r="V46" s="17"/>
      <c r="W46" s="17"/>
      <c r="X46" s="17"/>
      <c r="Y46" s="17"/>
      <c r="Z46" s="17"/>
      <c r="AA46" s="17"/>
      <c r="AB46" s="17"/>
      <c r="AC46" s="17"/>
      <c r="AD46" s="17"/>
      <c r="AE46" s="17"/>
      <c r="AF46" s="17"/>
      <c r="AG46" s="17"/>
      <c r="AH46" s="17"/>
      <c r="AI46" s="17"/>
      <c r="AJ46" s="17"/>
      <c r="AK46" s="17"/>
    </row>
    <row r="47" spans="16:37">
      <c r="P47" s="45"/>
      <c r="Q47" s="23"/>
      <c r="R47" s="17"/>
      <c r="S47" s="17"/>
      <c r="T47" s="17"/>
      <c r="U47" s="17"/>
      <c r="V47" s="17"/>
      <c r="W47" s="17"/>
      <c r="X47" s="17"/>
      <c r="Y47" s="17"/>
      <c r="Z47" s="17"/>
      <c r="AA47" s="17"/>
      <c r="AB47" s="17"/>
      <c r="AC47" s="17"/>
      <c r="AD47" s="17"/>
      <c r="AE47" s="17"/>
      <c r="AF47" s="17"/>
      <c r="AG47" s="17"/>
      <c r="AH47" s="17"/>
      <c r="AI47" s="17"/>
      <c r="AJ47" s="17"/>
      <c r="AK47" s="17"/>
    </row>
    <row r="48" spans="16:37">
      <c r="P48" s="45"/>
      <c r="Q48" s="23"/>
      <c r="R48" s="17"/>
      <c r="S48" s="17"/>
      <c r="T48" s="17"/>
      <c r="U48" s="17"/>
      <c r="V48" s="17"/>
      <c r="W48" s="17"/>
      <c r="X48" s="17"/>
      <c r="Y48" s="17"/>
      <c r="Z48" s="17"/>
      <c r="AA48" s="17"/>
      <c r="AB48" s="17"/>
      <c r="AC48" s="17"/>
      <c r="AD48" s="17"/>
      <c r="AE48" s="17"/>
      <c r="AF48" s="17"/>
      <c r="AG48" s="17"/>
      <c r="AH48" s="17"/>
      <c r="AI48" s="17"/>
      <c r="AJ48" s="17"/>
      <c r="AK48" s="17"/>
    </row>
  </sheetData>
  <mergeCells count="21">
    <mergeCell ref="P5:P24"/>
    <mergeCell ref="AM5:AM24"/>
    <mergeCell ref="BJ5:BJ24"/>
    <mergeCell ref="CG5:CG24"/>
    <mergeCell ref="DD5:DD24"/>
    <mergeCell ref="R3:AK3"/>
    <mergeCell ref="AO3:BH3"/>
    <mergeCell ref="BL3:CE3"/>
    <mergeCell ref="CI3:DB3"/>
    <mergeCell ref="DF3:DY3"/>
    <mergeCell ref="D16:E16"/>
    <mergeCell ref="G16:H16"/>
    <mergeCell ref="J16:K16"/>
    <mergeCell ref="D23:E23"/>
    <mergeCell ref="G23:H23"/>
    <mergeCell ref="J23:K23"/>
    <mergeCell ref="R25:AK25"/>
    <mergeCell ref="AO25:BH25"/>
    <mergeCell ref="BL25:CE25"/>
    <mergeCell ref="CI25:DB25"/>
    <mergeCell ref="DF25:DY25"/>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tabSelected="1" workbookViewId="0">
      <pane xSplit="2" ySplit="1" topLeftCell="C139" activePane="bottomRight" state="frozen"/>
      <selection pane="topRight" activeCell="C1" sqref="C1"/>
      <selection pane="bottomLeft" activeCell="A2" sqref="A2"/>
      <selection pane="bottomRight" activeCell="J1" sqref="J1"/>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233</v>
      </c>
      <c r="B1" t="s">
        <v>79</v>
      </c>
      <c r="C1" t="s">
        <v>491</v>
      </c>
      <c r="D1" t="s">
        <v>492</v>
      </c>
      <c r="E1" t="s">
        <v>493</v>
      </c>
      <c r="F1" t="s">
        <v>494</v>
      </c>
      <c r="G1" t="s">
        <v>234</v>
      </c>
      <c r="H1" t="s">
        <v>199</v>
      </c>
      <c r="I1" t="s">
        <v>495</v>
      </c>
      <c r="J1" t="s">
        <v>242</v>
      </c>
    </row>
    <row r="2" spans="1:10">
      <c r="A2" s="159" t="s">
        <v>476</v>
      </c>
      <c r="B2" s="159">
        <v>2000</v>
      </c>
      <c r="C2" s="159" t="s">
        <v>235</v>
      </c>
      <c r="D2" s="159" t="s">
        <v>236</v>
      </c>
      <c r="E2" s="159" t="s">
        <v>474</v>
      </c>
      <c r="F2" s="159" t="s">
        <v>477</v>
      </c>
      <c r="G2" s="159" t="str">
        <f>'Final energy E'!B63</f>
        <v>Resources [of Crude]</v>
      </c>
      <c r="H2" s="159" t="str">
        <f>'Final energy E'!C43</f>
        <v>Crude</v>
      </c>
      <c r="I2" s="159">
        <f>'Final energy E'!C63</f>
        <v>50000</v>
      </c>
      <c r="J2" s="159" t="s">
        <v>335</v>
      </c>
    </row>
    <row r="3" spans="1:10">
      <c r="A3" s="159" t="s">
        <v>476</v>
      </c>
      <c r="B3" s="159">
        <v>2000</v>
      </c>
      <c r="C3" s="159" t="s">
        <v>235</v>
      </c>
      <c r="D3" s="159" t="s">
        <v>236</v>
      </c>
      <c r="E3" s="159" t="s">
        <v>474</v>
      </c>
      <c r="F3" s="159" t="s">
        <v>477</v>
      </c>
      <c r="G3" s="159" t="str">
        <f>'Final energy E'!B64</f>
        <v>Resources [of NG]</v>
      </c>
      <c r="H3" s="159" t="str">
        <f>'Final energy E'!F43</f>
        <v>NG</v>
      </c>
      <c r="I3" s="159">
        <f>'Final energy E'!F64</f>
        <v>43000</v>
      </c>
      <c r="J3" s="159" t="s">
        <v>335</v>
      </c>
    </row>
    <row r="4" spans="1:10">
      <c r="A4" s="159" t="s">
        <v>476</v>
      </c>
      <c r="B4" s="159">
        <v>2000</v>
      </c>
      <c r="C4" s="159" t="s">
        <v>235</v>
      </c>
      <c r="D4" s="159" t="s">
        <v>237</v>
      </c>
      <c r="E4" s="159" t="s">
        <v>474</v>
      </c>
      <c r="F4" s="159" t="s">
        <v>477</v>
      </c>
      <c r="G4" s="159" t="str">
        <f>'Final energy E'!B65</f>
        <v>Gas wells &amp; proc.</v>
      </c>
      <c r="H4" s="159" t="str">
        <f>'Final energy E'!G43</f>
        <v>NG [from Wells]</v>
      </c>
      <c r="I4" s="159">
        <f>'Final energy E'!G65</f>
        <v>43000</v>
      </c>
      <c r="J4" s="159" t="s">
        <v>335</v>
      </c>
    </row>
    <row r="5" spans="1:10">
      <c r="A5" s="159" t="s">
        <v>476</v>
      </c>
      <c r="B5" s="159">
        <v>2000</v>
      </c>
      <c r="C5" s="159" t="s">
        <v>235</v>
      </c>
      <c r="D5" s="159" t="s">
        <v>237</v>
      </c>
      <c r="E5" s="159" t="s">
        <v>474</v>
      </c>
      <c r="F5" s="159" t="s">
        <v>477</v>
      </c>
      <c r="G5" s="159" t="str">
        <f>'Final energy E'!B66</f>
        <v>Oil fields</v>
      </c>
      <c r="H5" s="159" t="str">
        <f>'Final energy E'!D43</f>
        <v>Crude [from Fields]</v>
      </c>
      <c r="I5" s="159">
        <f>'Final energy E'!D66</f>
        <v>50000</v>
      </c>
      <c r="J5" s="159" t="s">
        <v>335</v>
      </c>
    </row>
    <row r="6" spans="1:10">
      <c r="A6" s="159" t="s">
        <v>476</v>
      </c>
      <c r="B6" s="159">
        <v>2000</v>
      </c>
      <c r="C6" s="159" t="s">
        <v>235</v>
      </c>
      <c r="D6" s="159" t="s">
        <v>237</v>
      </c>
      <c r="E6" s="159" t="s">
        <v>474</v>
      </c>
      <c r="F6" s="159" t="s">
        <v>477</v>
      </c>
      <c r="G6" s="159" t="str">
        <f>'Final energy E'!B67</f>
        <v>Crude dist.</v>
      </c>
      <c r="H6" s="159" t="str">
        <f>'Final energy E'!E43</f>
        <v>Crude [from Dist.]</v>
      </c>
      <c r="I6" s="159">
        <f>'Final energy E'!E67</f>
        <v>47500</v>
      </c>
      <c r="J6" s="159" t="s">
        <v>335</v>
      </c>
    </row>
    <row r="7" spans="1:10">
      <c r="A7" s="159" t="s">
        <v>476</v>
      </c>
      <c r="B7" s="159">
        <v>2000</v>
      </c>
      <c r="C7" s="159" t="s">
        <v>235</v>
      </c>
      <c r="D7" s="159" t="s">
        <v>237</v>
      </c>
      <c r="E7" s="159" t="s">
        <v>474</v>
      </c>
      <c r="F7" s="159" t="s">
        <v>477</v>
      </c>
      <c r="G7" s="159" t="str">
        <f>'Final energy E'!B68</f>
        <v>NG dist.</v>
      </c>
      <c r="H7" s="159" t="str">
        <f>'Final energy E'!H43</f>
        <v>NG [from Dist.]</v>
      </c>
      <c r="I7" s="159">
        <f>'Final energy E'!H68</f>
        <v>41000</v>
      </c>
      <c r="J7" s="159" t="s">
        <v>335</v>
      </c>
    </row>
    <row r="8" spans="1:10">
      <c r="A8" s="159" t="s">
        <v>476</v>
      </c>
      <c r="B8" s="159">
        <v>2000</v>
      </c>
      <c r="C8" s="159" t="s">
        <v>235</v>
      </c>
      <c r="D8" s="159" t="s">
        <v>237</v>
      </c>
      <c r="E8" s="159" t="s">
        <v>474</v>
      </c>
      <c r="F8" s="159" t="s">
        <v>477</v>
      </c>
      <c r="G8" s="159" t="str">
        <f>'Final energy E'!B69</f>
        <v>Oil refineries</v>
      </c>
      <c r="H8" s="159" t="str">
        <f>'Final energy E'!I43</f>
        <v>Diesel</v>
      </c>
      <c r="I8" s="159">
        <f>'Final energy E'!I69</f>
        <v>20500</v>
      </c>
      <c r="J8" s="159" t="s">
        <v>335</v>
      </c>
    </row>
    <row r="9" spans="1:10">
      <c r="A9" s="159" t="s">
        <v>476</v>
      </c>
      <c r="B9" s="159">
        <v>2000</v>
      </c>
      <c r="C9" s="159" t="s">
        <v>235</v>
      </c>
      <c r="D9" s="159" t="s">
        <v>237</v>
      </c>
      <c r="E9" s="159" t="s">
        <v>474</v>
      </c>
      <c r="F9" s="159" t="s">
        <v>477</v>
      </c>
      <c r="G9" s="159" t="str">
        <f>'Final energy E'!B69</f>
        <v>Oil refineries</v>
      </c>
      <c r="H9" s="159" t="str">
        <f>'Final energy E'!M43</f>
        <v>Petrol</v>
      </c>
      <c r="I9" s="159">
        <f>'Final energy E'!M69</f>
        <v>26500</v>
      </c>
      <c r="J9" s="159" t="s">
        <v>335</v>
      </c>
    </row>
    <row r="10" spans="1:10">
      <c r="A10" s="159" t="s">
        <v>476</v>
      </c>
      <c r="B10" s="159">
        <v>2000</v>
      </c>
      <c r="C10" s="159" t="s">
        <v>235</v>
      </c>
      <c r="D10" s="159" t="s">
        <v>237</v>
      </c>
      <c r="E10" s="159" t="s">
        <v>474</v>
      </c>
      <c r="F10" s="159" t="s">
        <v>477</v>
      </c>
      <c r="G10" s="159" t="str">
        <f>'Final energy E'!B70</f>
        <v>Power plants</v>
      </c>
      <c r="H10" s="159" t="str">
        <f>'Final energy E'!K43</f>
        <v>Elect</v>
      </c>
      <c r="I10" s="159">
        <f>'Final energy E'!K70</f>
        <v>6400</v>
      </c>
      <c r="J10" s="159" t="s">
        <v>335</v>
      </c>
    </row>
    <row r="11" spans="1:10">
      <c r="A11" s="159" t="s">
        <v>476</v>
      </c>
      <c r="B11" s="159">
        <v>2000</v>
      </c>
      <c r="C11" s="159" t="s">
        <v>235</v>
      </c>
      <c r="D11" s="159" t="s">
        <v>237</v>
      </c>
      <c r="E11" s="159" t="s">
        <v>474</v>
      </c>
      <c r="F11" s="159" t="s">
        <v>477</v>
      </c>
      <c r="G11" s="159" t="str">
        <f>'Final energy E'!B71</f>
        <v>Elect. grid</v>
      </c>
      <c r="H11" s="159" t="str">
        <f>'Final energy E'!L43</f>
        <v>Elect [from Grid]</v>
      </c>
      <c r="I11" s="159">
        <f>'Final energy E'!L71</f>
        <v>6275</v>
      </c>
      <c r="J11" s="159" t="s">
        <v>335</v>
      </c>
    </row>
    <row r="12" spans="1:10">
      <c r="A12" s="159" t="s">
        <v>476</v>
      </c>
      <c r="B12" s="159">
        <v>2000</v>
      </c>
      <c r="C12" s="159" t="s">
        <v>235</v>
      </c>
      <c r="D12" s="159" t="s">
        <v>237</v>
      </c>
      <c r="E12" s="159" t="s">
        <v>474</v>
      </c>
      <c r="F12" s="159" t="s">
        <v>477</v>
      </c>
      <c r="G12" s="159" t="str">
        <f>'Final energy E'!B72</f>
        <v>Diesel dist.</v>
      </c>
      <c r="H12" s="159" t="str">
        <f>'Final energy E'!J43</f>
        <v>Diesel [from Dist.]</v>
      </c>
      <c r="I12" s="159">
        <f>'Final energy E'!J72</f>
        <v>15500</v>
      </c>
      <c r="J12" s="159" t="s">
        <v>335</v>
      </c>
    </row>
    <row r="13" spans="1:10">
      <c r="A13" s="159" t="s">
        <v>476</v>
      </c>
      <c r="B13" s="159">
        <v>2000</v>
      </c>
      <c r="C13" s="159" t="s">
        <v>235</v>
      </c>
      <c r="D13" s="159" t="s">
        <v>237</v>
      </c>
      <c r="E13" s="159" t="s">
        <v>474</v>
      </c>
      <c r="F13" s="159" t="s">
        <v>477</v>
      </c>
      <c r="G13" s="159" t="str">
        <f>'Final energy E'!B73</f>
        <v>Petrol dist.</v>
      </c>
      <c r="H13" s="159" t="str">
        <f>'Final energy E'!N43</f>
        <v>Petrol [from Dist.]</v>
      </c>
      <c r="I13" s="159">
        <f>'Final energy E'!N73</f>
        <v>26500</v>
      </c>
      <c r="J13" s="159" t="s">
        <v>335</v>
      </c>
    </row>
    <row r="14" spans="1:10">
      <c r="A14" s="159" t="s">
        <v>476</v>
      </c>
      <c r="B14" s="159">
        <v>2000</v>
      </c>
      <c r="C14" s="159" t="s">
        <v>235</v>
      </c>
      <c r="D14" s="159" t="s">
        <v>237</v>
      </c>
      <c r="E14" s="159" t="s">
        <v>474</v>
      </c>
      <c r="F14" s="159" t="s">
        <v>477</v>
      </c>
      <c r="G14" s="159" t="str">
        <f>'Final energy E'!S43</f>
        <v>Oil fields</v>
      </c>
      <c r="H14" s="159" t="str">
        <f>'Final energy E'!B44</f>
        <v>Crude</v>
      </c>
      <c r="I14" s="159">
        <f>-'Final energy E'!S44</f>
        <v>-50000</v>
      </c>
      <c r="J14" s="159" t="s">
        <v>335</v>
      </c>
    </row>
    <row r="15" spans="1:10">
      <c r="A15" s="159" t="s">
        <v>476</v>
      </c>
      <c r="B15" s="159">
        <v>2000</v>
      </c>
      <c r="C15" s="159" t="s">
        <v>235</v>
      </c>
      <c r="D15" s="159" t="s">
        <v>237</v>
      </c>
      <c r="E15" s="159" t="s">
        <v>474</v>
      </c>
      <c r="F15" s="159" t="s">
        <v>477</v>
      </c>
      <c r="G15" s="159" t="str">
        <f>'Final energy E'!T43</f>
        <v>Crude dist.</v>
      </c>
      <c r="H15" s="159" t="str">
        <f>'Final energy E'!B45</f>
        <v>Crude [from Fields]</v>
      </c>
      <c r="I15" s="159">
        <f>-'Final energy E'!T45</f>
        <v>-47500</v>
      </c>
      <c r="J15" s="159" t="s">
        <v>335</v>
      </c>
    </row>
    <row r="16" spans="1:10">
      <c r="A16" s="159" t="s">
        <v>476</v>
      </c>
      <c r="B16" s="159">
        <v>2000</v>
      </c>
      <c r="C16" s="159" t="s">
        <v>235</v>
      </c>
      <c r="D16" s="159" t="s">
        <v>237</v>
      </c>
      <c r="E16" s="159" t="s">
        <v>474</v>
      </c>
      <c r="F16" s="159" t="s">
        <v>477</v>
      </c>
      <c r="G16" s="159" t="str">
        <f>'Final energy E'!V43</f>
        <v>Oil refineries</v>
      </c>
      <c r="H16" s="159" t="str">
        <f>'Final energy E'!B46</f>
        <v>Crude [from Dist.]</v>
      </c>
      <c r="I16" s="159">
        <f>-'Final energy E'!V46</f>
        <v>-47000</v>
      </c>
      <c r="J16" s="159" t="s">
        <v>335</v>
      </c>
    </row>
    <row r="17" spans="1:10">
      <c r="A17" s="159" t="s">
        <v>476</v>
      </c>
      <c r="B17" s="159">
        <v>2000</v>
      </c>
      <c r="C17" s="159" t="s">
        <v>235</v>
      </c>
      <c r="D17" s="159" t="s">
        <v>237</v>
      </c>
      <c r="E17" s="159" t="s">
        <v>474</v>
      </c>
      <c r="F17" s="159" t="s">
        <v>477</v>
      </c>
      <c r="G17" s="159" t="str">
        <f>'Final energy E'!R43</f>
        <v>Gas wells &amp; proc.</v>
      </c>
      <c r="H17" s="159" t="str">
        <f>'Final energy E'!B47</f>
        <v>NG</v>
      </c>
      <c r="I17" s="159">
        <f>-'Final energy E'!R47</f>
        <v>-43000</v>
      </c>
      <c r="J17" s="159" t="s">
        <v>335</v>
      </c>
    </row>
    <row r="18" spans="1:10">
      <c r="A18" s="159" t="s">
        <v>476</v>
      </c>
      <c r="B18" s="159">
        <v>2000</v>
      </c>
      <c r="C18" s="159" t="s">
        <v>235</v>
      </c>
      <c r="D18" s="159" t="s">
        <v>237</v>
      </c>
      <c r="E18" s="159" t="s">
        <v>474</v>
      </c>
      <c r="F18" s="159" t="s">
        <v>477</v>
      </c>
      <c r="G18" s="159" t="str">
        <f>'Final energy E'!U43</f>
        <v>NG dist.</v>
      </c>
      <c r="H18" s="159" t="str">
        <f>'Final energy E'!B48</f>
        <v>NG [from Wells]</v>
      </c>
      <c r="I18" s="159">
        <f>-'Final energy E'!U48</f>
        <v>-41000</v>
      </c>
      <c r="J18" s="159" t="s">
        <v>335</v>
      </c>
    </row>
    <row r="19" spans="1:10">
      <c r="A19" s="159" t="s">
        <v>476</v>
      </c>
      <c r="B19" s="159">
        <v>2000</v>
      </c>
      <c r="C19" s="159" t="s">
        <v>235</v>
      </c>
      <c r="D19" s="159" t="s">
        <v>237</v>
      </c>
      <c r="E19" s="159" t="s">
        <v>474</v>
      </c>
      <c r="F19" s="159" t="s">
        <v>477</v>
      </c>
      <c r="G19" s="159" t="str">
        <f>'Final energy E'!W43</f>
        <v>Power plants</v>
      </c>
      <c r="H19" s="159" t="str">
        <f>'Final energy E'!B49</f>
        <v>NG [from Dist.]</v>
      </c>
      <c r="I19" s="159">
        <f>-'Final energy E'!W49</f>
        <v>-16000</v>
      </c>
      <c r="J19" s="159" t="s">
        <v>335</v>
      </c>
    </row>
    <row r="20" spans="1:10">
      <c r="A20" s="159" t="s">
        <v>476</v>
      </c>
      <c r="B20" s="159">
        <v>2000</v>
      </c>
      <c r="C20" s="159" t="s">
        <v>235</v>
      </c>
      <c r="D20" s="159" t="s">
        <v>237</v>
      </c>
      <c r="E20" s="159" t="s">
        <v>474</v>
      </c>
      <c r="F20" s="159" t="s">
        <v>477</v>
      </c>
      <c r="G20" s="159" t="str">
        <f>'Final energy E'!Y43</f>
        <v>Diesel dist.</v>
      </c>
      <c r="H20" s="159" t="str">
        <f>'Final energy E'!B50</f>
        <v>Diesel</v>
      </c>
      <c r="I20" s="159">
        <f>-'Final energy E'!Y50</f>
        <v>-15500</v>
      </c>
      <c r="J20" s="159" t="s">
        <v>335</v>
      </c>
    </row>
    <row r="21" spans="1:10">
      <c r="A21" s="159" t="s">
        <v>476</v>
      </c>
      <c r="B21" s="159">
        <v>2000</v>
      </c>
      <c r="C21" s="159" t="s">
        <v>235</v>
      </c>
      <c r="D21" s="159" t="s">
        <v>237</v>
      </c>
      <c r="E21" s="159" t="s">
        <v>474</v>
      </c>
      <c r="F21" s="159" t="s">
        <v>477</v>
      </c>
      <c r="G21" s="159" t="str">
        <f>'Final energy E'!X43</f>
        <v>Elect. grid</v>
      </c>
      <c r="H21" s="159" t="str">
        <f>'Final energy E'!B52</f>
        <v>Elect</v>
      </c>
      <c r="I21" s="159">
        <f>-'Final energy E'!X52</f>
        <v>-6400</v>
      </c>
      <c r="J21" s="159" t="s">
        <v>335</v>
      </c>
    </row>
    <row r="22" spans="1:10">
      <c r="A22" s="159" t="s">
        <v>476</v>
      </c>
      <c r="B22" s="159">
        <v>2000</v>
      </c>
      <c r="C22" s="159" t="s">
        <v>235</v>
      </c>
      <c r="D22" s="159" t="s">
        <v>237</v>
      </c>
      <c r="E22" s="159" t="s">
        <v>474</v>
      </c>
      <c r="F22" s="159" t="s">
        <v>477</v>
      </c>
      <c r="G22" s="159" t="str">
        <f>'Final energy E'!Z43</f>
        <v>Petrol dist.</v>
      </c>
      <c r="H22" s="159" t="str">
        <f>'Final energy E'!B54</f>
        <v>Petrol</v>
      </c>
      <c r="I22" s="159">
        <f>-'Final energy E'!Z54</f>
        <v>-26500</v>
      </c>
      <c r="J22" s="159" t="s">
        <v>335</v>
      </c>
    </row>
    <row r="23" spans="1:10">
      <c r="A23" s="159" t="s">
        <v>476</v>
      </c>
      <c r="B23" s="159">
        <v>2000</v>
      </c>
      <c r="C23" s="159" t="s">
        <v>235</v>
      </c>
      <c r="D23" s="159" t="s">
        <v>241</v>
      </c>
      <c r="E23" s="159" t="s">
        <v>474</v>
      </c>
      <c r="F23" s="159" t="s">
        <v>477</v>
      </c>
      <c r="G23" s="159" t="str">
        <f>'Final energy E'!R43</f>
        <v>Gas wells &amp; proc.</v>
      </c>
      <c r="H23" s="159" t="str">
        <f>'Final energy E'!B53</f>
        <v>Elect [from Grid]</v>
      </c>
      <c r="I23" s="159">
        <f>-'Final energy E'!R53</f>
        <v>-25</v>
      </c>
      <c r="J23" s="159" t="s">
        <v>335</v>
      </c>
    </row>
    <row r="24" spans="1:10">
      <c r="A24" s="159" t="s">
        <v>476</v>
      </c>
      <c r="B24" s="159">
        <v>2000</v>
      </c>
      <c r="C24" s="159" t="s">
        <v>235</v>
      </c>
      <c r="D24" s="159" t="s">
        <v>241</v>
      </c>
      <c r="E24" s="159" t="s">
        <v>474</v>
      </c>
      <c r="F24" s="159" t="s">
        <v>477</v>
      </c>
      <c r="G24" s="159" t="str">
        <f>'Final energy E'!S43</f>
        <v>Oil fields</v>
      </c>
      <c r="H24" s="159" t="str">
        <f>'Final energy E'!B53</f>
        <v>Elect [from Grid]</v>
      </c>
      <c r="I24" s="159">
        <f>-'Final energy E'!S53</f>
        <v>-25</v>
      </c>
      <c r="J24" s="159" t="s">
        <v>335</v>
      </c>
    </row>
    <row r="25" spans="1:10">
      <c r="A25" s="159" t="s">
        <v>476</v>
      </c>
      <c r="B25" s="159">
        <v>2000</v>
      </c>
      <c r="C25" s="159" t="s">
        <v>235</v>
      </c>
      <c r="D25" s="159" t="s">
        <v>241</v>
      </c>
      <c r="E25" s="159" t="s">
        <v>474</v>
      </c>
      <c r="F25" s="159" t="s">
        <v>477</v>
      </c>
      <c r="G25" s="159" t="str">
        <f>'Final energy E'!T43</f>
        <v>Crude dist.</v>
      </c>
      <c r="H25" s="159" t="str">
        <f>'Final energy E'!B53</f>
        <v>Elect [from Grid]</v>
      </c>
      <c r="I25" s="159">
        <f>-'Final energy E'!T53</f>
        <v>-25</v>
      </c>
      <c r="J25" s="159" t="s">
        <v>335</v>
      </c>
    </row>
    <row r="26" spans="1:10">
      <c r="A26" s="159" t="s">
        <v>476</v>
      </c>
      <c r="B26" s="159">
        <v>2000</v>
      </c>
      <c r="C26" s="159" t="s">
        <v>235</v>
      </c>
      <c r="D26" s="159" t="s">
        <v>241</v>
      </c>
      <c r="E26" s="159" t="s">
        <v>474</v>
      </c>
      <c r="F26" s="159" t="s">
        <v>477</v>
      </c>
      <c r="G26" s="159" t="str">
        <f>'Final energy E'!U43</f>
        <v>NG dist.</v>
      </c>
      <c r="H26" s="159" t="str">
        <f>'Final energy E'!B53</f>
        <v>Elect [from Grid]</v>
      </c>
      <c r="I26" s="159">
        <f>-'Final energy E'!U53</f>
        <v>-25</v>
      </c>
      <c r="J26" s="159" t="s">
        <v>335</v>
      </c>
    </row>
    <row r="27" spans="1:10">
      <c r="A27" s="159" t="s">
        <v>476</v>
      </c>
      <c r="B27" s="159">
        <v>2000</v>
      </c>
      <c r="C27" s="159" t="s">
        <v>235</v>
      </c>
      <c r="D27" s="159" t="s">
        <v>241</v>
      </c>
      <c r="E27" s="159" t="s">
        <v>474</v>
      </c>
      <c r="F27" s="159" t="s">
        <v>477</v>
      </c>
      <c r="G27" s="159" t="str">
        <f>'Final energy E'!V43</f>
        <v>Oil refineries</v>
      </c>
      <c r="H27" s="159" t="str">
        <f>'Final energy E'!B53</f>
        <v>Elect [from Grid]</v>
      </c>
      <c r="I27" s="159">
        <f>-'Final energy E'!V53</f>
        <v>-75</v>
      </c>
      <c r="J27" s="159" t="s">
        <v>335</v>
      </c>
    </row>
    <row r="28" spans="1:10">
      <c r="A28" s="159" t="s">
        <v>476</v>
      </c>
      <c r="B28" s="159">
        <v>2000</v>
      </c>
      <c r="C28" s="159" t="s">
        <v>235</v>
      </c>
      <c r="D28" s="159" t="s">
        <v>241</v>
      </c>
      <c r="E28" s="159" t="s">
        <v>474</v>
      </c>
      <c r="F28" s="159" t="s">
        <v>477</v>
      </c>
      <c r="G28" s="159" t="str">
        <f>'Final energy E'!W43</f>
        <v>Power plants</v>
      </c>
      <c r="H28" s="159" t="str">
        <f>'Final energy E'!B53</f>
        <v>Elect [from Grid]</v>
      </c>
      <c r="I28" s="159">
        <f>-'Final energy E'!W53</f>
        <v>-100</v>
      </c>
      <c r="J28" s="159" t="s">
        <v>335</v>
      </c>
    </row>
    <row r="29" spans="1:10">
      <c r="A29" s="159" t="s">
        <v>476</v>
      </c>
      <c r="B29" s="159">
        <v>2000</v>
      </c>
      <c r="C29" s="159" t="s">
        <v>235</v>
      </c>
      <c r="D29" s="159" t="s">
        <v>241</v>
      </c>
      <c r="E29" s="159" t="s">
        <v>474</v>
      </c>
      <c r="F29" s="159" t="s">
        <v>477</v>
      </c>
      <c r="G29" s="159" t="str">
        <f>'Final energy E'!V43</f>
        <v>Oil refineries</v>
      </c>
      <c r="H29" s="159" t="str">
        <f>'Final energy E'!B50</f>
        <v>Diesel</v>
      </c>
      <c r="I29" s="159">
        <f>-'Final energy E'!V50</f>
        <v>-5000</v>
      </c>
      <c r="J29" s="159" t="s">
        <v>335</v>
      </c>
    </row>
    <row r="30" spans="1:10">
      <c r="A30" s="159" t="s">
        <v>476</v>
      </c>
      <c r="B30" s="159">
        <v>2000</v>
      </c>
      <c r="C30" s="159" t="s">
        <v>235</v>
      </c>
      <c r="D30" s="159" t="s">
        <v>241</v>
      </c>
      <c r="E30" s="159" t="s">
        <v>474</v>
      </c>
      <c r="F30" s="159" t="s">
        <v>477</v>
      </c>
      <c r="G30" s="159" t="str">
        <f>'Final energy E'!T43</f>
        <v>Crude dist.</v>
      </c>
      <c r="H30" s="159" t="str">
        <f>'Final energy E'!B46</f>
        <v>Crude [from Dist.]</v>
      </c>
      <c r="I30" s="159">
        <f>-'Final energy E'!T46</f>
        <v>-500</v>
      </c>
      <c r="J30" s="159" t="s">
        <v>335</v>
      </c>
    </row>
    <row r="31" spans="1:10">
      <c r="A31" s="159" t="s">
        <v>476</v>
      </c>
      <c r="B31" s="159">
        <v>2000</v>
      </c>
      <c r="C31" s="159" t="s">
        <v>235</v>
      </c>
      <c r="D31" s="159" t="s">
        <v>241</v>
      </c>
      <c r="E31" s="159" t="s">
        <v>474</v>
      </c>
      <c r="F31" s="159" t="s">
        <v>477</v>
      </c>
      <c r="G31" s="159" t="str">
        <f>'Final energy E'!R43</f>
        <v>Gas wells &amp; proc.</v>
      </c>
      <c r="H31" s="159" t="str">
        <f>'Final energy E'!B51</f>
        <v>Diesel [from Dist.]</v>
      </c>
      <c r="I31" s="159">
        <f>-'Final energy E'!R51</f>
        <v>-50</v>
      </c>
      <c r="J31" s="159" t="s">
        <v>335</v>
      </c>
    </row>
    <row r="32" spans="1:10">
      <c r="A32" s="159" t="s">
        <v>476</v>
      </c>
      <c r="B32" s="159">
        <v>2000</v>
      </c>
      <c r="C32" s="159" t="s">
        <v>235</v>
      </c>
      <c r="D32" s="159" t="s">
        <v>241</v>
      </c>
      <c r="E32" s="159" t="s">
        <v>474</v>
      </c>
      <c r="F32" s="159" t="s">
        <v>477</v>
      </c>
      <c r="G32" s="159" t="str">
        <f>'Final energy E'!S43</f>
        <v>Oil fields</v>
      </c>
      <c r="H32" s="159" t="str">
        <f>'Final energy E'!B51</f>
        <v>Diesel [from Dist.]</v>
      </c>
      <c r="I32" s="159">
        <f>-'Final energy E'!S51</f>
        <v>-50</v>
      </c>
      <c r="J32" s="159" t="s">
        <v>335</v>
      </c>
    </row>
    <row r="33" spans="1:10">
      <c r="A33" s="159" t="s">
        <v>476</v>
      </c>
      <c r="B33" s="159">
        <v>2000</v>
      </c>
      <c r="C33" s="159" t="s">
        <v>235</v>
      </c>
      <c r="D33" s="159" t="s">
        <v>241</v>
      </c>
      <c r="E33" s="159" t="s">
        <v>474</v>
      </c>
      <c r="F33" s="159" t="s">
        <v>477</v>
      </c>
      <c r="G33" s="159" t="str">
        <f>'Final energy E'!T43</f>
        <v>Crude dist.</v>
      </c>
      <c r="H33" s="159" t="str">
        <f>'Final energy E'!B51</f>
        <v>Diesel [from Dist.]</v>
      </c>
      <c r="I33" s="159">
        <f>-'Final energy E'!T51</f>
        <v>-25</v>
      </c>
      <c r="J33" s="159" t="s">
        <v>335</v>
      </c>
    </row>
    <row r="34" spans="1:10">
      <c r="A34" s="159" t="s">
        <v>476</v>
      </c>
      <c r="B34" s="159">
        <v>2000</v>
      </c>
      <c r="C34" s="159" t="s">
        <v>235</v>
      </c>
      <c r="D34" s="159" t="s">
        <v>241</v>
      </c>
      <c r="E34" s="159" t="s">
        <v>474</v>
      </c>
      <c r="F34" s="159" t="s">
        <v>477</v>
      </c>
      <c r="G34" s="159" t="str">
        <f>'Final energy E'!U43</f>
        <v>NG dist.</v>
      </c>
      <c r="H34" s="159" t="str">
        <f>'Final energy E'!B51</f>
        <v>Diesel [from Dist.]</v>
      </c>
      <c r="I34" s="159">
        <f>-'Final energy E'!U51</f>
        <v>-25</v>
      </c>
      <c r="J34" s="159" t="s">
        <v>335</v>
      </c>
    </row>
    <row r="35" spans="1:10">
      <c r="A35" s="159" t="s">
        <v>476</v>
      </c>
      <c r="B35" s="159">
        <v>2000</v>
      </c>
      <c r="C35" s="159" t="s">
        <v>235</v>
      </c>
      <c r="D35" s="159" t="s">
        <v>241</v>
      </c>
      <c r="E35" s="159" t="s">
        <v>474</v>
      </c>
      <c r="F35" s="159" t="s">
        <v>477</v>
      </c>
      <c r="G35" s="159" t="str">
        <f>'Final energy E'!Z43</f>
        <v>Petrol dist.</v>
      </c>
      <c r="H35" s="159" t="str">
        <f>'Final energy E'!B51</f>
        <v>Diesel [from Dist.]</v>
      </c>
      <c r="I35" s="159">
        <f>-'Final energy E'!Z51</f>
        <v>-250</v>
      </c>
      <c r="J35" s="159" t="s">
        <v>335</v>
      </c>
    </row>
    <row r="36" spans="1:10">
      <c r="A36" s="159" t="s">
        <v>476</v>
      </c>
      <c r="B36" s="159">
        <v>2000</v>
      </c>
      <c r="C36" s="159" t="s">
        <v>235</v>
      </c>
      <c r="D36" s="159" t="s">
        <v>241</v>
      </c>
      <c r="E36" s="159" t="s">
        <v>474</v>
      </c>
      <c r="F36" s="159" t="s">
        <v>477</v>
      </c>
      <c r="G36" s="159" t="str">
        <f>'Final energy E'!R43</f>
        <v>Gas wells &amp; proc.</v>
      </c>
      <c r="H36" s="159" t="str">
        <f>'Final energy E'!B48</f>
        <v>NG [from Wells]</v>
      </c>
      <c r="I36" s="159">
        <f>-'Final energy E'!R48</f>
        <v>-2000</v>
      </c>
      <c r="J36" s="159" t="s">
        <v>335</v>
      </c>
    </row>
    <row r="37" spans="1:10">
      <c r="A37" s="159" t="s">
        <v>476</v>
      </c>
      <c r="B37" s="159">
        <v>2000</v>
      </c>
      <c r="C37" s="159" t="s">
        <v>235</v>
      </c>
      <c r="D37" s="159" t="s">
        <v>241</v>
      </c>
      <c r="E37" s="159" t="s">
        <v>474</v>
      </c>
      <c r="F37" s="159" t="s">
        <v>477</v>
      </c>
      <c r="G37" s="159" t="str">
        <f>'Final energy E'!S43</f>
        <v>Oil fields</v>
      </c>
      <c r="H37" s="159" t="str">
        <f>'Final energy E'!B45</f>
        <v>Crude [from Fields]</v>
      </c>
      <c r="I37" s="159">
        <f>-'Final energy E'!S45</f>
        <v>-2500</v>
      </c>
      <c r="J37" s="159" t="s">
        <v>335</v>
      </c>
    </row>
    <row r="38" spans="1:10">
      <c r="A38" s="159" t="s">
        <v>476</v>
      </c>
      <c r="B38" s="159">
        <v>2000</v>
      </c>
      <c r="C38" s="159" t="s">
        <v>235</v>
      </c>
      <c r="D38" s="159" t="s">
        <v>241</v>
      </c>
      <c r="E38" s="159" t="s">
        <v>474</v>
      </c>
      <c r="F38" s="159" t="s">
        <v>477</v>
      </c>
      <c r="G38" s="159" t="str">
        <f>'Final energy E'!Y43</f>
        <v>Diesel dist.</v>
      </c>
      <c r="H38" s="159" t="str">
        <f>'Final energy E'!B51</f>
        <v>Diesel [from Dist.]</v>
      </c>
      <c r="I38" s="159">
        <f>-'Final energy E'!V23</f>
        <v>-350</v>
      </c>
      <c r="J38" s="159" t="s">
        <v>335</v>
      </c>
    </row>
    <row r="39" spans="1:10">
      <c r="A39" s="159" t="s">
        <v>476</v>
      </c>
      <c r="B39" s="159">
        <v>2000</v>
      </c>
      <c r="C39" s="159" t="s">
        <v>235</v>
      </c>
      <c r="D39" s="159" t="s">
        <v>241</v>
      </c>
      <c r="E39" s="159" t="s">
        <v>474</v>
      </c>
      <c r="F39" s="159" t="s">
        <v>477</v>
      </c>
      <c r="G39" s="159" t="str">
        <f>'Final energy E'!Z43</f>
        <v>Petrol dist.</v>
      </c>
      <c r="H39" s="159" t="str">
        <f>'Final energy E'!B55</f>
        <v>Petrol [from Dist.]</v>
      </c>
      <c r="I39" s="159">
        <f>-'Final energy E'!Z55</f>
        <v>-500</v>
      </c>
      <c r="J39" s="159" t="s">
        <v>335</v>
      </c>
    </row>
    <row r="40" spans="1:10">
      <c r="A40" s="159" t="s">
        <v>476</v>
      </c>
      <c r="B40" s="159">
        <v>2000</v>
      </c>
      <c r="C40" s="159" t="s">
        <v>238</v>
      </c>
      <c r="D40" s="159" t="str">
        <f>'Final energy E'!AI43</f>
        <v>Residential</v>
      </c>
      <c r="E40" s="159" t="s">
        <v>474</v>
      </c>
      <c r="F40" s="159" t="s">
        <v>477</v>
      </c>
      <c r="G40" s="159" t="str">
        <f>'Final energy E'!AI43</f>
        <v>Residential</v>
      </c>
      <c r="H40" s="159" t="str">
        <f>'Final energy E'!B49</f>
        <v>NG [from Dist.]</v>
      </c>
      <c r="I40" s="159">
        <f>'Final energy E'!AI49</f>
        <v>25000</v>
      </c>
      <c r="J40" s="159" t="s">
        <v>335</v>
      </c>
    </row>
    <row r="41" spans="1:10">
      <c r="A41" s="159" t="s">
        <v>476</v>
      </c>
      <c r="B41" s="159">
        <v>2000</v>
      </c>
      <c r="C41" s="159" t="s">
        <v>238</v>
      </c>
      <c r="D41" s="159" t="str">
        <f>'Final energy E'!AJ43</f>
        <v>Transport</v>
      </c>
      <c r="E41" s="159" t="s">
        <v>474</v>
      </c>
      <c r="F41" s="159" t="s">
        <v>477</v>
      </c>
      <c r="G41" s="159" t="str">
        <f>'Final energy E'!AJ43</f>
        <v>Transport</v>
      </c>
      <c r="H41" s="159" t="str">
        <f>'Final energy E'!B51</f>
        <v>Diesel [from Dist.]</v>
      </c>
      <c r="I41" s="159">
        <f>'Final energy E'!AJ51</f>
        <v>14750</v>
      </c>
      <c r="J41" s="159" t="s">
        <v>335</v>
      </c>
    </row>
    <row r="42" spans="1:10">
      <c r="A42" s="159" t="s">
        <v>476</v>
      </c>
      <c r="B42" s="159">
        <v>2000</v>
      </c>
      <c r="C42" s="159" t="s">
        <v>238</v>
      </c>
      <c r="D42" s="159" t="str">
        <f>'Final energy E'!AI43</f>
        <v>Residential</v>
      </c>
      <c r="E42" s="159" t="s">
        <v>474</v>
      </c>
      <c r="F42" s="159" t="s">
        <v>477</v>
      </c>
      <c r="G42" s="159" t="str">
        <f>'Final energy E'!AI43</f>
        <v>Residential</v>
      </c>
      <c r="H42" s="159" t="str">
        <f>'Final energy E'!B53</f>
        <v>Elect [from Grid]</v>
      </c>
      <c r="I42" s="159">
        <f>'Final energy E'!AI53</f>
        <v>6000</v>
      </c>
      <c r="J42" s="159" t="s">
        <v>335</v>
      </c>
    </row>
    <row r="43" spans="1:10">
      <c r="A43" s="159" t="s">
        <v>476</v>
      </c>
      <c r="B43" s="159">
        <v>2000</v>
      </c>
      <c r="C43" s="159" t="s">
        <v>238</v>
      </c>
      <c r="D43" s="159" t="str">
        <f>'Final energy E'!AJ43</f>
        <v>Transport</v>
      </c>
      <c r="E43" s="159" t="s">
        <v>474</v>
      </c>
      <c r="F43" s="159" t="s">
        <v>477</v>
      </c>
      <c r="G43" s="159" t="str">
        <f>'Final energy E'!AJ43</f>
        <v>Transport</v>
      </c>
      <c r="H43" s="159" t="str">
        <f>'Final energy E'!B55</f>
        <v>Petrol [from Dist.]</v>
      </c>
      <c r="I43" s="159">
        <f>'Final energy E'!AJ55</f>
        <v>26000</v>
      </c>
      <c r="J43" s="159" t="s">
        <v>335</v>
      </c>
    </row>
    <row r="44" spans="1:10">
      <c r="A44" s="164" t="s">
        <v>476</v>
      </c>
      <c r="B44" s="164">
        <v>2000</v>
      </c>
      <c r="C44" s="164" t="s">
        <v>235</v>
      </c>
      <c r="D44" s="164" t="s">
        <v>236</v>
      </c>
      <c r="E44" s="164" t="s">
        <v>474</v>
      </c>
      <c r="F44" s="164" t="s">
        <v>478</v>
      </c>
      <c r="G44" s="164" t="str">
        <f t="shared" ref="G44:I55" si="0">G2</f>
        <v>Resources [of Crude]</v>
      </c>
      <c r="H44" s="164" t="str">
        <f t="shared" si="0"/>
        <v>Crude</v>
      </c>
      <c r="I44" s="164">
        <f t="shared" si="0"/>
        <v>50000</v>
      </c>
      <c r="J44" s="164" t="s">
        <v>335</v>
      </c>
    </row>
    <row r="45" spans="1:10">
      <c r="A45" s="164" t="s">
        <v>476</v>
      </c>
      <c r="B45" s="164">
        <v>2000</v>
      </c>
      <c r="C45" s="164" t="s">
        <v>235</v>
      </c>
      <c r="D45" s="164" t="s">
        <v>236</v>
      </c>
      <c r="E45" s="164" t="s">
        <v>474</v>
      </c>
      <c r="F45" s="164" t="s">
        <v>478</v>
      </c>
      <c r="G45" s="164" t="str">
        <f t="shared" si="0"/>
        <v>Resources [of NG]</v>
      </c>
      <c r="H45" s="164" t="str">
        <f t="shared" si="0"/>
        <v>NG</v>
      </c>
      <c r="I45" s="164">
        <f t="shared" si="0"/>
        <v>43000</v>
      </c>
      <c r="J45" s="164" t="s">
        <v>335</v>
      </c>
    </row>
    <row r="46" spans="1:10">
      <c r="A46" s="164" t="s">
        <v>476</v>
      </c>
      <c r="B46" s="164">
        <v>2000</v>
      </c>
      <c r="C46" s="164" t="s">
        <v>235</v>
      </c>
      <c r="D46" s="164" t="s">
        <v>237</v>
      </c>
      <c r="E46" s="164" t="s">
        <v>474</v>
      </c>
      <c r="F46" s="164" t="s">
        <v>478</v>
      </c>
      <c r="G46" s="164" t="str">
        <f t="shared" si="0"/>
        <v>Gas wells &amp; proc.</v>
      </c>
      <c r="H46" s="164" t="str">
        <f t="shared" si="0"/>
        <v>NG [from Wells]</v>
      </c>
      <c r="I46" s="164">
        <f>'Useful energy E'!G68</f>
        <v>41000</v>
      </c>
      <c r="J46" s="164" t="s">
        <v>335</v>
      </c>
    </row>
    <row r="47" spans="1:10">
      <c r="A47" s="164" t="s">
        <v>476</v>
      </c>
      <c r="B47" s="164">
        <v>2000</v>
      </c>
      <c r="C47" s="164" t="s">
        <v>235</v>
      </c>
      <c r="D47" s="164" t="s">
        <v>237</v>
      </c>
      <c r="E47" s="164" t="s">
        <v>474</v>
      </c>
      <c r="F47" s="164" t="s">
        <v>478</v>
      </c>
      <c r="G47" s="164" t="str">
        <f t="shared" si="0"/>
        <v>Oil fields</v>
      </c>
      <c r="H47" s="164" t="str">
        <f t="shared" si="0"/>
        <v>Crude [from Fields]</v>
      </c>
      <c r="I47" s="164">
        <f>'Useful energy E'!D69</f>
        <v>47500</v>
      </c>
      <c r="J47" s="164" t="s">
        <v>335</v>
      </c>
    </row>
    <row r="48" spans="1:10">
      <c r="A48" s="164" t="s">
        <v>476</v>
      </c>
      <c r="B48" s="164">
        <v>2000</v>
      </c>
      <c r="C48" s="164" t="s">
        <v>235</v>
      </c>
      <c r="D48" s="164" t="s">
        <v>237</v>
      </c>
      <c r="E48" s="164" t="s">
        <v>474</v>
      </c>
      <c r="F48" s="164" t="s">
        <v>478</v>
      </c>
      <c r="G48" s="164" t="str">
        <f t="shared" si="0"/>
        <v>Crude dist.</v>
      </c>
      <c r="H48" s="164" t="str">
        <f t="shared" si="0"/>
        <v>Crude [from Dist.]</v>
      </c>
      <c r="I48" s="164">
        <f>'Useful energy E'!E70</f>
        <v>47000</v>
      </c>
      <c r="J48" s="164" t="s">
        <v>335</v>
      </c>
    </row>
    <row r="49" spans="1:10">
      <c r="A49" s="164" t="s">
        <v>476</v>
      </c>
      <c r="B49" s="164">
        <v>2000</v>
      </c>
      <c r="C49" s="164" t="s">
        <v>235</v>
      </c>
      <c r="D49" s="164" t="s">
        <v>237</v>
      </c>
      <c r="E49" s="164" t="s">
        <v>474</v>
      </c>
      <c r="F49" s="164" t="s">
        <v>478</v>
      </c>
      <c r="G49" s="164" t="str">
        <f t="shared" si="0"/>
        <v>NG dist.</v>
      </c>
      <c r="H49" s="164" t="str">
        <f t="shared" si="0"/>
        <v>NG [from Dist.]</v>
      </c>
      <c r="I49" s="164">
        <f t="shared" si="0"/>
        <v>41000</v>
      </c>
      <c r="J49" s="164" t="s">
        <v>335</v>
      </c>
    </row>
    <row r="50" spans="1:10">
      <c r="A50" s="164" t="s">
        <v>476</v>
      </c>
      <c r="B50" s="164">
        <v>2000</v>
      </c>
      <c r="C50" s="164" t="s">
        <v>235</v>
      </c>
      <c r="D50" s="164" t="s">
        <v>237</v>
      </c>
      <c r="E50" s="164" t="s">
        <v>474</v>
      </c>
      <c r="F50" s="164" t="s">
        <v>478</v>
      </c>
      <c r="G50" s="164" t="str">
        <f t="shared" si="0"/>
        <v>Oil refineries</v>
      </c>
      <c r="H50" s="164" t="str">
        <f t="shared" si="0"/>
        <v>Diesel</v>
      </c>
      <c r="I50" s="164">
        <f>'Useful energy E'!I72</f>
        <v>15500</v>
      </c>
      <c r="J50" s="164" t="s">
        <v>335</v>
      </c>
    </row>
    <row r="51" spans="1:10">
      <c r="A51" s="164" t="s">
        <v>476</v>
      </c>
      <c r="B51" s="164">
        <v>2000</v>
      </c>
      <c r="C51" s="164" t="s">
        <v>235</v>
      </c>
      <c r="D51" s="164" t="s">
        <v>237</v>
      </c>
      <c r="E51" s="164" t="s">
        <v>474</v>
      </c>
      <c r="F51" s="164" t="s">
        <v>478</v>
      </c>
      <c r="G51" s="164" t="str">
        <f t="shared" si="0"/>
        <v>Oil refineries</v>
      </c>
      <c r="H51" s="164" t="str">
        <f t="shared" si="0"/>
        <v>Petrol</v>
      </c>
      <c r="I51" s="164">
        <f t="shared" si="0"/>
        <v>26500</v>
      </c>
      <c r="J51" s="164" t="s">
        <v>335</v>
      </c>
    </row>
    <row r="52" spans="1:10">
      <c r="A52" s="164" t="s">
        <v>476</v>
      </c>
      <c r="B52" s="164">
        <v>2000</v>
      </c>
      <c r="C52" s="164" t="s">
        <v>235</v>
      </c>
      <c r="D52" s="164" t="s">
        <v>237</v>
      </c>
      <c r="E52" s="164" t="s">
        <v>474</v>
      </c>
      <c r="F52" s="164" t="s">
        <v>478</v>
      </c>
      <c r="G52" s="164" t="str">
        <f t="shared" si="0"/>
        <v>Power plants</v>
      </c>
      <c r="H52" s="164" t="str">
        <f t="shared" si="0"/>
        <v>Elect</v>
      </c>
      <c r="I52" s="164">
        <f t="shared" si="0"/>
        <v>6400</v>
      </c>
      <c r="J52" s="164" t="s">
        <v>335</v>
      </c>
    </row>
    <row r="53" spans="1:10">
      <c r="A53" s="164" t="s">
        <v>476</v>
      </c>
      <c r="B53" s="164">
        <v>2000</v>
      </c>
      <c r="C53" s="164" t="s">
        <v>235</v>
      </c>
      <c r="D53" s="164" t="s">
        <v>237</v>
      </c>
      <c r="E53" s="164" t="s">
        <v>474</v>
      </c>
      <c r="F53" s="164" t="s">
        <v>478</v>
      </c>
      <c r="G53" s="164" t="str">
        <f t="shared" si="0"/>
        <v>Elect. grid</v>
      </c>
      <c r="H53" s="164" t="str">
        <f t="shared" si="0"/>
        <v>Elect [from Grid]</v>
      </c>
      <c r="I53" s="164">
        <f t="shared" si="0"/>
        <v>6275</v>
      </c>
      <c r="J53" s="164" t="s">
        <v>335</v>
      </c>
    </row>
    <row r="54" spans="1:10">
      <c r="A54" s="164" t="s">
        <v>476</v>
      </c>
      <c r="B54" s="164">
        <v>2000</v>
      </c>
      <c r="C54" s="164" t="s">
        <v>235</v>
      </c>
      <c r="D54" s="164" t="s">
        <v>237</v>
      </c>
      <c r="E54" s="164" t="s">
        <v>474</v>
      </c>
      <c r="F54" s="164" t="s">
        <v>478</v>
      </c>
      <c r="G54" s="164" t="str">
        <f t="shared" si="0"/>
        <v>Diesel dist.</v>
      </c>
      <c r="H54" s="164" t="str">
        <f t="shared" si="0"/>
        <v>Diesel [from Dist.]</v>
      </c>
      <c r="I54" s="164">
        <f>'Useful energy E'!J75</f>
        <v>15150</v>
      </c>
      <c r="J54" s="164" t="s">
        <v>335</v>
      </c>
    </row>
    <row r="55" spans="1:10">
      <c r="A55" s="164" t="s">
        <v>476</v>
      </c>
      <c r="B55" s="164">
        <v>2000</v>
      </c>
      <c r="C55" s="164" t="s">
        <v>235</v>
      </c>
      <c r="D55" s="164" t="s">
        <v>237</v>
      </c>
      <c r="E55" s="164" t="s">
        <v>474</v>
      </c>
      <c r="F55" s="164" t="s">
        <v>478</v>
      </c>
      <c r="G55" s="164" t="str">
        <f t="shared" si="0"/>
        <v>Petrol dist.</v>
      </c>
      <c r="H55" s="164" t="str">
        <f t="shared" si="0"/>
        <v>Petrol [from Dist.]</v>
      </c>
      <c r="I55" s="164">
        <f>'Useful energy E'!N76</f>
        <v>26000</v>
      </c>
      <c r="J55" s="164" t="s">
        <v>335</v>
      </c>
    </row>
    <row r="56" spans="1:10">
      <c r="A56" s="164" t="s">
        <v>476</v>
      </c>
      <c r="B56" s="164">
        <v>2000</v>
      </c>
      <c r="C56" s="164" t="s">
        <v>235</v>
      </c>
      <c r="D56" s="164" t="s">
        <v>237</v>
      </c>
      <c r="E56" s="164" t="s">
        <v>474</v>
      </c>
      <c r="F56" s="164" t="s">
        <v>478</v>
      </c>
      <c r="G56" s="164" t="str">
        <f>'Useful energy E'!B77</f>
        <v>Car engines</v>
      </c>
      <c r="H56" s="164" t="str">
        <f>'Useful energy E'!Q43</f>
        <v>MD [from Car engines]</v>
      </c>
      <c r="I56" s="164">
        <f>'Useful energy E'!Q77</f>
        <v>3000.4</v>
      </c>
      <c r="J56" s="164" t="s">
        <v>335</v>
      </c>
    </row>
    <row r="57" spans="1:10">
      <c r="A57" s="164" t="s">
        <v>476</v>
      </c>
      <c r="B57" s="164">
        <v>2000</v>
      </c>
      <c r="C57" s="164" t="s">
        <v>235</v>
      </c>
      <c r="D57" s="164" t="s">
        <v>237</v>
      </c>
      <c r="E57" s="164" t="s">
        <v>474</v>
      </c>
      <c r="F57" s="164" t="s">
        <v>478</v>
      </c>
      <c r="G57" s="164" t="str">
        <f>'Useful energy E'!B78</f>
        <v>Furnaces</v>
      </c>
      <c r="H57" s="164" t="str">
        <f>'Useful energy E'!P43</f>
        <v>LTH</v>
      </c>
      <c r="I57" s="164">
        <f>'Useful energy E'!P78</f>
        <v>20000</v>
      </c>
      <c r="J57" s="164" t="s">
        <v>335</v>
      </c>
    </row>
    <row r="58" spans="1:10">
      <c r="A58" s="164" t="s">
        <v>476</v>
      </c>
      <c r="B58" s="164">
        <v>2000</v>
      </c>
      <c r="C58" s="164" t="s">
        <v>235</v>
      </c>
      <c r="D58" s="164" t="s">
        <v>237</v>
      </c>
      <c r="E58" s="164" t="s">
        <v>474</v>
      </c>
      <c r="F58" s="164" t="s">
        <v>478</v>
      </c>
      <c r="G58" s="164" t="str">
        <f>'Useful energy E'!B79</f>
        <v>Light fixtures</v>
      </c>
      <c r="H58" s="164" t="str">
        <f>'Useful energy E'!O43</f>
        <v>Light</v>
      </c>
      <c r="I58" s="164">
        <f>'Useful energy E'!O79</f>
        <v>1200</v>
      </c>
      <c r="J58" s="164" t="s">
        <v>335</v>
      </c>
    </row>
    <row r="59" spans="1:10">
      <c r="A59" s="164" t="s">
        <v>476</v>
      </c>
      <c r="B59" s="164">
        <v>2000</v>
      </c>
      <c r="C59" s="164" t="s">
        <v>235</v>
      </c>
      <c r="D59" s="164" t="s">
        <v>237</v>
      </c>
      <c r="E59" s="164" t="s">
        <v>474</v>
      </c>
      <c r="F59" s="164" t="s">
        <v>478</v>
      </c>
      <c r="G59" s="164" t="str">
        <f>'Useful energy E'!B80</f>
        <v>Truck engines</v>
      </c>
      <c r="H59" s="164" t="str">
        <f>'Useful energy E'!R43</f>
        <v>MD [from Truck engines]</v>
      </c>
      <c r="I59" s="164">
        <f>'Useful energy E'!R80</f>
        <v>1799.98</v>
      </c>
      <c r="J59" s="164" t="s">
        <v>335</v>
      </c>
    </row>
    <row r="60" spans="1:10">
      <c r="A60" s="164" t="s">
        <v>476</v>
      </c>
      <c r="B60" s="164">
        <v>2000</v>
      </c>
      <c r="C60" s="164" t="s">
        <v>235</v>
      </c>
      <c r="D60" s="164" t="s">
        <v>237</v>
      </c>
      <c r="E60" s="164" t="s">
        <v>474</v>
      </c>
      <c r="F60" s="164" t="s">
        <v>478</v>
      </c>
      <c r="G60" s="164" t="str">
        <f t="shared" ref="G60:I65" si="1">G14</f>
        <v>Oil fields</v>
      </c>
      <c r="H60" s="164" t="str">
        <f t="shared" si="1"/>
        <v>Crude</v>
      </c>
      <c r="I60" s="164">
        <f t="shared" si="1"/>
        <v>-50000</v>
      </c>
      <c r="J60" s="164" t="s">
        <v>335</v>
      </c>
    </row>
    <row r="61" spans="1:10">
      <c r="A61" s="164" t="s">
        <v>476</v>
      </c>
      <c r="B61" s="164">
        <v>2000</v>
      </c>
      <c r="C61" s="164" t="s">
        <v>235</v>
      </c>
      <c r="D61" s="164" t="s">
        <v>237</v>
      </c>
      <c r="E61" s="164" t="s">
        <v>474</v>
      </c>
      <c r="F61" s="164" t="s">
        <v>478</v>
      </c>
      <c r="G61" s="164" t="str">
        <f t="shared" si="1"/>
        <v>Crude dist.</v>
      </c>
      <c r="H61" s="164" t="str">
        <f t="shared" si="1"/>
        <v>Crude [from Fields]</v>
      </c>
      <c r="I61" s="164">
        <f t="shared" si="1"/>
        <v>-47500</v>
      </c>
      <c r="J61" s="164" t="s">
        <v>335</v>
      </c>
    </row>
    <row r="62" spans="1:10">
      <c r="A62" s="164" t="s">
        <v>476</v>
      </c>
      <c r="B62" s="164">
        <v>2000</v>
      </c>
      <c r="C62" s="164" t="s">
        <v>235</v>
      </c>
      <c r="D62" s="164" t="s">
        <v>237</v>
      </c>
      <c r="E62" s="164" t="s">
        <v>474</v>
      </c>
      <c r="F62" s="164" t="s">
        <v>478</v>
      </c>
      <c r="G62" s="164" t="str">
        <f t="shared" si="1"/>
        <v>Oil refineries</v>
      </c>
      <c r="H62" s="164" t="str">
        <f t="shared" si="1"/>
        <v>Crude [from Dist.]</v>
      </c>
      <c r="I62" s="164">
        <f t="shared" si="1"/>
        <v>-47000</v>
      </c>
      <c r="J62" s="164" t="s">
        <v>335</v>
      </c>
    </row>
    <row r="63" spans="1:10">
      <c r="A63" s="164" t="s">
        <v>476</v>
      </c>
      <c r="B63" s="164">
        <v>2000</v>
      </c>
      <c r="C63" s="164" t="s">
        <v>235</v>
      </c>
      <c r="D63" s="164" t="s">
        <v>237</v>
      </c>
      <c r="E63" s="164" t="s">
        <v>474</v>
      </c>
      <c r="F63" s="164" t="s">
        <v>478</v>
      </c>
      <c r="G63" s="164" t="str">
        <f t="shared" si="1"/>
        <v>Gas wells &amp; proc.</v>
      </c>
      <c r="H63" s="164" t="str">
        <f t="shared" si="1"/>
        <v>NG</v>
      </c>
      <c r="I63" s="164">
        <f t="shared" si="1"/>
        <v>-43000</v>
      </c>
      <c r="J63" s="164" t="s">
        <v>335</v>
      </c>
    </row>
    <row r="64" spans="1:10">
      <c r="A64" s="164" t="s">
        <v>476</v>
      </c>
      <c r="B64" s="164">
        <v>2000</v>
      </c>
      <c r="C64" s="164" t="s">
        <v>235</v>
      </c>
      <c r="D64" s="164" t="s">
        <v>237</v>
      </c>
      <c r="E64" s="164" t="s">
        <v>474</v>
      </c>
      <c r="F64" s="164" t="s">
        <v>478</v>
      </c>
      <c r="G64" s="164" t="str">
        <f t="shared" si="1"/>
        <v>NG dist.</v>
      </c>
      <c r="H64" s="164" t="str">
        <f t="shared" si="1"/>
        <v>NG [from Wells]</v>
      </c>
      <c r="I64" s="164">
        <f t="shared" si="1"/>
        <v>-41000</v>
      </c>
      <c r="J64" s="164" t="s">
        <v>335</v>
      </c>
    </row>
    <row r="65" spans="1:10">
      <c r="A65" s="164" t="s">
        <v>476</v>
      </c>
      <c r="B65" s="164">
        <v>2000</v>
      </c>
      <c r="C65" s="164" t="s">
        <v>235</v>
      </c>
      <c r="D65" s="164" t="s">
        <v>237</v>
      </c>
      <c r="E65" s="164" t="s">
        <v>474</v>
      </c>
      <c r="F65" s="164" t="s">
        <v>478</v>
      </c>
      <c r="G65" s="164" t="str">
        <f t="shared" si="1"/>
        <v>Power plants</v>
      </c>
      <c r="H65" s="164" t="str">
        <f t="shared" si="1"/>
        <v>NG [from Dist.]</v>
      </c>
      <c r="I65" s="164">
        <f t="shared" si="1"/>
        <v>-16000</v>
      </c>
      <c r="J65" s="164" t="s">
        <v>335</v>
      </c>
    </row>
    <row r="66" spans="1:10">
      <c r="A66" s="164" t="s">
        <v>476</v>
      </c>
      <c r="B66" s="164">
        <v>2000</v>
      </c>
      <c r="C66" s="164" t="s">
        <v>235</v>
      </c>
      <c r="D66" s="164" t="s">
        <v>237</v>
      </c>
      <c r="E66" s="164" t="s">
        <v>474</v>
      </c>
      <c r="F66" s="164" t="s">
        <v>478</v>
      </c>
      <c r="G66" s="164" t="str">
        <f>'Useful energy E'!AF43</f>
        <v>Furnaces</v>
      </c>
      <c r="H66" s="164" t="str">
        <f>'Useful energy E'!B49</f>
        <v>NG [from Dist.]</v>
      </c>
      <c r="I66" s="164">
        <f>-'Useful energy E'!AF49</f>
        <v>-25000</v>
      </c>
      <c r="J66" s="164" t="s">
        <v>335</v>
      </c>
    </row>
    <row r="67" spans="1:10">
      <c r="A67" s="164" t="s">
        <v>476</v>
      </c>
      <c r="B67" s="164">
        <v>2000</v>
      </c>
      <c r="C67" s="164" t="s">
        <v>235</v>
      </c>
      <c r="D67" s="164" t="s">
        <v>237</v>
      </c>
      <c r="E67" s="164" t="s">
        <v>474</v>
      </c>
      <c r="F67" s="164" t="s">
        <v>478</v>
      </c>
      <c r="G67" s="164" t="str">
        <f>G20</f>
        <v>Diesel dist.</v>
      </c>
      <c r="H67" s="164" t="str">
        <f>H20</f>
        <v>Diesel</v>
      </c>
      <c r="I67" s="164">
        <f>I20</f>
        <v>-15500</v>
      </c>
      <c r="J67" s="164" t="s">
        <v>335</v>
      </c>
    </row>
    <row r="68" spans="1:10">
      <c r="A68" s="164" t="s">
        <v>476</v>
      </c>
      <c r="B68" s="164">
        <v>2000</v>
      </c>
      <c r="C68" s="164" t="s">
        <v>235</v>
      </c>
      <c r="D68" s="164" t="s">
        <v>241</v>
      </c>
      <c r="E68" s="164" t="s">
        <v>474</v>
      </c>
      <c r="F68" s="164" t="s">
        <v>478</v>
      </c>
      <c r="G68" s="164" t="str">
        <f t="shared" ref="G68:I69" si="2">G31</f>
        <v>Gas wells &amp; proc.</v>
      </c>
      <c r="H68" s="164" t="str">
        <f t="shared" si="2"/>
        <v>Diesel [from Dist.]</v>
      </c>
      <c r="I68" s="164">
        <f t="shared" si="2"/>
        <v>-50</v>
      </c>
      <c r="J68" s="164" t="s">
        <v>335</v>
      </c>
    </row>
    <row r="69" spans="1:10">
      <c r="A69" s="164" t="s">
        <v>476</v>
      </c>
      <c r="B69" s="164">
        <v>2000</v>
      </c>
      <c r="C69" s="164" t="s">
        <v>235</v>
      </c>
      <c r="D69" s="164" t="s">
        <v>241</v>
      </c>
      <c r="E69" s="164" t="s">
        <v>474</v>
      </c>
      <c r="F69" s="164" t="s">
        <v>478</v>
      </c>
      <c r="G69" s="164" t="str">
        <f t="shared" si="2"/>
        <v>Oil fields</v>
      </c>
      <c r="H69" s="164" t="str">
        <f t="shared" si="2"/>
        <v>Diesel [from Dist.]</v>
      </c>
      <c r="I69" s="164">
        <f t="shared" si="2"/>
        <v>-50</v>
      </c>
      <c r="J69" s="164" t="s">
        <v>335</v>
      </c>
    </row>
    <row r="70" spans="1:10">
      <c r="A70" s="164" t="s">
        <v>476</v>
      </c>
      <c r="B70" s="164">
        <v>2000</v>
      </c>
      <c r="C70" s="164" t="s">
        <v>235</v>
      </c>
      <c r="D70" s="164" t="s">
        <v>237</v>
      </c>
      <c r="E70" s="164" t="s">
        <v>474</v>
      </c>
      <c r="F70" s="164" t="s">
        <v>478</v>
      </c>
      <c r="G70" s="164" t="str">
        <f>'Useful energy E'!AH43</f>
        <v>Truck engines</v>
      </c>
      <c r="H70" s="164" t="str">
        <f>H33</f>
        <v>Diesel [from Dist.]</v>
      </c>
      <c r="I70" s="164">
        <f>-'Useful energy E'!AH51</f>
        <v>-15050</v>
      </c>
      <c r="J70" s="164" t="s">
        <v>335</v>
      </c>
    </row>
    <row r="71" spans="1:10">
      <c r="A71" s="164" t="s">
        <v>476</v>
      </c>
      <c r="B71" s="164">
        <v>2000</v>
      </c>
      <c r="C71" s="164" t="s">
        <v>235</v>
      </c>
      <c r="D71" s="164" t="s">
        <v>237</v>
      </c>
      <c r="E71" s="164" t="s">
        <v>474</v>
      </c>
      <c r="F71" s="164" t="s">
        <v>478</v>
      </c>
      <c r="G71" s="164" t="str">
        <f>G21</f>
        <v>Elect. grid</v>
      </c>
      <c r="H71" s="164" t="str">
        <f>H21</f>
        <v>Elect</v>
      </c>
      <c r="I71" s="164">
        <f>I21</f>
        <v>-6400</v>
      </c>
      <c r="J71" s="164" t="s">
        <v>335</v>
      </c>
    </row>
    <row r="72" spans="1:10">
      <c r="A72" s="164" t="s">
        <v>476</v>
      </c>
      <c r="B72" s="164">
        <v>2000</v>
      </c>
      <c r="C72" s="164" t="s">
        <v>235</v>
      </c>
      <c r="D72" s="164" t="s">
        <v>241</v>
      </c>
      <c r="E72" s="164" t="s">
        <v>474</v>
      </c>
      <c r="F72" s="164" t="s">
        <v>478</v>
      </c>
      <c r="G72" s="164" t="str">
        <f t="shared" ref="G72:I77" si="3">G23</f>
        <v>Gas wells &amp; proc.</v>
      </c>
      <c r="H72" s="164" t="str">
        <f t="shared" si="3"/>
        <v>Elect [from Grid]</v>
      </c>
      <c r="I72" s="164">
        <f t="shared" si="3"/>
        <v>-25</v>
      </c>
      <c r="J72" s="164" t="s">
        <v>335</v>
      </c>
    </row>
    <row r="73" spans="1:10">
      <c r="A73" s="164" t="s">
        <v>476</v>
      </c>
      <c r="B73" s="164">
        <v>2000</v>
      </c>
      <c r="C73" s="164" t="s">
        <v>235</v>
      </c>
      <c r="D73" s="164" t="s">
        <v>241</v>
      </c>
      <c r="E73" s="164" t="s">
        <v>474</v>
      </c>
      <c r="F73" s="164" t="s">
        <v>478</v>
      </c>
      <c r="G73" s="164" t="str">
        <f t="shared" si="3"/>
        <v>Oil fields</v>
      </c>
      <c r="H73" s="164" t="str">
        <f t="shared" si="3"/>
        <v>Elect [from Grid]</v>
      </c>
      <c r="I73" s="164">
        <f t="shared" si="3"/>
        <v>-25</v>
      </c>
      <c r="J73" s="164" t="s">
        <v>335</v>
      </c>
    </row>
    <row r="74" spans="1:10">
      <c r="A74" s="164" t="s">
        <v>476</v>
      </c>
      <c r="B74" s="164">
        <v>2000</v>
      </c>
      <c r="C74" s="164" t="s">
        <v>235</v>
      </c>
      <c r="D74" s="164" t="s">
        <v>241</v>
      </c>
      <c r="E74" s="164" t="s">
        <v>474</v>
      </c>
      <c r="F74" s="164" t="s">
        <v>478</v>
      </c>
      <c r="G74" s="164" t="str">
        <f t="shared" si="3"/>
        <v>Crude dist.</v>
      </c>
      <c r="H74" s="164" t="str">
        <f t="shared" si="3"/>
        <v>Elect [from Grid]</v>
      </c>
      <c r="I74" s="164">
        <f t="shared" si="3"/>
        <v>-25</v>
      </c>
      <c r="J74" s="164" t="s">
        <v>335</v>
      </c>
    </row>
    <row r="75" spans="1:10">
      <c r="A75" s="164" t="s">
        <v>476</v>
      </c>
      <c r="B75" s="164">
        <v>2000</v>
      </c>
      <c r="C75" s="164" t="s">
        <v>235</v>
      </c>
      <c r="D75" s="164" t="s">
        <v>241</v>
      </c>
      <c r="E75" s="164" t="s">
        <v>474</v>
      </c>
      <c r="F75" s="164" t="s">
        <v>478</v>
      </c>
      <c r="G75" s="164" t="str">
        <f t="shared" si="3"/>
        <v>NG dist.</v>
      </c>
      <c r="H75" s="164" t="str">
        <f t="shared" si="3"/>
        <v>Elect [from Grid]</v>
      </c>
      <c r="I75" s="164">
        <f t="shared" si="3"/>
        <v>-25</v>
      </c>
      <c r="J75" s="164" t="s">
        <v>335</v>
      </c>
    </row>
    <row r="76" spans="1:10">
      <c r="A76" s="164" t="s">
        <v>476</v>
      </c>
      <c r="B76" s="164">
        <v>2000</v>
      </c>
      <c r="C76" s="164" t="s">
        <v>235</v>
      </c>
      <c r="D76" s="164" t="s">
        <v>241</v>
      </c>
      <c r="E76" s="164" t="s">
        <v>474</v>
      </c>
      <c r="F76" s="164" t="s">
        <v>478</v>
      </c>
      <c r="G76" s="164" t="str">
        <f t="shared" si="3"/>
        <v>Oil refineries</v>
      </c>
      <c r="H76" s="164" t="str">
        <f t="shared" si="3"/>
        <v>Elect [from Grid]</v>
      </c>
      <c r="I76" s="164">
        <f t="shared" si="3"/>
        <v>-75</v>
      </c>
      <c r="J76" s="164" t="s">
        <v>335</v>
      </c>
    </row>
    <row r="77" spans="1:10">
      <c r="A77" s="164" t="s">
        <v>476</v>
      </c>
      <c r="B77" s="164">
        <v>2000</v>
      </c>
      <c r="C77" s="164" t="s">
        <v>235</v>
      </c>
      <c r="D77" s="164" t="s">
        <v>241</v>
      </c>
      <c r="E77" s="164" t="s">
        <v>474</v>
      </c>
      <c r="F77" s="164" t="s">
        <v>478</v>
      </c>
      <c r="G77" s="164" t="str">
        <f t="shared" si="3"/>
        <v>Power plants</v>
      </c>
      <c r="H77" s="164" t="str">
        <f t="shared" si="3"/>
        <v>Elect [from Grid]</v>
      </c>
      <c r="I77" s="164">
        <f t="shared" si="3"/>
        <v>-100</v>
      </c>
      <c r="J77" s="164" t="s">
        <v>335</v>
      </c>
    </row>
    <row r="78" spans="1:10">
      <c r="A78" s="164" t="s">
        <v>476</v>
      </c>
      <c r="B78" s="164">
        <v>2000</v>
      </c>
      <c r="C78" s="164" t="s">
        <v>235</v>
      </c>
      <c r="D78" s="164" t="s">
        <v>237</v>
      </c>
      <c r="E78" s="164" t="s">
        <v>474</v>
      </c>
      <c r="F78" s="164" t="s">
        <v>478</v>
      </c>
      <c r="G78" s="164" t="str">
        <f>'Useful energy E'!AG43</f>
        <v>Light fixtures</v>
      </c>
      <c r="H78" s="164" t="str">
        <f>'Useful energy E'!B53</f>
        <v>Elect [from Grid]</v>
      </c>
      <c r="I78" s="164">
        <f>-'Useful energy E'!AG53</f>
        <v>-6000</v>
      </c>
      <c r="J78" s="164" t="s">
        <v>335</v>
      </c>
    </row>
    <row r="79" spans="1:10">
      <c r="A79" s="164" t="s">
        <v>476</v>
      </c>
      <c r="B79" s="164">
        <v>2000</v>
      </c>
      <c r="C79" s="164" t="s">
        <v>235</v>
      </c>
      <c r="D79" s="164" t="s">
        <v>237</v>
      </c>
      <c r="E79" s="164" t="s">
        <v>474</v>
      </c>
      <c r="F79" s="164" t="s">
        <v>478</v>
      </c>
      <c r="G79" s="164" t="str">
        <f>G22</f>
        <v>Petrol dist.</v>
      </c>
      <c r="H79" s="164" t="str">
        <f>H22</f>
        <v>Petrol</v>
      </c>
      <c r="I79" s="164">
        <f>I22</f>
        <v>-26500</v>
      </c>
      <c r="J79" s="164" t="s">
        <v>335</v>
      </c>
    </row>
    <row r="80" spans="1:10">
      <c r="A80" s="164" t="s">
        <v>476</v>
      </c>
      <c r="B80" s="164">
        <v>2000</v>
      </c>
      <c r="C80" s="164" t="s">
        <v>235</v>
      </c>
      <c r="D80" s="164" t="s">
        <v>237</v>
      </c>
      <c r="E80" s="164" t="s">
        <v>474</v>
      </c>
      <c r="F80" s="164" t="s">
        <v>478</v>
      </c>
      <c r="G80" s="164" t="str">
        <f>'Useful energy E'!AE43</f>
        <v>Car engines</v>
      </c>
      <c r="H80" s="164" t="str">
        <f>'Useful energy E'!B55</f>
        <v>Petrol [from Dist.]</v>
      </c>
      <c r="I80" s="164">
        <f>-'Useful energy E'!AE55</f>
        <v>-26000</v>
      </c>
      <c r="J80" s="164" t="s">
        <v>335</v>
      </c>
    </row>
    <row r="81" spans="1:10">
      <c r="A81" s="164" t="s">
        <v>476</v>
      </c>
      <c r="B81" s="164">
        <v>2000</v>
      </c>
      <c r="C81" s="164" t="s">
        <v>235</v>
      </c>
      <c r="D81" s="164" t="s">
        <v>241</v>
      </c>
      <c r="E81" s="164" t="s">
        <v>474</v>
      </c>
      <c r="F81" s="164" t="s">
        <v>478</v>
      </c>
      <c r="G81" s="164" t="str">
        <f>'Useful energy E'!X43</f>
        <v>Crude dist.</v>
      </c>
      <c r="H81" s="164" t="str">
        <f>'Useful energy E'!B59</f>
        <v>MD [from Truck engines]</v>
      </c>
      <c r="I81" s="164">
        <f>-'Useful energy E'!X59</f>
        <v>-20</v>
      </c>
      <c r="J81" s="164" t="s">
        <v>335</v>
      </c>
    </row>
    <row r="82" spans="1:10">
      <c r="A82" s="164" t="s">
        <v>476</v>
      </c>
      <c r="B82" s="164">
        <v>2000</v>
      </c>
      <c r="C82" s="164" t="s">
        <v>235</v>
      </c>
      <c r="D82" s="164" t="s">
        <v>241</v>
      </c>
      <c r="E82" s="164" t="s">
        <v>474</v>
      </c>
      <c r="F82" s="164" t="s">
        <v>478</v>
      </c>
      <c r="G82" s="164" t="str">
        <f>'Useful energy E'!Y43</f>
        <v>NG dist.</v>
      </c>
      <c r="H82" s="164" t="str">
        <f>'Useful energy E'!B59</f>
        <v>MD [from Truck engines]</v>
      </c>
      <c r="I82" s="164">
        <f>-'Useful energy E'!Y59</f>
        <v>-20</v>
      </c>
      <c r="J82" s="164" t="s">
        <v>335</v>
      </c>
    </row>
    <row r="83" spans="1:10">
      <c r="A83" s="164" t="s">
        <v>476</v>
      </c>
      <c r="B83" s="164">
        <v>2000</v>
      </c>
      <c r="C83" s="164" t="s">
        <v>235</v>
      </c>
      <c r="D83" s="164" t="s">
        <v>241</v>
      </c>
      <c r="E83" s="164" t="s">
        <v>474</v>
      </c>
      <c r="F83" s="164" t="s">
        <v>478</v>
      </c>
      <c r="G83" s="164" t="str">
        <f>'Useful energy E'!AC43</f>
        <v>Diesel dist.</v>
      </c>
      <c r="H83" s="164" t="str">
        <f>'Useful energy E'!B59</f>
        <v>MD [from Truck engines]</v>
      </c>
      <c r="I83" s="164">
        <f>-'Useful energy E'!AC59</f>
        <v>-17.9998</v>
      </c>
      <c r="J83" s="164" t="s">
        <v>335</v>
      </c>
    </row>
    <row r="84" spans="1:10">
      <c r="A84" s="164" t="s">
        <v>476</v>
      </c>
      <c r="B84" s="164">
        <v>2000</v>
      </c>
      <c r="C84" s="164" t="s">
        <v>235</v>
      </c>
      <c r="D84" s="164" t="s">
        <v>241</v>
      </c>
      <c r="E84" s="164" t="s">
        <v>474</v>
      </c>
      <c r="F84" s="164" t="s">
        <v>478</v>
      </c>
      <c r="G84" s="164" t="str">
        <f>'Useful energy E'!AD43</f>
        <v>Petrol dist.</v>
      </c>
      <c r="H84" s="164" t="str">
        <f>'Useful energy E'!B59</f>
        <v>MD [from Truck engines]</v>
      </c>
      <c r="I84" s="164">
        <f>-'Useful energy E'!AD59</f>
        <v>-26.999700000000001</v>
      </c>
      <c r="J84" s="164" t="s">
        <v>335</v>
      </c>
    </row>
    <row r="85" spans="1:10">
      <c r="A85" s="164" t="s">
        <v>476</v>
      </c>
      <c r="B85" s="164">
        <v>2000</v>
      </c>
      <c r="C85" s="164" t="s">
        <v>238</v>
      </c>
      <c r="D85" s="164" t="s">
        <v>24</v>
      </c>
      <c r="E85" s="164" t="s">
        <v>474</v>
      </c>
      <c r="F85" s="164" t="s">
        <v>478</v>
      </c>
      <c r="G85" s="164" t="str">
        <f>'Useful energy E'!AQ43</f>
        <v>Residential</v>
      </c>
      <c r="H85" s="164" t="str">
        <f>'Useful energy E'!B56</f>
        <v>Light</v>
      </c>
      <c r="I85" s="164">
        <f>'Useful energy E'!AQ56</f>
        <v>1200</v>
      </c>
      <c r="J85" s="164" t="s">
        <v>335</v>
      </c>
    </row>
    <row r="86" spans="1:10">
      <c r="A86" s="164" t="s">
        <v>476</v>
      </c>
      <c r="B86" s="164">
        <v>2000</v>
      </c>
      <c r="C86" s="164" t="s">
        <v>238</v>
      </c>
      <c r="D86" s="164" t="s">
        <v>16</v>
      </c>
      <c r="E86" s="164" t="s">
        <v>474</v>
      </c>
      <c r="F86" s="164" t="s">
        <v>478</v>
      </c>
      <c r="G86" s="164" t="str">
        <f>'Useful energy E'!AR43</f>
        <v>Transport</v>
      </c>
      <c r="H86" s="164" t="str">
        <f>'Useful energy E'!B57</f>
        <v>LTH</v>
      </c>
      <c r="I86" s="164">
        <f>'Useful energy E'!AQ57</f>
        <v>20000</v>
      </c>
      <c r="J86" s="164" t="s">
        <v>335</v>
      </c>
    </row>
    <row r="87" spans="1:10">
      <c r="A87" s="164" t="s">
        <v>476</v>
      </c>
      <c r="B87" s="164">
        <v>2000</v>
      </c>
      <c r="C87" s="164" t="s">
        <v>238</v>
      </c>
      <c r="D87" s="164" t="s">
        <v>24</v>
      </c>
      <c r="E87" s="164" t="s">
        <v>474</v>
      </c>
      <c r="F87" s="164" t="s">
        <v>478</v>
      </c>
      <c r="G87" s="164" t="str">
        <f>'Useful energy E'!AQ43</f>
        <v>Residential</v>
      </c>
      <c r="H87" s="164" t="str">
        <f>'Useful energy E'!B58</f>
        <v>MD [from Car engines]</v>
      </c>
      <c r="I87" s="164">
        <f>'Useful energy E'!AR58</f>
        <v>3000.4</v>
      </c>
      <c r="J87" s="164" t="s">
        <v>335</v>
      </c>
    </row>
    <row r="88" spans="1:10">
      <c r="A88" s="164" t="s">
        <v>476</v>
      </c>
      <c r="B88" s="164">
        <v>2000</v>
      </c>
      <c r="C88" s="164" t="s">
        <v>238</v>
      </c>
      <c r="D88" s="164" t="s">
        <v>16</v>
      </c>
      <c r="E88" s="164" t="s">
        <v>474</v>
      </c>
      <c r="F88" s="164" t="s">
        <v>478</v>
      </c>
      <c r="G88" s="164" t="str">
        <f>'Useful energy E'!AR43</f>
        <v>Transport</v>
      </c>
      <c r="H88" s="164" t="str">
        <f>'Useful energy E'!B59</f>
        <v>MD [from Truck engines]</v>
      </c>
      <c r="I88" s="164">
        <f>'Useful energy E'!AR59</f>
        <v>1714.9804999999999</v>
      </c>
      <c r="J88" s="164" t="s">
        <v>335</v>
      </c>
    </row>
    <row r="89" spans="1:10">
      <c r="A89" s="165" t="s">
        <v>476</v>
      </c>
      <c r="B89" s="165">
        <v>2000</v>
      </c>
      <c r="C89" s="165" t="s">
        <v>235</v>
      </c>
      <c r="D89" s="165" t="s">
        <v>236</v>
      </c>
      <c r="E89" s="165" t="s">
        <v>474</v>
      </c>
      <c r="F89" s="165" t="s">
        <v>479</v>
      </c>
      <c r="G89" s="165" t="str">
        <f t="shared" ref="G89:I104" si="4">G44</f>
        <v>Resources [of Crude]</v>
      </c>
      <c r="H89" s="165" t="str">
        <f t="shared" si="4"/>
        <v>Crude</v>
      </c>
      <c r="I89" s="165">
        <f t="shared" si="4"/>
        <v>50000</v>
      </c>
      <c r="J89" s="165" t="s">
        <v>335</v>
      </c>
    </row>
    <row r="90" spans="1:10">
      <c r="A90" s="165" t="s">
        <v>476</v>
      </c>
      <c r="B90" s="165">
        <v>2000</v>
      </c>
      <c r="C90" s="165" t="s">
        <v>235</v>
      </c>
      <c r="D90" s="165" t="s">
        <v>236</v>
      </c>
      <c r="E90" s="165" t="s">
        <v>474</v>
      </c>
      <c r="F90" s="165" t="s">
        <v>479</v>
      </c>
      <c r="G90" s="165" t="str">
        <f t="shared" si="4"/>
        <v>Resources [of NG]</v>
      </c>
      <c r="H90" s="165" t="str">
        <f t="shared" si="4"/>
        <v>NG</v>
      </c>
      <c r="I90" s="165">
        <f t="shared" si="4"/>
        <v>43000</v>
      </c>
      <c r="J90" s="165" t="s">
        <v>335</v>
      </c>
    </row>
    <row r="91" spans="1:10">
      <c r="A91" s="165" t="s">
        <v>476</v>
      </c>
      <c r="B91" s="165">
        <v>2000</v>
      </c>
      <c r="C91" s="165" t="s">
        <v>235</v>
      </c>
      <c r="D91" s="165" t="s">
        <v>237</v>
      </c>
      <c r="E91" s="165" t="s">
        <v>474</v>
      </c>
      <c r="F91" s="165" t="s">
        <v>479</v>
      </c>
      <c r="G91" s="165" t="str">
        <f t="shared" si="4"/>
        <v>Gas wells &amp; proc.</v>
      </c>
      <c r="H91" s="165" t="str">
        <f t="shared" si="4"/>
        <v>NG [from Wells]</v>
      </c>
      <c r="I91" s="165">
        <f t="shared" si="4"/>
        <v>41000</v>
      </c>
      <c r="J91" s="165" t="s">
        <v>335</v>
      </c>
    </row>
    <row r="92" spans="1:10">
      <c r="A92" s="165" t="s">
        <v>476</v>
      </c>
      <c r="B92" s="165">
        <v>2000</v>
      </c>
      <c r="C92" s="165" t="s">
        <v>235</v>
      </c>
      <c r="D92" s="165" t="s">
        <v>237</v>
      </c>
      <c r="E92" s="165" t="s">
        <v>474</v>
      </c>
      <c r="F92" s="165" t="s">
        <v>479</v>
      </c>
      <c r="G92" s="165" t="str">
        <f t="shared" si="4"/>
        <v>Oil fields</v>
      </c>
      <c r="H92" s="165" t="str">
        <f t="shared" si="4"/>
        <v>Crude [from Fields]</v>
      </c>
      <c r="I92" s="165">
        <f t="shared" si="4"/>
        <v>47500</v>
      </c>
      <c r="J92" s="165" t="s">
        <v>335</v>
      </c>
    </row>
    <row r="93" spans="1:10">
      <c r="A93" s="165" t="s">
        <v>476</v>
      </c>
      <c r="B93" s="165">
        <v>2000</v>
      </c>
      <c r="C93" s="165" t="s">
        <v>235</v>
      </c>
      <c r="D93" s="165" t="s">
        <v>237</v>
      </c>
      <c r="E93" s="165" t="s">
        <v>474</v>
      </c>
      <c r="F93" s="165" t="s">
        <v>479</v>
      </c>
      <c r="G93" s="165" t="str">
        <f t="shared" si="4"/>
        <v>Crude dist.</v>
      </c>
      <c r="H93" s="165" t="str">
        <f t="shared" si="4"/>
        <v>Crude [from Dist.]</v>
      </c>
      <c r="I93" s="165">
        <f t="shared" si="4"/>
        <v>47000</v>
      </c>
      <c r="J93" s="165" t="s">
        <v>335</v>
      </c>
    </row>
    <row r="94" spans="1:10">
      <c r="A94" s="165" t="s">
        <v>476</v>
      </c>
      <c r="B94" s="165">
        <v>2000</v>
      </c>
      <c r="C94" s="165" t="s">
        <v>235</v>
      </c>
      <c r="D94" s="165" t="s">
        <v>237</v>
      </c>
      <c r="E94" s="165" t="s">
        <v>474</v>
      </c>
      <c r="F94" s="165" t="s">
        <v>479</v>
      </c>
      <c r="G94" s="165" t="str">
        <f t="shared" si="4"/>
        <v>NG dist.</v>
      </c>
      <c r="H94" s="165" t="str">
        <f t="shared" si="4"/>
        <v>NG [from Dist.]</v>
      </c>
      <c r="I94" s="165">
        <f t="shared" si="4"/>
        <v>41000</v>
      </c>
      <c r="J94" s="165" t="s">
        <v>335</v>
      </c>
    </row>
    <row r="95" spans="1:10">
      <c r="A95" s="165" t="s">
        <v>476</v>
      </c>
      <c r="B95" s="165">
        <v>2000</v>
      </c>
      <c r="C95" s="165" t="s">
        <v>235</v>
      </c>
      <c r="D95" s="165" t="s">
        <v>237</v>
      </c>
      <c r="E95" s="165" t="s">
        <v>474</v>
      </c>
      <c r="F95" s="165" t="s">
        <v>479</v>
      </c>
      <c r="G95" s="165" t="str">
        <f t="shared" si="4"/>
        <v>Oil refineries</v>
      </c>
      <c r="H95" s="165" t="str">
        <f t="shared" si="4"/>
        <v>Diesel</v>
      </c>
      <c r="I95" s="165">
        <f t="shared" si="4"/>
        <v>15500</v>
      </c>
      <c r="J95" s="165" t="s">
        <v>335</v>
      </c>
    </row>
    <row r="96" spans="1:10">
      <c r="A96" s="165" t="s">
        <v>476</v>
      </c>
      <c r="B96" s="165">
        <v>2000</v>
      </c>
      <c r="C96" s="165" t="s">
        <v>235</v>
      </c>
      <c r="D96" s="165" t="s">
        <v>237</v>
      </c>
      <c r="E96" s="165" t="s">
        <v>474</v>
      </c>
      <c r="F96" s="165" t="s">
        <v>479</v>
      </c>
      <c r="G96" s="165" t="str">
        <f t="shared" si="4"/>
        <v>Oil refineries</v>
      </c>
      <c r="H96" s="165" t="str">
        <f t="shared" si="4"/>
        <v>Petrol</v>
      </c>
      <c r="I96" s="165">
        <f t="shared" si="4"/>
        <v>26500</v>
      </c>
      <c r="J96" s="165" t="s">
        <v>335</v>
      </c>
    </row>
    <row r="97" spans="1:10">
      <c r="A97" s="165" t="s">
        <v>476</v>
      </c>
      <c r="B97" s="165">
        <v>2000</v>
      </c>
      <c r="C97" s="165" t="s">
        <v>235</v>
      </c>
      <c r="D97" s="165" t="s">
        <v>237</v>
      </c>
      <c r="E97" s="165" t="s">
        <v>474</v>
      </c>
      <c r="F97" s="165" t="s">
        <v>479</v>
      </c>
      <c r="G97" s="165" t="str">
        <f t="shared" si="4"/>
        <v>Power plants</v>
      </c>
      <c r="H97" s="165" t="str">
        <f t="shared" si="4"/>
        <v>Elect</v>
      </c>
      <c r="I97" s="165">
        <f t="shared" si="4"/>
        <v>6400</v>
      </c>
      <c r="J97" s="165" t="s">
        <v>335</v>
      </c>
    </row>
    <row r="98" spans="1:10">
      <c r="A98" s="165" t="s">
        <v>476</v>
      </c>
      <c r="B98" s="165">
        <v>2000</v>
      </c>
      <c r="C98" s="165" t="s">
        <v>235</v>
      </c>
      <c r="D98" s="165" t="s">
        <v>237</v>
      </c>
      <c r="E98" s="165" t="s">
        <v>474</v>
      </c>
      <c r="F98" s="165" t="s">
        <v>479</v>
      </c>
      <c r="G98" s="165" t="str">
        <f t="shared" si="4"/>
        <v>Elect. grid</v>
      </c>
      <c r="H98" s="165" t="str">
        <f t="shared" si="4"/>
        <v>Elect [from Grid]</v>
      </c>
      <c r="I98" s="165">
        <f t="shared" si="4"/>
        <v>6275</v>
      </c>
      <c r="J98" s="165" t="s">
        <v>335</v>
      </c>
    </row>
    <row r="99" spans="1:10">
      <c r="A99" s="165" t="s">
        <v>476</v>
      </c>
      <c r="B99" s="165">
        <v>2000</v>
      </c>
      <c r="C99" s="165" t="s">
        <v>235</v>
      </c>
      <c r="D99" s="165" t="s">
        <v>237</v>
      </c>
      <c r="E99" s="165" t="s">
        <v>474</v>
      </c>
      <c r="F99" s="165" t="s">
        <v>479</v>
      </c>
      <c r="G99" s="165" t="str">
        <f t="shared" si="4"/>
        <v>Diesel dist.</v>
      </c>
      <c r="H99" s="165" t="str">
        <f t="shared" si="4"/>
        <v>Diesel [from Dist.]</v>
      </c>
      <c r="I99" s="165">
        <f t="shared" si="4"/>
        <v>15150</v>
      </c>
      <c r="J99" s="165" t="s">
        <v>335</v>
      </c>
    </row>
    <row r="100" spans="1:10">
      <c r="A100" s="165" t="s">
        <v>476</v>
      </c>
      <c r="B100" s="165">
        <v>2000</v>
      </c>
      <c r="C100" s="165" t="s">
        <v>235</v>
      </c>
      <c r="D100" s="165" t="s">
        <v>237</v>
      </c>
      <c r="E100" s="165" t="s">
        <v>474</v>
      </c>
      <c r="F100" s="165" t="s">
        <v>479</v>
      </c>
      <c r="G100" s="165" t="str">
        <f t="shared" si="4"/>
        <v>Petrol dist.</v>
      </c>
      <c r="H100" s="165" t="str">
        <f t="shared" si="4"/>
        <v>Petrol [from Dist.]</v>
      </c>
      <c r="I100" s="165">
        <f t="shared" si="4"/>
        <v>26000</v>
      </c>
      <c r="J100" s="165" t="s">
        <v>335</v>
      </c>
    </row>
    <row r="101" spans="1:10">
      <c r="A101" s="165" t="s">
        <v>476</v>
      </c>
      <c r="B101" s="165">
        <v>2000</v>
      </c>
      <c r="C101" s="165" t="s">
        <v>235</v>
      </c>
      <c r="D101" s="165" t="s">
        <v>237</v>
      </c>
      <c r="E101" s="165" t="s">
        <v>474</v>
      </c>
      <c r="F101" s="165" t="s">
        <v>479</v>
      </c>
      <c r="G101" s="165" t="str">
        <f t="shared" si="4"/>
        <v>Car engines</v>
      </c>
      <c r="H101" s="165" t="str">
        <f t="shared" si="4"/>
        <v>MD [from Car engines]</v>
      </c>
      <c r="I101" s="165">
        <f t="shared" si="4"/>
        <v>3000.4</v>
      </c>
      <c r="J101" s="165" t="s">
        <v>335</v>
      </c>
    </row>
    <row r="102" spans="1:10">
      <c r="A102" s="165" t="s">
        <v>476</v>
      </c>
      <c r="B102" s="165">
        <v>2000</v>
      </c>
      <c r="C102" s="165" t="s">
        <v>235</v>
      </c>
      <c r="D102" s="165" t="s">
        <v>237</v>
      </c>
      <c r="E102" s="165" t="s">
        <v>474</v>
      </c>
      <c r="F102" s="165" t="s">
        <v>479</v>
      </c>
      <c r="G102" s="165" t="str">
        <f t="shared" si="4"/>
        <v>Furnaces</v>
      </c>
      <c r="H102" s="165" t="str">
        <f t="shared" si="4"/>
        <v>LTH</v>
      </c>
      <c r="I102" s="165">
        <f t="shared" si="4"/>
        <v>20000</v>
      </c>
      <c r="J102" s="165" t="s">
        <v>335</v>
      </c>
    </row>
    <row r="103" spans="1:10">
      <c r="A103" s="165" t="s">
        <v>476</v>
      </c>
      <c r="B103" s="165">
        <v>2000</v>
      </c>
      <c r="C103" s="165" t="s">
        <v>235</v>
      </c>
      <c r="D103" s="165" t="s">
        <v>237</v>
      </c>
      <c r="E103" s="165" t="s">
        <v>474</v>
      </c>
      <c r="F103" s="165" t="s">
        <v>479</v>
      </c>
      <c r="G103" s="165" t="str">
        <f t="shared" si="4"/>
        <v>Light fixtures</v>
      </c>
      <c r="H103" s="165" t="str">
        <f t="shared" si="4"/>
        <v>Light</v>
      </c>
      <c r="I103" s="165">
        <f t="shared" si="4"/>
        <v>1200</v>
      </c>
      <c r="J103" s="165" t="s">
        <v>335</v>
      </c>
    </row>
    <row r="104" spans="1:10">
      <c r="A104" s="165" t="s">
        <v>476</v>
      </c>
      <c r="B104" s="165">
        <v>2000</v>
      </c>
      <c r="C104" s="165" t="s">
        <v>235</v>
      </c>
      <c r="D104" s="165" t="s">
        <v>237</v>
      </c>
      <c r="E104" s="165" t="s">
        <v>474</v>
      </c>
      <c r="F104" s="165" t="s">
        <v>479</v>
      </c>
      <c r="G104" s="165" t="str">
        <f t="shared" si="4"/>
        <v>Truck engines</v>
      </c>
      <c r="H104" s="165" t="str">
        <f t="shared" si="4"/>
        <v>MD [from Truck engines]</v>
      </c>
      <c r="I104" s="165">
        <f t="shared" si="4"/>
        <v>1799.98</v>
      </c>
      <c r="J104" s="165" t="s">
        <v>335</v>
      </c>
    </row>
    <row r="105" spans="1:10">
      <c r="A105" s="165" t="s">
        <v>476</v>
      </c>
      <c r="B105" s="165">
        <v>2000</v>
      </c>
      <c r="C105" s="165" t="s">
        <v>235</v>
      </c>
      <c r="D105" s="165" t="s">
        <v>237</v>
      </c>
      <c r="E105" s="165" t="s">
        <v>474</v>
      </c>
      <c r="F105" s="165" t="s">
        <v>479</v>
      </c>
      <c r="G105" s="165" t="str">
        <f>'Energy services E'!B120</f>
        <v>Cars</v>
      </c>
      <c r="H105" s="165" t="str">
        <f>'Energy services E'!U72</f>
        <v>Passenger [passenger-km/yr]</v>
      </c>
      <c r="I105" s="165">
        <f>'Energy services E'!U120</f>
        <v>500000000000</v>
      </c>
      <c r="J105" s="165" t="s">
        <v>337</v>
      </c>
    </row>
    <row r="106" spans="1:10">
      <c r="A106" s="165" t="s">
        <v>476</v>
      </c>
      <c r="B106" s="165">
        <v>2000</v>
      </c>
      <c r="C106" s="165" t="s">
        <v>235</v>
      </c>
      <c r="D106" s="165" t="s">
        <v>237</v>
      </c>
      <c r="E106" s="165" t="s">
        <v>474</v>
      </c>
      <c r="F106" s="165" t="s">
        <v>479</v>
      </c>
      <c r="G106" s="165" t="str">
        <f>'Energy services E'!B121</f>
        <v>Homes</v>
      </c>
      <c r="H106" s="165" t="str">
        <f>'Energy services E'!V72</f>
        <v>Space heating [m3-K]</v>
      </c>
      <c r="I106" s="165">
        <f>'Energy services E'!V121</f>
        <v>75000000000</v>
      </c>
      <c r="J106" s="165" t="s">
        <v>101</v>
      </c>
    </row>
    <row r="107" spans="1:10">
      <c r="A107" s="165" t="s">
        <v>476</v>
      </c>
      <c r="B107" s="165">
        <v>2000</v>
      </c>
      <c r="C107" s="165" t="s">
        <v>235</v>
      </c>
      <c r="D107" s="165" t="s">
        <v>237</v>
      </c>
      <c r="E107" s="165" t="s">
        <v>474</v>
      </c>
      <c r="F107" s="165" t="s">
        <v>479</v>
      </c>
      <c r="G107" s="165" t="str">
        <f>'Energy services E'!B122</f>
        <v>Rooms</v>
      </c>
      <c r="H107" s="165" t="str">
        <f>'Energy services E'!T72</f>
        <v>Illumination [lumen-hrs/yr]</v>
      </c>
      <c r="I107" s="165">
        <f>'Energy services E'!T122</f>
        <v>500000000000000</v>
      </c>
      <c r="J107" s="165" t="s">
        <v>102</v>
      </c>
    </row>
    <row r="108" spans="1:10">
      <c r="A108" s="165" t="s">
        <v>476</v>
      </c>
      <c r="B108" s="165">
        <v>2000</v>
      </c>
      <c r="C108" s="165" t="s">
        <v>235</v>
      </c>
      <c r="D108" s="165" t="s">
        <v>237</v>
      </c>
      <c r="E108" s="165" t="s">
        <v>474</v>
      </c>
      <c r="F108" s="165" t="s">
        <v>479</v>
      </c>
      <c r="G108" s="165" t="str">
        <f>'Energy services E'!B123</f>
        <v>Trucks</v>
      </c>
      <c r="H108" s="165" t="str">
        <f>'Energy services E'!S72</f>
        <v>Freight [tonne-km/year]</v>
      </c>
      <c r="I108" s="165">
        <f>'Energy services E'!S123</f>
        <v>150000000000</v>
      </c>
      <c r="J108" s="165" t="s">
        <v>336</v>
      </c>
    </row>
    <row r="109" spans="1:10">
      <c r="A109" s="165" t="s">
        <v>476</v>
      </c>
      <c r="B109" s="165">
        <v>2000</v>
      </c>
      <c r="C109" s="165" t="s">
        <v>235</v>
      </c>
      <c r="D109" s="165" t="s">
        <v>237</v>
      </c>
      <c r="E109" s="165" t="s">
        <v>474</v>
      </c>
      <c r="F109" s="165" t="s">
        <v>479</v>
      </c>
      <c r="G109" s="165" t="str">
        <f t="shared" ref="G109:I114" si="5">G60</f>
        <v>Oil fields</v>
      </c>
      <c r="H109" s="165" t="str">
        <f t="shared" si="5"/>
        <v>Crude</v>
      </c>
      <c r="I109" s="165">
        <f t="shared" si="5"/>
        <v>-50000</v>
      </c>
      <c r="J109" s="165" t="s">
        <v>335</v>
      </c>
    </row>
    <row r="110" spans="1:10">
      <c r="A110" s="165" t="s">
        <v>476</v>
      </c>
      <c r="B110" s="165">
        <v>2000</v>
      </c>
      <c r="C110" s="165" t="s">
        <v>235</v>
      </c>
      <c r="D110" s="165" t="s">
        <v>237</v>
      </c>
      <c r="E110" s="165" t="s">
        <v>474</v>
      </c>
      <c r="F110" s="165" t="s">
        <v>479</v>
      </c>
      <c r="G110" s="165" t="str">
        <f t="shared" si="5"/>
        <v>Crude dist.</v>
      </c>
      <c r="H110" s="165" t="str">
        <f t="shared" si="5"/>
        <v>Crude [from Fields]</v>
      </c>
      <c r="I110" s="165">
        <f t="shared" si="5"/>
        <v>-47500</v>
      </c>
      <c r="J110" s="165" t="s">
        <v>335</v>
      </c>
    </row>
    <row r="111" spans="1:10">
      <c r="A111" s="165" t="s">
        <v>476</v>
      </c>
      <c r="B111" s="165">
        <v>2000</v>
      </c>
      <c r="C111" s="165" t="s">
        <v>235</v>
      </c>
      <c r="D111" s="165" t="s">
        <v>237</v>
      </c>
      <c r="E111" s="165" t="s">
        <v>474</v>
      </c>
      <c r="F111" s="165" t="s">
        <v>479</v>
      </c>
      <c r="G111" s="165" t="str">
        <f t="shared" si="5"/>
        <v>Oil refineries</v>
      </c>
      <c r="H111" s="165" t="str">
        <f t="shared" si="5"/>
        <v>Crude [from Dist.]</v>
      </c>
      <c r="I111" s="165">
        <f t="shared" si="5"/>
        <v>-47000</v>
      </c>
      <c r="J111" s="165" t="s">
        <v>335</v>
      </c>
    </row>
    <row r="112" spans="1:10">
      <c r="A112" s="165" t="s">
        <v>476</v>
      </c>
      <c r="B112" s="165">
        <v>2000</v>
      </c>
      <c r="C112" s="165" t="s">
        <v>235</v>
      </c>
      <c r="D112" s="165" t="s">
        <v>237</v>
      </c>
      <c r="E112" s="165" t="s">
        <v>474</v>
      </c>
      <c r="F112" s="165" t="s">
        <v>479</v>
      </c>
      <c r="G112" s="165" t="str">
        <f t="shared" si="5"/>
        <v>Gas wells &amp; proc.</v>
      </c>
      <c r="H112" s="165" t="str">
        <f t="shared" si="5"/>
        <v>NG</v>
      </c>
      <c r="I112" s="165">
        <f t="shared" si="5"/>
        <v>-43000</v>
      </c>
      <c r="J112" s="165" t="s">
        <v>335</v>
      </c>
    </row>
    <row r="113" spans="1:10">
      <c r="A113" s="165" t="s">
        <v>476</v>
      </c>
      <c r="B113" s="165">
        <v>2000</v>
      </c>
      <c r="C113" s="165" t="s">
        <v>235</v>
      </c>
      <c r="D113" s="165" t="s">
        <v>237</v>
      </c>
      <c r="E113" s="165" t="s">
        <v>474</v>
      </c>
      <c r="F113" s="165" t="s">
        <v>479</v>
      </c>
      <c r="G113" s="165" t="str">
        <f t="shared" si="5"/>
        <v>NG dist.</v>
      </c>
      <c r="H113" s="165" t="str">
        <f t="shared" si="5"/>
        <v>NG [from Wells]</v>
      </c>
      <c r="I113" s="165">
        <f t="shared" si="5"/>
        <v>-41000</v>
      </c>
      <c r="J113" s="165" t="s">
        <v>335</v>
      </c>
    </row>
    <row r="114" spans="1:10">
      <c r="A114" s="165" t="s">
        <v>476</v>
      </c>
      <c r="B114" s="165">
        <v>2000</v>
      </c>
      <c r="C114" s="165" t="s">
        <v>235</v>
      </c>
      <c r="D114" s="165" t="s">
        <v>237</v>
      </c>
      <c r="E114" s="165" t="s">
        <v>474</v>
      </c>
      <c r="F114" s="165" t="s">
        <v>479</v>
      </c>
      <c r="G114" s="165" t="str">
        <f t="shared" si="5"/>
        <v>Power plants</v>
      </c>
      <c r="H114" s="165" t="str">
        <f t="shared" si="5"/>
        <v>NG [from Dist.]</v>
      </c>
      <c r="I114" s="165">
        <f t="shared" si="5"/>
        <v>-16000</v>
      </c>
      <c r="J114" s="165" t="s">
        <v>335</v>
      </c>
    </row>
    <row r="115" spans="1:10">
      <c r="A115" s="165" t="s">
        <v>476</v>
      </c>
      <c r="B115" s="165">
        <v>2000</v>
      </c>
      <c r="C115" s="165" t="s">
        <v>235</v>
      </c>
      <c r="D115" s="165" t="s">
        <v>237</v>
      </c>
      <c r="E115" s="165" t="s">
        <v>474</v>
      </c>
      <c r="F115" s="165" t="s">
        <v>479</v>
      </c>
      <c r="G115" s="165" t="str">
        <f>'Energy services E'!AJ72</f>
        <v>Furnaces</v>
      </c>
      <c r="H115" s="165" t="str">
        <f>'Energy services E'!B78</f>
        <v>NG [from Dist.]</v>
      </c>
      <c r="I115" s="165">
        <f>-'Energy services E'!AJ78</f>
        <v>-25000</v>
      </c>
      <c r="J115" s="165" t="s">
        <v>335</v>
      </c>
    </row>
    <row r="116" spans="1:10">
      <c r="A116" s="165" t="s">
        <v>476</v>
      </c>
      <c r="B116" s="165">
        <v>2000</v>
      </c>
      <c r="C116" s="165" t="s">
        <v>235</v>
      </c>
      <c r="D116" s="165" t="s">
        <v>237</v>
      </c>
      <c r="E116" s="165" t="s">
        <v>474</v>
      </c>
      <c r="F116" s="165" t="s">
        <v>479</v>
      </c>
      <c r="G116" s="165" t="str">
        <f t="shared" ref="G116:I118" si="6">G67</f>
        <v>Diesel dist.</v>
      </c>
      <c r="H116" s="165" t="str">
        <f t="shared" si="6"/>
        <v>Diesel</v>
      </c>
      <c r="I116" s="165">
        <f t="shared" si="6"/>
        <v>-15500</v>
      </c>
      <c r="J116" s="165" t="s">
        <v>335</v>
      </c>
    </row>
    <row r="117" spans="1:10">
      <c r="A117" s="165" t="s">
        <v>476</v>
      </c>
      <c r="B117" s="165">
        <v>2000</v>
      </c>
      <c r="C117" s="165" t="s">
        <v>235</v>
      </c>
      <c r="D117" s="165" t="s">
        <v>241</v>
      </c>
      <c r="E117" s="165" t="s">
        <v>474</v>
      </c>
      <c r="F117" s="165" t="s">
        <v>479</v>
      </c>
      <c r="G117" s="165" t="str">
        <f t="shared" si="6"/>
        <v>Gas wells &amp; proc.</v>
      </c>
      <c r="H117" s="165" t="str">
        <f t="shared" si="6"/>
        <v>Diesel [from Dist.]</v>
      </c>
      <c r="I117" s="165">
        <f t="shared" si="6"/>
        <v>-50</v>
      </c>
      <c r="J117" s="165" t="s">
        <v>335</v>
      </c>
    </row>
    <row r="118" spans="1:10">
      <c r="A118" s="165" t="s">
        <v>476</v>
      </c>
      <c r="B118" s="165">
        <v>2000</v>
      </c>
      <c r="C118" s="165" t="s">
        <v>235</v>
      </c>
      <c r="D118" s="165" t="s">
        <v>241</v>
      </c>
      <c r="E118" s="165" t="s">
        <v>474</v>
      </c>
      <c r="F118" s="165" t="s">
        <v>479</v>
      </c>
      <c r="G118" s="165" t="str">
        <f t="shared" si="6"/>
        <v>Oil fields</v>
      </c>
      <c r="H118" s="165" t="str">
        <f t="shared" si="6"/>
        <v>Diesel [from Dist.]</v>
      </c>
      <c r="I118" s="165">
        <f t="shared" si="6"/>
        <v>-50</v>
      </c>
      <c r="J118" s="165" t="s">
        <v>335</v>
      </c>
    </row>
    <row r="119" spans="1:10">
      <c r="A119" s="165" t="s">
        <v>476</v>
      </c>
      <c r="B119" s="165">
        <v>2000</v>
      </c>
      <c r="C119" s="165" t="s">
        <v>235</v>
      </c>
      <c r="D119" s="165" t="s">
        <v>237</v>
      </c>
      <c r="E119" s="165" t="s">
        <v>474</v>
      </c>
      <c r="F119" s="165" t="s">
        <v>479</v>
      </c>
      <c r="G119" s="165" t="str">
        <f>'Energy services E'!AL72</f>
        <v>Truck engines</v>
      </c>
      <c r="H119" s="165" t="str">
        <f>'Energy services E'!B80</f>
        <v>Diesel [from Dist.]</v>
      </c>
      <c r="I119" s="165">
        <f>-'Energy services E'!AL80</f>
        <v>-15050</v>
      </c>
      <c r="J119" s="165" t="s">
        <v>335</v>
      </c>
    </row>
    <row r="120" spans="1:10">
      <c r="A120" s="165" t="s">
        <v>476</v>
      </c>
      <c r="B120" s="165">
        <v>2000</v>
      </c>
      <c r="C120" s="165" t="s">
        <v>235</v>
      </c>
      <c r="D120" s="165" t="s">
        <v>237</v>
      </c>
      <c r="E120" s="165" t="s">
        <v>474</v>
      </c>
      <c r="F120" s="165" t="s">
        <v>479</v>
      </c>
      <c r="G120" s="165" t="str">
        <f t="shared" ref="G120:I126" si="7">G71</f>
        <v>Elect. grid</v>
      </c>
      <c r="H120" s="165" t="str">
        <f t="shared" si="7"/>
        <v>Elect</v>
      </c>
      <c r="I120" s="165">
        <f t="shared" si="7"/>
        <v>-6400</v>
      </c>
      <c r="J120" s="165" t="s">
        <v>335</v>
      </c>
    </row>
    <row r="121" spans="1:10">
      <c r="A121" s="165" t="s">
        <v>476</v>
      </c>
      <c r="B121" s="165">
        <v>2000</v>
      </c>
      <c r="C121" s="165" t="s">
        <v>235</v>
      </c>
      <c r="D121" s="165" t="s">
        <v>241</v>
      </c>
      <c r="E121" s="165" t="s">
        <v>474</v>
      </c>
      <c r="F121" s="165" t="s">
        <v>479</v>
      </c>
      <c r="G121" s="165" t="str">
        <f t="shared" si="7"/>
        <v>Gas wells &amp; proc.</v>
      </c>
      <c r="H121" s="165" t="str">
        <f t="shared" si="7"/>
        <v>Elect [from Grid]</v>
      </c>
      <c r="I121" s="165">
        <f t="shared" si="7"/>
        <v>-25</v>
      </c>
      <c r="J121" s="165" t="s">
        <v>335</v>
      </c>
    </row>
    <row r="122" spans="1:10">
      <c r="A122" s="165" t="s">
        <v>476</v>
      </c>
      <c r="B122" s="165">
        <v>2000</v>
      </c>
      <c r="C122" s="165" t="s">
        <v>235</v>
      </c>
      <c r="D122" s="165" t="s">
        <v>241</v>
      </c>
      <c r="E122" s="165" t="s">
        <v>474</v>
      </c>
      <c r="F122" s="165" t="s">
        <v>479</v>
      </c>
      <c r="G122" s="165" t="str">
        <f t="shared" si="7"/>
        <v>Oil fields</v>
      </c>
      <c r="H122" s="165" t="str">
        <f t="shared" si="7"/>
        <v>Elect [from Grid]</v>
      </c>
      <c r="I122" s="165">
        <f t="shared" si="7"/>
        <v>-25</v>
      </c>
      <c r="J122" s="165" t="s">
        <v>335</v>
      </c>
    </row>
    <row r="123" spans="1:10">
      <c r="A123" s="165" t="s">
        <v>476</v>
      </c>
      <c r="B123" s="165">
        <v>2000</v>
      </c>
      <c r="C123" s="165" t="s">
        <v>235</v>
      </c>
      <c r="D123" s="165" t="s">
        <v>241</v>
      </c>
      <c r="E123" s="165" t="s">
        <v>474</v>
      </c>
      <c r="F123" s="165" t="s">
        <v>479</v>
      </c>
      <c r="G123" s="165" t="str">
        <f t="shared" si="7"/>
        <v>Crude dist.</v>
      </c>
      <c r="H123" s="165" t="str">
        <f t="shared" si="7"/>
        <v>Elect [from Grid]</v>
      </c>
      <c r="I123" s="165">
        <f t="shared" si="7"/>
        <v>-25</v>
      </c>
      <c r="J123" s="165" t="s">
        <v>335</v>
      </c>
    </row>
    <row r="124" spans="1:10">
      <c r="A124" s="165" t="s">
        <v>476</v>
      </c>
      <c r="B124" s="165">
        <v>2000</v>
      </c>
      <c r="C124" s="165" t="s">
        <v>235</v>
      </c>
      <c r="D124" s="165" t="s">
        <v>241</v>
      </c>
      <c r="E124" s="165" t="s">
        <v>474</v>
      </c>
      <c r="F124" s="165" t="s">
        <v>479</v>
      </c>
      <c r="G124" s="165" t="str">
        <f t="shared" si="7"/>
        <v>NG dist.</v>
      </c>
      <c r="H124" s="165" t="str">
        <f t="shared" si="7"/>
        <v>Elect [from Grid]</v>
      </c>
      <c r="I124" s="165">
        <f t="shared" si="7"/>
        <v>-25</v>
      </c>
      <c r="J124" s="165" t="s">
        <v>335</v>
      </c>
    </row>
    <row r="125" spans="1:10">
      <c r="A125" s="165" t="s">
        <v>476</v>
      </c>
      <c r="B125" s="165">
        <v>2000</v>
      </c>
      <c r="C125" s="165" t="s">
        <v>235</v>
      </c>
      <c r="D125" s="165" t="s">
        <v>241</v>
      </c>
      <c r="E125" s="165" t="s">
        <v>474</v>
      </c>
      <c r="F125" s="165" t="s">
        <v>479</v>
      </c>
      <c r="G125" s="165" t="str">
        <f t="shared" si="7"/>
        <v>Oil refineries</v>
      </c>
      <c r="H125" s="165" t="str">
        <f t="shared" si="7"/>
        <v>Elect [from Grid]</v>
      </c>
      <c r="I125" s="165">
        <f t="shared" si="7"/>
        <v>-75</v>
      </c>
      <c r="J125" s="165" t="s">
        <v>335</v>
      </c>
    </row>
    <row r="126" spans="1:10">
      <c r="A126" s="165" t="s">
        <v>476</v>
      </c>
      <c r="B126" s="165">
        <v>2000</v>
      </c>
      <c r="C126" s="165" t="s">
        <v>235</v>
      </c>
      <c r="D126" s="165" t="s">
        <v>241</v>
      </c>
      <c r="E126" s="165" t="s">
        <v>474</v>
      </c>
      <c r="F126" s="165" t="s">
        <v>479</v>
      </c>
      <c r="G126" s="165" t="str">
        <f t="shared" si="7"/>
        <v>Power plants</v>
      </c>
      <c r="H126" s="165" t="str">
        <f t="shared" si="7"/>
        <v>Elect [from Grid]</v>
      </c>
      <c r="I126" s="165">
        <f t="shared" si="7"/>
        <v>-100</v>
      </c>
      <c r="J126" s="165" t="s">
        <v>335</v>
      </c>
    </row>
    <row r="127" spans="1:10">
      <c r="A127" s="165" t="s">
        <v>476</v>
      </c>
      <c r="B127" s="165">
        <v>2000</v>
      </c>
      <c r="C127" s="165" t="s">
        <v>235</v>
      </c>
      <c r="D127" s="165" t="s">
        <v>237</v>
      </c>
      <c r="E127" s="165" t="s">
        <v>474</v>
      </c>
      <c r="F127" s="165" t="s">
        <v>479</v>
      </c>
      <c r="G127" s="165" t="str">
        <f>'Energy services E'!AK72</f>
        <v>Light fixtures</v>
      </c>
      <c r="H127" s="165" t="str">
        <f>'Energy services E'!B82</f>
        <v>Elect [from Grid]</v>
      </c>
      <c r="I127" s="165">
        <f>-'Energy services E'!AK82</f>
        <v>-6000</v>
      </c>
      <c r="J127" s="165" t="s">
        <v>335</v>
      </c>
    </row>
    <row r="128" spans="1:10">
      <c r="A128" s="165" t="s">
        <v>476</v>
      </c>
      <c r="B128" s="165">
        <v>2000</v>
      </c>
      <c r="C128" s="165" t="s">
        <v>235</v>
      </c>
      <c r="D128" s="165" t="s">
        <v>237</v>
      </c>
      <c r="E128" s="165" t="s">
        <v>474</v>
      </c>
      <c r="F128" s="165" t="s">
        <v>479</v>
      </c>
      <c r="G128" s="165" t="str">
        <f>G79</f>
        <v>Petrol dist.</v>
      </c>
      <c r="H128" s="165" t="str">
        <f>H79</f>
        <v>Petrol</v>
      </c>
      <c r="I128" s="165">
        <f>I79</f>
        <v>-26500</v>
      </c>
      <c r="J128" s="165" t="s">
        <v>335</v>
      </c>
    </row>
    <row r="129" spans="1:10">
      <c r="A129" s="165" t="s">
        <v>476</v>
      </c>
      <c r="B129" s="165">
        <v>2000</v>
      </c>
      <c r="C129" s="165" t="s">
        <v>235</v>
      </c>
      <c r="D129" s="165" t="s">
        <v>237</v>
      </c>
      <c r="E129" s="165" t="s">
        <v>474</v>
      </c>
      <c r="F129" s="165" t="s">
        <v>479</v>
      </c>
      <c r="G129" s="165" t="str">
        <f>'Energy services E'!AI72</f>
        <v>Car engines</v>
      </c>
      <c r="H129" s="165" t="str">
        <f>'Energy services E'!B84</f>
        <v>Petrol [from Dist.]</v>
      </c>
      <c r="I129" s="165">
        <f>-'Energy services E'!AI84</f>
        <v>-26000</v>
      </c>
      <c r="J129" s="165" t="s">
        <v>335</v>
      </c>
    </row>
    <row r="130" spans="1:10">
      <c r="A130" s="165" t="s">
        <v>476</v>
      </c>
      <c r="B130" s="165">
        <v>2000</v>
      </c>
      <c r="C130" s="165" t="s">
        <v>235</v>
      </c>
      <c r="D130" s="165" t="s">
        <v>237</v>
      </c>
      <c r="E130" s="165" t="s">
        <v>474</v>
      </c>
      <c r="F130" s="165" t="s">
        <v>479</v>
      </c>
      <c r="G130" s="165" t="str">
        <f>'Energy services E'!AO72</f>
        <v>Rooms</v>
      </c>
      <c r="H130" s="165" t="str">
        <f>'Energy services E'!B85</f>
        <v>Light</v>
      </c>
      <c r="I130" s="165">
        <f>-'Energy services E'!AO85</f>
        <v>-1200</v>
      </c>
      <c r="J130" s="165" t="s">
        <v>335</v>
      </c>
    </row>
    <row r="131" spans="1:10">
      <c r="A131" s="165" t="s">
        <v>476</v>
      </c>
      <c r="B131" s="165">
        <v>2000</v>
      </c>
      <c r="C131" s="165" t="s">
        <v>235</v>
      </c>
      <c r="D131" s="165" t="s">
        <v>237</v>
      </c>
      <c r="E131" s="165" t="s">
        <v>474</v>
      </c>
      <c r="F131" s="165" t="s">
        <v>479</v>
      </c>
      <c r="G131" s="165" t="str">
        <f>'Energy services E'!AN72</f>
        <v>Homes</v>
      </c>
      <c r="H131" s="165" t="str">
        <f>'Energy services E'!B86</f>
        <v>LTH</v>
      </c>
      <c r="I131" s="165">
        <f>-'Energy services E'!AN86</f>
        <v>-20000</v>
      </c>
      <c r="J131" s="165" t="s">
        <v>335</v>
      </c>
    </row>
    <row r="132" spans="1:10">
      <c r="A132" s="165" t="s">
        <v>476</v>
      </c>
      <c r="B132" s="165">
        <v>2000</v>
      </c>
      <c r="C132" s="165" t="s">
        <v>235</v>
      </c>
      <c r="D132" s="165" t="s">
        <v>237</v>
      </c>
      <c r="E132" s="165" t="s">
        <v>474</v>
      </c>
      <c r="F132" s="165" t="s">
        <v>479</v>
      </c>
      <c r="G132" s="165" t="str">
        <f>'Energy services E'!AM72</f>
        <v>Cars</v>
      </c>
      <c r="H132" s="165" t="str">
        <f>'Energy services E'!B87</f>
        <v>MD [from Car engines]</v>
      </c>
      <c r="I132" s="165">
        <f>-'Energy services E'!AM87</f>
        <v>-3000.4000000000015</v>
      </c>
      <c r="J132" s="165" t="s">
        <v>335</v>
      </c>
    </row>
    <row r="133" spans="1:10">
      <c r="A133" s="165" t="s">
        <v>476</v>
      </c>
      <c r="B133" s="165">
        <v>2000</v>
      </c>
      <c r="C133" s="165" t="s">
        <v>235</v>
      </c>
      <c r="D133" s="165" t="s">
        <v>237</v>
      </c>
      <c r="E133" s="165" t="s">
        <v>474</v>
      </c>
      <c r="F133" s="165" t="s">
        <v>479</v>
      </c>
      <c r="G133" s="165" t="str">
        <f>'Energy services E'!AP72</f>
        <v>Trucks</v>
      </c>
      <c r="H133" s="165" t="str">
        <f>'Energy services E'!B88</f>
        <v>MD [from Truck engines]</v>
      </c>
      <c r="I133" s="166">
        <f>-'Energy services E'!AP88</f>
        <v>-1799.9799999999996</v>
      </c>
      <c r="J133" s="165" t="s">
        <v>335</v>
      </c>
    </row>
    <row r="134" spans="1:10">
      <c r="A134" s="165" t="s">
        <v>476</v>
      </c>
      <c r="B134" s="165">
        <v>2000</v>
      </c>
      <c r="C134" s="165" t="s">
        <v>235</v>
      </c>
      <c r="D134" s="165" t="s">
        <v>241</v>
      </c>
      <c r="E134" s="165" t="s">
        <v>474</v>
      </c>
      <c r="F134" s="165" t="s">
        <v>479</v>
      </c>
      <c r="G134" s="165" t="str">
        <f>'Energy services E'!AB72</f>
        <v>Crude dist.</v>
      </c>
      <c r="H134" s="165" t="str">
        <f>'Energy services E'!B89</f>
        <v>Freight [tonne-km/year]</v>
      </c>
      <c r="I134" s="167">
        <f>-'Energy services E'!AB89</f>
        <v>-1666685185.3909488</v>
      </c>
      <c r="J134" s="165" t="s">
        <v>336</v>
      </c>
    </row>
    <row r="135" spans="1:10">
      <c r="A135" s="165" t="s">
        <v>476</v>
      </c>
      <c r="B135" s="165">
        <v>2000</v>
      </c>
      <c r="C135" s="165" t="s">
        <v>235</v>
      </c>
      <c r="D135" s="165" t="s">
        <v>241</v>
      </c>
      <c r="E135" s="165" t="s">
        <v>474</v>
      </c>
      <c r="F135" s="165" t="s">
        <v>479</v>
      </c>
      <c r="G135" s="165" t="str">
        <f>'Energy services E'!AC72</f>
        <v>NG dist.</v>
      </c>
      <c r="H135" s="165" t="str">
        <f>'Energy services E'!B89</f>
        <v>Freight [tonne-km/year]</v>
      </c>
      <c r="I135" s="167">
        <f>-'Energy services E'!AC89</f>
        <v>-1666685185.3909488</v>
      </c>
      <c r="J135" s="165" t="s">
        <v>336</v>
      </c>
    </row>
    <row r="136" spans="1:10">
      <c r="A136" s="165" t="s">
        <v>476</v>
      </c>
      <c r="B136" s="165">
        <v>2000</v>
      </c>
      <c r="C136" s="165" t="s">
        <v>235</v>
      </c>
      <c r="D136" s="165" t="s">
        <v>241</v>
      </c>
      <c r="E136" s="165" t="s">
        <v>474</v>
      </c>
      <c r="F136" s="165" t="s">
        <v>479</v>
      </c>
      <c r="G136" s="165" t="str">
        <f>'Energy services E'!AG72</f>
        <v>Diesel dist.</v>
      </c>
      <c r="H136" s="165" t="str">
        <f>'Energy services E'!B89</f>
        <v>Freight [tonne-km/year]</v>
      </c>
      <c r="I136" s="165">
        <f>-'Energy services E'!AG89</f>
        <v>-1500000000</v>
      </c>
      <c r="J136" s="165" t="s">
        <v>336</v>
      </c>
    </row>
    <row r="137" spans="1:10">
      <c r="A137" s="165" t="s">
        <v>476</v>
      </c>
      <c r="B137" s="165">
        <v>2000</v>
      </c>
      <c r="C137" s="165" t="s">
        <v>235</v>
      </c>
      <c r="D137" s="165" t="s">
        <v>241</v>
      </c>
      <c r="E137" s="165" t="s">
        <v>474</v>
      </c>
      <c r="F137" s="165" t="s">
        <v>479</v>
      </c>
      <c r="G137" s="165" t="str">
        <f>'Energy services E'!AH72</f>
        <v>Petrol dist.</v>
      </c>
      <c r="H137" s="165" t="str">
        <f>'Energy services E'!B89</f>
        <v>Freight [tonne-km/year]</v>
      </c>
      <c r="I137" s="165">
        <f>-'Energy services E'!AH89</f>
        <v>-2250000000</v>
      </c>
      <c r="J137" s="165" t="s">
        <v>336</v>
      </c>
    </row>
    <row r="138" spans="1:10">
      <c r="A138" s="165" t="s">
        <v>476</v>
      </c>
      <c r="B138" s="165">
        <v>2000</v>
      </c>
      <c r="C138" s="165" t="s">
        <v>238</v>
      </c>
      <c r="D138" s="165" t="s">
        <v>16</v>
      </c>
      <c r="E138" s="165" t="s">
        <v>474</v>
      </c>
      <c r="F138" s="165" t="s">
        <v>479</v>
      </c>
      <c r="G138" s="165" t="s">
        <v>16</v>
      </c>
      <c r="H138" s="165" t="str">
        <f>'Energy services E'!B89</f>
        <v>Freight [tonne-km/year]</v>
      </c>
      <c r="I138" s="168">
        <f>'Energy services E'!AZ89</f>
        <v>142916629629.21808</v>
      </c>
      <c r="J138" s="165" t="s">
        <v>336</v>
      </c>
    </row>
    <row r="139" spans="1:10">
      <c r="A139" s="165" t="s">
        <v>476</v>
      </c>
      <c r="B139" s="165">
        <v>2000</v>
      </c>
      <c r="C139" s="165" t="s">
        <v>238</v>
      </c>
      <c r="D139" s="165" t="s">
        <v>24</v>
      </c>
      <c r="E139" s="165" t="s">
        <v>474</v>
      </c>
      <c r="F139" s="165" t="s">
        <v>479</v>
      </c>
      <c r="G139" s="165" t="s">
        <v>24</v>
      </c>
      <c r="H139" s="165" t="str">
        <f>'Energy services E'!B90</f>
        <v>Illumination [lumen-hrs/yr]</v>
      </c>
      <c r="I139" s="165">
        <f>'Energy services E'!AY90</f>
        <v>500000000000000</v>
      </c>
      <c r="J139" s="165" t="s">
        <v>102</v>
      </c>
    </row>
    <row r="140" spans="1:10">
      <c r="A140" s="165" t="s">
        <v>476</v>
      </c>
      <c r="B140" s="165">
        <v>2000</v>
      </c>
      <c r="C140" s="165" t="s">
        <v>238</v>
      </c>
      <c r="D140" s="165" t="s">
        <v>16</v>
      </c>
      <c r="E140" s="165" t="s">
        <v>474</v>
      </c>
      <c r="F140" s="165" t="s">
        <v>479</v>
      </c>
      <c r="G140" s="165" t="s">
        <v>16</v>
      </c>
      <c r="H140" s="165" t="str">
        <f>'Energy services E'!B91</f>
        <v>Passenger [passenger-km/yr]</v>
      </c>
      <c r="I140" s="165">
        <f>'Energy services E'!AZ91</f>
        <v>500000000000</v>
      </c>
      <c r="J140" s="165" t="s">
        <v>337</v>
      </c>
    </row>
    <row r="141" spans="1:10">
      <c r="A141" s="165" t="s">
        <v>476</v>
      </c>
      <c r="B141" s="165">
        <v>2000</v>
      </c>
      <c r="C141" s="165" t="s">
        <v>238</v>
      </c>
      <c r="D141" s="165" t="s">
        <v>24</v>
      </c>
      <c r="E141" s="165" t="s">
        <v>474</v>
      </c>
      <c r="F141" s="165" t="s">
        <v>479</v>
      </c>
      <c r="G141" s="165" t="s">
        <v>24</v>
      </c>
      <c r="H141" s="165" t="str">
        <f>'Energy services E'!B92</f>
        <v>Space heating [m3-K]</v>
      </c>
      <c r="I141" s="165">
        <f>'Energy services E'!AY92</f>
        <v>75000000000</v>
      </c>
      <c r="J141" s="165" t="s">
        <v>101</v>
      </c>
    </row>
    <row r="142" spans="1:10">
      <c r="A142" s="169" t="s">
        <v>476</v>
      </c>
      <c r="B142" s="169">
        <f>B89</f>
        <v>2000</v>
      </c>
      <c r="C142" s="169" t="str">
        <f>C89</f>
        <v>Supply</v>
      </c>
      <c r="D142" s="169" t="str">
        <f>D89</f>
        <v>Total primary energy supply</v>
      </c>
      <c r="E142" s="169" t="s">
        <v>475</v>
      </c>
      <c r="F142" s="169" t="str">
        <f t="shared" ref="F142:H143" si="8">F89</f>
        <v>Services</v>
      </c>
      <c r="G142" s="169" t="str">
        <f>G89</f>
        <v>Resources [of Crude]</v>
      </c>
      <c r="H142" s="169" t="str">
        <f>H89</f>
        <v>Crude</v>
      </c>
      <c r="I142" s="169">
        <f>'Exergy services X'!C103</f>
        <v>53500</v>
      </c>
      <c r="J142" s="169" t="s">
        <v>335</v>
      </c>
    </row>
    <row r="143" spans="1:10">
      <c r="A143" s="169" t="s">
        <v>476</v>
      </c>
      <c r="B143" s="169">
        <f t="shared" ref="B143:D143" si="9">B90</f>
        <v>2000</v>
      </c>
      <c r="C143" s="169" t="str">
        <f t="shared" si="9"/>
        <v>Supply</v>
      </c>
      <c r="D143" s="169" t="str">
        <f t="shared" si="9"/>
        <v>Total primary energy supply</v>
      </c>
      <c r="E143" s="169" t="s">
        <v>475</v>
      </c>
      <c r="F143" s="169" t="str">
        <f t="shared" si="8"/>
        <v>Services</v>
      </c>
      <c r="G143" s="169" t="str">
        <f t="shared" si="8"/>
        <v>Resources [of NG]</v>
      </c>
      <c r="H143" s="169" t="str">
        <f t="shared" si="8"/>
        <v>NG</v>
      </c>
      <c r="I143" s="169">
        <f>'Exergy services X'!F104</f>
        <v>44720</v>
      </c>
      <c r="J143" s="169" t="s">
        <v>335</v>
      </c>
    </row>
    <row r="144" spans="1:10">
      <c r="A144" s="169" t="s">
        <v>476</v>
      </c>
      <c r="B144" s="169">
        <f t="shared" ref="B144:D144" si="10">B91</f>
        <v>2000</v>
      </c>
      <c r="C144" s="169" t="str">
        <f t="shared" si="10"/>
        <v>Supply</v>
      </c>
      <c r="D144" s="169" t="str">
        <f t="shared" si="10"/>
        <v>Transformation processes</v>
      </c>
      <c r="E144" s="169" t="s">
        <v>475</v>
      </c>
      <c r="F144" s="169" t="str">
        <f t="shared" ref="F144:H144" si="11">F91</f>
        <v>Services</v>
      </c>
      <c r="G144" s="169" t="str">
        <f t="shared" si="11"/>
        <v>Gas wells &amp; proc.</v>
      </c>
      <c r="H144" s="169" t="str">
        <f t="shared" si="11"/>
        <v>NG [from Wells]</v>
      </c>
      <c r="I144" s="169">
        <f>'Exergy services X'!G105</f>
        <v>42640</v>
      </c>
      <c r="J144" s="169" t="s">
        <v>335</v>
      </c>
    </row>
    <row r="145" spans="1:10">
      <c r="A145" s="169" t="s">
        <v>476</v>
      </c>
      <c r="B145" s="169">
        <f t="shared" ref="B145:D145" si="12">B92</f>
        <v>2000</v>
      </c>
      <c r="C145" s="169" t="str">
        <f t="shared" si="12"/>
        <v>Supply</v>
      </c>
      <c r="D145" s="169" t="str">
        <f t="shared" si="12"/>
        <v>Transformation processes</v>
      </c>
      <c r="E145" s="169" t="s">
        <v>475</v>
      </c>
      <c r="F145" s="169" t="str">
        <f t="shared" ref="F145:H145" si="13">F92</f>
        <v>Services</v>
      </c>
      <c r="G145" s="169" t="str">
        <f t="shared" si="13"/>
        <v>Oil fields</v>
      </c>
      <c r="H145" s="169" t="str">
        <f t="shared" si="13"/>
        <v>Crude [from Fields]</v>
      </c>
      <c r="I145" s="169">
        <f>'Exergy services X'!D106</f>
        <v>50825</v>
      </c>
      <c r="J145" s="169" t="s">
        <v>335</v>
      </c>
    </row>
    <row r="146" spans="1:10">
      <c r="A146" s="169" t="s">
        <v>476</v>
      </c>
      <c r="B146" s="169">
        <f t="shared" ref="B146:D146" si="14">B93</f>
        <v>2000</v>
      </c>
      <c r="C146" s="169" t="str">
        <f t="shared" si="14"/>
        <v>Supply</v>
      </c>
      <c r="D146" s="169" t="str">
        <f t="shared" si="14"/>
        <v>Transformation processes</v>
      </c>
      <c r="E146" s="169" t="s">
        <v>475</v>
      </c>
      <c r="F146" s="169" t="str">
        <f t="shared" ref="F146:H146" si="15">F93</f>
        <v>Services</v>
      </c>
      <c r="G146" s="169" t="str">
        <f t="shared" si="15"/>
        <v>Crude dist.</v>
      </c>
      <c r="H146" s="169" t="str">
        <f t="shared" si="15"/>
        <v>Crude [from Dist.]</v>
      </c>
      <c r="I146" s="169">
        <f>'Exergy services X'!E107</f>
        <v>50290</v>
      </c>
      <c r="J146" s="169" t="s">
        <v>335</v>
      </c>
    </row>
    <row r="147" spans="1:10">
      <c r="A147" s="169" t="s">
        <v>476</v>
      </c>
      <c r="B147" s="169">
        <f t="shared" ref="B147:D147" si="16">B94</f>
        <v>2000</v>
      </c>
      <c r="C147" s="169" t="str">
        <f t="shared" si="16"/>
        <v>Supply</v>
      </c>
      <c r="D147" s="169" t="str">
        <f t="shared" si="16"/>
        <v>Transformation processes</v>
      </c>
      <c r="E147" s="169" t="s">
        <v>475</v>
      </c>
      <c r="F147" s="169" t="str">
        <f t="shared" ref="F147:H147" si="17">F94</f>
        <v>Services</v>
      </c>
      <c r="G147" s="169" t="str">
        <f t="shared" si="17"/>
        <v>NG dist.</v>
      </c>
      <c r="H147" s="169" t="str">
        <f t="shared" si="17"/>
        <v>NG [from Dist.]</v>
      </c>
      <c r="I147" s="169">
        <f>'Exergy services X'!H108</f>
        <v>42640</v>
      </c>
      <c r="J147" s="169" t="s">
        <v>335</v>
      </c>
    </row>
    <row r="148" spans="1:10">
      <c r="A148" s="169" t="s">
        <v>476</v>
      </c>
      <c r="B148" s="169">
        <f t="shared" ref="B148:D148" si="18">B95</f>
        <v>2000</v>
      </c>
      <c r="C148" s="169" t="str">
        <f t="shared" si="18"/>
        <v>Supply</v>
      </c>
      <c r="D148" s="169" t="str">
        <f t="shared" si="18"/>
        <v>Transformation processes</v>
      </c>
      <c r="E148" s="169" t="s">
        <v>475</v>
      </c>
      <c r="F148" s="169" t="str">
        <f t="shared" ref="F148:H148" si="19">F95</f>
        <v>Services</v>
      </c>
      <c r="G148" s="169" t="str">
        <f t="shared" si="19"/>
        <v>Oil refineries</v>
      </c>
      <c r="H148" s="169" t="str">
        <f t="shared" si="19"/>
        <v>Diesel</v>
      </c>
      <c r="I148" s="169">
        <f>'Exergy services X'!I109</f>
        <v>16585</v>
      </c>
      <c r="J148" s="169" t="s">
        <v>335</v>
      </c>
    </row>
    <row r="149" spans="1:10">
      <c r="A149" s="169" t="s">
        <v>476</v>
      </c>
      <c r="B149" s="169">
        <f t="shared" ref="B149:D149" si="20">B96</f>
        <v>2000</v>
      </c>
      <c r="C149" s="169" t="str">
        <f t="shared" si="20"/>
        <v>Supply</v>
      </c>
      <c r="D149" s="169" t="str">
        <f t="shared" si="20"/>
        <v>Transformation processes</v>
      </c>
      <c r="E149" s="169" t="s">
        <v>475</v>
      </c>
      <c r="F149" s="169" t="str">
        <f t="shared" ref="F149:H149" si="21">F96</f>
        <v>Services</v>
      </c>
      <c r="G149" s="169" t="str">
        <f t="shared" si="21"/>
        <v>Oil refineries</v>
      </c>
      <c r="H149" s="169" t="str">
        <f t="shared" si="21"/>
        <v>Petrol</v>
      </c>
      <c r="I149" s="169">
        <f>'Exergy services X'!M109</f>
        <v>28355</v>
      </c>
      <c r="J149" s="169" t="s">
        <v>335</v>
      </c>
    </row>
    <row r="150" spans="1:10">
      <c r="A150" s="169" t="s">
        <v>476</v>
      </c>
      <c r="B150" s="169">
        <f t="shared" ref="B150:D150" si="22">B97</f>
        <v>2000</v>
      </c>
      <c r="C150" s="169" t="str">
        <f t="shared" si="22"/>
        <v>Supply</v>
      </c>
      <c r="D150" s="169" t="str">
        <f t="shared" si="22"/>
        <v>Transformation processes</v>
      </c>
      <c r="E150" s="169" t="s">
        <v>475</v>
      </c>
      <c r="F150" s="169" t="str">
        <f t="shared" ref="F150:H150" si="23">F97</f>
        <v>Services</v>
      </c>
      <c r="G150" s="169" t="str">
        <f t="shared" si="23"/>
        <v>Power plants</v>
      </c>
      <c r="H150" s="169" t="str">
        <f t="shared" si="23"/>
        <v>Elect</v>
      </c>
      <c r="I150" s="169">
        <f>'Exergy services X'!K110</f>
        <v>6400</v>
      </c>
      <c r="J150" s="169" t="s">
        <v>335</v>
      </c>
    </row>
    <row r="151" spans="1:10">
      <c r="A151" s="169" t="s">
        <v>476</v>
      </c>
      <c r="B151" s="169">
        <f t="shared" ref="B151:D151" si="24">B98</f>
        <v>2000</v>
      </c>
      <c r="C151" s="169" t="str">
        <f t="shared" si="24"/>
        <v>Supply</v>
      </c>
      <c r="D151" s="169" t="str">
        <f t="shared" si="24"/>
        <v>Transformation processes</v>
      </c>
      <c r="E151" s="169" t="s">
        <v>475</v>
      </c>
      <c r="F151" s="169" t="str">
        <f t="shared" ref="F151:H151" si="25">F98</f>
        <v>Services</v>
      </c>
      <c r="G151" s="169" t="str">
        <f t="shared" si="25"/>
        <v>Elect. grid</v>
      </c>
      <c r="H151" s="169" t="str">
        <f t="shared" si="25"/>
        <v>Elect [from Grid]</v>
      </c>
      <c r="I151" s="169">
        <f>'Exergy services X'!L111</f>
        <v>6275</v>
      </c>
      <c r="J151" s="169" t="s">
        <v>335</v>
      </c>
    </row>
    <row r="152" spans="1:10">
      <c r="A152" s="169" t="s">
        <v>476</v>
      </c>
      <c r="B152" s="169">
        <f t="shared" ref="B152:D152" si="26">B99</f>
        <v>2000</v>
      </c>
      <c r="C152" s="169" t="str">
        <f t="shared" si="26"/>
        <v>Supply</v>
      </c>
      <c r="D152" s="169" t="str">
        <f t="shared" si="26"/>
        <v>Transformation processes</v>
      </c>
      <c r="E152" s="169" t="s">
        <v>475</v>
      </c>
      <c r="F152" s="169" t="str">
        <f t="shared" ref="F152:H152" si="27">F99</f>
        <v>Services</v>
      </c>
      <c r="G152" s="169" t="str">
        <f t="shared" si="27"/>
        <v>Diesel dist.</v>
      </c>
      <c r="H152" s="169" t="str">
        <f t="shared" si="27"/>
        <v>Diesel [from Dist.]</v>
      </c>
      <c r="I152" s="169">
        <f>'Exergy services X'!J112</f>
        <v>16210.500000000002</v>
      </c>
      <c r="J152" s="169" t="s">
        <v>335</v>
      </c>
    </row>
    <row r="153" spans="1:10">
      <c r="A153" s="169" t="s">
        <v>476</v>
      </c>
      <c r="B153" s="169">
        <f t="shared" ref="B153:D153" si="28">B100</f>
        <v>2000</v>
      </c>
      <c r="C153" s="169" t="str">
        <f t="shared" si="28"/>
        <v>Supply</v>
      </c>
      <c r="D153" s="169" t="str">
        <f t="shared" si="28"/>
        <v>Transformation processes</v>
      </c>
      <c r="E153" s="169" t="s">
        <v>475</v>
      </c>
      <c r="F153" s="169" t="str">
        <f t="shared" ref="F153:H153" si="29">F100</f>
        <v>Services</v>
      </c>
      <c r="G153" s="169" t="str">
        <f t="shared" si="29"/>
        <v>Petrol dist.</v>
      </c>
      <c r="H153" s="169" t="str">
        <f t="shared" si="29"/>
        <v>Petrol [from Dist.]</v>
      </c>
      <c r="I153" s="169">
        <f>'Exergy services X'!N113</f>
        <v>27820</v>
      </c>
      <c r="J153" s="169" t="s">
        <v>335</v>
      </c>
    </row>
    <row r="154" spans="1:10">
      <c r="A154" s="169" t="s">
        <v>476</v>
      </c>
      <c r="B154" s="169">
        <f t="shared" ref="B154:D154" si="30">B101</f>
        <v>2000</v>
      </c>
      <c r="C154" s="169" t="str">
        <f t="shared" si="30"/>
        <v>Supply</v>
      </c>
      <c r="D154" s="169" t="str">
        <f t="shared" si="30"/>
        <v>Transformation processes</v>
      </c>
      <c r="E154" s="169" t="s">
        <v>475</v>
      </c>
      <c r="F154" s="169" t="str">
        <f t="shared" ref="F154:H154" si="31">F101</f>
        <v>Services</v>
      </c>
      <c r="G154" s="169" t="str">
        <f t="shared" si="31"/>
        <v>Car engines</v>
      </c>
      <c r="H154" s="169" t="str">
        <f t="shared" si="31"/>
        <v>MD [from Car engines]</v>
      </c>
      <c r="I154" s="169">
        <f>'Exergy services X'!Q114</f>
        <v>3000.4000000000015</v>
      </c>
      <c r="J154" s="169" t="s">
        <v>335</v>
      </c>
    </row>
    <row r="155" spans="1:10">
      <c r="A155" s="169" t="s">
        <v>476</v>
      </c>
      <c r="B155" s="169">
        <f t="shared" ref="B155:D155" si="32">B102</f>
        <v>2000</v>
      </c>
      <c r="C155" s="169" t="str">
        <f t="shared" si="32"/>
        <v>Supply</v>
      </c>
      <c r="D155" s="169" t="str">
        <f t="shared" si="32"/>
        <v>Transformation processes</v>
      </c>
      <c r="E155" s="169" t="s">
        <v>475</v>
      </c>
      <c r="F155" s="169" t="str">
        <f t="shared" ref="F155:H155" si="33">F102</f>
        <v>Services</v>
      </c>
      <c r="G155" s="169" t="str">
        <f t="shared" si="33"/>
        <v>Furnaces</v>
      </c>
      <c r="H155" s="169" t="str">
        <f t="shared" si="33"/>
        <v>LTH</v>
      </c>
      <c r="I155" s="169">
        <f>'Exergy services X'!P115</f>
        <v>335.40164346805403</v>
      </c>
      <c r="J155" s="169" t="s">
        <v>335</v>
      </c>
    </row>
    <row r="156" spans="1:10">
      <c r="A156" s="169" t="s">
        <v>476</v>
      </c>
      <c r="B156" s="169">
        <f t="shared" ref="B156:D156" si="34">B103</f>
        <v>2000</v>
      </c>
      <c r="C156" s="169" t="str">
        <f t="shared" si="34"/>
        <v>Supply</v>
      </c>
      <c r="D156" s="169" t="str">
        <f t="shared" si="34"/>
        <v>Transformation processes</v>
      </c>
      <c r="E156" s="169" t="s">
        <v>475</v>
      </c>
      <c r="F156" s="169" t="str">
        <f t="shared" ref="F156:H156" si="35">F103</f>
        <v>Services</v>
      </c>
      <c r="G156" s="169" t="str">
        <f t="shared" si="35"/>
        <v>Light fixtures</v>
      </c>
      <c r="H156" s="169" t="str">
        <f t="shared" si="35"/>
        <v>Light</v>
      </c>
      <c r="I156" s="169">
        <f>'Exergy services X'!O116</f>
        <v>96</v>
      </c>
      <c r="J156" s="169" t="s">
        <v>335</v>
      </c>
    </row>
    <row r="157" spans="1:10">
      <c r="A157" s="169" t="s">
        <v>476</v>
      </c>
      <c r="B157" s="169">
        <f t="shared" ref="B157:D157" si="36">B104</f>
        <v>2000</v>
      </c>
      <c r="C157" s="169" t="str">
        <f t="shared" si="36"/>
        <v>Supply</v>
      </c>
      <c r="D157" s="169" t="str">
        <f t="shared" si="36"/>
        <v>Transformation processes</v>
      </c>
      <c r="E157" s="169" t="s">
        <v>475</v>
      </c>
      <c r="F157" s="169" t="str">
        <f t="shared" ref="F157:H157" si="37">F104</f>
        <v>Services</v>
      </c>
      <c r="G157" s="169" t="str">
        <f t="shared" si="37"/>
        <v>Truck engines</v>
      </c>
      <c r="H157" s="169" t="str">
        <f t="shared" si="37"/>
        <v>MD [from Truck engines]</v>
      </c>
      <c r="I157" s="169">
        <f>'Exergy services X'!R117</f>
        <v>1799.9799999999996</v>
      </c>
      <c r="J157" s="169" t="s">
        <v>335</v>
      </c>
    </row>
    <row r="158" spans="1:10">
      <c r="A158" s="169" t="s">
        <v>476</v>
      </c>
      <c r="B158" s="169">
        <f t="shared" ref="B158:D158" si="38">B105</f>
        <v>2000</v>
      </c>
      <c r="C158" s="169" t="str">
        <f t="shared" si="38"/>
        <v>Supply</v>
      </c>
      <c r="D158" s="169" t="str">
        <f t="shared" si="38"/>
        <v>Transformation processes</v>
      </c>
      <c r="E158" s="169" t="s">
        <v>475</v>
      </c>
      <c r="F158" s="169" t="str">
        <f t="shared" ref="F158:H158" si="39">F105</f>
        <v>Services</v>
      </c>
      <c r="G158" s="169" t="str">
        <f t="shared" si="39"/>
        <v>Cars</v>
      </c>
      <c r="H158" s="169" t="str">
        <f t="shared" si="39"/>
        <v>Passenger [passenger-km/yr]</v>
      </c>
      <c r="I158" s="169">
        <f>'Exergy services X'!U118</f>
        <v>500000000000</v>
      </c>
      <c r="J158" s="169" t="s">
        <v>337</v>
      </c>
    </row>
    <row r="159" spans="1:10">
      <c r="A159" s="169" t="s">
        <v>476</v>
      </c>
      <c r="B159" s="169">
        <f t="shared" ref="B159:D159" si="40">B106</f>
        <v>2000</v>
      </c>
      <c r="C159" s="169" t="str">
        <f t="shared" si="40"/>
        <v>Supply</v>
      </c>
      <c r="D159" s="169" t="str">
        <f t="shared" si="40"/>
        <v>Transformation processes</v>
      </c>
      <c r="E159" s="169" t="s">
        <v>475</v>
      </c>
      <c r="F159" s="169" t="str">
        <f t="shared" ref="F159:H159" si="41">F106</f>
        <v>Services</v>
      </c>
      <c r="G159" s="169" t="str">
        <f t="shared" si="41"/>
        <v>Homes</v>
      </c>
      <c r="H159" s="169" t="str">
        <f t="shared" si="41"/>
        <v>Space heating [m3-K]</v>
      </c>
      <c r="I159" s="169">
        <f>'Exergy services X'!V119</f>
        <v>75000000000</v>
      </c>
      <c r="J159" s="169" t="s">
        <v>101</v>
      </c>
    </row>
    <row r="160" spans="1:10">
      <c r="A160" s="169" t="s">
        <v>476</v>
      </c>
      <c r="B160" s="169">
        <f t="shared" ref="B160:D160" si="42">B107</f>
        <v>2000</v>
      </c>
      <c r="C160" s="169" t="str">
        <f t="shared" si="42"/>
        <v>Supply</v>
      </c>
      <c r="D160" s="169" t="str">
        <f t="shared" si="42"/>
        <v>Transformation processes</v>
      </c>
      <c r="E160" s="169" t="s">
        <v>475</v>
      </c>
      <c r="F160" s="169" t="str">
        <f t="shared" ref="F160:H160" si="43">F107</f>
        <v>Services</v>
      </c>
      <c r="G160" s="169" t="str">
        <f t="shared" si="43"/>
        <v>Rooms</v>
      </c>
      <c r="H160" s="169" t="str">
        <f t="shared" si="43"/>
        <v>Illumination [lumen-hrs/yr]</v>
      </c>
      <c r="I160" s="169">
        <f>'Exergy services X'!T120</f>
        <v>500000000000000</v>
      </c>
      <c r="J160" s="169" t="s">
        <v>102</v>
      </c>
    </row>
    <row r="161" spans="1:10">
      <c r="A161" s="169" t="s">
        <v>476</v>
      </c>
      <c r="B161" s="169">
        <f t="shared" ref="B161:D161" si="44">B108</f>
        <v>2000</v>
      </c>
      <c r="C161" s="169" t="str">
        <f t="shared" si="44"/>
        <v>Supply</v>
      </c>
      <c r="D161" s="169" t="str">
        <f t="shared" si="44"/>
        <v>Transformation processes</v>
      </c>
      <c r="E161" s="169" t="s">
        <v>475</v>
      </c>
      <c r="F161" s="169" t="str">
        <f t="shared" ref="F161:H161" si="45">F108</f>
        <v>Services</v>
      </c>
      <c r="G161" s="169" t="str">
        <f t="shared" si="45"/>
        <v>Trucks</v>
      </c>
      <c r="H161" s="169" t="str">
        <f t="shared" si="45"/>
        <v>Freight [tonne-km/year]</v>
      </c>
      <c r="I161" s="169">
        <f>'Exergy services X'!S121</f>
        <v>150000000000</v>
      </c>
      <c r="J161" s="169" t="s">
        <v>336</v>
      </c>
    </row>
    <row r="162" spans="1:10">
      <c r="A162" s="169" t="s">
        <v>476</v>
      </c>
      <c r="B162" s="169">
        <f t="shared" ref="B162:D162" si="46">B109</f>
        <v>2000</v>
      </c>
      <c r="C162" s="169" t="str">
        <f t="shared" si="46"/>
        <v>Supply</v>
      </c>
      <c r="D162" s="169" t="str">
        <f t="shared" si="46"/>
        <v>Transformation processes</v>
      </c>
      <c r="E162" s="169" t="s">
        <v>475</v>
      </c>
      <c r="F162" s="169" t="str">
        <f t="shared" ref="F162:H162" si="47">F109</f>
        <v>Services</v>
      </c>
      <c r="G162" s="169" t="str">
        <f t="shared" si="47"/>
        <v>Oil fields</v>
      </c>
      <c r="H162" s="169" t="str">
        <f t="shared" si="47"/>
        <v>Crude</v>
      </c>
      <c r="I162" s="169">
        <f>-'Exergy services X'!AA73</f>
        <v>-53500</v>
      </c>
      <c r="J162" s="169" t="s">
        <v>335</v>
      </c>
    </row>
    <row r="163" spans="1:10">
      <c r="A163" s="169" t="s">
        <v>476</v>
      </c>
      <c r="B163" s="169">
        <f t="shared" ref="B163:D163" si="48">B110</f>
        <v>2000</v>
      </c>
      <c r="C163" s="169" t="str">
        <f t="shared" si="48"/>
        <v>Supply</v>
      </c>
      <c r="D163" s="169" t="str">
        <f t="shared" si="48"/>
        <v>Transformation processes</v>
      </c>
      <c r="E163" s="169" t="s">
        <v>475</v>
      </c>
      <c r="F163" s="169" t="str">
        <f t="shared" ref="F163:H163" si="49">F110</f>
        <v>Services</v>
      </c>
      <c r="G163" s="169" t="str">
        <f t="shared" si="49"/>
        <v>Crude dist.</v>
      </c>
      <c r="H163" s="169" t="str">
        <f t="shared" si="49"/>
        <v>Crude [from Fields]</v>
      </c>
      <c r="I163" s="169">
        <f>-'Exergy services X'!AB74</f>
        <v>-50825</v>
      </c>
      <c r="J163" s="169" t="s">
        <v>335</v>
      </c>
    </row>
    <row r="164" spans="1:10">
      <c r="A164" s="169" t="s">
        <v>476</v>
      </c>
      <c r="B164" s="169">
        <f t="shared" ref="B164:D164" si="50">B111</f>
        <v>2000</v>
      </c>
      <c r="C164" s="169" t="str">
        <f t="shared" si="50"/>
        <v>Supply</v>
      </c>
      <c r="D164" s="169" t="str">
        <f t="shared" si="50"/>
        <v>Transformation processes</v>
      </c>
      <c r="E164" s="169" t="s">
        <v>475</v>
      </c>
      <c r="F164" s="169" t="str">
        <f t="shared" ref="F164:H164" si="51">F111</f>
        <v>Services</v>
      </c>
      <c r="G164" s="169" t="str">
        <f t="shared" si="51"/>
        <v>Oil refineries</v>
      </c>
      <c r="H164" s="169" t="str">
        <f t="shared" si="51"/>
        <v>Crude [from Dist.]</v>
      </c>
      <c r="I164" s="169">
        <f>-'Exergy services X'!AD75</f>
        <v>-50290</v>
      </c>
      <c r="J164" s="169" t="s">
        <v>335</v>
      </c>
    </row>
    <row r="165" spans="1:10">
      <c r="A165" s="169" t="s">
        <v>476</v>
      </c>
      <c r="B165" s="169">
        <f t="shared" ref="B165:D165" si="52">B112</f>
        <v>2000</v>
      </c>
      <c r="C165" s="169" t="str">
        <f t="shared" si="52"/>
        <v>Supply</v>
      </c>
      <c r="D165" s="169" t="str">
        <f t="shared" si="52"/>
        <v>Transformation processes</v>
      </c>
      <c r="E165" s="169" t="s">
        <v>475</v>
      </c>
      <c r="F165" s="169" t="str">
        <f t="shared" ref="F165:H165" si="53">F112</f>
        <v>Services</v>
      </c>
      <c r="G165" s="169" t="str">
        <f t="shared" si="53"/>
        <v>Gas wells &amp; proc.</v>
      </c>
      <c r="H165" s="169" t="str">
        <f t="shared" si="53"/>
        <v>NG</v>
      </c>
      <c r="I165" s="169">
        <f>-'Exergy services X'!Z76</f>
        <v>-44720</v>
      </c>
      <c r="J165" s="169" t="s">
        <v>335</v>
      </c>
    </row>
    <row r="166" spans="1:10">
      <c r="A166" s="169" t="s">
        <v>476</v>
      </c>
      <c r="B166" s="169">
        <f t="shared" ref="B166:D166" si="54">B113</f>
        <v>2000</v>
      </c>
      <c r="C166" s="169" t="str">
        <f t="shared" si="54"/>
        <v>Supply</v>
      </c>
      <c r="D166" s="169" t="str">
        <f t="shared" si="54"/>
        <v>Transformation processes</v>
      </c>
      <c r="E166" s="169" t="s">
        <v>475</v>
      </c>
      <c r="F166" s="169" t="str">
        <f t="shared" ref="F166:H166" si="55">F113</f>
        <v>Services</v>
      </c>
      <c r="G166" s="169" t="str">
        <f t="shared" si="55"/>
        <v>NG dist.</v>
      </c>
      <c r="H166" s="169" t="str">
        <f t="shared" si="55"/>
        <v>NG [from Wells]</v>
      </c>
      <c r="I166" s="169">
        <f>-'Exergy services X'!AC77</f>
        <v>-42640</v>
      </c>
      <c r="J166" s="169" t="s">
        <v>335</v>
      </c>
    </row>
    <row r="167" spans="1:10">
      <c r="A167" s="169" t="s">
        <v>476</v>
      </c>
      <c r="B167" s="169">
        <f t="shared" ref="B167:D167" si="56">B114</f>
        <v>2000</v>
      </c>
      <c r="C167" s="169" t="str">
        <f t="shared" si="56"/>
        <v>Supply</v>
      </c>
      <c r="D167" s="169" t="str">
        <f t="shared" si="56"/>
        <v>Transformation processes</v>
      </c>
      <c r="E167" s="169" t="s">
        <v>475</v>
      </c>
      <c r="F167" s="169" t="str">
        <f t="shared" ref="F167:H167" si="57">F114</f>
        <v>Services</v>
      </c>
      <c r="G167" s="169" t="str">
        <f t="shared" si="57"/>
        <v>Power plants</v>
      </c>
      <c r="H167" s="169" t="str">
        <f t="shared" si="57"/>
        <v>NG [from Dist.]</v>
      </c>
      <c r="I167" s="169">
        <f>-'Exergy services X'!AE78</f>
        <v>-16640</v>
      </c>
      <c r="J167" s="169" t="s">
        <v>335</v>
      </c>
    </row>
    <row r="168" spans="1:10">
      <c r="A168" s="169" t="s">
        <v>476</v>
      </c>
      <c r="B168" s="169">
        <f t="shared" ref="B168:D168" si="58">B115</f>
        <v>2000</v>
      </c>
      <c r="C168" s="169" t="str">
        <f t="shared" si="58"/>
        <v>Supply</v>
      </c>
      <c r="D168" s="169" t="str">
        <f t="shared" si="58"/>
        <v>Transformation processes</v>
      </c>
      <c r="E168" s="169" t="s">
        <v>475</v>
      </c>
      <c r="F168" s="169" t="str">
        <f t="shared" ref="F168:H168" si="59">F115</f>
        <v>Services</v>
      </c>
      <c r="G168" s="169" t="str">
        <f t="shared" si="59"/>
        <v>Furnaces</v>
      </c>
      <c r="H168" s="169" t="str">
        <f t="shared" si="59"/>
        <v>NG [from Dist.]</v>
      </c>
      <c r="I168" s="169">
        <f>-'Exergy services X'!AJ78</f>
        <v>-26000</v>
      </c>
      <c r="J168" s="169" t="s">
        <v>335</v>
      </c>
    </row>
    <row r="169" spans="1:10">
      <c r="A169" s="169" t="s">
        <v>476</v>
      </c>
      <c r="B169" s="169">
        <f t="shared" ref="B169:D169" si="60">B116</f>
        <v>2000</v>
      </c>
      <c r="C169" s="169" t="str">
        <f t="shared" si="60"/>
        <v>Supply</v>
      </c>
      <c r="D169" s="169" t="str">
        <f t="shared" si="60"/>
        <v>Transformation processes</v>
      </c>
      <c r="E169" s="169" t="s">
        <v>475</v>
      </c>
      <c r="F169" s="169" t="str">
        <f t="shared" ref="F169:H169" si="61">F116</f>
        <v>Services</v>
      </c>
      <c r="G169" s="169" t="str">
        <f t="shared" si="61"/>
        <v>Diesel dist.</v>
      </c>
      <c r="H169" s="169" t="str">
        <f t="shared" si="61"/>
        <v>Diesel</v>
      </c>
      <c r="I169" s="169">
        <f>-'Exergy services X'!AG79</f>
        <v>-16585</v>
      </c>
      <c r="J169" s="169" t="s">
        <v>335</v>
      </c>
    </row>
    <row r="170" spans="1:10">
      <c r="A170" s="169" t="s">
        <v>476</v>
      </c>
      <c r="B170" s="169">
        <f t="shared" ref="B170:D170" si="62">B117</f>
        <v>2000</v>
      </c>
      <c r="C170" s="169" t="str">
        <f t="shared" si="62"/>
        <v>Supply</v>
      </c>
      <c r="D170" s="169" t="str">
        <f t="shared" si="62"/>
        <v>Energy industry own use</v>
      </c>
      <c r="E170" s="169" t="s">
        <v>475</v>
      </c>
      <c r="F170" s="169" t="str">
        <f t="shared" ref="F170:H170" si="63">F117</f>
        <v>Services</v>
      </c>
      <c r="G170" s="169" t="str">
        <f t="shared" si="63"/>
        <v>Gas wells &amp; proc.</v>
      </c>
      <c r="H170" s="169" t="str">
        <f t="shared" si="63"/>
        <v>Diesel [from Dist.]</v>
      </c>
      <c r="I170" s="169">
        <f>-'Exergy services X'!Z80</f>
        <v>-53.5</v>
      </c>
      <c r="J170" s="169" t="s">
        <v>335</v>
      </c>
    </row>
    <row r="171" spans="1:10">
      <c r="A171" s="169" t="s">
        <v>476</v>
      </c>
      <c r="B171" s="169">
        <f t="shared" ref="B171:D171" si="64">B118</f>
        <v>2000</v>
      </c>
      <c r="C171" s="169" t="str">
        <f t="shared" si="64"/>
        <v>Supply</v>
      </c>
      <c r="D171" s="169" t="str">
        <f t="shared" si="64"/>
        <v>Energy industry own use</v>
      </c>
      <c r="E171" s="169" t="s">
        <v>475</v>
      </c>
      <c r="F171" s="169" t="str">
        <f t="shared" ref="F171:H171" si="65">F118</f>
        <v>Services</v>
      </c>
      <c r="G171" s="169" t="str">
        <f t="shared" si="65"/>
        <v>Oil fields</v>
      </c>
      <c r="H171" s="169" t="str">
        <f t="shared" si="65"/>
        <v>Diesel [from Dist.]</v>
      </c>
      <c r="I171" s="169">
        <f>-'Exergy services X'!AA80</f>
        <v>-53.5</v>
      </c>
      <c r="J171" s="169" t="s">
        <v>335</v>
      </c>
    </row>
    <row r="172" spans="1:10">
      <c r="A172" s="169" t="s">
        <v>476</v>
      </c>
      <c r="B172" s="169">
        <f t="shared" ref="B172:D172" si="66">B119</f>
        <v>2000</v>
      </c>
      <c r="C172" s="169" t="str">
        <f t="shared" si="66"/>
        <v>Supply</v>
      </c>
      <c r="D172" s="169" t="str">
        <f t="shared" si="66"/>
        <v>Transformation processes</v>
      </c>
      <c r="E172" s="169" t="s">
        <v>475</v>
      </c>
      <c r="F172" s="169" t="str">
        <f t="shared" ref="F172:H172" si="67">F119</f>
        <v>Services</v>
      </c>
      <c r="G172" s="169" t="str">
        <f t="shared" si="67"/>
        <v>Truck engines</v>
      </c>
      <c r="H172" s="169" t="str">
        <f t="shared" si="67"/>
        <v>Diesel [from Dist.]</v>
      </c>
      <c r="I172" s="169">
        <f>-'Exergy services X'!AL80</f>
        <v>-16103.500000000002</v>
      </c>
      <c r="J172" s="169" t="s">
        <v>335</v>
      </c>
    </row>
    <row r="173" spans="1:10">
      <c r="A173" s="169" t="s">
        <v>476</v>
      </c>
      <c r="B173" s="169">
        <f t="shared" ref="B173:D173" si="68">B120</f>
        <v>2000</v>
      </c>
      <c r="C173" s="169" t="str">
        <f t="shared" si="68"/>
        <v>Supply</v>
      </c>
      <c r="D173" s="169" t="str">
        <f t="shared" si="68"/>
        <v>Transformation processes</v>
      </c>
      <c r="E173" s="169" t="s">
        <v>475</v>
      </c>
      <c r="F173" s="169" t="str">
        <f t="shared" ref="F173:H173" si="69">F120</f>
        <v>Services</v>
      </c>
      <c r="G173" s="169" t="str">
        <f t="shared" si="69"/>
        <v>Elect. grid</v>
      </c>
      <c r="H173" s="169" t="str">
        <f t="shared" si="69"/>
        <v>Elect</v>
      </c>
      <c r="I173" s="169">
        <f>-'Exergy services X'!AF81</f>
        <v>-6400</v>
      </c>
      <c r="J173" s="169" t="s">
        <v>335</v>
      </c>
    </row>
    <row r="174" spans="1:10">
      <c r="A174" s="169" t="s">
        <v>476</v>
      </c>
      <c r="B174" s="169">
        <f t="shared" ref="B174:D174" si="70">B121</f>
        <v>2000</v>
      </c>
      <c r="C174" s="169" t="str">
        <f t="shared" si="70"/>
        <v>Supply</v>
      </c>
      <c r="D174" s="169" t="str">
        <f t="shared" si="70"/>
        <v>Energy industry own use</v>
      </c>
      <c r="E174" s="169" t="s">
        <v>475</v>
      </c>
      <c r="F174" s="169" t="str">
        <f t="shared" ref="F174:H174" si="71">F121</f>
        <v>Services</v>
      </c>
      <c r="G174" s="169" t="str">
        <f t="shared" si="71"/>
        <v>Gas wells &amp; proc.</v>
      </c>
      <c r="H174" s="169" t="str">
        <f t="shared" si="71"/>
        <v>Elect [from Grid]</v>
      </c>
      <c r="I174" s="169">
        <f>-'Exergy services X'!Z82</f>
        <v>-25</v>
      </c>
      <c r="J174" s="169" t="s">
        <v>335</v>
      </c>
    </row>
    <row r="175" spans="1:10">
      <c r="A175" s="169" t="s">
        <v>476</v>
      </c>
      <c r="B175" s="169">
        <f t="shared" ref="B175:D175" si="72">B122</f>
        <v>2000</v>
      </c>
      <c r="C175" s="169" t="str">
        <f t="shared" si="72"/>
        <v>Supply</v>
      </c>
      <c r="D175" s="169" t="str">
        <f t="shared" si="72"/>
        <v>Energy industry own use</v>
      </c>
      <c r="E175" s="169" t="s">
        <v>475</v>
      </c>
      <c r="F175" s="169" t="str">
        <f t="shared" ref="F175:H175" si="73">F122</f>
        <v>Services</v>
      </c>
      <c r="G175" s="169" t="str">
        <f t="shared" si="73"/>
        <v>Oil fields</v>
      </c>
      <c r="H175" s="169" t="str">
        <f t="shared" si="73"/>
        <v>Elect [from Grid]</v>
      </c>
      <c r="I175" s="169">
        <f>-'Exergy services X'!AA82</f>
        <v>-25</v>
      </c>
      <c r="J175" s="169" t="s">
        <v>335</v>
      </c>
    </row>
    <row r="176" spans="1:10">
      <c r="A176" s="169" t="s">
        <v>476</v>
      </c>
      <c r="B176" s="169">
        <f t="shared" ref="B176:D176" si="74">B123</f>
        <v>2000</v>
      </c>
      <c r="C176" s="169" t="str">
        <f t="shared" si="74"/>
        <v>Supply</v>
      </c>
      <c r="D176" s="169" t="str">
        <f t="shared" si="74"/>
        <v>Energy industry own use</v>
      </c>
      <c r="E176" s="169" t="s">
        <v>475</v>
      </c>
      <c r="F176" s="169" t="str">
        <f t="shared" ref="F176:H176" si="75">F123</f>
        <v>Services</v>
      </c>
      <c r="G176" s="169" t="str">
        <f t="shared" si="75"/>
        <v>Crude dist.</v>
      </c>
      <c r="H176" s="169" t="str">
        <f t="shared" si="75"/>
        <v>Elect [from Grid]</v>
      </c>
      <c r="I176" s="169">
        <f>-'Exergy services X'!AB82</f>
        <v>-25</v>
      </c>
      <c r="J176" s="169" t="s">
        <v>335</v>
      </c>
    </row>
    <row r="177" spans="1:10">
      <c r="A177" s="169" t="s">
        <v>476</v>
      </c>
      <c r="B177" s="169">
        <f t="shared" ref="B177:D177" si="76">B124</f>
        <v>2000</v>
      </c>
      <c r="C177" s="169" t="str">
        <f t="shared" si="76"/>
        <v>Supply</v>
      </c>
      <c r="D177" s="169" t="str">
        <f t="shared" si="76"/>
        <v>Energy industry own use</v>
      </c>
      <c r="E177" s="169" t="s">
        <v>475</v>
      </c>
      <c r="F177" s="169" t="str">
        <f t="shared" ref="F177:H177" si="77">F124</f>
        <v>Services</v>
      </c>
      <c r="G177" s="169" t="str">
        <f t="shared" si="77"/>
        <v>NG dist.</v>
      </c>
      <c r="H177" s="169" t="str">
        <f t="shared" si="77"/>
        <v>Elect [from Grid]</v>
      </c>
      <c r="I177" s="169">
        <f>-'Exergy services X'!AC82</f>
        <v>-25</v>
      </c>
      <c r="J177" s="169" t="s">
        <v>335</v>
      </c>
    </row>
    <row r="178" spans="1:10">
      <c r="A178" s="169" t="s">
        <v>476</v>
      </c>
      <c r="B178" s="169">
        <f t="shared" ref="B178:D178" si="78">B125</f>
        <v>2000</v>
      </c>
      <c r="C178" s="169" t="str">
        <f t="shared" si="78"/>
        <v>Supply</v>
      </c>
      <c r="D178" s="169" t="str">
        <f t="shared" si="78"/>
        <v>Energy industry own use</v>
      </c>
      <c r="E178" s="169" t="s">
        <v>475</v>
      </c>
      <c r="F178" s="169" t="str">
        <f t="shared" ref="F178:H178" si="79">F125</f>
        <v>Services</v>
      </c>
      <c r="G178" s="169" t="str">
        <f t="shared" si="79"/>
        <v>Oil refineries</v>
      </c>
      <c r="H178" s="169" t="str">
        <f t="shared" si="79"/>
        <v>Elect [from Grid]</v>
      </c>
      <c r="I178" s="169">
        <f>-'Exergy services X'!AD82</f>
        <v>-75</v>
      </c>
      <c r="J178" s="169" t="s">
        <v>335</v>
      </c>
    </row>
    <row r="179" spans="1:10">
      <c r="A179" s="169" t="s">
        <v>476</v>
      </c>
      <c r="B179" s="169">
        <f t="shared" ref="B179:D179" si="80">B126</f>
        <v>2000</v>
      </c>
      <c r="C179" s="169" t="str">
        <f t="shared" si="80"/>
        <v>Supply</v>
      </c>
      <c r="D179" s="169" t="str">
        <f t="shared" si="80"/>
        <v>Energy industry own use</v>
      </c>
      <c r="E179" s="169" t="s">
        <v>475</v>
      </c>
      <c r="F179" s="169" t="str">
        <f t="shared" ref="F179:H179" si="81">F126</f>
        <v>Services</v>
      </c>
      <c r="G179" s="169" t="str">
        <f t="shared" si="81"/>
        <v>Power plants</v>
      </c>
      <c r="H179" s="169" t="str">
        <f t="shared" si="81"/>
        <v>Elect [from Grid]</v>
      </c>
      <c r="I179" s="169">
        <f>-'Exergy services X'!AE82</f>
        <v>-100</v>
      </c>
      <c r="J179" s="169" t="s">
        <v>335</v>
      </c>
    </row>
    <row r="180" spans="1:10">
      <c r="A180" s="169" t="s">
        <v>476</v>
      </c>
      <c r="B180" s="169">
        <f t="shared" ref="B180:D180" si="82">B127</f>
        <v>2000</v>
      </c>
      <c r="C180" s="169" t="str">
        <f t="shared" si="82"/>
        <v>Supply</v>
      </c>
      <c r="D180" s="169" t="str">
        <f t="shared" si="82"/>
        <v>Transformation processes</v>
      </c>
      <c r="E180" s="169" t="s">
        <v>475</v>
      </c>
      <c r="F180" s="169" t="str">
        <f t="shared" ref="F180:H180" si="83">F127</f>
        <v>Services</v>
      </c>
      <c r="G180" s="169" t="str">
        <f t="shared" si="83"/>
        <v>Light fixtures</v>
      </c>
      <c r="H180" s="169" t="str">
        <f t="shared" si="83"/>
        <v>Elect [from Grid]</v>
      </c>
      <c r="I180" s="169">
        <f>-'Exergy services X'!AK82</f>
        <v>-6000</v>
      </c>
      <c r="J180" s="169" t="s">
        <v>335</v>
      </c>
    </row>
    <row r="181" spans="1:10">
      <c r="A181" s="169" t="s">
        <v>476</v>
      </c>
      <c r="B181" s="169">
        <f t="shared" ref="B181:D181" si="84">B128</f>
        <v>2000</v>
      </c>
      <c r="C181" s="169" t="str">
        <f t="shared" si="84"/>
        <v>Supply</v>
      </c>
      <c r="D181" s="169" t="str">
        <f t="shared" si="84"/>
        <v>Transformation processes</v>
      </c>
      <c r="E181" s="169" t="s">
        <v>475</v>
      </c>
      <c r="F181" s="169" t="str">
        <f t="shared" ref="F181:H181" si="85">F128</f>
        <v>Services</v>
      </c>
      <c r="G181" s="169" t="str">
        <f t="shared" si="85"/>
        <v>Petrol dist.</v>
      </c>
      <c r="H181" s="169" t="str">
        <f t="shared" si="85"/>
        <v>Petrol</v>
      </c>
      <c r="I181" s="169">
        <f>-'Exergy services X'!AH83</f>
        <v>-28355</v>
      </c>
      <c r="J181" s="169" t="s">
        <v>335</v>
      </c>
    </row>
    <row r="182" spans="1:10">
      <c r="A182" s="169" t="s">
        <v>476</v>
      </c>
      <c r="B182" s="169">
        <f t="shared" ref="B182:D182" si="86">B129</f>
        <v>2000</v>
      </c>
      <c r="C182" s="169" t="str">
        <f t="shared" si="86"/>
        <v>Supply</v>
      </c>
      <c r="D182" s="169" t="str">
        <f t="shared" si="86"/>
        <v>Transformation processes</v>
      </c>
      <c r="E182" s="169" t="s">
        <v>475</v>
      </c>
      <c r="F182" s="169" t="str">
        <f t="shared" ref="F182:H182" si="87">F129</f>
        <v>Services</v>
      </c>
      <c r="G182" s="169" t="str">
        <f t="shared" si="87"/>
        <v>Car engines</v>
      </c>
      <c r="H182" s="169" t="str">
        <f t="shared" si="87"/>
        <v>Petrol [from Dist.]</v>
      </c>
      <c r="I182" s="169">
        <f>-'Exergy services X'!AI84</f>
        <v>-27820</v>
      </c>
      <c r="J182" s="169" t="s">
        <v>335</v>
      </c>
    </row>
    <row r="183" spans="1:10">
      <c r="A183" s="169" t="s">
        <v>476</v>
      </c>
      <c r="B183" s="169">
        <f t="shared" ref="B183:D183" si="88">B130</f>
        <v>2000</v>
      </c>
      <c r="C183" s="169" t="str">
        <f t="shared" si="88"/>
        <v>Supply</v>
      </c>
      <c r="D183" s="169" t="str">
        <f t="shared" si="88"/>
        <v>Transformation processes</v>
      </c>
      <c r="E183" s="169" t="s">
        <v>475</v>
      </c>
      <c r="F183" s="169" t="str">
        <f t="shared" ref="F183:H183" si="89">F130</f>
        <v>Services</v>
      </c>
      <c r="G183" s="169" t="str">
        <f t="shared" si="89"/>
        <v>Rooms</v>
      </c>
      <c r="H183" s="169" t="str">
        <f t="shared" si="89"/>
        <v>Light</v>
      </c>
      <c r="I183" s="169">
        <f>-'Exergy services X'!AO85</f>
        <v>-96</v>
      </c>
      <c r="J183" s="169" t="s">
        <v>335</v>
      </c>
    </row>
    <row r="184" spans="1:10">
      <c r="A184" s="169" t="s">
        <v>476</v>
      </c>
      <c r="B184" s="169">
        <f t="shared" ref="B184:D184" si="90">B131</f>
        <v>2000</v>
      </c>
      <c r="C184" s="169" t="str">
        <f t="shared" si="90"/>
        <v>Supply</v>
      </c>
      <c r="D184" s="169" t="str">
        <f t="shared" si="90"/>
        <v>Transformation processes</v>
      </c>
      <c r="E184" s="169" t="s">
        <v>475</v>
      </c>
      <c r="F184" s="169" t="str">
        <f t="shared" ref="F184:H184" si="91">F131</f>
        <v>Services</v>
      </c>
      <c r="G184" s="169" t="str">
        <f t="shared" si="91"/>
        <v>Homes</v>
      </c>
      <c r="H184" s="169" t="str">
        <f t="shared" si="91"/>
        <v>LTH</v>
      </c>
      <c r="I184" s="169">
        <f>-'Exergy services X'!AN86</f>
        <v>-335.40164346805403</v>
      </c>
      <c r="J184" s="169" t="s">
        <v>335</v>
      </c>
    </row>
    <row r="185" spans="1:10">
      <c r="A185" s="169" t="s">
        <v>476</v>
      </c>
      <c r="B185" s="169">
        <f t="shared" ref="B185:D185" si="92">B132</f>
        <v>2000</v>
      </c>
      <c r="C185" s="169" t="str">
        <f t="shared" si="92"/>
        <v>Supply</v>
      </c>
      <c r="D185" s="169" t="str">
        <f t="shared" si="92"/>
        <v>Transformation processes</v>
      </c>
      <c r="E185" s="169" t="s">
        <v>475</v>
      </c>
      <c r="F185" s="169" t="str">
        <f t="shared" ref="F185:H185" si="93">F132</f>
        <v>Services</v>
      </c>
      <c r="G185" s="169" t="str">
        <f t="shared" si="93"/>
        <v>Cars</v>
      </c>
      <c r="H185" s="169" t="str">
        <f t="shared" si="93"/>
        <v>MD [from Car engines]</v>
      </c>
      <c r="I185" s="169">
        <f>-'Exergy services X'!AM87</f>
        <v>-3000.4000000000015</v>
      </c>
      <c r="J185" s="169" t="s">
        <v>335</v>
      </c>
    </row>
    <row r="186" spans="1:10">
      <c r="A186" s="169" t="s">
        <v>476</v>
      </c>
      <c r="B186" s="169">
        <f t="shared" ref="B186:D186" si="94">B133</f>
        <v>2000</v>
      </c>
      <c r="C186" s="169" t="str">
        <f t="shared" si="94"/>
        <v>Supply</v>
      </c>
      <c r="D186" s="169" t="str">
        <f t="shared" si="94"/>
        <v>Transformation processes</v>
      </c>
      <c r="E186" s="169" t="s">
        <v>475</v>
      </c>
      <c r="F186" s="169" t="str">
        <f t="shared" ref="F186:H186" si="95">F133</f>
        <v>Services</v>
      </c>
      <c r="G186" s="169" t="str">
        <f t="shared" si="95"/>
        <v>Trucks</v>
      </c>
      <c r="H186" s="169" t="str">
        <f t="shared" si="95"/>
        <v>MD [from Truck engines]</v>
      </c>
      <c r="I186" s="169">
        <f>-'Exergy services X'!AP88</f>
        <v>-1799.9799999999996</v>
      </c>
      <c r="J186" s="169" t="s">
        <v>335</v>
      </c>
    </row>
    <row r="187" spans="1:10">
      <c r="A187" s="169" t="s">
        <v>476</v>
      </c>
      <c r="B187" s="169">
        <f t="shared" ref="B187:D187" si="96">B134</f>
        <v>2000</v>
      </c>
      <c r="C187" s="169" t="str">
        <f t="shared" si="96"/>
        <v>Supply</v>
      </c>
      <c r="D187" s="169" t="str">
        <f t="shared" si="96"/>
        <v>Energy industry own use</v>
      </c>
      <c r="E187" s="169" t="s">
        <v>475</v>
      </c>
      <c r="F187" s="169" t="str">
        <f t="shared" ref="F187:H187" si="97">F134</f>
        <v>Services</v>
      </c>
      <c r="G187" s="169" t="str">
        <f t="shared" si="97"/>
        <v>Crude dist.</v>
      </c>
      <c r="H187" s="169" t="str">
        <f t="shared" si="97"/>
        <v>Freight [tonne-km/year]</v>
      </c>
      <c r="I187" s="170">
        <f>-'Exergy services X'!AB89</f>
        <v>-1666685185.3909488</v>
      </c>
      <c r="J187" s="169" t="s">
        <v>336</v>
      </c>
    </row>
    <row r="188" spans="1:10">
      <c r="A188" s="169" t="s">
        <v>476</v>
      </c>
      <c r="B188" s="169">
        <f t="shared" ref="B188:D188" si="98">B135</f>
        <v>2000</v>
      </c>
      <c r="C188" s="169" t="str">
        <f t="shared" si="98"/>
        <v>Supply</v>
      </c>
      <c r="D188" s="169" t="str">
        <f t="shared" si="98"/>
        <v>Energy industry own use</v>
      </c>
      <c r="E188" s="169" t="s">
        <v>475</v>
      </c>
      <c r="F188" s="169" t="str">
        <f t="shared" ref="F188:H189" si="99">F135</f>
        <v>Services</v>
      </c>
      <c r="G188" s="169" t="str">
        <f t="shared" si="99"/>
        <v>NG dist.</v>
      </c>
      <c r="H188" s="169" t="str">
        <f t="shared" si="99"/>
        <v>Freight [tonne-km/year]</v>
      </c>
      <c r="I188" s="170">
        <f>-'Exergy services X'!AC89</f>
        <v>-1666685185.3909488</v>
      </c>
      <c r="J188" s="169" t="s">
        <v>336</v>
      </c>
    </row>
    <row r="189" spans="1:10">
      <c r="A189" s="169" t="s">
        <v>476</v>
      </c>
      <c r="B189" s="169">
        <f t="shared" ref="B189:D189" si="100">B136</f>
        <v>2000</v>
      </c>
      <c r="C189" s="169" t="str">
        <f t="shared" si="100"/>
        <v>Supply</v>
      </c>
      <c r="D189" s="169" t="str">
        <f t="shared" si="100"/>
        <v>Energy industry own use</v>
      </c>
      <c r="E189" s="169" t="s">
        <v>475</v>
      </c>
      <c r="F189" s="169" t="str">
        <f t="shared" ref="F189" si="101">F136</f>
        <v>Services</v>
      </c>
      <c r="G189" s="169" t="str">
        <f t="shared" si="99"/>
        <v>Diesel dist.</v>
      </c>
      <c r="H189" s="169" t="str">
        <f t="shared" si="99"/>
        <v>Freight [tonne-km/year]</v>
      </c>
      <c r="I189" s="169">
        <f>-'Exergy services X'!AG89</f>
        <v>-1500000000</v>
      </c>
      <c r="J189" s="169" t="s">
        <v>336</v>
      </c>
    </row>
    <row r="190" spans="1:10">
      <c r="A190" s="169" t="s">
        <v>476</v>
      </c>
      <c r="B190" s="169">
        <f t="shared" ref="B190:D190" si="102">B137</f>
        <v>2000</v>
      </c>
      <c r="C190" s="169" t="str">
        <f t="shared" si="102"/>
        <v>Supply</v>
      </c>
      <c r="D190" s="169" t="str">
        <f t="shared" si="102"/>
        <v>Energy industry own use</v>
      </c>
      <c r="E190" s="169" t="s">
        <v>475</v>
      </c>
      <c r="F190" s="169" t="str">
        <f t="shared" ref="F190:H190" si="103">F137</f>
        <v>Services</v>
      </c>
      <c r="G190" s="169" t="str">
        <f t="shared" si="103"/>
        <v>Petrol dist.</v>
      </c>
      <c r="H190" s="169" t="str">
        <f t="shared" si="103"/>
        <v>Freight [tonne-km/year]</v>
      </c>
      <c r="I190" s="169">
        <f>-'Exergy services X'!AH89</f>
        <v>-2250000000</v>
      </c>
      <c r="J190" s="169" t="s">
        <v>336</v>
      </c>
    </row>
    <row r="191" spans="1:10">
      <c r="A191" s="169" t="s">
        <v>476</v>
      </c>
      <c r="B191" s="169">
        <f t="shared" ref="B191:D191" si="104">B138</f>
        <v>2000</v>
      </c>
      <c r="C191" s="169" t="str">
        <f t="shared" si="104"/>
        <v>Consumption</v>
      </c>
      <c r="D191" s="169" t="str">
        <f t="shared" si="104"/>
        <v>Transport</v>
      </c>
      <c r="E191" s="169" t="s">
        <v>475</v>
      </c>
      <c r="F191" s="169" t="str">
        <f t="shared" ref="F191:H191" si="105">F138</f>
        <v>Services</v>
      </c>
      <c r="G191" s="169" t="str">
        <f t="shared" si="105"/>
        <v>Transport</v>
      </c>
      <c r="H191" s="169" t="str">
        <f t="shared" si="105"/>
        <v>Freight [tonne-km/year]</v>
      </c>
      <c r="I191" s="171">
        <f>'Exergy services X'!AZ89</f>
        <v>142916629629.21808</v>
      </c>
      <c r="J191" s="169" t="s">
        <v>336</v>
      </c>
    </row>
    <row r="192" spans="1:10">
      <c r="A192" s="169" t="s">
        <v>476</v>
      </c>
      <c r="B192" s="169">
        <f t="shared" ref="B192:D192" si="106">B139</f>
        <v>2000</v>
      </c>
      <c r="C192" s="169" t="str">
        <f t="shared" si="106"/>
        <v>Consumption</v>
      </c>
      <c r="D192" s="169" t="str">
        <f t="shared" si="106"/>
        <v>Residential</v>
      </c>
      <c r="E192" s="169" t="s">
        <v>475</v>
      </c>
      <c r="F192" s="169" t="str">
        <f t="shared" ref="F192:H192" si="107">F139</f>
        <v>Services</v>
      </c>
      <c r="G192" s="169" t="str">
        <f t="shared" si="107"/>
        <v>Residential</v>
      </c>
      <c r="H192" s="169" t="str">
        <f t="shared" si="107"/>
        <v>Illumination [lumen-hrs/yr]</v>
      </c>
      <c r="I192" s="169">
        <f>'Exergy services X'!AY90</f>
        <v>500000000000000</v>
      </c>
      <c r="J192" s="169" t="s">
        <v>102</v>
      </c>
    </row>
    <row r="193" spans="1:10">
      <c r="A193" s="169" t="s">
        <v>476</v>
      </c>
      <c r="B193" s="169">
        <f t="shared" ref="B193:D193" si="108">B140</f>
        <v>2000</v>
      </c>
      <c r="C193" s="169" t="str">
        <f t="shared" si="108"/>
        <v>Consumption</v>
      </c>
      <c r="D193" s="169" t="str">
        <f t="shared" si="108"/>
        <v>Transport</v>
      </c>
      <c r="E193" s="169" t="s">
        <v>475</v>
      </c>
      <c r="F193" s="169" t="str">
        <f t="shared" ref="F193:H193" si="109">F140</f>
        <v>Services</v>
      </c>
      <c r="G193" s="169" t="str">
        <f t="shared" si="109"/>
        <v>Transport</v>
      </c>
      <c r="H193" s="169" t="str">
        <f t="shared" si="109"/>
        <v>Passenger [passenger-km/yr]</v>
      </c>
      <c r="I193" s="169">
        <f>'Exergy services X'!AZ91</f>
        <v>500000000000</v>
      </c>
      <c r="J193" s="169" t="s">
        <v>337</v>
      </c>
    </row>
    <row r="194" spans="1:10">
      <c r="A194" s="169" t="s">
        <v>476</v>
      </c>
      <c r="B194" s="169">
        <f t="shared" ref="B194:D194" si="110">B141</f>
        <v>2000</v>
      </c>
      <c r="C194" s="169" t="str">
        <f t="shared" si="110"/>
        <v>Consumption</v>
      </c>
      <c r="D194" s="169" t="str">
        <f t="shared" si="110"/>
        <v>Residential</v>
      </c>
      <c r="E194" s="169" t="s">
        <v>475</v>
      </c>
      <c r="F194" s="169" t="str">
        <f t="shared" ref="F194:H194" si="111">F141</f>
        <v>Services</v>
      </c>
      <c r="G194" s="169" t="str">
        <f t="shared" si="111"/>
        <v>Residential</v>
      </c>
      <c r="H194" s="169" t="str">
        <f t="shared" si="111"/>
        <v>Space heating [m3-K]</v>
      </c>
      <c r="I194" s="169">
        <f>'Exergy services X'!AY92</f>
        <v>75000000000</v>
      </c>
      <c r="J194" s="169"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zoomScale="75" zoomScaleNormal="75" workbookViewId="0">
      <pane xSplit="22320" topLeftCell="ND1" activePane="topRight"/>
      <selection activeCell="R14" sqref="R14"/>
      <selection pane="topRight" activeCell="NP40" sqref="NP40"/>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196" customWidth="1"/>
    <col min="137" max="137" width="8.1640625" bestFit="1" customWidth="1"/>
    <col min="140" max="140" width="7" bestFit="1" customWidth="1"/>
    <col min="152" max="152" width="5.33203125" style="197"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197"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197"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197"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197"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197" customWidth="1"/>
    <col min="379" max="379" width="11.1640625" customWidth="1"/>
    <col min="380" max="380" width="14.3320312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89" width="6.1640625" bestFit="1" customWidth="1"/>
    <col min="390" max="390" width="7.33203125" customWidth="1"/>
    <col min="391" max="391" width="6.1640625" bestFit="1" customWidth="1"/>
    <col min="392" max="392" width="10.33203125" bestFit="1" customWidth="1"/>
    <col min="393" max="393" width="9.33203125" bestFit="1" customWidth="1"/>
    <col min="395" max="395" width="8.1640625" bestFit="1" customWidth="1"/>
    <col min="396" max="397" width="9.33203125" bestFit="1" customWidth="1"/>
    <col min="398" max="399" width="8.33203125" bestFit="1" customWidth="1"/>
    <col min="400" max="402" width="6.33203125" bestFit="1" customWidth="1"/>
    <col min="403" max="403" width="9.6640625" customWidth="1"/>
    <col min="404" max="404" width="6.33203125" bestFit="1" customWidth="1"/>
    <col min="405" max="405" width="8.5" customWidth="1"/>
    <col min="406" max="406" width="9.33203125" bestFit="1" customWidth="1"/>
    <col min="410" max="410" width="8.5" bestFit="1" customWidth="1"/>
    <col min="411" max="413" width="9.5" bestFit="1" customWidth="1"/>
    <col min="414" max="418" width="9.33203125" bestFit="1" customWidth="1"/>
  </cols>
  <sheetData>
    <row r="1" spans="1:405">
      <c r="A1" t="s">
        <v>371</v>
      </c>
    </row>
    <row r="6" spans="1:405">
      <c r="I6" s="179"/>
      <c r="T6" s="13"/>
      <c r="U6" s="13"/>
      <c r="NV6" s="179"/>
      <c r="OG6" s="13"/>
      <c r="OH6" s="13"/>
    </row>
    <row r="9" spans="1:405">
      <c r="K9" s="180"/>
      <c r="X9" s="3">
        <v>25000</v>
      </c>
      <c r="Y9" s="1"/>
      <c r="AA9" s="16"/>
      <c r="AB9" s="14"/>
      <c r="NX9" s="180"/>
      <c r="OK9" s="3">
        <v>25000</v>
      </c>
      <c r="OL9" s="1"/>
      <c r="ON9" s="16"/>
      <c r="OO9" s="14"/>
    </row>
    <row r="10" spans="1:405">
      <c r="G10" s="30">
        <v>25</v>
      </c>
      <c r="K10" s="16">
        <v>25</v>
      </c>
      <c r="P10" s="30">
        <v>100</v>
      </c>
      <c r="Y10" s="1"/>
      <c r="AA10" s="16"/>
      <c r="AB10" s="14"/>
      <c r="NT10" s="30">
        <f ca="1">OF69</f>
        <v>49.444970225191305</v>
      </c>
      <c r="NX10" s="16">
        <f ca="1">OI69</f>
        <v>49.444970225191305</v>
      </c>
      <c r="OC10" s="30">
        <f ca="1">OK69</f>
        <v>197.77988090076522</v>
      </c>
      <c r="OL10" s="1"/>
      <c r="ON10" s="16"/>
      <c r="OO10" s="14"/>
    </row>
    <row r="11" spans="1:405">
      <c r="K11" s="180"/>
      <c r="Y11" s="1"/>
      <c r="AA11" s="16"/>
      <c r="AB11" s="14"/>
      <c r="NX11" s="180"/>
      <c r="OL11" s="1"/>
      <c r="ON11" s="16"/>
      <c r="OO11" s="14"/>
    </row>
    <row r="12" spans="1:405">
      <c r="K12" s="180"/>
      <c r="Y12" s="1"/>
      <c r="AA12" s="16"/>
      <c r="AB12" s="14"/>
      <c r="NX12" s="180"/>
      <c r="OL12" s="1"/>
      <c r="ON12" s="16"/>
      <c r="OO12" s="14"/>
    </row>
    <row r="13" spans="1:405">
      <c r="D13" s="1">
        <v>43000</v>
      </c>
      <c r="H13" s="3">
        <f>D13+G10+E1+H16+E15-F15</f>
        <v>43000</v>
      </c>
      <c r="J13" s="1">
        <f>H13-H16</f>
        <v>41000</v>
      </c>
      <c r="K13" s="180"/>
      <c r="M13" s="3">
        <f>J13+K10+J15-K15</f>
        <v>41000</v>
      </c>
      <c r="O13" s="1">
        <f>M13-X9</f>
        <v>16000</v>
      </c>
      <c r="R13" s="14">
        <f>O13+P10-P15</f>
        <v>6400</v>
      </c>
      <c r="V13" s="16">
        <f>R13-U15</f>
        <v>6275</v>
      </c>
      <c r="Y13" s="1"/>
      <c r="AA13" s="16"/>
      <c r="AB13" s="16">
        <f>V13-G10-K10-P10-F20-K20-P20</f>
        <v>6000</v>
      </c>
      <c r="NQ13" s="1">
        <f>EJ97</f>
        <v>86000</v>
      </c>
      <c r="NU13" s="3">
        <f ca="1">NU81</f>
        <v>85947.736482030465</v>
      </c>
      <c r="NW13" s="1">
        <f ca="1">OI64</f>
        <v>81938.013922449827</v>
      </c>
      <c r="NX13" s="180"/>
      <c r="NZ13" s="3">
        <f ca="1">NV84</f>
        <v>81911.962857197082</v>
      </c>
      <c r="OB13" s="1">
        <f ca="1">OK65</f>
        <v>31931.789418994507</v>
      </c>
      <c r="OE13" s="14">
        <f ca="1">NY86</f>
        <v>12772.002703063958</v>
      </c>
      <c r="OI13" s="16">
        <f ca="1">NZ87</f>
        <v>12507.892916768838</v>
      </c>
      <c r="OL13" s="1"/>
      <c r="ON13" s="16"/>
      <c r="OO13" s="16">
        <f ca="1">OI13-NT10-NX10-OC10-NS20-NX20-OC20</f>
        <v>11963.998244291733</v>
      </c>
    </row>
    <row r="14" spans="1:405">
      <c r="K14" s="180"/>
      <c r="Y14" s="1"/>
      <c r="AA14" s="16"/>
      <c r="AB14" s="14"/>
      <c r="NX14" s="180"/>
      <c r="OL14" s="1"/>
      <c r="ON14" s="16"/>
      <c r="OO14" s="14"/>
    </row>
    <row r="15" spans="1:405">
      <c r="E15" s="51">
        <v>50</v>
      </c>
      <c r="F15" s="102">
        <v>2075</v>
      </c>
      <c r="J15" s="51">
        <v>25</v>
      </c>
      <c r="K15" s="102">
        <v>50</v>
      </c>
      <c r="P15" s="103">
        <v>9700</v>
      </c>
      <c r="U15" s="57">
        <v>125</v>
      </c>
      <c r="Y15" s="1"/>
      <c r="AA15" s="16"/>
      <c r="AB15" s="14"/>
      <c r="NR15" s="51">
        <f ca="1">OF67</f>
        <v>48.79320430560724</v>
      </c>
      <c r="NS15" s="102">
        <f ca="1">NQ13+NR15+NT10+NU16-NU13</f>
        <v>4147.4779814003268</v>
      </c>
      <c r="NW15" s="51">
        <f ca="1">OI67</f>
        <v>24.39660215280362</v>
      </c>
      <c r="NX15" s="102">
        <f ca="1">NW13+NW15+NX10-NZ13</f>
        <v>99.892637630735408</v>
      </c>
      <c r="OC15" s="103">
        <f ca="1">OB13+OC10-OE13</f>
        <v>19357.566596831315</v>
      </c>
      <c r="OH15" s="57">
        <f ca="1">OE13-OI13</f>
        <v>264.10978629511919</v>
      </c>
      <c r="OL15" s="1"/>
      <c r="ON15" s="16"/>
      <c r="OO15" s="14"/>
    </row>
    <row r="16" spans="1:405">
      <c r="H16" s="1">
        <v>2000</v>
      </c>
      <c r="K16" s="180"/>
      <c r="Y16" s="1"/>
      <c r="AA16" s="16"/>
      <c r="AB16" s="14"/>
      <c r="NU16" s="1">
        <f ca="1">OF64</f>
        <v>3996.9762888999917</v>
      </c>
      <c r="NX16" s="180"/>
      <c r="OL16" s="1"/>
      <c r="ON16" s="16"/>
      <c r="OO16" s="14"/>
    </row>
    <row r="17" spans="4:410">
      <c r="K17" s="180"/>
      <c r="Y17" s="1"/>
      <c r="AA17" s="16"/>
      <c r="AB17" s="14"/>
      <c r="NX17" s="180"/>
      <c r="OL17" s="1"/>
      <c r="ON17" s="16"/>
      <c r="OO17" s="14"/>
    </row>
    <row r="18" spans="4:410">
      <c r="K18" s="180"/>
      <c r="Y18" s="1"/>
      <c r="AA18" s="16"/>
      <c r="AB18" s="174">
        <f>U15+K15+P15+F15</f>
        <v>11950</v>
      </c>
      <c r="NX18" s="180"/>
      <c r="OL18" s="1"/>
      <c r="ON18" s="16"/>
      <c r="OO18" s="174">
        <f ca="1">OH15+NX15+OC15+NS15</f>
        <v>23869.047002157495</v>
      </c>
    </row>
    <row r="19" spans="4:410">
      <c r="K19" s="180"/>
      <c r="Y19" s="1"/>
      <c r="AA19" s="16"/>
      <c r="AB19" s="14"/>
      <c r="NX19" s="180"/>
      <c r="OL19" s="1"/>
      <c r="ON19" s="16"/>
      <c r="OO19" s="14"/>
    </row>
    <row r="20" spans="4:410">
      <c r="F20" s="14">
        <v>25</v>
      </c>
      <c r="K20" s="14">
        <v>25</v>
      </c>
      <c r="P20" s="30">
        <v>75</v>
      </c>
      <c r="Y20" s="1"/>
      <c r="AA20" s="16"/>
      <c r="AB20" s="14"/>
      <c r="NS20" s="14">
        <f ca="1">OG69</f>
        <v>49.444970225191305</v>
      </c>
      <c r="NX20" s="14">
        <f ca="1">OH69</f>
        <v>49.444970225191305</v>
      </c>
      <c r="OC20" s="30">
        <f ca="1">OJ69</f>
        <v>148.33491067557392</v>
      </c>
      <c r="OL20" s="1"/>
      <c r="ON20" s="16"/>
      <c r="OO20" s="14"/>
    </row>
    <row r="21" spans="4:410">
      <c r="K21" s="180"/>
      <c r="Y21" s="1"/>
      <c r="AA21" s="16"/>
      <c r="AB21" s="14"/>
      <c r="NX21" s="180"/>
      <c r="OL21" s="1"/>
      <c r="ON21" s="16"/>
      <c r="OO21" s="14"/>
    </row>
    <row r="23" spans="4:410">
      <c r="G23" s="51">
        <v>50</v>
      </c>
      <c r="L23" s="51">
        <v>25</v>
      </c>
      <c r="M23" s="13"/>
      <c r="R23" s="34">
        <v>5000</v>
      </c>
      <c r="S23" s="175"/>
      <c r="V23" s="21">
        <v>350</v>
      </c>
      <c r="NT23" s="51">
        <f ca="1">OG67</f>
        <v>48.79320430560724</v>
      </c>
      <c r="NY23" s="51">
        <f ca="1">OH67</f>
        <v>24.39660215280362</v>
      </c>
      <c r="NZ23" s="13"/>
      <c r="OE23" s="34">
        <f ca="1">OJ66</f>
        <v>4984.3239106297306</v>
      </c>
      <c r="OF23" s="175"/>
      <c r="OI23" s="21">
        <f ca="1">OM67</f>
        <v>341.5524301392507</v>
      </c>
    </row>
    <row r="24" spans="4:410">
      <c r="W24" s="173">
        <f>T25+V23-U28</f>
        <v>15500</v>
      </c>
      <c r="Y24" s="173">
        <f>W24-V23</f>
        <v>15150</v>
      </c>
      <c r="AC24" s="16"/>
      <c r="AD24" s="16"/>
      <c r="AE24" s="16"/>
      <c r="AF24" s="16"/>
      <c r="AG24" s="12"/>
      <c r="AH24" s="14"/>
      <c r="OJ24" s="173">
        <f ca="1">NX88</f>
        <v>15444.216187565738</v>
      </c>
      <c r="OL24" s="173">
        <f ca="1">OJ24-OI23</f>
        <v>15102.663757426488</v>
      </c>
      <c r="OP24" s="16"/>
      <c r="OQ24" s="16"/>
      <c r="OR24" s="16"/>
      <c r="OS24" s="16"/>
      <c r="OT24" s="12"/>
    </row>
    <row r="25" spans="4:410">
      <c r="O25" s="21"/>
      <c r="R25" s="21">
        <v>20500</v>
      </c>
      <c r="T25" s="172">
        <f>R25-R23</f>
        <v>15500</v>
      </c>
      <c r="Y25" s="21">
        <v>250</v>
      </c>
      <c r="AB25" s="34">
        <f>Y24-E15-J15-G23-L23-Y25</f>
        <v>14750</v>
      </c>
      <c r="OB25" s="21"/>
      <c r="OE25" s="21">
        <f ca="1">NW85</f>
        <v>20501.658946863165</v>
      </c>
      <c r="OG25" s="172">
        <f ca="1">OM66</f>
        <v>15451.404122952164</v>
      </c>
      <c r="OL25" s="21">
        <f ca="1">ON67</f>
        <v>243.96602152803621</v>
      </c>
      <c r="OO25" s="34">
        <f ca="1">OL24-NR15-NW15-NT23-NY23-OL25</f>
        <v>14712.318122981629</v>
      </c>
    </row>
    <row r="26" spans="4:410">
      <c r="D26" s="42">
        <v>50000</v>
      </c>
      <c r="E26" s="1"/>
      <c r="H26" s="176">
        <f>D26+G23+F20+H29-F28</f>
        <v>50000</v>
      </c>
      <c r="J26" s="43">
        <f>H26-H29</f>
        <v>47500</v>
      </c>
      <c r="L26" s="175"/>
      <c r="M26" s="177">
        <f>J26+K20+L23+ M29-K28</f>
        <v>47500</v>
      </c>
      <c r="O26" s="178">
        <f>M26-M29</f>
        <v>47000</v>
      </c>
      <c r="T26" s="175"/>
      <c r="W26" s="17"/>
      <c r="X26" s="17"/>
      <c r="Y26" s="1"/>
      <c r="AA26" s="16"/>
      <c r="AB26" s="13"/>
      <c r="NQ26" s="42">
        <f>EG96</f>
        <v>50000</v>
      </c>
      <c r="NR26" s="1"/>
      <c r="NU26" s="176">
        <f ca="1">NR82</f>
        <v>50022.555683717554</v>
      </c>
      <c r="NW26" s="43">
        <f ca="1">OH61</f>
        <v>47509.103411066033</v>
      </c>
      <c r="NY26" s="175"/>
      <c r="NZ26" s="177">
        <f ca="1">NS83</f>
        <v>47532.00582908409</v>
      </c>
      <c r="OB26" s="178">
        <f ca="1">OJ62</f>
        <v>46946.555308348317</v>
      </c>
      <c r="OG26" s="175"/>
      <c r="OJ26" s="17"/>
      <c r="OK26" s="17"/>
      <c r="OL26" s="1"/>
      <c r="ON26" s="16"/>
      <c r="OO26" s="13"/>
    </row>
    <row r="27" spans="4:410">
      <c r="D27" s="17"/>
      <c r="E27" s="17"/>
      <c r="I27" s="17"/>
      <c r="L27" s="181"/>
      <c r="Q27" s="181"/>
      <c r="R27" s="33">
        <f>O26+P20-R25+R23-P28</f>
        <v>26500</v>
      </c>
      <c r="W27" s="33"/>
      <c r="Z27" s="28">
        <f>R27</f>
        <v>26500</v>
      </c>
      <c r="AB27" s="28">
        <f>Z27-Z29</f>
        <v>26000</v>
      </c>
      <c r="NQ27" s="17"/>
      <c r="NR27" s="17"/>
      <c r="NV27" s="17"/>
      <c r="NY27" s="181"/>
      <c r="OD27" s="181"/>
      <c r="OE27" s="33">
        <f ca="1">OA85</f>
        <v>26502.144492286527</v>
      </c>
      <c r="OJ27" s="33"/>
      <c r="OM27" s="28">
        <f ca="1">OB89</f>
        <v>26401.163305847847</v>
      </c>
      <c r="OO27" s="28">
        <f ca="1">OM27-OM29</f>
        <v>25913.680012794441</v>
      </c>
    </row>
    <row r="28" spans="4:410">
      <c r="F28" s="102">
        <v>2575</v>
      </c>
      <c r="K28" s="102">
        <v>550</v>
      </c>
      <c r="P28" s="57">
        <v>5075</v>
      </c>
      <c r="U28" s="103">
        <v>350</v>
      </c>
      <c r="X28" s="102">
        <f>R27+Y25+Z29-Z27</f>
        <v>750</v>
      </c>
      <c r="NS28" s="102">
        <f ca="1">NQ26+NS20+NT23+NU29-NU26</f>
        <v>2576.1616177114556</v>
      </c>
      <c r="NX28" s="102">
        <f ca="1">NW26+NX20+NY23+NZ29-NZ26</f>
        <v>550.37059381044674</v>
      </c>
      <c r="OC28" s="57">
        <f ca="1">OB26+OC20+OE23-OE25-OE27</f>
        <v>5075.4106905039298</v>
      </c>
      <c r="OH28" s="103">
        <f ca="1">OG25+OI23-OJ24</f>
        <v>348.74036552567668</v>
      </c>
      <c r="OK28" s="102">
        <f ca="1">OE27+OL25+OM29-OM27</f>
        <v>832.43050102012057</v>
      </c>
    </row>
    <row r="29" spans="4:410">
      <c r="H29" s="42">
        <v>2500</v>
      </c>
      <c r="K29" s="17"/>
      <c r="M29" s="42">
        <v>500</v>
      </c>
      <c r="T29" s="13"/>
      <c r="U29" s="13"/>
      <c r="Z29" s="182">
        <v>500</v>
      </c>
      <c r="NU29" s="42">
        <f ca="1">OG61</f>
        <v>2500.4791268982121</v>
      </c>
      <c r="NX29" s="17"/>
      <c r="NZ29" s="42">
        <f ca="1">OH62</f>
        <v>499.43143945051401</v>
      </c>
      <c r="OG29" s="13"/>
      <c r="OH29" s="13"/>
      <c r="OM29" s="182">
        <f ca="1">ON71</f>
        <v>487.48329305340798</v>
      </c>
    </row>
    <row r="32" spans="4:410">
      <c r="AB32" s="174">
        <f>F28+K28+P28+U28+X28</f>
        <v>9300</v>
      </c>
      <c r="OO32" s="174">
        <f ca="1">NS28+NX28+OC28+OH28+OK28</f>
        <v>9383.1137685716294</v>
      </c>
    </row>
    <row r="37" spans="1:380">
      <c r="EV37" s="202"/>
      <c r="GO37" s="202"/>
      <c r="IH37" s="202"/>
      <c r="KA37" s="202"/>
      <c r="LT37" s="202"/>
      <c r="NM37" s="202"/>
    </row>
    <row r="38" spans="1:380" ht="47">
      <c r="AN38" s="29"/>
      <c r="EV38" s="202"/>
      <c r="GO38" s="202"/>
      <c r="IH38" s="202"/>
      <c r="KA38" s="202"/>
      <c r="LT38" s="202"/>
      <c r="NM38" s="202"/>
    </row>
    <row r="39" spans="1:380" ht="16" customHeight="1">
      <c r="C39" s="194" t="s">
        <v>143</v>
      </c>
      <c r="D39" s="195"/>
      <c r="E39" s="195"/>
      <c r="F39" s="195"/>
      <c r="G39" s="195"/>
      <c r="H39" s="195"/>
      <c r="I39" s="195"/>
      <c r="J39" s="195"/>
      <c r="K39" s="195"/>
      <c r="L39" s="195"/>
      <c r="M39" s="195"/>
      <c r="N39" s="195"/>
      <c r="AN39" s="29"/>
    </row>
    <row r="40" spans="1:380" ht="28">
      <c r="C40" s="6" t="s">
        <v>335</v>
      </c>
      <c r="NP40" t="s">
        <v>473</v>
      </c>
    </row>
    <row r="41" spans="1:380">
      <c r="A41" s="204" t="s">
        <v>171</v>
      </c>
      <c r="B41" s="23" t="s">
        <v>14</v>
      </c>
      <c r="C41" s="7">
        <v>1</v>
      </c>
    </row>
    <row r="42" spans="1:380">
      <c r="A42" s="204"/>
      <c r="B42" s="23" t="s">
        <v>201</v>
      </c>
      <c r="C42" s="7">
        <v>1</v>
      </c>
    </row>
    <row r="43" spans="1:380">
      <c r="A43" s="204"/>
      <c r="B43" s="23" t="s">
        <v>202</v>
      </c>
      <c r="C43" s="7">
        <v>1</v>
      </c>
    </row>
    <row r="44" spans="1:380">
      <c r="A44" s="204"/>
      <c r="B44" s="23" t="s">
        <v>27</v>
      </c>
      <c r="C44" s="7">
        <v>1</v>
      </c>
    </row>
    <row r="45" spans="1:380">
      <c r="A45" s="204"/>
      <c r="B45" s="23" t="s">
        <v>203</v>
      </c>
      <c r="C45" s="7">
        <v>1</v>
      </c>
    </row>
    <row r="46" spans="1:380">
      <c r="A46" s="204"/>
      <c r="B46" s="23" t="s">
        <v>204</v>
      </c>
      <c r="C46" s="7">
        <v>1</v>
      </c>
    </row>
    <row r="47" spans="1:380">
      <c r="A47" s="204"/>
      <c r="B47" s="23" t="s">
        <v>15</v>
      </c>
      <c r="C47" s="7">
        <v>1</v>
      </c>
    </row>
    <row r="48" spans="1:380">
      <c r="A48" s="204"/>
      <c r="B48" s="23" t="s">
        <v>206</v>
      </c>
      <c r="C48" s="7">
        <v>1</v>
      </c>
    </row>
    <row r="49" spans="1:418">
      <c r="A49" s="204"/>
      <c r="B49" s="23" t="s">
        <v>21</v>
      </c>
      <c r="C49" s="7">
        <v>1</v>
      </c>
    </row>
    <row r="50" spans="1:418">
      <c r="A50" s="204"/>
      <c r="B50" s="23" t="s">
        <v>205</v>
      </c>
      <c r="C50" s="7">
        <v>1</v>
      </c>
      <c r="EC50" s="200"/>
    </row>
    <row r="51" spans="1:418">
      <c r="A51" s="204"/>
      <c r="B51" s="23" t="s">
        <v>20</v>
      </c>
      <c r="C51" s="7">
        <v>1</v>
      </c>
    </row>
    <row r="52" spans="1:418">
      <c r="A52" s="204"/>
      <c r="B52" s="23" t="s">
        <v>207</v>
      </c>
      <c r="C52" s="7">
        <v>1</v>
      </c>
    </row>
    <row r="53" spans="1:418" ht="18">
      <c r="C53" s="192" t="s">
        <v>147</v>
      </c>
      <c r="D53" s="193"/>
      <c r="E53" s="193"/>
    </row>
    <row r="56" spans="1:418" ht="37">
      <c r="ED56" s="228" t="s">
        <v>408</v>
      </c>
      <c r="EE56" s="228"/>
      <c r="EF56" s="228"/>
      <c r="EG56" s="228"/>
      <c r="EH56" s="228"/>
      <c r="EI56" s="228"/>
      <c r="EJ56" s="228"/>
      <c r="EK56" s="228"/>
      <c r="EL56" s="228"/>
      <c r="EM56" s="228"/>
      <c r="EN56" s="228"/>
      <c r="EO56" s="228"/>
      <c r="EP56" s="228"/>
      <c r="EQ56" s="228"/>
      <c r="ER56" s="228"/>
      <c r="ES56" s="228"/>
      <c r="ET56" s="228"/>
      <c r="EU56" s="228"/>
      <c r="EW56" s="228" t="s">
        <v>413</v>
      </c>
      <c r="EX56" s="228"/>
      <c r="EY56" s="228"/>
      <c r="EZ56" s="228"/>
      <c r="FA56" s="228"/>
      <c r="FB56" s="228"/>
      <c r="FC56" s="228"/>
      <c r="FD56" s="228"/>
      <c r="FE56" s="228"/>
      <c r="FF56" s="228"/>
      <c r="FG56" s="228"/>
      <c r="FH56" s="228"/>
      <c r="FI56" s="228"/>
      <c r="FJ56" s="228"/>
      <c r="FK56" s="228"/>
      <c r="FL56" s="228"/>
      <c r="FM56" s="228"/>
      <c r="FN56" s="228"/>
      <c r="FO56" s="228"/>
      <c r="FP56" s="228"/>
      <c r="FQ56" s="228"/>
      <c r="FR56" s="228"/>
      <c r="FS56" s="228"/>
      <c r="FT56" s="228"/>
      <c r="FU56" s="228"/>
      <c r="FV56" s="228"/>
      <c r="FW56" s="228"/>
      <c r="FX56" s="228"/>
      <c r="FY56" s="228"/>
      <c r="FZ56" s="228"/>
      <c r="GA56" s="228"/>
      <c r="GB56" s="228"/>
      <c r="GP56" s="228" t="s">
        <v>423</v>
      </c>
      <c r="GQ56" s="228"/>
      <c r="GR56" s="228"/>
      <c r="GS56" s="228"/>
      <c r="GT56" s="228"/>
      <c r="GU56" s="228"/>
      <c r="GV56" s="228"/>
      <c r="GW56" s="228"/>
      <c r="GX56" s="228"/>
      <c r="GY56" s="228"/>
      <c r="GZ56" s="228"/>
      <c r="HA56" s="228"/>
      <c r="HB56" s="228"/>
      <c r="HC56" s="228"/>
      <c r="HD56" s="228"/>
      <c r="HE56" s="228"/>
      <c r="HF56" s="228"/>
      <c r="HG56" s="228"/>
      <c r="HH56" s="228"/>
      <c r="HI56" s="228"/>
      <c r="HJ56" s="228"/>
      <c r="HK56" s="228"/>
      <c r="HL56" s="228"/>
      <c r="HM56" s="228"/>
      <c r="HN56" s="228"/>
      <c r="HO56" s="228"/>
      <c r="HP56" s="228"/>
      <c r="HQ56" s="228"/>
      <c r="HR56" s="228"/>
      <c r="HS56" s="228"/>
      <c r="HT56" s="228"/>
      <c r="HU56" s="228"/>
      <c r="II56" s="228" t="s">
        <v>431</v>
      </c>
      <c r="IJ56" s="228"/>
      <c r="IK56" s="228"/>
      <c r="IL56" s="228"/>
      <c r="IM56" s="228"/>
      <c r="IN56" s="228"/>
      <c r="IO56" s="228"/>
      <c r="IP56" s="228"/>
      <c r="IQ56" s="228"/>
      <c r="IR56" s="228"/>
      <c r="IS56" s="228"/>
      <c r="IT56" s="228"/>
      <c r="IU56" s="228"/>
      <c r="IV56" s="228"/>
      <c r="IW56" s="228"/>
      <c r="IX56" s="228"/>
      <c r="IY56" s="228"/>
      <c r="IZ56" s="228"/>
      <c r="JA56" s="228"/>
      <c r="JB56" s="228"/>
      <c r="JC56" s="228"/>
      <c r="JD56" s="228"/>
      <c r="JE56" s="228"/>
      <c r="JF56" s="228"/>
      <c r="JG56" s="228"/>
      <c r="JH56" s="228"/>
      <c r="JI56" s="228"/>
      <c r="JJ56" s="228"/>
      <c r="JK56" s="228"/>
      <c r="JL56" s="228"/>
      <c r="JM56" s="228"/>
      <c r="JN56" s="228"/>
      <c r="KB56" s="228" t="s">
        <v>443</v>
      </c>
      <c r="KC56" s="228"/>
      <c r="KD56" s="228"/>
      <c r="KE56" s="228"/>
      <c r="KF56" s="228"/>
      <c r="KG56" s="228"/>
      <c r="KH56" s="228"/>
      <c r="KI56" s="228"/>
      <c r="KJ56" s="228"/>
      <c r="KK56" s="228"/>
      <c r="KL56" s="228"/>
      <c r="KM56" s="228"/>
      <c r="KN56" s="228"/>
      <c r="KO56" s="228"/>
      <c r="KP56" s="228"/>
      <c r="KQ56" s="228"/>
      <c r="KR56" s="228"/>
      <c r="KS56" s="228"/>
      <c r="KT56" s="228"/>
      <c r="KU56" s="228"/>
      <c r="KV56" s="228"/>
      <c r="KW56" s="228"/>
      <c r="KX56" s="228"/>
      <c r="KY56" s="228"/>
      <c r="KZ56" s="228"/>
      <c r="LA56" s="228"/>
      <c r="LB56" s="228"/>
      <c r="LC56" s="228"/>
      <c r="LD56" s="228"/>
      <c r="LE56" s="228"/>
      <c r="LF56" s="228"/>
      <c r="LG56" s="228"/>
      <c r="LU56" s="228" t="s">
        <v>453</v>
      </c>
      <c r="LV56" s="228"/>
      <c r="LW56" s="228"/>
      <c r="LX56" s="228"/>
      <c r="LY56" s="228"/>
      <c r="LZ56" s="228"/>
      <c r="MA56" s="228"/>
      <c r="MB56" s="228"/>
      <c r="MC56" s="228"/>
      <c r="MD56" s="228"/>
      <c r="ME56" s="228"/>
      <c r="MF56" s="228"/>
      <c r="MG56" s="228"/>
      <c r="MH56" s="228"/>
      <c r="MI56" s="228"/>
      <c r="MJ56" s="228"/>
      <c r="MK56" s="228"/>
      <c r="ML56" s="228"/>
      <c r="MM56" s="228"/>
      <c r="MN56" s="228"/>
      <c r="MO56" s="228"/>
      <c r="MP56" s="228"/>
      <c r="MQ56" s="228"/>
      <c r="MR56" s="228"/>
      <c r="MS56" s="228"/>
      <c r="MT56" s="228"/>
      <c r="MU56" s="228"/>
      <c r="MV56" s="228"/>
      <c r="MW56" s="228"/>
      <c r="MX56" s="228"/>
      <c r="MY56" s="228"/>
      <c r="MZ56" s="228"/>
      <c r="NN56" s="228" t="s">
        <v>463</v>
      </c>
      <c r="NO56" s="228"/>
      <c r="NP56" s="228"/>
      <c r="NQ56" s="228"/>
      <c r="NR56" s="228"/>
      <c r="NS56" s="228"/>
      <c r="NT56" s="228"/>
      <c r="NU56" s="228"/>
      <c r="NV56" s="228"/>
      <c r="NW56" s="228"/>
      <c r="NX56" s="228"/>
      <c r="NY56" s="228"/>
      <c r="NZ56" s="228"/>
      <c r="OA56" s="228"/>
      <c r="OB56" s="228"/>
      <c r="OC56" s="228"/>
      <c r="OD56" s="228"/>
      <c r="OE56" s="228"/>
      <c r="OF56" s="228"/>
      <c r="OG56" s="228"/>
      <c r="OH56" s="228"/>
      <c r="OI56" s="228"/>
      <c r="OJ56" s="228"/>
      <c r="OK56" s="228"/>
      <c r="OL56" s="228"/>
      <c r="OM56" s="228"/>
      <c r="ON56" s="228"/>
      <c r="OO56" s="228"/>
      <c r="OP56" s="228"/>
      <c r="OQ56" s="228"/>
      <c r="OR56" s="228"/>
      <c r="OS56" s="228"/>
    </row>
    <row r="57" spans="1:418">
      <c r="D57" s="4"/>
      <c r="E57" s="4"/>
      <c r="F57" s="4"/>
      <c r="G57" s="4"/>
      <c r="I57" s="4"/>
      <c r="J57" s="4"/>
    </row>
    <row r="58" spans="1:418">
      <c r="C58" s="211" t="s">
        <v>110</v>
      </c>
      <c r="D58" s="211"/>
      <c r="E58" s="211"/>
      <c r="F58" s="211"/>
      <c r="G58" s="211"/>
      <c r="H58" s="211"/>
      <c r="I58" s="211"/>
      <c r="J58" s="211"/>
      <c r="K58" s="211"/>
      <c r="L58" s="211"/>
      <c r="M58" s="211"/>
      <c r="N58" s="211"/>
      <c r="P58" s="211" t="s">
        <v>1</v>
      </c>
      <c r="Q58" s="211"/>
      <c r="R58" s="211"/>
      <c r="S58" s="211"/>
      <c r="T58" s="211"/>
      <c r="U58" s="211"/>
      <c r="V58" s="211"/>
      <c r="W58" s="211"/>
      <c r="X58" s="211"/>
      <c r="Z58" s="211" t="s">
        <v>127</v>
      </c>
      <c r="AA58" s="211"/>
      <c r="AB58" s="211"/>
      <c r="AC58" s="211"/>
      <c r="AD58" s="211"/>
      <c r="AE58" s="211"/>
      <c r="AF58" s="211"/>
      <c r="AG58" s="211"/>
      <c r="AH58" s="211"/>
      <c r="AU58" s="211" t="s">
        <v>110</v>
      </c>
      <c r="AV58" s="211"/>
      <c r="AW58" s="211"/>
      <c r="AX58" s="211"/>
      <c r="AY58" s="211"/>
      <c r="AZ58" s="211"/>
      <c r="BA58" s="211"/>
      <c r="BB58" s="211"/>
      <c r="BC58" s="211"/>
      <c r="BD58" s="211"/>
      <c r="BE58" s="211"/>
      <c r="BF58" s="211"/>
      <c r="BJ58" s="211" t="s">
        <v>1</v>
      </c>
      <c r="BK58" s="211"/>
      <c r="BL58" s="211"/>
      <c r="BM58" s="211"/>
      <c r="BN58" s="211"/>
      <c r="BO58" s="211"/>
      <c r="BP58" s="211"/>
      <c r="BQ58" s="211"/>
      <c r="BR58" s="211"/>
      <c r="BY58" s="211" t="s">
        <v>1</v>
      </c>
      <c r="BZ58" s="211"/>
      <c r="CA58" s="211"/>
      <c r="CB58" s="211"/>
      <c r="CC58" s="211"/>
      <c r="CD58" s="211"/>
      <c r="CE58" s="211"/>
      <c r="CF58" s="211"/>
      <c r="CG58" s="211"/>
      <c r="CQ58" s="211" t="s">
        <v>1</v>
      </c>
      <c r="CR58" s="211"/>
      <c r="CS58" s="211"/>
      <c r="CT58" s="211"/>
      <c r="CU58" s="211"/>
      <c r="CV58" s="211"/>
      <c r="CW58" s="211"/>
      <c r="CX58" s="211"/>
      <c r="CY58" s="211"/>
      <c r="DC58" s="211" t="s">
        <v>110</v>
      </c>
      <c r="DD58" s="211"/>
      <c r="DE58" s="211"/>
      <c r="DF58" s="211"/>
      <c r="DG58" s="211"/>
      <c r="DH58" s="211"/>
      <c r="DI58" s="211"/>
      <c r="DJ58" s="211"/>
      <c r="DK58" s="211"/>
      <c r="DL58" s="211"/>
      <c r="DM58" s="211"/>
      <c r="DN58" s="211"/>
      <c r="DR58" s="211" t="s">
        <v>127</v>
      </c>
      <c r="DS58" s="211"/>
      <c r="DT58" s="211"/>
      <c r="DU58" s="211"/>
      <c r="DV58" s="211"/>
      <c r="DW58" s="211"/>
      <c r="DX58" s="211"/>
      <c r="DY58" s="211"/>
      <c r="DZ58" s="211"/>
      <c r="EG58" s="211" t="s">
        <v>110</v>
      </c>
      <c r="EH58" s="211"/>
      <c r="EI58" s="211"/>
      <c r="EJ58" s="211"/>
      <c r="EK58" s="211"/>
      <c r="EL58" s="211"/>
      <c r="EM58" s="211"/>
      <c r="EN58" s="211"/>
      <c r="EO58" s="211"/>
      <c r="EP58" s="211"/>
      <c r="EQ58" s="211"/>
      <c r="ER58" s="211"/>
      <c r="EZ58" s="211" t="s">
        <v>110</v>
      </c>
      <c r="FA58" s="211"/>
      <c r="FB58" s="211"/>
      <c r="FC58" s="211"/>
      <c r="FD58" s="211"/>
      <c r="FE58" s="211"/>
      <c r="FF58" s="211"/>
      <c r="FG58" s="211"/>
      <c r="FH58" s="211"/>
      <c r="FI58" s="211"/>
      <c r="FJ58" s="211"/>
      <c r="FK58" s="211"/>
      <c r="FO58" s="211" t="s">
        <v>1</v>
      </c>
      <c r="FP58" s="211"/>
      <c r="FQ58" s="211"/>
      <c r="FR58" s="211"/>
      <c r="FS58" s="211"/>
      <c r="FT58" s="211"/>
      <c r="FU58" s="211"/>
      <c r="FV58" s="211"/>
      <c r="FW58" s="211"/>
      <c r="GC58" s="211" t="s">
        <v>1</v>
      </c>
      <c r="GD58" s="211"/>
      <c r="GE58" s="211"/>
      <c r="GF58" s="211"/>
      <c r="GG58" s="211"/>
      <c r="GH58" s="211"/>
      <c r="GI58" s="211"/>
      <c r="GJ58" s="211"/>
      <c r="GK58" s="211"/>
      <c r="GS58" s="211" t="s">
        <v>110</v>
      </c>
      <c r="GT58" s="211"/>
      <c r="GU58" s="211"/>
      <c r="GV58" s="211"/>
      <c r="GW58" s="211"/>
      <c r="GX58" s="211"/>
      <c r="GY58" s="211"/>
      <c r="GZ58" s="211"/>
      <c r="HA58" s="211"/>
      <c r="HB58" s="211"/>
      <c r="HC58" s="211"/>
      <c r="HD58" s="211"/>
      <c r="HH58" s="211" t="s">
        <v>1</v>
      </c>
      <c r="HI58" s="211"/>
      <c r="HJ58" s="211"/>
      <c r="HK58" s="211"/>
      <c r="HL58" s="211"/>
      <c r="HM58" s="211"/>
      <c r="HN58" s="211"/>
      <c r="HO58" s="211"/>
      <c r="HP58" s="211"/>
      <c r="HV58" s="211" t="s">
        <v>1</v>
      </c>
      <c r="HW58" s="211"/>
      <c r="HX58" s="211"/>
      <c r="HY58" s="211"/>
      <c r="HZ58" s="211"/>
      <c r="IA58" s="211"/>
      <c r="IB58" s="211"/>
      <c r="IC58" s="211"/>
      <c r="ID58" s="211"/>
      <c r="IL58" s="211" t="s">
        <v>110</v>
      </c>
      <c r="IM58" s="211"/>
      <c r="IN58" s="211"/>
      <c r="IO58" s="211"/>
      <c r="IP58" s="211"/>
      <c r="IQ58" s="211"/>
      <c r="IR58" s="211"/>
      <c r="IS58" s="211"/>
      <c r="IT58" s="211"/>
      <c r="IU58" s="211"/>
      <c r="IV58" s="211"/>
      <c r="IW58" s="211"/>
      <c r="JA58" s="211" t="s">
        <v>1</v>
      </c>
      <c r="JB58" s="211"/>
      <c r="JC58" s="211"/>
      <c r="JD58" s="211"/>
      <c r="JE58" s="211"/>
      <c r="JF58" s="211"/>
      <c r="JG58" s="211"/>
      <c r="JH58" s="211"/>
      <c r="JI58" s="211"/>
      <c r="JO58" s="211" t="s">
        <v>1</v>
      </c>
      <c r="JP58" s="211"/>
      <c r="JQ58" s="211"/>
      <c r="JR58" s="211"/>
      <c r="JS58" s="211"/>
      <c r="JT58" s="211"/>
      <c r="JU58" s="211"/>
      <c r="JV58" s="211"/>
      <c r="JW58" s="211"/>
      <c r="KE58" s="211" t="s">
        <v>110</v>
      </c>
      <c r="KF58" s="211"/>
      <c r="KG58" s="211"/>
      <c r="KH58" s="211"/>
      <c r="KI58" s="211"/>
      <c r="KJ58" s="211"/>
      <c r="KK58" s="211"/>
      <c r="KL58" s="211"/>
      <c r="KM58" s="211"/>
      <c r="KN58" s="211"/>
      <c r="KO58" s="211"/>
      <c r="KP58" s="211"/>
      <c r="KT58" s="211" t="s">
        <v>1</v>
      </c>
      <c r="KU58" s="211"/>
      <c r="KV58" s="211"/>
      <c r="KW58" s="211"/>
      <c r="KX58" s="211"/>
      <c r="KY58" s="211"/>
      <c r="KZ58" s="211"/>
      <c r="LA58" s="211"/>
      <c r="LB58" s="211"/>
      <c r="LH58" s="211" t="s">
        <v>1</v>
      </c>
      <c r="LI58" s="211"/>
      <c r="LJ58" s="211"/>
      <c r="LK58" s="211"/>
      <c r="LL58" s="211"/>
      <c r="LM58" s="211"/>
      <c r="LN58" s="211"/>
      <c r="LO58" s="211"/>
      <c r="LP58" s="211"/>
      <c r="LX58" s="211" t="s">
        <v>110</v>
      </c>
      <c r="LY58" s="211"/>
      <c r="LZ58" s="211"/>
      <c r="MA58" s="211"/>
      <c r="MB58" s="211"/>
      <c r="MC58" s="211"/>
      <c r="MD58" s="211"/>
      <c r="ME58" s="211"/>
      <c r="MF58" s="211"/>
      <c r="MG58" s="211"/>
      <c r="MH58" s="211"/>
      <c r="MI58" s="211"/>
      <c r="MM58" s="211" t="s">
        <v>1</v>
      </c>
      <c r="MN58" s="211"/>
      <c r="MO58" s="211"/>
      <c r="MP58" s="211"/>
      <c r="MQ58" s="211"/>
      <c r="MR58" s="211"/>
      <c r="MS58" s="211"/>
      <c r="MT58" s="211"/>
      <c r="MU58" s="211"/>
      <c r="NA58" s="211" t="s">
        <v>1</v>
      </c>
      <c r="NB58" s="211"/>
      <c r="NC58" s="211"/>
      <c r="ND58" s="211"/>
      <c r="NE58" s="211"/>
      <c r="NF58" s="211"/>
      <c r="NG58" s="211"/>
      <c r="NH58" s="211"/>
      <c r="NI58" s="211"/>
      <c r="NQ58" s="211" t="s">
        <v>110</v>
      </c>
      <c r="NR58" s="211"/>
      <c r="NS58" s="211"/>
      <c r="NT58" s="211"/>
      <c r="NU58" s="211"/>
      <c r="NV58" s="211"/>
      <c r="NW58" s="211"/>
      <c r="NX58" s="211"/>
      <c r="NY58" s="211"/>
      <c r="NZ58" s="211"/>
      <c r="OA58" s="211"/>
      <c r="OB58" s="211"/>
      <c r="OF58" s="211" t="s">
        <v>1</v>
      </c>
      <c r="OG58" s="211"/>
      <c r="OH58" s="211"/>
      <c r="OI58" s="211"/>
      <c r="OJ58" s="211"/>
      <c r="OK58" s="211"/>
      <c r="OL58" s="211"/>
      <c r="OM58" s="211"/>
      <c r="ON58" s="211"/>
      <c r="OT58" s="211" t="s">
        <v>1</v>
      </c>
      <c r="OU58" s="211"/>
      <c r="OV58" s="211"/>
      <c r="OW58" s="211"/>
      <c r="OX58" s="211"/>
      <c r="OY58" s="211"/>
      <c r="OZ58" s="211"/>
      <c r="PA58" s="211"/>
      <c r="PB58" s="211"/>
    </row>
    <row r="59" spans="1:418" ht="97" customHeight="1">
      <c r="C59" s="6" t="s">
        <v>14</v>
      </c>
      <c r="D59" s="6" t="s">
        <v>201</v>
      </c>
      <c r="E59" s="6" t="s">
        <v>202</v>
      </c>
      <c r="F59" s="6" t="s">
        <v>27</v>
      </c>
      <c r="G59" s="6" t="s">
        <v>203</v>
      </c>
      <c r="H59" s="6" t="s">
        <v>204</v>
      </c>
      <c r="I59" s="6" t="s">
        <v>15</v>
      </c>
      <c r="J59" s="6" t="s">
        <v>206</v>
      </c>
      <c r="K59" s="6" t="s">
        <v>21</v>
      </c>
      <c r="L59" s="6" t="s">
        <v>205</v>
      </c>
      <c r="M59" s="6" t="s">
        <v>20</v>
      </c>
      <c r="N59" s="6" t="s">
        <v>207</v>
      </c>
      <c r="P59" s="6" t="s">
        <v>28</v>
      </c>
      <c r="Q59" s="6" t="s">
        <v>0</v>
      </c>
      <c r="R59" s="6" t="s">
        <v>37</v>
      </c>
      <c r="S59" s="6" t="s">
        <v>38</v>
      </c>
      <c r="T59" s="6" t="s">
        <v>13</v>
      </c>
      <c r="U59" s="6" t="s">
        <v>23</v>
      </c>
      <c r="V59" s="6" t="s">
        <v>208</v>
      </c>
      <c r="W59" s="6" t="s">
        <v>131</v>
      </c>
      <c r="X59" s="6" t="s">
        <v>132</v>
      </c>
      <c r="Z59" s="6" t="s">
        <v>2</v>
      </c>
      <c r="AA59" s="6" t="s">
        <v>196</v>
      </c>
      <c r="AB59" s="6" t="s">
        <v>197</v>
      </c>
      <c r="AC59" s="6" t="s">
        <v>3</v>
      </c>
      <c r="AD59" s="6" t="s">
        <v>4</v>
      </c>
      <c r="AE59" s="6" t="s">
        <v>5</v>
      </c>
      <c r="AF59" s="6" t="s">
        <v>6</v>
      </c>
      <c r="AG59" s="6" t="s">
        <v>24</v>
      </c>
      <c r="AH59" s="6" t="s">
        <v>16</v>
      </c>
      <c r="AJ59" s="6" t="s">
        <v>12</v>
      </c>
      <c r="AL59" s="6" t="s">
        <v>10</v>
      </c>
      <c r="AU59" s="6" t="s">
        <v>14</v>
      </c>
      <c r="AV59" s="6" t="s">
        <v>201</v>
      </c>
      <c r="AW59" s="6" t="s">
        <v>202</v>
      </c>
      <c r="AX59" s="6" t="s">
        <v>27</v>
      </c>
      <c r="AY59" s="6" t="s">
        <v>203</v>
      </c>
      <c r="AZ59" s="6" t="s">
        <v>204</v>
      </c>
      <c r="BA59" s="6" t="s">
        <v>15</v>
      </c>
      <c r="BB59" s="6" t="s">
        <v>206</v>
      </c>
      <c r="BC59" s="6" t="s">
        <v>21</v>
      </c>
      <c r="BD59" s="6" t="s">
        <v>205</v>
      </c>
      <c r="BE59" s="6" t="s">
        <v>20</v>
      </c>
      <c r="BF59" s="6" t="s">
        <v>207</v>
      </c>
      <c r="BJ59" s="6" t="s">
        <v>28</v>
      </c>
      <c r="BK59" s="6" t="s">
        <v>0</v>
      </c>
      <c r="BL59" s="6" t="s">
        <v>37</v>
      </c>
      <c r="BM59" s="6" t="s">
        <v>38</v>
      </c>
      <c r="BN59" s="6" t="s">
        <v>13</v>
      </c>
      <c r="BO59" s="6" t="s">
        <v>23</v>
      </c>
      <c r="BP59" s="6" t="s">
        <v>208</v>
      </c>
      <c r="BQ59" s="6" t="s">
        <v>131</v>
      </c>
      <c r="BR59" s="6" t="s">
        <v>132</v>
      </c>
      <c r="BY59" s="6" t="s">
        <v>28</v>
      </c>
      <c r="BZ59" s="6" t="s">
        <v>0</v>
      </c>
      <c r="CA59" s="6" t="s">
        <v>37</v>
      </c>
      <c r="CB59" s="6" t="s">
        <v>38</v>
      </c>
      <c r="CC59" s="6" t="s">
        <v>13</v>
      </c>
      <c r="CD59" s="6" t="s">
        <v>23</v>
      </c>
      <c r="CE59" s="6" t="s">
        <v>208</v>
      </c>
      <c r="CF59" s="6" t="s">
        <v>131</v>
      </c>
      <c r="CG59" s="6" t="s">
        <v>132</v>
      </c>
      <c r="CQ59" s="6" t="s">
        <v>28</v>
      </c>
      <c r="CR59" s="6" t="s">
        <v>0</v>
      </c>
      <c r="CS59" s="6" t="s">
        <v>37</v>
      </c>
      <c r="CT59" s="6" t="s">
        <v>38</v>
      </c>
      <c r="CU59" s="6" t="s">
        <v>13</v>
      </c>
      <c r="CV59" s="6" t="s">
        <v>23</v>
      </c>
      <c r="CW59" s="6" t="s">
        <v>208</v>
      </c>
      <c r="CX59" s="6" t="s">
        <v>131</v>
      </c>
      <c r="CY59" s="6" t="s">
        <v>132</v>
      </c>
      <c r="DC59" s="6" t="s">
        <v>14</v>
      </c>
      <c r="DD59" s="6" t="s">
        <v>201</v>
      </c>
      <c r="DE59" s="6" t="s">
        <v>202</v>
      </c>
      <c r="DF59" s="6" t="s">
        <v>27</v>
      </c>
      <c r="DG59" s="6" t="s">
        <v>203</v>
      </c>
      <c r="DH59" s="6" t="s">
        <v>204</v>
      </c>
      <c r="DI59" s="6" t="s">
        <v>15</v>
      </c>
      <c r="DJ59" s="6" t="s">
        <v>206</v>
      </c>
      <c r="DK59" s="6" t="s">
        <v>21</v>
      </c>
      <c r="DL59" s="6" t="s">
        <v>205</v>
      </c>
      <c r="DM59" s="6" t="s">
        <v>20</v>
      </c>
      <c r="DN59" s="6" t="s">
        <v>207</v>
      </c>
      <c r="DR59" s="6" t="s">
        <v>2</v>
      </c>
      <c r="DS59" s="6" t="s">
        <v>196</v>
      </c>
      <c r="DT59" s="6" t="s">
        <v>197</v>
      </c>
      <c r="DU59" s="6" t="s">
        <v>3</v>
      </c>
      <c r="DV59" s="6" t="s">
        <v>4</v>
      </c>
      <c r="DW59" s="6" t="s">
        <v>5</v>
      </c>
      <c r="DX59" s="6" t="s">
        <v>6</v>
      </c>
      <c r="DY59" s="6" t="s">
        <v>24</v>
      </c>
      <c r="DZ59" s="6" t="s">
        <v>16</v>
      </c>
      <c r="EG59" s="6" t="s">
        <v>14</v>
      </c>
      <c r="EH59" s="6" t="s">
        <v>201</v>
      </c>
      <c r="EI59" s="6" t="s">
        <v>202</v>
      </c>
      <c r="EJ59" s="6" t="s">
        <v>27</v>
      </c>
      <c r="EK59" s="6" t="s">
        <v>203</v>
      </c>
      <c r="EL59" s="6" t="s">
        <v>204</v>
      </c>
      <c r="EM59" s="6" t="s">
        <v>15</v>
      </c>
      <c r="EN59" s="6" t="s">
        <v>206</v>
      </c>
      <c r="EO59" s="6" t="s">
        <v>21</v>
      </c>
      <c r="EP59" s="6" t="s">
        <v>205</v>
      </c>
      <c r="EQ59" s="6" t="s">
        <v>20</v>
      </c>
      <c r="ER59" s="6" t="s">
        <v>207</v>
      </c>
      <c r="EZ59" s="6" t="s">
        <v>14</v>
      </c>
      <c r="FA59" s="6" t="s">
        <v>201</v>
      </c>
      <c r="FB59" s="6" t="s">
        <v>202</v>
      </c>
      <c r="FC59" s="6" t="s">
        <v>27</v>
      </c>
      <c r="FD59" s="6" t="s">
        <v>203</v>
      </c>
      <c r="FE59" s="6" t="s">
        <v>204</v>
      </c>
      <c r="FF59" s="6" t="s">
        <v>15</v>
      </c>
      <c r="FG59" s="6" t="s">
        <v>206</v>
      </c>
      <c r="FH59" s="6" t="s">
        <v>21</v>
      </c>
      <c r="FI59" s="6" t="s">
        <v>205</v>
      </c>
      <c r="FJ59" s="6" t="s">
        <v>20</v>
      </c>
      <c r="FK59" s="6" t="s">
        <v>207</v>
      </c>
      <c r="FO59" s="6" t="s">
        <v>28</v>
      </c>
      <c r="FP59" s="6" t="s">
        <v>0</v>
      </c>
      <c r="FQ59" s="6" t="s">
        <v>37</v>
      </c>
      <c r="FR59" s="6" t="s">
        <v>38</v>
      </c>
      <c r="FS59" s="6" t="s">
        <v>13</v>
      </c>
      <c r="FT59" s="6" t="s">
        <v>23</v>
      </c>
      <c r="FU59" s="6" t="s">
        <v>208</v>
      </c>
      <c r="FV59" s="6" t="s">
        <v>131</v>
      </c>
      <c r="FW59" s="6" t="s">
        <v>132</v>
      </c>
      <c r="GC59" s="6" t="s">
        <v>28</v>
      </c>
      <c r="GD59" s="6" t="s">
        <v>0</v>
      </c>
      <c r="GE59" s="6" t="s">
        <v>37</v>
      </c>
      <c r="GF59" s="6" t="s">
        <v>38</v>
      </c>
      <c r="GG59" s="6" t="s">
        <v>13</v>
      </c>
      <c r="GH59" s="6" t="s">
        <v>23</v>
      </c>
      <c r="GI59" s="6" t="s">
        <v>208</v>
      </c>
      <c r="GJ59" s="6" t="s">
        <v>131</v>
      </c>
      <c r="GK59" s="6" t="s">
        <v>132</v>
      </c>
      <c r="GS59" s="6" t="s">
        <v>14</v>
      </c>
      <c r="GT59" s="6" t="s">
        <v>201</v>
      </c>
      <c r="GU59" s="6" t="s">
        <v>202</v>
      </c>
      <c r="GV59" s="6" t="s">
        <v>27</v>
      </c>
      <c r="GW59" s="6" t="s">
        <v>203</v>
      </c>
      <c r="GX59" s="6" t="s">
        <v>204</v>
      </c>
      <c r="GY59" s="6" t="s">
        <v>15</v>
      </c>
      <c r="GZ59" s="6" t="s">
        <v>206</v>
      </c>
      <c r="HA59" s="6" t="s">
        <v>21</v>
      </c>
      <c r="HB59" s="6" t="s">
        <v>205</v>
      </c>
      <c r="HC59" s="6" t="s">
        <v>20</v>
      </c>
      <c r="HD59" s="6" t="s">
        <v>207</v>
      </c>
      <c r="HH59" s="6" t="s">
        <v>28</v>
      </c>
      <c r="HI59" s="6" t="s">
        <v>0</v>
      </c>
      <c r="HJ59" s="6" t="s">
        <v>37</v>
      </c>
      <c r="HK59" s="6" t="s">
        <v>38</v>
      </c>
      <c r="HL59" s="6" t="s">
        <v>13</v>
      </c>
      <c r="HM59" s="6" t="s">
        <v>23</v>
      </c>
      <c r="HN59" s="6" t="s">
        <v>208</v>
      </c>
      <c r="HO59" s="6" t="s">
        <v>131</v>
      </c>
      <c r="HP59" s="6" t="s">
        <v>132</v>
      </c>
      <c r="HV59" s="6" t="s">
        <v>28</v>
      </c>
      <c r="HW59" s="6" t="s">
        <v>0</v>
      </c>
      <c r="HX59" s="6" t="s">
        <v>37</v>
      </c>
      <c r="HY59" s="6" t="s">
        <v>38</v>
      </c>
      <c r="HZ59" s="6" t="s">
        <v>13</v>
      </c>
      <c r="IA59" s="6" t="s">
        <v>23</v>
      </c>
      <c r="IB59" s="6" t="s">
        <v>208</v>
      </c>
      <c r="IC59" s="6" t="s">
        <v>131</v>
      </c>
      <c r="ID59" s="6" t="s">
        <v>132</v>
      </c>
      <c r="IL59" s="6" t="s">
        <v>14</v>
      </c>
      <c r="IM59" s="6" t="s">
        <v>201</v>
      </c>
      <c r="IN59" s="6" t="s">
        <v>202</v>
      </c>
      <c r="IO59" s="6" t="s">
        <v>27</v>
      </c>
      <c r="IP59" s="6" t="s">
        <v>203</v>
      </c>
      <c r="IQ59" s="6" t="s">
        <v>204</v>
      </c>
      <c r="IR59" s="6" t="s">
        <v>15</v>
      </c>
      <c r="IS59" s="6" t="s">
        <v>206</v>
      </c>
      <c r="IT59" s="6" t="s">
        <v>21</v>
      </c>
      <c r="IU59" s="6" t="s">
        <v>205</v>
      </c>
      <c r="IV59" s="6" t="s">
        <v>20</v>
      </c>
      <c r="IW59" s="6" t="s">
        <v>207</v>
      </c>
      <c r="JA59" s="6" t="s">
        <v>28</v>
      </c>
      <c r="JB59" s="6" t="s">
        <v>0</v>
      </c>
      <c r="JC59" s="6" t="s">
        <v>37</v>
      </c>
      <c r="JD59" s="6" t="s">
        <v>38</v>
      </c>
      <c r="JE59" s="6" t="s">
        <v>13</v>
      </c>
      <c r="JF59" s="6" t="s">
        <v>23</v>
      </c>
      <c r="JG59" s="6" t="s">
        <v>208</v>
      </c>
      <c r="JH59" s="6" t="s">
        <v>131</v>
      </c>
      <c r="JI59" s="6" t="s">
        <v>132</v>
      </c>
      <c r="JO59" s="6" t="s">
        <v>28</v>
      </c>
      <c r="JP59" s="6" t="s">
        <v>0</v>
      </c>
      <c r="JQ59" s="6" t="s">
        <v>37</v>
      </c>
      <c r="JR59" s="6" t="s">
        <v>38</v>
      </c>
      <c r="JS59" s="6" t="s">
        <v>13</v>
      </c>
      <c r="JT59" s="6" t="s">
        <v>23</v>
      </c>
      <c r="JU59" s="6" t="s">
        <v>208</v>
      </c>
      <c r="JV59" s="6" t="s">
        <v>131</v>
      </c>
      <c r="JW59" s="6" t="s">
        <v>132</v>
      </c>
      <c r="KE59" s="6" t="s">
        <v>14</v>
      </c>
      <c r="KF59" s="6" t="s">
        <v>201</v>
      </c>
      <c r="KG59" s="6" t="s">
        <v>202</v>
      </c>
      <c r="KH59" s="6" t="s">
        <v>27</v>
      </c>
      <c r="KI59" s="6" t="s">
        <v>203</v>
      </c>
      <c r="KJ59" s="6" t="s">
        <v>204</v>
      </c>
      <c r="KK59" s="6" t="s">
        <v>15</v>
      </c>
      <c r="KL59" s="6" t="s">
        <v>206</v>
      </c>
      <c r="KM59" s="6" t="s">
        <v>21</v>
      </c>
      <c r="KN59" s="6" t="s">
        <v>205</v>
      </c>
      <c r="KO59" s="6" t="s">
        <v>20</v>
      </c>
      <c r="KP59" s="6" t="s">
        <v>207</v>
      </c>
      <c r="KT59" s="6" t="s">
        <v>28</v>
      </c>
      <c r="KU59" s="6" t="s">
        <v>0</v>
      </c>
      <c r="KV59" s="6" t="s">
        <v>37</v>
      </c>
      <c r="KW59" s="6" t="s">
        <v>38</v>
      </c>
      <c r="KX59" s="6" t="s">
        <v>13</v>
      </c>
      <c r="KY59" s="6" t="s">
        <v>23</v>
      </c>
      <c r="KZ59" s="6" t="s">
        <v>208</v>
      </c>
      <c r="LA59" s="6" t="s">
        <v>131</v>
      </c>
      <c r="LB59" s="6" t="s">
        <v>132</v>
      </c>
      <c r="LH59" s="6" t="s">
        <v>28</v>
      </c>
      <c r="LI59" s="6" t="s">
        <v>0</v>
      </c>
      <c r="LJ59" s="6" t="s">
        <v>37</v>
      </c>
      <c r="LK59" s="6" t="s">
        <v>38</v>
      </c>
      <c r="LL59" s="6" t="s">
        <v>13</v>
      </c>
      <c r="LM59" s="6" t="s">
        <v>23</v>
      </c>
      <c r="LN59" s="6" t="s">
        <v>208</v>
      </c>
      <c r="LO59" s="6" t="s">
        <v>131</v>
      </c>
      <c r="LP59" s="6" t="s">
        <v>132</v>
      </c>
      <c r="LX59" s="6" t="s">
        <v>14</v>
      </c>
      <c r="LY59" s="6" t="s">
        <v>201</v>
      </c>
      <c r="LZ59" s="6" t="s">
        <v>202</v>
      </c>
      <c r="MA59" s="6" t="s">
        <v>27</v>
      </c>
      <c r="MB59" s="6" t="s">
        <v>203</v>
      </c>
      <c r="MC59" s="6" t="s">
        <v>204</v>
      </c>
      <c r="MD59" s="6" t="s">
        <v>15</v>
      </c>
      <c r="ME59" s="6" t="s">
        <v>206</v>
      </c>
      <c r="MF59" s="6" t="s">
        <v>21</v>
      </c>
      <c r="MG59" s="6" t="s">
        <v>205</v>
      </c>
      <c r="MH59" s="6" t="s">
        <v>20</v>
      </c>
      <c r="MI59" s="6" t="s">
        <v>207</v>
      </c>
      <c r="MM59" s="6" t="s">
        <v>28</v>
      </c>
      <c r="MN59" s="6" t="s">
        <v>0</v>
      </c>
      <c r="MO59" s="6" t="s">
        <v>37</v>
      </c>
      <c r="MP59" s="6" t="s">
        <v>38</v>
      </c>
      <c r="MQ59" s="6" t="s">
        <v>13</v>
      </c>
      <c r="MR59" s="6" t="s">
        <v>23</v>
      </c>
      <c r="MS59" s="6" t="s">
        <v>208</v>
      </c>
      <c r="MT59" s="6" t="s">
        <v>131</v>
      </c>
      <c r="MU59" s="6" t="s">
        <v>132</v>
      </c>
      <c r="NA59" s="6" t="s">
        <v>28</v>
      </c>
      <c r="NB59" s="6" t="s">
        <v>0</v>
      </c>
      <c r="NC59" s="6" t="s">
        <v>37</v>
      </c>
      <c r="ND59" s="6" t="s">
        <v>38</v>
      </c>
      <c r="NE59" s="6" t="s">
        <v>13</v>
      </c>
      <c r="NF59" s="6" t="s">
        <v>23</v>
      </c>
      <c r="NG59" s="6" t="s">
        <v>208</v>
      </c>
      <c r="NH59" s="6" t="s">
        <v>131</v>
      </c>
      <c r="NI59" s="6" t="s">
        <v>132</v>
      </c>
      <c r="NQ59" s="6" t="s">
        <v>14</v>
      </c>
      <c r="NR59" s="6" t="s">
        <v>201</v>
      </c>
      <c r="NS59" s="6" t="s">
        <v>202</v>
      </c>
      <c r="NT59" s="6" t="s">
        <v>27</v>
      </c>
      <c r="NU59" s="6" t="s">
        <v>203</v>
      </c>
      <c r="NV59" s="6" t="s">
        <v>204</v>
      </c>
      <c r="NW59" s="6" t="s">
        <v>15</v>
      </c>
      <c r="NX59" s="6" t="s">
        <v>206</v>
      </c>
      <c r="NY59" s="6" t="s">
        <v>21</v>
      </c>
      <c r="NZ59" s="6" t="s">
        <v>205</v>
      </c>
      <c r="OA59" s="6" t="s">
        <v>20</v>
      </c>
      <c r="OB59" s="6" t="s">
        <v>207</v>
      </c>
      <c r="OF59" s="6" t="s">
        <v>28</v>
      </c>
      <c r="OG59" s="6" t="s">
        <v>0</v>
      </c>
      <c r="OH59" s="6" t="s">
        <v>37</v>
      </c>
      <c r="OI59" s="6" t="s">
        <v>38</v>
      </c>
      <c r="OJ59" s="6" t="s">
        <v>13</v>
      </c>
      <c r="OK59" s="6" t="s">
        <v>23</v>
      </c>
      <c r="OL59" s="6" t="s">
        <v>208</v>
      </c>
      <c r="OM59" s="6" t="s">
        <v>131</v>
      </c>
      <c r="ON59" s="6" t="s">
        <v>132</v>
      </c>
      <c r="OT59" s="6" t="s">
        <v>28</v>
      </c>
      <c r="OU59" s="6" t="s">
        <v>0</v>
      </c>
      <c r="OV59" s="6" t="s">
        <v>37</v>
      </c>
      <c r="OW59" s="6" t="s">
        <v>38</v>
      </c>
      <c r="OX59" s="6" t="s">
        <v>13</v>
      </c>
      <c r="OY59" s="6" t="s">
        <v>23</v>
      </c>
      <c r="OZ59" s="6" t="s">
        <v>208</v>
      </c>
      <c r="PA59" s="6" t="s">
        <v>131</v>
      </c>
      <c r="PB59" s="6" t="s">
        <v>132</v>
      </c>
    </row>
    <row r="60" spans="1:418" ht="16" customHeight="1">
      <c r="A60" s="204" t="s">
        <v>171</v>
      </c>
      <c r="B60" s="23" t="s">
        <v>14</v>
      </c>
      <c r="C60" s="23"/>
      <c r="D60" s="23"/>
      <c r="E60" s="23"/>
      <c r="P60" s="18">
        <v>0</v>
      </c>
      <c r="Q60" s="18">
        <f>D26</f>
        <v>50000</v>
      </c>
      <c r="R60" s="18">
        <v>0</v>
      </c>
      <c r="S60" s="18">
        <v>0</v>
      </c>
      <c r="T60" s="18">
        <v>0</v>
      </c>
      <c r="U60" s="18">
        <v>0</v>
      </c>
      <c r="V60" s="18">
        <v>0</v>
      </c>
      <c r="W60" s="18">
        <v>0</v>
      </c>
      <c r="X60" s="18">
        <v>0</v>
      </c>
      <c r="Z60" s="19">
        <v>0</v>
      </c>
      <c r="AA60" s="19">
        <v>0</v>
      </c>
      <c r="AB60" s="19">
        <v>0</v>
      </c>
      <c r="AC60" s="19">
        <v>0</v>
      </c>
      <c r="AD60" s="19">
        <v>0</v>
      </c>
      <c r="AE60" s="19">
        <v>0</v>
      </c>
      <c r="AF60" s="19">
        <v>0</v>
      </c>
      <c r="AG60" s="19">
        <v>0</v>
      </c>
      <c r="AH60" s="19">
        <v>0</v>
      </c>
      <c r="AJ60" s="7">
        <f>SUM(Z60:AH60)</f>
        <v>0</v>
      </c>
      <c r="AL60" s="7">
        <f t="shared" ref="AL60:AL71" si="0">SUM(P60:X60) + AJ60</f>
        <v>50000</v>
      </c>
      <c r="AO60" s="7">
        <f t="array" ref="AO60:AO71">TRANSPOSE(C101:N101)</f>
        <v>50000</v>
      </c>
      <c r="AP60" s="22">
        <f>AO60-AL60</f>
        <v>0</v>
      </c>
      <c r="AU60" s="7">
        <f ca="1">IF((ROW()-ROW($AU$60))=(COLUMN()-COLUMN($AU$60)),INDIRECT(ADDRESS(ROW($AL60),COLUMN($AL60))),0)</f>
        <v>50000</v>
      </c>
      <c r="AV60" s="7">
        <f t="shared" ref="AV60:BF71" ca="1" si="1">IF((ROW()-ROW($AU$60))=(COLUMN()-COLUMN($AU$60)),INDIRECT(ADDRESS(ROW($AL60),COLUMN($AL60))),0)</f>
        <v>0</v>
      </c>
      <c r="AW60" s="7">
        <f t="shared" ca="1" si="1"/>
        <v>0</v>
      </c>
      <c r="AX60" s="7">
        <f t="shared" ca="1" si="1"/>
        <v>0</v>
      </c>
      <c r="AY60" s="7">
        <f t="shared" ca="1" si="1"/>
        <v>0</v>
      </c>
      <c r="AZ60" s="7">
        <f t="shared" ca="1" si="1"/>
        <v>0</v>
      </c>
      <c r="BA60" s="7">
        <f t="shared" ca="1" si="1"/>
        <v>0</v>
      </c>
      <c r="BB60" s="7">
        <f t="shared" ca="1" si="1"/>
        <v>0</v>
      </c>
      <c r="BC60" s="7">
        <f t="shared" ca="1" si="1"/>
        <v>0</v>
      </c>
      <c r="BD60" s="7">
        <f t="shared" ca="1" si="1"/>
        <v>0</v>
      </c>
      <c r="BE60" s="7">
        <f t="shared" ca="1" si="1"/>
        <v>0</v>
      </c>
      <c r="BF60" s="7">
        <f t="shared" ca="1" si="1"/>
        <v>0</v>
      </c>
      <c r="BJ60" s="7">
        <f t="array" aca="1" ref="BJ60:BR71" ca="1">MMULT(P60:X71, MINVERSE(AU81:BC89))</f>
        <v>0</v>
      </c>
      <c r="BK60" s="7">
        <f ca="1"/>
        <v>1</v>
      </c>
      <c r="BL60" s="7">
        <f ca="1"/>
        <v>0</v>
      </c>
      <c r="BM60" s="7">
        <f ca="1"/>
        <v>0</v>
      </c>
      <c r="BN60" s="7">
        <f ca="1"/>
        <v>0</v>
      </c>
      <c r="BO60" s="7">
        <f ca="1"/>
        <v>0</v>
      </c>
      <c r="BP60" s="7">
        <f ca="1"/>
        <v>0</v>
      </c>
      <c r="BQ60" s="7">
        <f ca="1"/>
        <v>0</v>
      </c>
      <c r="BR60" s="7">
        <f ca="1"/>
        <v>0</v>
      </c>
      <c r="BY60" s="7">
        <f t="array" aca="1" ref="BY60:CG71" ca="1">MMULT(TRANSPOSE(C81:N89), MINVERSE(AU81:BC89))</f>
        <v>0</v>
      </c>
      <c r="BZ60" s="7">
        <f ca="1"/>
        <v>0</v>
      </c>
      <c r="CA60" s="7">
        <f ca="1"/>
        <v>0</v>
      </c>
      <c r="CB60" s="7">
        <f ca="1"/>
        <v>0</v>
      </c>
      <c r="CC60" s="7">
        <f ca="1"/>
        <v>0</v>
      </c>
      <c r="CD60" s="7">
        <f ca="1"/>
        <v>0</v>
      </c>
      <c r="CE60" s="7">
        <f ca="1"/>
        <v>0</v>
      </c>
      <c r="CF60" s="7">
        <f ca="1"/>
        <v>0</v>
      </c>
      <c r="CG60" s="7">
        <f ca="1"/>
        <v>0</v>
      </c>
      <c r="CQ60" s="7">
        <f t="array" aca="1" ref="CQ60:CY71" ca="1">MMULT(P60:X71, MINVERSE(CQ81:CY89))</f>
        <v>0</v>
      </c>
      <c r="CR60" s="7">
        <f ca="1"/>
        <v>0.95102234902520211</v>
      </c>
      <c r="CS60" s="7">
        <f ca="1"/>
        <v>0</v>
      </c>
      <c r="CT60" s="7">
        <f ca="1"/>
        <v>0</v>
      </c>
      <c r="CU60" s="7">
        <f ca="1"/>
        <v>0</v>
      </c>
      <c r="CV60" s="7">
        <f ca="1"/>
        <v>0</v>
      </c>
      <c r="CW60" s="7">
        <f ca="1"/>
        <v>0</v>
      </c>
      <c r="CX60" s="7">
        <f ca="1"/>
        <v>0</v>
      </c>
      <c r="CY60" s="7">
        <f ca="1"/>
        <v>0</v>
      </c>
      <c r="DC60" s="7">
        <f ca="1">IF((ROW()-ROW($DC$60))=(COLUMN()-COLUMN($DC$60)),INDIRECT(ADDRESS(ROW($AJ60),COLUMN($AJ60))),0)</f>
        <v>0</v>
      </c>
      <c r="DD60" s="7">
        <f t="shared" ref="DD60:DN71" ca="1" si="2">IF((ROW()-ROW($DC$60))=(COLUMN()-COLUMN($DC$60)),INDIRECT(ADDRESS(ROW($AJ60),COLUMN($AJ60))),0)</f>
        <v>0</v>
      </c>
      <c r="DE60" s="7">
        <f t="shared" ca="1" si="2"/>
        <v>0</v>
      </c>
      <c r="DF60" s="7">
        <f t="shared" ca="1" si="2"/>
        <v>0</v>
      </c>
      <c r="DG60" s="7">
        <f t="shared" ca="1" si="2"/>
        <v>0</v>
      </c>
      <c r="DH60" s="7">
        <f t="shared" ca="1" si="2"/>
        <v>0</v>
      </c>
      <c r="DI60" s="7">
        <f t="shared" ca="1" si="2"/>
        <v>0</v>
      </c>
      <c r="DJ60" s="7">
        <f t="shared" ca="1" si="2"/>
        <v>0</v>
      </c>
      <c r="DK60" s="7">
        <f t="shared" ca="1" si="2"/>
        <v>0</v>
      </c>
      <c r="DL60" s="7">
        <f t="shared" ca="1" si="2"/>
        <v>0</v>
      </c>
      <c r="DM60" s="7">
        <f t="shared" ca="1" si="2"/>
        <v>0</v>
      </c>
      <c r="DN60" s="7">
        <f t="shared" ca="1" si="2"/>
        <v>0</v>
      </c>
      <c r="DR60" s="17">
        <v>0</v>
      </c>
      <c r="DS60" s="17">
        <v>0</v>
      </c>
      <c r="DT60" s="17">
        <v>0</v>
      </c>
      <c r="DU60" s="17">
        <v>0</v>
      </c>
      <c r="DV60" s="17">
        <v>0</v>
      </c>
      <c r="DW60" s="17">
        <v>0</v>
      </c>
      <c r="DX60" s="17">
        <v>0</v>
      </c>
      <c r="DY60" s="17">
        <v>0</v>
      </c>
      <c r="DZ60" s="17">
        <v>0</v>
      </c>
      <c r="EX60" s="204" t="s">
        <v>171</v>
      </c>
      <c r="EY60" s="23" t="s">
        <v>14</v>
      </c>
      <c r="FO60" s="7">
        <f t="array" aca="1" ref="FO60:FW71" ca="1">MMULT(EG105:ER116, $CQ$105:$CY$116)</f>
        <v>0</v>
      </c>
      <c r="FP60" s="7">
        <f ca="1"/>
        <v>50000</v>
      </c>
      <c r="FQ60" s="7">
        <f ca="1"/>
        <v>0</v>
      </c>
      <c r="FR60" s="7">
        <f ca="1"/>
        <v>0</v>
      </c>
      <c r="FS60" s="7">
        <f ca="1"/>
        <v>0</v>
      </c>
      <c r="FT60" s="7">
        <f ca="1"/>
        <v>0</v>
      </c>
      <c r="FU60" s="7">
        <f ca="1"/>
        <v>0</v>
      </c>
      <c r="FV60" s="7">
        <f ca="1"/>
        <v>0</v>
      </c>
      <c r="FW60" s="7">
        <f ca="1"/>
        <v>0</v>
      </c>
      <c r="GQ60" s="204" t="s">
        <v>171</v>
      </c>
      <c r="GR60" s="23" t="s">
        <v>14</v>
      </c>
      <c r="HH60" s="7">
        <f t="array" aca="1" ref="HH60:HP71" ca="1">MMULT(EZ105:FK116, $CQ$105:$CY$116)</f>
        <v>0</v>
      </c>
      <c r="HI60" s="7">
        <f ca="1"/>
        <v>50000</v>
      </c>
      <c r="HJ60" s="7">
        <f ca="1"/>
        <v>0</v>
      </c>
      <c r="HK60" s="7">
        <f ca="1"/>
        <v>0</v>
      </c>
      <c r="HL60" s="7">
        <f ca="1"/>
        <v>0</v>
      </c>
      <c r="HM60" s="7">
        <f ca="1"/>
        <v>0</v>
      </c>
      <c r="HN60" s="7">
        <f ca="1"/>
        <v>0</v>
      </c>
      <c r="HO60" s="7">
        <f ca="1"/>
        <v>0</v>
      </c>
      <c r="HP60" s="7">
        <f ca="1"/>
        <v>0</v>
      </c>
      <c r="IJ60" s="204" t="s">
        <v>171</v>
      </c>
      <c r="IK60" s="23" t="s">
        <v>14</v>
      </c>
      <c r="JA60" s="7">
        <f t="array" aca="1" ref="JA60:JI71" ca="1">MMULT(GS105:HD116, $CQ$105:$CY$116)</f>
        <v>0</v>
      </c>
      <c r="JB60" s="7">
        <f ca="1"/>
        <v>50000</v>
      </c>
      <c r="JC60" s="7">
        <f ca="1"/>
        <v>0</v>
      </c>
      <c r="JD60" s="7">
        <f ca="1"/>
        <v>0</v>
      </c>
      <c r="JE60" s="7">
        <f ca="1"/>
        <v>0</v>
      </c>
      <c r="JF60" s="7">
        <f ca="1"/>
        <v>0</v>
      </c>
      <c r="JG60" s="7">
        <f ca="1"/>
        <v>0</v>
      </c>
      <c r="JH60" s="7">
        <f ca="1"/>
        <v>0</v>
      </c>
      <c r="JI60" s="7">
        <f ca="1"/>
        <v>0</v>
      </c>
      <c r="KC60" s="204" t="s">
        <v>171</v>
      </c>
      <c r="KD60" s="23" t="s">
        <v>14</v>
      </c>
      <c r="KT60" s="7">
        <f t="array" aca="1" ref="KT60:LB71" ca="1">MMULT(IL105:IW116, $CQ$105:$CY$116)</f>
        <v>0</v>
      </c>
      <c r="KU60" s="7">
        <f ca="1"/>
        <v>50000</v>
      </c>
      <c r="KV60" s="7">
        <f ca="1"/>
        <v>0</v>
      </c>
      <c r="KW60" s="7">
        <f ca="1"/>
        <v>0</v>
      </c>
      <c r="KX60" s="7">
        <f ca="1"/>
        <v>0</v>
      </c>
      <c r="KY60" s="7">
        <f ca="1"/>
        <v>0</v>
      </c>
      <c r="KZ60" s="7">
        <f ca="1"/>
        <v>0</v>
      </c>
      <c r="LA60" s="7">
        <f ca="1"/>
        <v>0</v>
      </c>
      <c r="LB60" s="7">
        <f ca="1"/>
        <v>0</v>
      </c>
      <c r="LV60" s="204" t="s">
        <v>171</v>
      </c>
      <c r="LW60" s="23" t="s">
        <v>14</v>
      </c>
      <c r="MM60" s="7">
        <f t="array" aca="1" ref="MM60:MU71" ca="1">MMULT(KE105:KP116, $CQ$105:$CY$116)</f>
        <v>0</v>
      </c>
      <c r="MN60" s="7">
        <f ca="1"/>
        <v>50000</v>
      </c>
      <c r="MO60" s="7">
        <f ca="1"/>
        <v>0</v>
      </c>
      <c r="MP60" s="7">
        <f ca="1"/>
        <v>0</v>
      </c>
      <c r="MQ60" s="7">
        <f ca="1"/>
        <v>0</v>
      </c>
      <c r="MR60" s="7">
        <f ca="1"/>
        <v>0</v>
      </c>
      <c r="MS60" s="7">
        <f ca="1"/>
        <v>0</v>
      </c>
      <c r="MT60" s="7">
        <f ca="1"/>
        <v>0</v>
      </c>
      <c r="MU60" s="7">
        <f ca="1"/>
        <v>0</v>
      </c>
      <c r="NO60" s="204" t="s">
        <v>171</v>
      </c>
      <c r="NP60" s="23" t="s">
        <v>14</v>
      </c>
      <c r="OF60" s="7">
        <f t="array" aca="1" ref="OF60:ON71" ca="1">MMULT(LX105:MI116, $CQ$105:$CY$116)</f>
        <v>0</v>
      </c>
      <c r="OG60" s="7">
        <f ca="1"/>
        <v>50000</v>
      </c>
      <c r="OH60" s="7">
        <f ca="1"/>
        <v>0</v>
      </c>
      <c r="OI60" s="7">
        <f ca="1"/>
        <v>0</v>
      </c>
      <c r="OJ60" s="7">
        <f ca="1"/>
        <v>0</v>
      </c>
      <c r="OK60" s="7">
        <f ca="1"/>
        <v>0</v>
      </c>
      <c r="OL60" s="7">
        <f ca="1"/>
        <v>0</v>
      </c>
      <c r="OM60" s="7">
        <f ca="1"/>
        <v>0</v>
      </c>
      <c r="ON60" s="7">
        <f ca="1"/>
        <v>0</v>
      </c>
    </row>
    <row r="61" spans="1:418" ht="16" customHeight="1">
      <c r="A61" s="204"/>
      <c r="B61" s="23" t="s">
        <v>201</v>
      </c>
      <c r="C61" s="23"/>
      <c r="D61" s="23"/>
      <c r="E61" s="23"/>
      <c r="P61" s="18">
        <v>0</v>
      </c>
      <c r="Q61" s="18">
        <f>H29</f>
        <v>2500</v>
      </c>
      <c r="R61" s="18">
        <f>J26</f>
        <v>47500</v>
      </c>
      <c r="S61" s="18">
        <v>0</v>
      </c>
      <c r="T61" s="18">
        <v>0</v>
      </c>
      <c r="U61" s="18">
        <v>0</v>
      </c>
      <c r="V61" s="18">
        <v>0</v>
      </c>
      <c r="W61" s="18">
        <v>0</v>
      </c>
      <c r="X61" s="18">
        <v>0</v>
      </c>
      <c r="Z61" s="19">
        <v>0</v>
      </c>
      <c r="AA61" s="19">
        <v>0</v>
      </c>
      <c r="AB61" s="19">
        <v>0</v>
      </c>
      <c r="AC61" s="19">
        <v>0</v>
      </c>
      <c r="AD61" s="19">
        <v>0</v>
      </c>
      <c r="AE61" s="19">
        <v>0</v>
      </c>
      <c r="AF61" s="19">
        <v>0</v>
      </c>
      <c r="AG61" s="19">
        <v>0</v>
      </c>
      <c r="AH61" s="19">
        <v>0</v>
      </c>
      <c r="AJ61" s="7">
        <f t="shared" ref="AJ61:AJ71" si="3">SUM(Z61:AH61)</f>
        <v>0</v>
      </c>
      <c r="AL61" s="7">
        <f t="shared" si="0"/>
        <v>50000</v>
      </c>
      <c r="AO61" s="7">
        <v>50000</v>
      </c>
      <c r="AP61" s="22">
        <f t="shared" ref="AP61:AP71" si="4">AO61-AL61</f>
        <v>0</v>
      </c>
      <c r="AU61" s="7">
        <f t="shared" ref="AU61:AU71" ca="1" si="5">IF((ROW()-ROW($AU$60))=(COLUMN()-COLUMN($AU$60)),INDIRECT(ADDRESS(ROW($AL61),COLUMN($AL61))),0)</f>
        <v>0</v>
      </c>
      <c r="AV61" s="7">
        <f t="shared" ca="1" si="1"/>
        <v>50000</v>
      </c>
      <c r="AW61" s="7">
        <f t="shared" ca="1" si="1"/>
        <v>0</v>
      </c>
      <c r="AX61" s="7">
        <f t="shared" ca="1" si="1"/>
        <v>0</v>
      </c>
      <c r="AY61" s="7">
        <f t="shared" ca="1" si="1"/>
        <v>0</v>
      </c>
      <c r="AZ61" s="7">
        <f t="shared" ca="1" si="1"/>
        <v>0</v>
      </c>
      <c r="BA61" s="7">
        <f t="shared" ca="1" si="1"/>
        <v>0</v>
      </c>
      <c r="BB61" s="7">
        <f t="shared" ca="1" si="1"/>
        <v>0</v>
      </c>
      <c r="BC61" s="7">
        <f t="shared" ca="1" si="1"/>
        <v>0</v>
      </c>
      <c r="BD61" s="7">
        <f t="shared" ca="1" si="1"/>
        <v>0</v>
      </c>
      <c r="BE61" s="7">
        <f t="shared" ca="1" si="1"/>
        <v>0</v>
      </c>
      <c r="BF61" s="7">
        <f t="shared" ca="1" si="1"/>
        <v>0</v>
      </c>
      <c r="BJ61" s="7">
        <f ca="1"/>
        <v>0</v>
      </c>
      <c r="BK61" s="7">
        <f ca="1"/>
        <v>0.05</v>
      </c>
      <c r="BL61" s="7">
        <f ca="1"/>
        <v>1</v>
      </c>
      <c r="BM61" s="7">
        <f ca="1"/>
        <v>0</v>
      </c>
      <c r="BN61" s="7">
        <f ca="1"/>
        <v>0</v>
      </c>
      <c r="BO61" s="7">
        <f ca="1"/>
        <v>0</v>
      </c>
      <c r="BP61" s="7">
        <f ca="1"/>
        <v>0</v>
      </c>
      <c r="BQ61" s="7">
        <f ca="1"/>
        <v>0</v>
      </c>
      <c r="BR61" s="7">
        <f ca="1"/>
        <v>0</v>
      </c>
      <c r="BY61" s="7">
        <f ca="1"/>
        <v>0</v>
      </c>
      <c r="BZ61" s="7">
        <f ca="1"/>
        <v>1</v>
      </c>
      <c r="CA61" s="7">
        <f ca="1"/>
        <v>0</v>
      </c>
      <c r="CB61" s="7">
        <f ca="1"/>
        <v>0</v>
      </c>
      <c r="CC61" s="7">
        <f ca="1"/>
        <v>0</v>
      </c>
      <c r="CD61" s="7">
        <f ca="1"/>
        <v>0</v>
      </c>
      <c r="CE61" s="7">
        <f ca="1"/>
        <v>0</v>
      </c>
      <c r="CF61" s="7">
        <f ca="1"/>
        <v>0</v>
      </c>
      <c r="CG61" s="7">
        <f ca="1"/>
        <v>0</v>
      </c>
      <c r="CQ61" s="7">
        <f ca="1"/>
        <v>0</v>
      </c>
      <c r="CR61" s="7">
        <f ca="1"/>
        <v>4.755111745126011E-2</v>
      </c>
      <c r="CS61" s="7">
        <f ca="1"/>
        <v>0.98855359001040588</v>
      </c>
      <c r="CT61" s="7">
        <f ca="1"/>
        <v>0</v>
      </c>
      <c r="CU61" s="7">
        <f ca="1"/>
        <v>0</v>
      </c>
      <c r="CV61" s="7">
        <f ca="1"/>
        <v>0</v>
      </c>
      <c r="CW61" s="7">
        <f ca="1"/>
        <v>0</v>
      </c>
      <c r="CX61" s="7">
        <f ca="1"/>
        <v>0</v>
      </c>
      <c r="CY61" s="7">
        <f ca="1"/>
        <v>0</v>
      </c>
      <c r="DC61" s="7">
        <f t="shared" ref="DC61:DC71" ca="1" si="6">IF((ROW()-ROW($DC$60))=(COLUMN()-COLUMN($DC$60)),INDIRECT(ADDRESS(ROW($AJ61),COLUMN($AJ61))),0)</f>
        <v>0</v>
      </c>
      <c r="DD61" s="7">
        <f t="shared" ca="1" si="2"/>
        <v>0</v>
      </c>
      <c r="DE61" s="7">
        <f t="shared" ca="1" si="2"/>
        <v>0</v>
      </c>
      <c r="DF61" s="7">
        <f t="shared" ca="1" si="2"/>
        <v>0</v>
      </c>
      <c r="DG61" s="7">
        <f t="shared" ca="1" si="2"/>
        <v>0</v>
      </c>
      <c r="DH61" s="7">
        <f t="shared" ca="1" si="2"/>
        <v>0</v>
      </c>
      <c r="DI61" s="7">
        <f t="shared" ca="1" si="2"/>
        <v>0</v>
      </c>
      <c r="DJ61" s="7">
        <f t="shared" ca="1" si="2"/>
        <v>0</v>
      </c>
      <c r="DK61" s="7">
        <f t="shared" ca="1" si="2"/>
        <v>0</v>
      </c>
      <c r="DL61" s="7">
        <f t="shared" ca="1" si="2"/>
        <v>0</v>
      </c>
      <c r="DM61" s="7">
        <f t="shared" ca="1" si="2"/>
        <v>0</v>
      </c>
      <c r="DN61" s="7">
        <f t="shared" ca="1" si="2"/>
        <v>0</v>
      </c>
      <c r="DR61" s="17">
        <v>0</v>
      </c>
      <c r="DS61" s="17">
        <v>0</v>
      </c>
      <c r="DT61" s="17">
        <v>0</v>
      </c>
      <c r="DU61" s="17">
        <v>0</v>
      </c>
      <c r="DV61" s="17">
        <v>0</v>
      </c>
      <c r="DW61" s="17">
        <v>0</v>
      </c>
      <c r="DX61" s="17">
        <v>0</v>
      </c>
      <c r="DY61" s="17">
        <v>0</v>
      </c>
      <c r="DZ61" s="17">
        <v>0</v>
      </c>
      <c r="EX61" s="204"/>
      <c r="EY61" s="23" t="s">
        <v>201</v>
      </c>
      <c r="FO61" s="7">
        <f ca="1"/>
        <v>0</v>
      </c>
      <c r="FP61" s="7">
        <f ca="1"/>
        <v>0</v>
      </c>
      <c r="FQ61" s="7">
        <f ca="1"/>
        <v>0</v>
      </c>
      <c r="FR61" s="7">
        <f ca="1"/>
        <v>0</v>
      </c>
      <c r="FS61" s="7">
        <f ca="1"/>
        <v>0</v>
      </c>
      <c r="FT61" s="7">
        <f ca="1"/>
        <v>0</v>
      </c>
      <c r="FU61" s="7">
        <f ca="1"/>
        <v>0</v>
      </c>
      <c r="FV61" s="7">
        <f ca="1"/>
        <v>0</v>
      </c>
      <c r="FW61" s="7">
        <f ca="1"/>
        <v>0</v>
      </c>
      <c r="GQ61" s="204"/>
      <c r="GR61" s="23" t="s">
        <v>201</v>
      </c>
      <c r="HH61" s="7">
        <f ca="1"/>
        <v>0</v>
      </c>
      <c r="HI61" s="7">
        <f ca="1"/>
        <v>2377.5558725630053</v>
      </c>
      <c r="HJ61" s="7">
        <f ca="1"/>
        <v>45173.561578697103</v>
      </c>
      <c r="HK61" s="7">
        <f ca="1"/>
        <v>0</v>
      </c>
      <c r="HL61" s="7">
        <f ca="1"/>
        <v>0</v>
      </c>
      <c r="HM61" s="7">
        <f ca="1"/>
        <v>0</v>
      </c>
      <c r="HN61" s="7">
        <f ca="1"/>
        <v>0</v>
      </c>
      <c r="HO61" s="7">
        <f ca="1"/>
        <v>0</v>
      </c>
      <c r="HP61" s="7">
        <f ca="1"/>
        <v>0</v>
      </c>
      <c r="IJ61" s="204"/>
      <c r="IK61" s="23" t="s">
        <v>201</v>
      </c>
      <c r="JA61" s="7">
        <f ca="1"/>
        <v>0</v>
      </c>
      <c r="JB61" s="7">
        <f ca="1"/>
        <v>2490.6113111061823</v>
      </c>
      <c r="JC61" s="7">
        <f ca="1"/>
        <v>47321.614911017459</v>
      </c>
      <c r="JD61" s="7">
        <f ca="1"/>
        <v>0</v>
      </c>
      <c r="JE61" s="7">
        <f ca="1"/>
        <v>0</v>
      </c>
      <c r="JF61" s="7">
        <f ca="1"/>
        <v>0</v>
      </c>
      <c r="JG61" s="7">
        <f ca="1"/>
        <v>0</v>
      </c>
      <c r="JH61" s="7">
        <f ca="1"/>
        <v>0</v>
      </c>
      <c r="JI61" s="7">
        <f ca="1"/>
        <v>0</v>
      </c>
      <c r="KC61" s="204"/>
      <c r="KD61" s="23" t="s">
        <v>201</v>
      </c>
      <c r="KT61" s="7">
        <f ca="1"/>
        <v>0</v>
      </c>
      <c r="KU61" s="7">
        <f ca="1"/>
        <v>2495.9872235428525</v>
      </c>
      <c r="KV61" s="7">
        <f ca="1"/>
        <v>47423.757247314199</v>
      </c>
      <c r="KW61" s="7">
        <f ca="1"/>
        <v>0</v>
      </c>
      <c r="KX61" s="7">
        <f ca="1"/>
        <v>0</v>
      </c>
      <c r="KY61" s="7">
        <f ca="1"/>
        <v>0</v>
      </c>
      <c r="KZ61" s="7">
        <f ca="1"/>
        <v>0</v>
      </c>
      <c r="LA61" s="7">
        <f ca="1"/>
        <v>0</v>
      </c>
      <c r="LB61" s="7">
        <f ca="1"/>
        <v>0</v>
      </c>
      <c r="LV61" s="204"/>
      <c r="LW61" s="23" t="s">
        <v>201</v>
      </c>
      <c r="MM61" s="7">
        <f ca="1"/>
        <v>0</v>
      </c>
      <c r="MN61" s="7">
        <f ca="1"/>
        <v>2496.2428541865365</v>
      </c>
      <c r="MO61" s="7">
        <f ca="1"/>
        <v>47428.614229544197</v>
      </c>
      <c r="MP61" s="7">
        <f ca="1"/>
        <v>0</v>
      </c>
      <c r="MQ61" s="7">
        <f ca="1"/>
        <v>0</v>
      </c>
      <c r="MR61" s="7">
        <f ca="1"/>
        <v>0</v>
      </c>
      <c r="MS61" s="7">
        <f ca="1"/>
        <v>0</v>
      </c>
      <c r="MT61" s="7">
        <f ca="1"/>
        <v>0</v>
      </c>
      <c r="MU61" s="7">
        <f ca="1"/>
        <v>0</v>
      </c>
      <c r="NO61" s="204"/>
      <c r="NP61" s="23" t="s">
        <v>201</v>
      </c>
      <c r="OF61" s="7">
        <f ca="1"/>
        <v>0</v>
      </c>
      <c r="OG61" s="7">
        <f ca="1"/>
        <v>2500.4791268982121</v>
      </c>
      <c r="OH61" s="7">
        <f ca="1"/>
        <v>47509.103411066033</v>
      </c>
      <c r="OI61" s="7">
        <f ca="1"/>
        <v>0</v>
      </c>
      <c r="OJ61" s="7">
        <f ca="1"/>
        <v>0</v>
      </c>
      <c r="OK61" s="7">
        <f ca="1"/>
        <v>0</v>
      </c>
      <c r="OL61" s="7">
        <f ca="1"/>
        <v>0</v>
      </c>
      <c r="OM61" s="7">
        <f ca="1"/>
        <v>0</v>
      </c>
      <c r="ON61" s="7">
        <f ca="1"/>
        <v>0</v>
      </c>
    </row>
    <row r="62" spans="1:418" ht="16" customHeight="1">
      <c r="A62" s="204"/>
      <c r="B62" s="23" t="s">
        <v>202</v>
      </c>
      <c r="C62" s="23"/>
      <c r="D62" s="23"/>
      <c r="E62" s="23"/>
      <c r="P62" s="18">
        <v>0</v>
      </c>
      <c r="Q62" s="18">
        <v>0</v>
      </c>
      <c r="R62" s="18">
        <f>M29</f>
        <v>500</v>
      </c>
      <c r="S62" s="18">
        <v>0</v>
      </c>
      <c r="T62" s="18">
        <f>O26</f>
        <v>47000</v>
      </c>
      <c r="U62" s="18">
        <v>0</v>
      </c>
      <c r="V62" s="18">
        <v>0</v>
      </c>
      <c r="W62" s="18">
        <v>0</v>
      </c>
      <c r="X62" s="18">
        <v>0</v>
      </c>
      <c r="Z62" s="19">
        <v>0</v>
      </c>
      <c r="AA62" s="19">
        <v>0</v>
      </c>
      <c r="AB62" s="19">
        <v>0</v>
      </c>
      <c r="AC62" s="19">
        <v>0</v>
      </c>
      <c r="AD62" s="19">
        <v>0</v>
      </c>
      <c r="AE62" s="19">
        <v>0</v>
      </c>
      <c r="AF62" s="19">
        <v>0</v>
      </c>
      <c r="AG62" s="19">
        <v>0</v>
      </c>
      <c r="AH62" s="19">
        <v>0</v>
      </c>
      <c r="AJ62" s="7">
        <f t="shared" si="3"/>
        <v>0</v>
      </c>
      <c r="AL62" s="7">
        <f t="shared" si="0"/>
        <v>47500</v>
      </c>
      <c r="AO62" s="7">
        <v>47500</v>
      </c>
      <c r="AP62" s="22">
        <f t="shared" si="4"/>
        <v>0</v>
      </c>
      <c r="AU62" s="7">
        <f t="shared" ca="1" si="5"/>
        <v>0</v>
      </c>
      <c r="AV62" s="7">
        <f t="shared" ca="1" si="1"/>
        <v>0</v>
      </c>
      <c r="AW62" s="7">
        <f t="shared" ca="1" si="1"/>
        <v>47500</v>
      </c>
      <c r="AX62" s="7">
        <f t="shared" ca="1" si="1"/>
        <v>0</v>
      </c>
      <c r="AY62" s="7">
        <f t="shared" ca="1" si="1"/>
        <v>0</v>
      </c>
      <c r="AZ62" s="7">
        <f t="shared" ca="1" si="1"/>
        <v>0</v>
      </c>
      <c r="BA62" s="7">
        <f t="shared" ca="1" si="1"/>
        <v>0</v>
      </c>
      <c r="BB62" s="7">
        <f t="shared" ca="1" si="1"/>
        <v>0</v>
      </c>
      <c r="BC62" s="7">
        <f t="shared" ca="1" si="1"/>
        <v>0</v>
      </c>
      <c r="BD62" s="7">
        <f t="shared" ca="1" si="1"/>
        <v>0</v>
      </c>
      <c r="BE62" s="7">
        <f t="shared" ca="1" si="1"/>
        <v>0</v>
      </c>
      <c r="BF62" s="7">
        <f t="shared" ca="1" si="1"/>
        <v>0</v>
      </c>
      <c r="BJ62" s="7">
        <f ca="1"/>
        <v>0</v>
      </c>
      <c r="BK62" s="7">
        <f ca="1"/>
        <v>0</v>
      </c>
      <c r="BL62" s="7">
        <f ca="1"/>
        <v>1.0526315789473684E-2</v>
      </c>
      <c r="BM62" s="7">
        <f ca="1"/>
        <v>0</v>
      </c>
      <c r="BN62" s="7">
        <f ca="1"/>
        <v>1</v>
      </c>
      <c r="BO62" s="7">
        <f ca="1"/>
        <v>0</v>
      </c>
      <c r="BP62" s="7">
        <f ca="1"/>
        <v>0</v>
      </c>
      <c r="BQ62" s="7">
        <f ca="1"/>
        <v>0</v>
      </c>
      <c r="BR62" s="7">
        <f ca="1"/>
        <v>0</v>
      </c>
      <c r="BY62" s="7">
        <f ca="1"/>
        <v>0</v>
      </c>
      <c r="BZ62" s="7">
        <f ca="1"/>
        <v>0</v>
      </c>
      <c r="CA62" s="7">
        <f ca="1"/>
        <v>1</v>
      </c>
      <c r="CB62" s="7">
        <f ca="1"/>
        <v>0</v>
      </c>
      <c r="CC62" s="7">
        <f ca="1"/>
        <v>0</v>
      </c>
      <c r="CD62" s="7">
        <f ca="1"/>
        <v>0</v>
      </c>
      <c r="CE62" s="7">
        <f ca="1"/>
        <v>0</v>
      </c>
      <c r="CF62" s="7">
        <f ca="1"/>
        <v>0</v>
      </c>
      <c r="CG62" s="7">
        <f ca="1"/>
        <v>0</v>
      </c>
      <c r="CQ62" s="7">
        <f ca="1"/>
        <v>0</v>
      </c>
      <c r="CR62" s="7">
        <f ca="1"/>
        <v>0</v>
      </c>
      <c r="CS62" s="7">
        <f ca="1"/>
        <v>1.040582726326743E-2</v>
      </c>
      <c r="CT62" s="7">
        <f ca="1"/>
        <v>0</v>
      </c>
      <c r="CU62" s="7">
        <f ca="1"/>
        <v>0.90254440710513684</v>
      </c>
      <c r="CV62" s="7">
        <f ca="1"/>
        <v>0</v>
      </c>
      <c r="CW62" s="7">
        <f ca="1"/>
        <v>0</v>
      </c>
      <c r="CX62" s="7">
        <f ca="1"/>
        <v>0</v>
      </c>
      <c r="CY62" s="7">
        <f ca="1"/>
        <v>0</v>
      </c>
      <c r="DC62" s="7">
        <f t="shared" ca="1" si="6"/>
        <v>0</v>
      </c>
      <c r="DD62" s="7">
        <f t="shared" ca="1" si="2"/>
        <v>0</v>
      </c>
      <c r="DE62" s="7">
        <f t="shared" ca="1" si="2"/>
        <v>0</v>
      </c>
      <c r="DF62" s="7">
        <f t="shared" ca="1" si="2"/>
        <v>0</v>
      </c>
      <c r="DG62" s="7">
        <f t="shared" ca="1" si="2"/>
        <v>0</v>
      </c>
      <c r="DH62" s="7">
        <f t="shared" ca="1" si="2"/>
        <v>0</v>
      </c>
      <c r="DI62" s="7">
        <f t="shared" ca="1" si="2"/>
        <v>0</v>
      </c>
      <c r="DJ62" s="7">
        <f t="shared" ca="1" si="2"/>
        <v>0</v>
      </c>
      <c r="DK62" s="7">
        <f t="shared" ca="1" si="2"/>
        <v>0</v>
      </c>
      <c r="DL62" s="7">
        <f t="shared" ca="1" si="2"/>
        <v>0</v>
      </c>
      <c r="DM62" s="7">
        <f t="shared" ca="1" si="2"/>
        <v>0</v>
      </c>
      <c r="DN62" s="7">
        <f t="shared" ca="1" si="2"/>
        <v>0</v>
      </c>
      <c r="DR62" s="17">
        <v>0</v>
      </c>
      <c r="DS62" s="17">
        <v>0</v>
      </c>
      <c r="DT62" s="17">
        <v>0</v>
      </c>
      <c r="DU62" s="17">
        <v>0</v>
      </c>
      <c r="DV62" s="17">
        <v>0</v>
      </c>
      <c r="DW62" s="17">
        <v>0</v>
      </c>
      <c r="DX62" s="17">
        <v>0</v>
      </c>
      <c r="DY62" s="17">
        <v>0</v>
      </c>
      <c r="DZ62" s="17">
        <v>0</v>
      </c>
      <c r="EX62" s="204"/>
      <c r="EY62" s="23" t="s">
        <v>202</v>
      </c>
      <c r="FO62" s="7">
        <f ca="1"/>
        <v>0</v>
      </c>
      <c r="FP62" s="7">
        <f ca="1"/>
        <v>0</v>
      </c>
      <c r="FQ62" s="7">
        <f ca="1"/>
        <v>0</v>
      </c>
      <c r="FR62" s="7">
        <f ca="1"/>
        <v>0</v>
      </c>
      <c r="FS62" s="7">
        <f ca="1"/>
        <v>0</v>
      </c>
      <c r="FT62" s="7">
        <f ca="1"/>
        <v>0</v>
      </c>
      <c r="FU62" s="7">
        <f ca="1"/>
        <v>0</v>
      </c>
      <c r="FV62" s="7">
        <f ca="1"/>
        <v>0</v>
      </c>
      <c r="FW62" s="7">
        <f ca="1"/>
        <v>0</v>
      </c>
      <c r="GQ62" s="204"/>
      <c r="GR62" s="23" t="s">
        <v>202</v>
      </c>
      <c r="HH62" s="7">
        <f ca="1"/>
        <v>0</v>
      </c>
      <c r="HI62" s="7">
        <f ca="1"/>
        <v>0</v>
      </c>
      <c r="HJ62" s="7">
        <f ca="1"/>
        <v>0</v>
      </c>
      <c r="HK62" s="7">
        <f ca="1"/>
        <v>0</v>
      </c>
      <c r="HL62" s="7">
        <f ca="1"/>
        <v>0</v>
      </c>
      <c r="HM62" s="7">
        <f ca="1"/>
        <v>0</v>
      </c>
      <c r="HN62" s="7">
        <f ca="1"/>
        <v>0</v>
      </c>
      <c r="HO62" s="7">
        <f ca="1"/>
        <v>0</v>
      </c>
      <c r="HP62" s="7">
        <f ca="1"/>
        <v>0</v>
      </c>
      <c r="IJ62" s="204"/>
      <c r="IK62" s="23" t="s">
        <v>202</v>
      </c>
      <c r="JA62" s="7">
        <f ca="1"/>
        <v>0</v>
      </c>
      <c r="JB62" s="7">
        <f ca="1"/>
        <v>0</v>
      </c>
      <c r="JC62" s="7">
        <f ca="1"/>
        <v>470.0682786544964</v>
      </c>
      <c r="JD62" s="7">
        <f ca="1"/>
        <v>0</v>
      </c>
      <c r="JE62" s="7">
        <f ca="1"/>
        <v>44186.418193522659</v>
      </c>
      <c r="JF62" s="7">
        <f ca="1"/>
        <v>0</v>
      </c>
      <c r="JG62" s="7">
        <f ca="1"/>
        <v>0</v>
      </c>
      <c r="JH62" s="7">
        <f ca="1"/>
        <v>0</v>
      </c>
      <c r="JI62" s="7">
        <f ca="1"/>
        <v>0</v>
      </c>
      <c r="KC62" s="204"/>
      <c r="KD62" s="23" t="s">
        <v>202</v>
      </c>
      <c r="KT62" s="7">
        <f ca="1"/>
        <v>0</v>
      </c>
      <c r="KU62" s="7">
        <f ca="1"/>
        <v>0</v>
      </c>
      <c r="KV62" s="7">
        <f ca="1"/>
        <v>497.31199989252809</v>
      </c>
      <c r="KW62" s="7">
        <f ca="1"/>
        <v>0</v>
      </c>
      <c r="KX62" s="7">
        <f ca="1"/>
        <v>46747.32798989764</v>
      </c>
      <c r="KY62" s="7">
        <f ca="1"/>
        <v>0</v>
      </c>
      <c r="KZ62" s="7">
        <f ca="1"/>
        <v>0</v>
      </c>
      <c r="LA62" s="7">
        <f ca="1"/>
        <v>0</v>
      </c>
      <c r="LB62" s="7">
        <f ca="1"/>
        <v>0</v>
      </c>
      <c r="LV62" s="204"/>
      <c r="LW62" s="23" t="s">
        <v>202</v>
      </c>
      <c r="MM62" s="7">
        <f ca="1"/>
        <v>0</v>
      </c>
      <c r="MN62" s="7">
        <f ca="1"/>
        <v>0</v>
      </c>
      <c r="MO62" s="7">
        <f ca="1"/>
        <v>498.6583688575102</v>
      </c>
      <c r="MP62" s="7">
        <f ca="1"/>
        <v>0</v>
      </c>
      <c r="MQ62" s="7">
        <f ca="1"/>
        <v>46873.886672605957</v>
      </c>
      <c r="MR62" s="7">
        <f ca="1"/>
        <v>0</v>
      </c>
      <c r="MS62" s="7">
        <f ca="1"/>
        <v>0</v>
      </c>
      <c r="MT62" s="7">
        <f ca="1"/>
        <v>0</v>
      </c>
      <c r="MU62" s="7">
        <f ca="1"/>
        <v>0</v>
      </c>
      <c r="NO62" s="204"/>
      <c r="NP62" s="23" t="s">
        <v>202</v>
      </c>
      <c r="OF62" s="7">
        <f ca="1"/>
        <v>0</v>
      </c>
      <c r="OG62" s="7">
        <f ca="1"/>
        <v>0</v>
      </c>
      <c r="OH62" s="7">
        <f ca="1"/>
        <v>499.43143945051401</v>
      </c>
      <c r="OI62" s="7">
        <f ca="1"/>
        <v>0</v>
      </c>
      <c r="OJ62" s="7">
        <f ca="1"/>
        <v>46946.555308348317</v>
      </c>
      <c r="OK62" s="7">
        <f ca="1"/>
        <v>0</v>
      </c>
      <c r="OL62" s="7">
        <f ca="1"/>
        <v>0</v>
      </c>
      <c r="OM62" s="7">
        <f ca="1"/>
        <v>0</v>
      </c>
      <c r="ON62" s="7">
        <f ca="1"/>
        <v>0</v>
      </c>
    </row>
    <row r="63" spans="1:418" ht="16" customHeight="1">
      <c r="A63" s="204"/>
      <c r="B63" s="23" t="s">
        <v>27</v>
      </c>
      <c r="C63" s="23"/>
      <c r="D63" s="23"/>
      <c r="E63" s="23"/>
      <c r="P63" s="18">
        <f>D13</f>
        <v>43000</v>
      </c>
      <c r="Q63" s="18">
        <v>0</v>
      </c>
      <c r="R63" s="18">
        <v>0</v>
      </c>
      <c r="S63" s="18">
        <v>0</v>
      </c>
      <c r="T63" s="18">
        <v>0</v>
      </c>
      <c r="U63" s="18">
        <v>0</v>
      </c>
      <c r="V63" s="18">
        <v>0</v>
      </c>
      <c r="W63" s="18">
        <v>0</v>
      </c>
      <c r="X63" s="18">
        <v>0</v>
      </c>
      <c r="Z63" s="19">
        <v>0</v>
      </c>
      <c r="AA63" s="19">
        <v>0</v>
      </c>
      <c r="AB63" s="19">
        <v>0</v>
      </c>
      <c r="AC63" s="19">
        <v>0</v>
      </c>
      <c r="AD63" s="19">
        <v>0</v>
      </c>
      <c r="AE63" s="19">
        <v>0</v>
      </c>
      <c r="AF63" s="19">
        <v>0</v>
      </c>
      <c r="AG63" s="19">
        <v>0</v>
      </c>
      <c r="AH63" s="19">
        <v>0</v>
      </c>
      <c r="AJ63" s="7">
        <f t="shared" si="3"/>
        <v>0</v>
      </c>
      <c r="AL63" s="7">
        <f t="shared" si="0"/>
        <v>43000</v>
      </c>
      <c r="AO63" s="7">
        <v>43000</v>
      </c>
      <c r="AP63" s="22">
        <f t="shared" si="4"/>
        <v>0</v>
      </c>
      <c r="AU63" s="7">
        <f t="shared" ca="1" si="5"/>
        <v>0</v>
      </c>
      <c r="AV63" s="7">
        <f t="shared" ca="1" si="1"/>
        <v>0</v>
      </c>
      <c r="AW63" s="7">
        <f t="shared" ca="1" si="1"/>
        <v>0</v>
      </c>
      <c r="AX63" s="7">
        <f t="shared" ca="1" si="1"/>
        <v>43000</v>
      </c>
      <c r="AY63" s="7">
        <f t="shared" ca="1" si="1"/>
        <v>0</v>
      </c>
      <c r="AZ63" s="7">
        <f t="shared" ca="1" si="1"/>
        <v>0</v>
      </c>
      <c r="BA63" s="7">
        <f t="shared" ca="1" si="1"/>
        <v>0</v>
      </c>
      <c r="BB63" s="7">
        <f t="shared" ca="1" si="1"/>
        <v>0</v>
      </c>
      <c r="BC63" s="7">
        <f t="shared" ca="1" si="1"/>
        <v>0</v>
      </c>
      <c r="BD63" s="7">
        <f t="shared" ca="1" si="1"/>
        <v>0</v>
      </c>
      <c r="BE63" s="7">
        <f t="shared" ca="1" si="1"/>
        <v>0</v>
      </c>
      <c r="BF63" s="7">
        <f t="shared" ca="1" si="1"/>
        <v>0</v>
      </c>
      <c r="BJ63" s="7">
        <f ca="1"/>
        <v>0.99999999999999989</v>
      </c>
      <c r="BK63" s="7">
        <f ca="1"/>
        <v>0</v>
      </c>
      <c r="BL63" s="7">
        <f ca="1"/>
        <v>0</v>
      </c>
      <c r="BM63" s="7">
        <f ca="1"/>
        <v>0</v>
      </c>
      <c r="BN63" s="7">
        <f ca="1"/>
        <v>0</v>
      </c>
      <c r="BO63" s="7">
        <f ca="1"/>
        <v>0</v>
      </c>
      <c r="BP63" s="7">
        <f ca="1"/>
        <v>0</v>
      </c>
      <c r="BQ63" s="7">
        <f ca="1"/>
        <v>0</v>
      </c>
      <c r="BR63" s="7">
        <f ca="1"/>
        <v>0</v>
      </c>
      <c r="BY63" s="7">
        <f ca="1"/>
        <v>0</v>
      </c>
      <c r="BZ63" s="7">
        <f ca="1"/>
        <v>0</v>
      </c>
      <c r="CA63" s="7">
        <f ca="1"/>
        <v>0</v>
      </c>
      <c r="CB63" s="7">
        <f ca="1"/>
        <v>0</v>
      </c>
      <c r="CC63" s="7">
        <f ca="1"/>
        <v>0</v>
      </c>
      <c r="CD63" s="7">
        <f ca="1"/>
        <v>0</v>
      </c>
      <c r="CE63" s="7">
        <f ca="1"/>
        <v>0</v>
      </c>
      <c r="CF63" s="7">
        <f ca="1"/>
        <v>0</v>
      </c>
      <c r="CG63" s="7">
        <f ca="1"/>
        <v>0</v>
      </c>
      <c r="CQ63" s="7">
        <f ca="1"/>
        <v>0.95396561286744319</v>
      </c>
      <c r="CR63" s="7">
        <f ca="1"/>
        <v>0</v>
      </c>
      <c r="CS63" s="7">
        <f ca="1"/>
        <v>0</v>
      </c>
      <c r="CT63" s="7">
        <f ca="1"/>
        <v>0</v>
      </c>
      <c r="CU63" s="7">
        <f ca="1"/>
        <v>0</v>
      </c>
      <c r="CV63" s="7">
        <f ca="1"/>
        <v>0</v>
      </c>
      <c r="CW63" s="7">
        <f ca="1"/>
        <v>0</v>
      </c>
      <c r="CX63" s="7">
        <f ca="1"/>
        <v>0</v>
      </c>
      <c r="CY63" s="7">
        <f ca="1"/>
        <v>0</v>
      </c>
      <c r="DC63" s="7">
        <f t="shared" ca="1" si="6"/>
        <v>0</v>
      </c>
      <c r="DD63" s="7">
        <f t="shared" ca="1" si="2"/>
        <v>0</v>
      </c>
      <c r="DE63" s="7">
        <f t="shared" ca="1" si="2"/>
        <v>0</v>
      </c>
      <c r="DF63" s="7">
        <f t="shared" ca="1" si="2"/>
        <v>0</v>
      </c>
      <c r="DG63" s="7">
        <f t="shared" ca="1" si="2"/>
        <v>0</v>
      </c>
      <c r="DH63" s="7">
        <f t="shared" ca="1" si="2"/>
        <v>0</v>
      </c>
      <c r="DI63" s="7">
        <f t="shared" ca="1" si="2"/>
        <v>0</v>
      </c>
      <c r="DJ63" s="7">
        <f t="shared" ca="1" si="2"/>
        <v>0</v>
      </c>
      <c r="DK63" s="7">
        <f t="shared" ca="1" si="2"/>
        <v>0</v>
      </c>
      <c r="DL63" s="7">
        <f t="shared" ca="1" si="2"/>
        <v>0</v>
      </c>
      <c r="DM63" s="7">
        <f t="shared" ca="1" si="2"/>
        <v>0</v>
      </c>
      <c r="DN63" s="7">
        <f t="shared" ca="1" si="2"/>
        <v>0</v>
      </c>
      <c r="DR63" s="17">
        <v>0</v>
      </c>
      <c r="DS63" s="17">
        <v>0</v>
      </c>
      <c r="DT63" s="17">
        <v>0</v>
      </c>
      <c r="DU63" s="17">
        <v>0</v>
      </c>
      <c r="DV63" s="17">
        <v>0</v>
      </c>
      <c r="DW63" s="17">
        <v>0</v>
      </c>
      <c r="DX63" s="17">
        <v>0</v>
      </c>
      <c r="DY63" s="17">
        <v>0</v>
      </c>
      <c r="DZ63" s="17">
        <v>0</v>
      </c>
      <c r="EX63" s="204"/>
      <c r="EY63" s="23" t="s">
        <v>27</v>
      </c>
      <c r="FO63" s="7">
        <f ca="1"/>
        <v>85999.999999999985</v>
      </c>
      <c r="FP63" s="7">
        <f ca="1"/>
        <v>0</v>
      </c>
      <c r="FQ63" s="7">
        <f ca="1"/>
        <v>0</v>
      </c>
      <c r="FR63" s="7">
        <f ca="1"/>
        <v>0</v>
      </c>
      <c r="FS63" s="7">
        <f ca="1"/>
        <v>0</v>
      </c>
      <c r="FT63" s="7">
        <f ca="1"/>
        <v>0</v>
      </c>
      <c r="FU63" s="7">
        <f ca="1"/>
        <v>0</v>
      </c>
      <c r="FV63" s="7">
        <f ca="1"/>
        <v>0</v>
      </c>
      <c r="FW63" s="7">
        <f ca="1"/>
        <v>0</v>
      </c>
      <c r="GQ63" s="204"/>
      <c r="GR63" s="23" t="s">
        <v>27</v>
      </c>
      <c r="HH63" s="7">
        <f ca="1"/>
        <v>85999.999999999985</v>
      </c>
      <c r="HI63" s="7">
        <f ca="1"/>
        <v>0</v>
      </c>
      <c r="HJ63" s="7">
        <f ca="1"/>
        <v>0</v>
      </c>
      <c r="HK63" s="7">
        <f ca="1"/>
        <v>0</v>
      </c>
      <c r="HL63" s="7">
        <f ca="1"/>
        <v>0</v>
      </c>
      <c r="HM63" s="7">
        <f ca="1"/>
        <v>0</v>
      </c>
      <c r="HN63" s="7">
        <f ca="1"/>
        <v>0</v>
      </c>
      <c r="HO63" s="7">
        <f ca="1"/>
        <v>0</v>
      </c>
      <c r="HP63" s="7">
        <f ca="1"/>
        <v>0</v>
      </c>
      <c r="IJ63" s="204"/>
      <c r="IK63" s="23" t="s">
        <v>27</v>
      </c>
      <c r="JA63" s="7">
        <f ca="1"/>
        <v>85999.999999999985</v>
      </c>
      <c r="JB63" s="7">
        <f ca="1"/>
        <v>0</v>
      </c>
      <c r="JC63" s="7">
        <f ca="1"/>
        <v>0</v>
      </c>
      <c r="JD63" s="7">
        <f ca="1"/>
        <v>0</v>
      </c>
      <c r="JE63" s="7">
        <f ca="1"/>
        <v>0</v>
      </c>
      <c r="JF63" s="7">
        <f ca="1"/>
        <v>0</v>
      </c>
      <c r="JG63" s="7">
        <f ca="1"/>
        <v>0</v>
      </c>
      <c r="JH63" s="7">
        <f ca="1"/>
        <v>0</v>
      </c>
      <c r="JI63" s="7">
        <f ca="1"/>
        <v>0</v>
      </c>
      <c r="KC63" s="204"/>
      <c r="KD63" s="23" t="s">
        <v>27</v>
      </c>
      <c r="KT63" s="7">
        <f ca="1"/>
        <v>85999.999999999985</v>
      </c>
      <c r="KU63" s="7">
        <f ca="1"/>
        <v>0</v>
      </c>
      <c r="KV63" s="7">
        <f ca="1"/>
        <v>0</v>
      </c>
      <c r="KW63" s="7">
        <f ca="1"/>
        <v>0</v>
      </c>
      <c r="KX63" s="7">
        <f ca="1"/>
        <v>0</v>
      </c>
      <c r="KY63" s="7">
        <f ca="1"/>
        <v>0</v>
      </c>
      <c r="KZ63" s="7">
        <f ca="1"/>
        <v>0</v>
      </c>
      <c r="LA63" s="7">
        <f ca="1"/>
        <v>0</v>
      </c>
      <c r="LB63" s="7">
        <f ca="1"/>
        <v>0</v>
      </c>
      <c r="LV63" s="204"/>
      <c r="LW63" s="23" t="s">
        <v>27</v>
      </c>
      <c r="MM63" s="7">
        <f ca="1"/>
        <v>85999.999999999985</v>
      </c>
      <c r="MN63" s="7">
        <f ca="1"/>
        <v>0</v>
      </c>
      <c r="MO63" s="7">
        <f ca="1"/>
        <v>0</v>
      </c>
      <c r="MP63" s="7">
        <f ca="1"/>
        <v>0</v>
      </c>
      <c r="MQ63" s="7">
        <f ca="1"/>
        <v>0</v>
      </c>
      <c r="MR63" s="7">
        <f ca="1"/>
        <v>0</v>
      </c>
      <c r="MS63" s="7">
        <f ca="1"/>
        <v>0</v>
      </c>
      <c r="MT63" s="7">
        <f ca="1"/>
        <v>0</v>
      </c>
      <c r="MU63" s="7">
        <f ca="1"/>
        <v>0</v>
      </c>
      <c r="NO63" s="204"/>
      <c r="NP63" s="23" t="s">
        <v>27</v>
      </c>
      <c r="OF63" s="7">
        <f ca="1"/>
        <v>85999.999999999985</v>
      </c>
      <c r="OG63" s="7">
        <f ca="1"/>
        <v>0</v>
      </c>
      <c r="OH63" s="7">
        <f ca="1"/>
        <v>0</v>
      </c>
      <c r="OI63" s="7">
        <f ca="1"/>
        <v>0</v>
      </c>
      <c r="OJ63" s="7">
        <f ca="1"/>
        <v>0</v>
      </c>
      <c r="OK63" s="7">
        <f ca="1"/>
        <v>0</v>
      </c>
      <c r="OL63" s="7">
        <f ca="1"/>
        <v>0</v>
      </c>
      <c r="OM63" s="7">
        <f ca="1"/>
        <v>0</v>
      </c>
      <c r="ON63" s="7">
        <f ca="1"/>
        <v>0</v>
      </c>
    </row>
    <row r="64" spans="1:418" ht="16" customHeight="1">
      <c r="A64" s="204"/>
      <c r="B64" s="23" t="s">
        <v>203</v>
      </c>
      <c r="C64" s="23"/>
      <c r="D64" s="23"/>
      <c r="E64" s="23"/>
      <c r="P64" s="18">
        <f>H16</f>
        <v>2000</v>
      </c>
      <c r="Q64" s="18">
        <v>0</v>
      </c>
      <c r="R64" s="18">
        <v>0</v>
      </c>
      <c r="S64" s="18">
        <f>J13</f>
        <v>41000</v>
      </c>
      <c r="T64" s="18">
        <v>0</v>
      </c>
      <c r="U64" s="18">
        <v>0</v>
      </c>
      <c r="V64" s="18">
        <v>0</v>
      </c>
      <c r="W64" s="18">
        <v>0</v>
      </c>
      <c r="X64" s="18">
        <v>0</v>
      </c>
      <c r="Z64" s="19">
        <v>0</v>
      </c>
      <c r="AA64" s="19">
        <v>0</v>
      </c>
      <c r="AB64" s="19">
        <v>0</v>
      </c>
      <c r="AC64" s="19">
        <v>0</v>
      </c>
      <c r="AD64" s="19">
        <v>0</v>
      </c>
      <c r="AE64" s="19">
        <v>0</v>
      </c>
      <c r="AF64" s="19">
        <v>0</v>
      </c>
      <c r="AG64" s="19">
        <v>0</v>
      </c>
      <c r="AH64" s="19">
        <v>0</v>
      </c>
      <c r="AJ64" s="7">
        <f t="shared" si="3"/>
        <v>0</v>
      </c>
      <c r="AL64" s="7">
        <f t="shared" si="0"/>
        <v>43000</v>
      </c>
      <c r="AO64" s="7">
        <v>43000</v>
      </c>
      <c r="AP64" s="22">
        <f t="shared" si="4"/>
        <v>0</v>
      </c>
      <c r="AU64" s="7">
        <f t="shared" ca="1" si="5"/>
        <v>0</v>
      </c>
      <c r="AV64" s="7">
        <f t="shared" ca="1" si="1"/>
        <v>0</v>
      </c>
      <c r="AW64" s="7">
        <f t="shared" ca="1" si="1"/>
        <v>0</v>
      </c>
      <c r="AX64" s="7">
        <f t="shared" ca="1" si="1"/>
        <v>0</v>
      </c>
      <c r="AY64" s="7">
        <f t="shared" ca="1" si="1"/>
        <v>43000</v>
      </c>
      <c r="AZ64" s="7">
        <f t="shared" ca="1" si="1"/>
        <v>0</v>
      </c>
      <c r="BA64" s="7">
        <f t="shared" ca="1" si="1"/>
        <v>0</v>
      </c>
      <c r="BB64" s="7">
        <f t="shared" ca="1" si="1"/>
        <v>0</v>
      </c>
      <c r="BC64" s="7">
        <f t="shared" ca="1" si="1"/>
        <v>0</v>
      </c>
      <c r="BD64" s="7">
        <f t="shared" ca="1" si="1"/>
        <v>0</v>
      </c>
      <c r="BE64" s="7">
        <f t="shared" ca="1" si="1"/>
        <v>0</v>
      </c>
      <c r="BF64" s="7">
        <f t="shared" ca="1" si="1"/>
        <v>0</v>
      </c>
      <c r="BJ64" s="7">
        <f ca="1"/>
        <v>4.6511627906976744E-2</v>
      </c>
      <c r="BK64" s="7">
        <f ca="1"/>
        <v>0</v>
      </c>
      <c r="BL64" s="7">
        <f ca="1"/>
        <v>0</v>
      </c>
      <c r="BM64" s="7">
        <f ca="1"/>
        <v>1</v>
      </c>
      <c r="BN64" s="7">
        <f ca="1"/>
        <v>0</v>
      </c>
      <c r="BO64" s="7">
        <f ca="1"/>
        <v>0</v>
      </c>
      <c r="BP64" s="7">
        <f ca="1"/>
        <v>0</v>
      </c>
      <c r="BQ64" s="7">
        <f ca="1"/>
        <v>0</v>
      </c>
      <c r="BR64" s="7">
        <f ca="1"/>
        <v>0</v>
      </c>
      <c r="BY64" s="7">
        <f ca="1"/>
        <v>0.99999999999999989</v>
      </c>
      <c r="BZ64" s="7">
        <f ca="1"/>
        <v>0</v>
      </c>
      <c r="CA64" s="7">
        <f ca="1"/>
        <v>0</v>
      </c>
      <c r="CB64" s="7">
        <f ca="1"/>
        <v>0</v>
      </c>
      <c r="CC64" s="7">
        <f ca="1"/>
        <v>0</v>
      </c>
      <c r="CD64" s="7">
        <f ca="1"/>
        <v>0</v>
      </c>
      <c r="CE64" s="7">
        <f ca="1"/>
        <v>0</v>
      </c>
      <c r="CF64" s="7">
        <f ca="1"/>
        <v>0</v>
      </c>
      <c r="CG64" s="7">
        <f ca="1"/>
        <v>0</v>
      </c>
      <c r="CQ64" s="7">
        <f ca="1"/>
        <v>4.4370493621741544E-2</v>
      </c>
      <c r="CR64" s="7">
        <f ca="1"/>
        <v>0</v>
      </c>
      <c r="CS64" s="7">
        <f ca="1"/>
        <v>0</v>
      </c>
      <c r="CT64" s="7">
        <f ca="1"/>
        <v>0.99878197320341056</v>
      </c>
      <c r="CU64" s="7">
        <f ca="1"/>
        <v>0</v>
      </c>
      <c r="CV64" s="7">
        <f ca="1"/>
        <v>0</v>
      </c>
      <c r="CW64" s="7">
        <f ca="1"/>
        <v>0</v>
      </c>
      <c r="CX64" s="7">
        <f ca="1"/>
        <v>0</v>
      </c>
      <c r="CY64" s="7">
        <f ca="1"/>
        <v>0</v>
      </c>
      <c r="DC64" s="7">
        <f t="shared" ca="1" si="6"/>
        <v>0</v>
      </c>
      <c r="DD64" s="7">
        <f t="shared" ca="1" si="2"/>
        <v>0</v>
      </c>
      <c r="DE64" s="7">
        <f t="shared" ca="1" si="2"/>
        <v>0</v>
      </c>
      <c r="DF64" s="7">
        <f t="shared" ca="1" si="2"/>
        <v>0</v>
      </c>
      <c r="DG64" s="7">
        <f t="shared" ca="1" si="2"/>
        <v>0</v>
      </c>
      <c r="DH64" s="7">
        <f t="shared" ca="1" si="2"/>
        <v>0</v>
      </c>
      <c r="DI64" s="7">
        <f t="shared" ca="1" si="2"/>
        <v>0</v>
      </c>
      <c r="DJ64" s="7">
        <f t="shared" ca="1" si="2"/>
        <v>0</v>
      </c>
      <c r="DK64" s="7">
        <f t="shared" ca="1" si="2"/>
        <v>0</v>
      </c>
      <c r="DL64" s="7">
        <f t="shared" ca="1" si="2"/>
        <v>0</v>
      </c>
      <c r="DM64" s="7">
        <f t="shared" ca="1" si="2"/>
        <v>0</v>
      </c>
      <c r="DN64" s="7">
        <f t="shared" ca="1" si="2"/>
        <v>0</v>
      </c>
      <c r="DR64" s="17">
        <v>0</v>
      </c>
      <c r="DS64" s="17">
        <v>0</v>
      </c>
      <c r="DT64" s="17">
        <v>0</v>
      </c>
      <c r="DU64" s="17">
        <v>0</v>
      </c>
      <c r="DV64" s="17">
        <v>0</v>
      </c>
      <c r="DW64" s="17">
        <v>0</v>
      </c>
      <c r="DX64" s="17">
        <v>0</v>
      </c>
      <c r="DY64" s="17">
        <v>0</v>
      </c>
      <c r="DZ64" s="17">
        <v>0</v>
      </c>
      <c r="EX64" s="204"/>
      <c r="EY64" s="23" t="s">
        <v>203</v>
      </c>
      <c r="FO64" s="7">
        <f ca="1"/>
        <v>0</v>
      </c>
      <c r="FP64" s="7">
        <f ca="1"/>
        <v>0</v>
      </c>
      <c r="FQ64" s="7">
        <f ca="1"/>
        <v>0</v>
      </c>
      <c r="FR64" s="7">
        <f ca="1"/>
        <v>0</v>
      </c>
      <c r="FS64" s="7">
        <f ca="1"/>
        <v>0</v>
      </c>
      <c r="FT64" s="7">
        <f ca="1"/>
        <v>0</v>
      </c>
      <c r="FU64" s="7">
        <f ca="1"/>
        <v>0</v>
      </c>
      <c r="FV64" s="7">
        <f ca="1"/>
        <v>0</v>
      </c>
      <c r="FW64" s="7">
        <f ca="1"/>
        <v>0</v>
      </c>
      <c r="GQ64" s="204"/>
      <c r="GR64" s="23" t="s">
        <v>203</v>
      </c>
      <c r="HH64" s="7">
        <f ca="1"/>
        <v>3815.8624514697713</v>
      </c>
      <c r="HI64" s="7">
        <f ca="1"/>
        <v>0</v>
      </c>
      <c r="HJ64" s="7">
        <f ca="1"/>
        <v>0</v>
      </c>
      <c r="HK64" s="7">
        <f ca="1"/>
        <v>78225.180255130312</v>
      </c>
      <c r="HL64" s="7">
        <f ca="1"/>
        <v>0</v>
      </c>
      <c r="HM64" s="7">
        <f ca="1"/>
        <v>0</v>
      </c>
      <c r="HN64" s="7">
        <f ca="1"/>
        <v>0</v>
      </c>
      <c r="HO64" s="7">
        <f ca="1"/>
        <v>0</v>
      </c>
      <c r="HP64" s="7">
        <f ca="1"/>
        <v>0</v>
      </c>
      <c r="IJ64" s="204"/>
      <c r="IK64" s="23" t="s">
        <v>203</v>
      </c>
      <c r="JA64" s="7">
        <f ca="1"/>
        <v>3985.1741520341538</v>
      </c>
      <c r="JB64" s="7">
        <f ca="1"/>
        <v>0</v>
      </c>
      <c r="JC64" s="7">
        <f ca="1"/>
        <v>0</v>
      </c>
      <c r="JD64" s="7">
        <f ca="1"/>
        <v>81696.070116700153</v>
      </c>
      <c r="JE64" s="7">
        <f ca="1"/>
        <v>0</v>
      </c>
      <c r="JF64" s="7">
        <f ca="1"/>
        <v>0</v>
      </c>
      <c r="JG64" s="7">
        <f ca="1"/>
        <v>0</v>
      </c>
      <c r="JH64" s="7">
        <f ca="1"/>
        <v>0</v>
      </c>
      <c r="JI64" s="7">
        <f ca="1"/>
        <v>0</v>
      </c>
      <c r="KC64" s="204"/>
      <c r="KD64" s="23" t="s">
        <v>203</v>
      </c>
      <c r="KT64" s="7">
        <f ca="1"/>
        <v>3992.6865957641321</v>
      </c>
      <c r="KU64" s="7">
        <f ca="1"/>
        <v>0</v>
      </c>
      <c r="KV64" s="7">
        <f ca="1"/>
        <v>0</v>
      </c>
      <c r="KW64" s="7">
        <f ca="1"/>
        <v>81850.075213164702</v>
      </c>
      <c r="KX64" s="7">
        <f ca="1"/>
        <v>0</v>
      </c>
      <c r="KY64" s="7">
        <f ca="1"/>
        <v>0</v>
      </c>
      <c r="KZ64" s="7">
        <f ca="1"/>
        <v>0</v>
      </c>
      <c r="LA64" s="7">
        <f ca="1"/>
        <v>0</v>
      </c>
      <c r="LB64" s="7">
        <f ca="1"/>
        <v>0</v>
      </c>
      <c r="LV64" s="204"/>
      <c r="LW64" s="23" t="s">
        <v>203</v>
      </c>
      <c r="MM64" s="7">
        <f ca="1"/>
        <v>3993.0199266007367</v>
      </c>
      <c r="MN64" s="7">
        <f ca="1"/>
        <v>0</v>
      </c>
      <c r="MO64" s="7">
        <f ca="1"/>
        <v>0</v>
      </c>
      <c r="MP64" s="7">
        <f ca="1"/>
        <v>81856.908495315103</v>
      </c>
      <c r="MQ64" s="7">
        <f ca="1"/>
        <v>0</v>
      </c>
      <c r="MR64" s="7">
        <f ca="1"/>
        <v>0</v>
      </c>
      <c r="MS64" s="7">
        <f ca="1"/>
        <v>0</v>
      </c>
      <c r="MT64" s="7">
        <f ca="1"/>
        <v>0</v>
      </c>
      <c r="MU64" s="7">
        <f ca="1"/>
        <v>0</v>
      </c>
      <c r="NO64" s="204"/>
      <c r="NP64" s="23" t="s">
        <v>203</v>
      </c>
      <c r="OF64" s="7">
        <f ca="1"/>
        <v>3996.9762888999917</v>
      </c>
      <c r="OG64" s="7">
        <f ca="1"/>
        <v>0</v>
      </c>
      <c r="OH64" s="7">
        <f ca="1"/>
        <v>0</v>
      </c>
      <c r="OI64" s="7">
        <f ca="1"/>
        <v>81938.013922449827</v>
      </c>
      <c r="OJ64" s="7">
        <f ca="1"/>
        <v>0</v>
      </c>
      <c r="OK64" s="7">
        <f ca="1"/>
        <v>0</v>
      </c>
      <c r="OL64" s="7">
        <f ca="1"/>
        <v>0</v>
      </c>
      <c r="OM64" s="7">
        <f ca="1"/>
        <v>0</v>
      </c>
      <c r="ON64" s="7">
        <f ca="1"/>
        <v>0</v>
      </c>
    </row>
    <row r="65" spans="1:412" ht="16" customHeight="1">
      <c r="A65" s="204"/>
      <c r="B65" s="23" t="s">
        <v>204</v>
      </c>
      <c r="C65" s="23"/>
      <c r="D65" s="23"/>
      <c r="E65" s="23"/>
      <c r="P65" s="18">
        <v>0</v>
      </c>
      <c r="Q65" s="18">
        <v>0</v>
      </c>
      <c r="R65" s="18">
        <v>0</v>
      </c>
      <c r="S65" s="18">
        <v>0</v>
      </c>
      <c r="T65" s="18">
        <v>0</v>
      </c>
      <c r="U65" s="18">
        <f>O13</f>
        <v>16000</v>
      </c>
      <c r="V65" s="18">
        <v>0</v>
      </c>
      <c r="W65" s="18">
        <v>0</v>
      </c>
      <c r="X65" s="18">
        <v>0</v>
      </c>
      <c r="Z65" s="19">
        <v>0</v>
      </c>
      <c r="AA65" s="19">
        <v>0</v>
      </c>
      <c r="AB65" s="19">
        <v>0</v>
      </c>
      <c r="AC65" s="19">
        <v>0</v>
      </c>
      <c r="AD65" s="19">
        <v>0</v>
      </c>
      <c r="AE65" s="19">
        <v>0</v>
      </c>
      <c r="AF65" s="19">
        <v>0</v>
      </c>
      <c r="AG65" s="19">
        <f>X9</f>
        <v>25000</v>
      </c>
      <c r="AH65" s="19">
        <v>0</v>
      </c>
      <c r="AJ65" s="7">
        <f t="shared" si="3"/>
        <v>25000</v>
      </c>
      <c r="AL65" s="7">
        <f t="shared" si="0"/>
        <v>41000</v>
      </c>
      <c r="AO65" s="7">
        <v>41000</v>
      </c>
      <c r="AP65" s="22">
        <f t="shared" si="4"/>
        <v>0</v>
      </c>
      <c r="AU65" s="7">
        <f t="shared" ca="1" si="5"/>
        <v>0</v>
      </c>
      <c r="AV65" s="7">
        <f t="shared" ca="1" si="1"/>
        <v>0</v>
      </c>
      <c r="AW65" s="7">
        <f t="shared" ca="1" si="1"/>
        <v>0</v>
      </c>
      <c r="AX65" s="7">
        <f t="shared" ca="1" si="1"/>
        <v>0</v>
      </c>
      <c r="AY65" s="7">
        <f t="shared" ca="1" si="1"/>
        <v>0</v>
      </c>
      <c r="AZ65" s="7">
        <f t="shared" ca="1" si="1"/>
        <v>41000</v>
      </c>
      <c r="BA65" s="7">
        <f t="shared" ca="1" si="1"/>
        <v>0</v>
      </c>
      <c r="BB65" s="7">
        <f t="shared" ca="1" si="1"/>
        <v>0</v>
      </c>
      <c r="BC65" s="7">
        <f t="shared" ca="1" si="1"/>
        <v>0</v>
      </c>
      <c r="BD65" s="7">
        <f t="shared" ca="1" si="1"/>
        <v>0</v>
      </c>
      <c r="BE65" s="7">
        <f t="shared" ca="1" si="1"/>
        <v>0</v>
      </c>
      <c r="BF65" s="7">
        <f t="shared" ca="1" si="1"/>
        <v>0</v>
      </c>
      <c r="BJ65" s="7">
        <f ca="1"/>
        <v>0</v>
      </c>
      <c r="BK65" s="7">
        <f ca="1"/>
        <v>0</v>
      </c>
      <c r="BL65" s="7">
        <f ca="1"/>
        <v>0</v>
      </c>
      <c r="BM65" s="7">
        <f ca="1"/>
        <v>0</v>
      </c>
      <c r="BN65" s="7">
        <f ca="1"/>
        <v>0</v>
      </c>
      <c r="BO65" s="7">
        <f ca="1"/>
        <v>2.5</v>
      </c>
      <c r="BP65" s="7">
        <f ca="1"/>
        <v>0</v>
      </c>
      <c r="BQ65" s="7">
        <f ca="1"/>
        <v>0</v>
      </c>
      <c r="BR65" s="7">
        <f ca="1"/>
        <v>0</v>
      </c>
      <c r="BY65" s="7">
        <f ca="1"/>
        <v>0</v>
      </c>
      <c r="BZ65" s="7">
        <f ca="1"/>
        <v>0</v>
      </c>
      <c r="CA65" s="7">
        <f ca="1"/>
        <v>0</v>
      </c>
      <c r="CB65" s="7">
        <f ca="1"/>
        <v>1</v>
      </c>
      <c r="CC65" s="7">
        <f ca="1"/>
        <v>0</v>
      </c>
      <c r="CD65" s="7">
        <f ca="1"/>
        <v>0</v>
      </c>
      <c r="CE65" s="7">
        <f ca="1"/>
        <v>0</v>
      </c>
      <c r="CF65" s="7">
        <f ca="1"/>
        <v>0</v>
      </c>
      <c r="CG65" s="7">
        <f ca="1"/>
        <v>0</v>
      </c>
      <c r="CQ65" s="7">
        <f ca="1"/>
        <v>0</v>
      </c>
      <c r="CR65" s="7">
        <f ca="1"/>
        <v>0</v>
      </c>
      <c r="CS65" s="7">
        <f ca="1"/>
        <v>0</v>
      </c>
      <c r="CT65" s="7">
        <f ca="1"/>
        <v>0</v>
      </c>
      <c r="CU65" s="7">
        <f ca="1"/>
        <v>0</v>
      </c>
      <c r="CV65" s="7">
        <f ca="1"/>
        <v>0.99378881987577639</v>
      </c>
      <c r="CW65" s="7">
        <f ca="1"/>
        <v>0</v>
      </c>
      <c r="CX65" s="7">
        <f ca="1"/>
        <v>0</v>
      </c>
      <c r="CY65" s="7">
        <f ca="1"/>
        <v>0</v>
      </c>
      <c r="DC65" s="7">
        <f t="shared" ca="1" si="6"/>
        <v>0</v>
      </c>
      <c r="DD65" s="7">
        <f t="shared" ca="1" si="2"/>
        <v>0</v>
      </c>
      <c r="DE65" s="7">
        <f t="shared" ca="1" si="2"/>
        <v>0</v>
      </c>
      <c r="DF65" s="7">
        <f t="shared" ca="1" si="2"/>
        <v>0</v>
      </c>
      <c r="DG65" s="7">
        <f t="shared" ca="1" si="2"/>
        <v>0</v>
      </c>
      <c r="DH65" s="7">
        <f t="shared" ca="1" si="2"/>
        <v>25000</v>
      </c>
      <c r="DI65" s="7">
        <f t="shared" ca="1" si="2"/>
        <v>0</v>
      </c>
      <c r="DJ65" s="7">
        <f t="shared" ca="1" si="2"/>
        <v>0</v>
      </c>
      <c r="DK65" s="7">
        <f t="shared" ca="1" si="2"/>
        <v>0</v>
      </c>
      <c r="DL65" s="7">
        <f t="shared" ca="1" si="2"/>
        <v>0</v>
      </c>
      <c r="DM65" s="7">
        <f t="shared" ca="1" si="2"/>
        <v>0</v>
      </c>
      <c r="DN65" s="7">
        <f t="shared" ca="1" si="2"/>
        <v>0</v>
      </c>
      <c r="DR65" s="7">
        <v>0</v>
      </c>
      <c r="DS65" s="7">
        <v>0</v>
      </c>
      <c r="DT65" s="7">
        <v>0</v>
      </c>
      <c r="DU65" s="7">
        <v>0</v>
      </c>
      <c r="DV65" s="7">
        <v>0</v>
      </c>
      <c r="DW65" s="7">
        <v>0</v>
      </c>
      <c r="DX65" s="7">
        <v>0</v>
      </c>
      <c r="DY65" s="7">
        <v>1</v>
      </c>
      <c r="DZ65" s="7">
        <v>0</v>
      </c>
      <c r="EX65" s="204"/>
      <c r="EY65" s="23" t="s">
        <v>204</v>
      </c>
      <c r="FO65" s="7">
        <f ca="1"/>
        <v>0</v>
      </c>
      <c r="FP65" s="7">
        <f ca="1"/>
        <v>0</v>
      </c>
      <c r="FQ65" s="7">
        <f ca="1"/>
        <v>0</v>
      </c>
      <c r="FR65" s="7">
        <f ca="1"/>
        <v>0</v>
      </c>
      <c r="FS65" s="7">
        <f ca="1"/>
        <v>0</v>
      </c>
      <c r="FT65" s="7">
        <f ca="1"/>
        <v>0</v>
      </c>
      <c r="FU65" s="7">
        <f ca="1"/>
        <v>0</v>
      </c>
      <c r="FV65" s="7">
        <f ca="1"/>
        <v>0</v>
      </c>
      <c r="FW65" s="7">
        <f ca="1"/>
        <v>0</v>
      </c>
      <c r="GQ65" s="204"/>
      <c r="GR65" s="23" t="s">
        <v>204</v>
      </c>
      <c r="HH65" s="7">
        <f ca="1"/>
        <v>0</v>
      </c>
      <c r="HI65" s="7">
        <f ca="1"/>
        <v>0</v>
      </c>
      <c r="HJ65" s="7">
        <f ca="1"/>
        <v>0</v>
      </c>
      <c r="HK65" s="7">
        <f ca="1"/>
        <v>0</v>
      </c>
      <c r="HL65" s="7">
        <f ca="1"/>
        <v>0</v>
      </c>
      <c r="HM65" s="7">
        <f ca="1"/>
        <v>0</v>
      </c>
      <c r="HN65" s="7">
        <f ca="1"/>
        <v>0</v>
      </c>
      <c r="HO65" s="7">
        <f ca="1"/>
        <v>0</v>
      </c>
      <c r="HP65" s="7">
        <f ca="1"/>
        <v>0</v>
      </c>
      <c r="IJ65" s="204"/>
      <c r="IK65" s="23" t="s">
        <v>204</v>
      </c>
      <c r="JA65" s="7">
        <f ca="1"/>
        <v>0</v>
      </c>
      <c r="JB65" s="7">
        <f ca="1"/>
        <v>0</v>
      </c>
      <c r="JC65" s="7">
        <f ca="1"/>
        <v>0</v>
      </c>
      <c r="JD65" s="7">
        <f ca="1"/>
        <v>0</v>
      </c>
      <c r="JE65" s="7">
        <f ca="1"/>
        <v>0</v>
      </c>
      <c r="JF65" s="7">
        <f ca="1"/>
        <v>30489.717030014253</v>
      </c>
      <c r="JG65" s="7">
        <f ca="1"/>
        <v>0</v>
      </c>
      <c r="JH65" s="7">
        <f ca="1"/>
        <v>0</v>
      </c>
      <c r="JI65" s="7">
        <f ca="1"/>
        <v>0</v>
      </c>
      <c r="KC65" s="204"/>
      <c r="KD65" s="23" t="s">
        <v>204</v>
      </c>
      <c r="KT65" s="7">
        <f ca="1"/>
        <v>0</v>
      </c>
      <c r="KU65" s="7">
        <f ca="1"/>
        <v>0</v>
      </c>
      <c r="KV65" s="7">
        <f ca="1"/>
        <v>0</v>
      </c>
      <c r="KW65" s="7">
        <f ca="1"/>
        <v>0</v>
      </c>
      <c r="KX65" s="7">
        <f ca="1"/>
        <v>0</v>
      </c>
      <c r="KY65" s="7">
        <f ca="1"/>
        <v>31842.560825023204</v>
      </c>
      <c r="KZ65" s="7">
        <f ca="1"/>
        <v>0</v>
      </c>
      <c r="LA65" s="7">
        <f ca="1"/>
        <v>0</v>
      </c>
      <c r="LB65" s="7">
        <f ca="1"/>
        <v>0</v>
      </c>
      <c r="LV65" s="204"/>
      <c r="LW65" s="23" t="s">
        <v>204</v>
      </c>
      <c r="MM65" s="7">
        <f ca="1"/>
        <v>0</v>
      </c>
      <c r="MN65" s="7">
        <f ca="1"/>
        <v>0</v>
      </c>
      <c r="MO65" s="7">
        <f ca="1"/>
        <v>0</v>
      </c>
      <c r="MP65" s="7">
        <f ca="1"/>
        <v>0</v>
      </c>
      <c r="MQ65" s="7">
        <f ca="1"/>
        <v>0</v>
      </c>
      <c r="MR65" s="7">
        <f ca="1"/>
        <v>31902.587172000858</v>
      </c>
      <c r="MS65" s="7">
        <f ca="1"/>
        <v>0</v>
      </c>
      <c r="MT65" s="7">
        <f ca="1"/>
        <v>0</v>
      </c>
      <c r="MU65" s="7">
        <f ca="1"/>
        <v>0</v>
      </c>
      <c r="NO65" s="204"/>
      <c r="NP65" s="23" t="s">
        <v>204</v>
      </c>
      <c r="OF65" s="7">
        <f ca="1"/>
        <v>0</v>
      </c>
      <c r="OG65" s="7">
        <f ca="1"/>
        <v>0</v>
      </c>
      <c r="OH65" s="7">
        <f ca="1"/>
        <v>0</v>
      </c>
      <c r="OI65" s="7">
        <f ca="1"/>
        <v>0</v>
      </c>
      <c r="OJ65" s="7">
        <f ca="1"/>
        <v>0</v>
      </c>
      <c r="OK65" s="7">
        <f ca="1"/>
        <v>31931.789418994507</v>
      </c>
      <c r="OL65" s="7">
        <f ca="1"/>
        <v>0</v>
      </c>
      <c r="OM65" s="7">
        <f ca="1"/>
        <v>0</v>
      </c>
      <c r="ON65" s="7">
        <f ca="1"/>
        <v>0</v>
      </c>
    </row>
    <row r="66" spans="1:412" ht="16" customHeight="1">
      <c r="A66" s="204"/>
      <c r="B66" s="23" t="s">
        <v>15</v>
      </c>
      <c r="C66" s="23"/>
      <c r="D66" s="23"/>
      <c r="E66" s="23"/>
      <c r="P66" s="18">
        <v>0</v>
      </c>
      <c r="Q66" s="18">
        <v>0</v>
      </c>
      <c r="R66" s="18">
        <v>0</v>
      </c>
      <c r="S66" s="18">
        <v>0</v>
      </c>
      <c r="T66" s="18">
        <f>R23</f>
        <v>5000</v>
      </c>
      <c r="U66" s="18">
        <v>0</v>
      </c>
      <c r="V66" s="18">
        <v>0</v>
      </c>
      <c r="W66" s="18">
        <f>T25</f>
        <v>15500</v>
      </c>
      <c r="X66" s="18">
        <v>0</v>
      </c>
      <c r="Z66" s="19">
        <v>0</v>
      </c>
      <c r="AA66" s="19">
        <v>0</v>
      </c>
      <c r="AB66" s="19">
        <v>0</v>
      </c>
      <c r="AC66" s="19">
        <v>0</v>
      </c>
      <c r="AD66" s="19">
        <v>0</v>
      </c>
      <c r="AE66" s="19">
        <v>0</v>
      </c>
      <c r="AF66" s="19">
        <v>0</v>
      </c>
      <c r="AG66" s="19">
        <v>0</v>
      </c>
      <c r="AH66" s="19">
        <v>0</v>
      </c>
      <c r="AJ66" s="7">
        <f t="shared" si="3"/>
        <v>0</v>
      </c>
      <c r="AL66" s="7">
        <f t="shared" si="0"/>
        <v>20500</v>
      </c>
      <c r="AO66" s="7">
        <v>20500</v>
      </c>
      <c r="AP66" s="22">
        <f t="shared" si="4"/>
        <v>0</v>
      </c>
      <c r="AU66" s="7">
        <f t="shared" ca="1" si="5"/>
        <v>0</v>
      </c>
      <c r="AV66" s="7">
        <f t="shared" ca="1" si="1"/>
        <v>0</v>
      </c>
      <c r="AW66" s="7">
        <f t="shared" ca="1" si="1"/>
        <v>0</v>
      </c>
      <c r="AX66" s="7">
        <f t="shared" ca="1" si="1"/>
        <v>0</v>
      </c>
      <c r="AY66" s="7">
        <f t="shared" ca="1" si="1"/>
        <v>0</v>
      </c>
      <c r="AZ66" s="7">
        <f t="shared" ca="1" si="1"/>
        <v>0</v>
      </c>
      <c r="BA66" s="7">
        <f t="shared" ca="1" si="1"/>
        <v>20500</v>
      </c>
      <c r="BB66" s="7">
        <f t="shared" ca="1" si="1"/>
        <v>0</v>
      </c>
      <c r="BC66" s="7">
        <f t="shared" ca="1" si="1"/>
        <v>0</v>
      </c>
      <c r="BD66" s="7">
        <f t="shared" ca="1" si="1"/>
        <v>0</v>
      </c>
      <c r="BE66" s="7">
        <f t="shared" ca="1" si="1"/>
        <v>0</v>
      </c>
      <c r="BF66" s="7">
        <f t="shared" ca="1" si="1"/>
        <v>0</v>
      </c>
      <c r="BJ66" s="7">
        <f ca="1"/>
        <v>0</v>
      </c>
      <c r="BK66" s="7">
        <f ca="1"/>
        <v>0</v>
      </c>
      <c r="BL66" s="7">
        <f ca="1"/>
        <v>0</v>
      </c>
      <c r="BM66" s="7">
        <f ca="1"/>
        <v>0</v>
      </c>
      <c r="BN66" s="7">
        <f ca="1"/>
        <v>0.10638297872340426</v>
      </c>
      <c r="BO66" s="7">
        <f ca="1"/>
        <v>0</v>
      </c>
      <c r="BP66" s="7">
        <f ca="1"/>
        <v>0</v>
      </c>
      <c r="BQ66" s="7">
        <f ca="1"/>
        <v>1</v>
      </c>
      <c r="BR66" s="7">
        <f ca="1"/>
        <v>0</v>
      </c>
      <c r="BY66" s="7">
        <f ca="1"/>
        <v>0</v>
      </c>
      <c r="BZ66" s="7">
        <f ca="1"/>
        <v>0</v>
      </c>
      <c r="CA66" s="7">
        <f ca="1"/>
        <v>0</v>
      </c>
      <c r="CB66" s="7">
        <f ca="1"/>
        <v>0</v>
      </c>
      <c r="CC66" s="7">
        <f ca="1"/>
        <v>0.43617021276595747</v>
      </c>
      <c r="CD66" s="7">
        <f ca="1"/>
        <v>0</v>
      </c>
      <c r="CE66" s="7">
        <f ca="1"/>
        <v>0</v>
      </c>
      <c r="CF66" s="7">
        <f ca="1"/>
        <v>0</v>
      </c>
      <c r="CG66" s="7">
        <f ca="1"/>
        <v>0</v>
      </c>
      <c r="CQ66" s="7">
        <f ca="1"/>
        <v>0</v>
      </c>
      <c r="CR66" s="7">
        <f ca="1"/>
        <v>0</v>
      </c>
      <c r="CS66" s="7">
        <f ca="1"/>
        <v>0</v>
      </c>
      <c r="CT66" s="7">
        <f ca="1"/>
        <v>0</v>
      </c>
      <c r="CU66" s="7">
        <f ca="1"/>
        <v>9.6015362457993289E-2</v>
      </c>
      <c r="CV66" s="7">
        <f ca="1"/>
        <v>0</v>
      </c>
      <c r="CW66" s="7">
        <f ca="1"/>
        <v>0</v>
      </c>
      <c r="CX66" s="7">
        <f ca="1"/>
        <v>0.97791798107255523</v>
      </c>
      <c r="CY66" s="7">
        <f ca="1"/>
        <v>0</v>
      </c>
      <c r="DC66" s="7">
        <f t="shared" ca="1" si="6"/>
        <v>0</v>
      </c>
      <c r="DD66" s="7">
        <f t="shared" ca="1" si="2"/>
        <v>0</v>
      </c>
      <c r="DE66" s="7">
        <f t="shared" ca="1" si="2"/>
        <v>0</v>
      </c>
      <c r="DF66" s="7">
        <f t="shared" ca="1" si="2"/>
        <v>0</v>
      </c>
      <c r="DG66" s="7">
        <f t="shared" ca="1" si="2"/>
        <v>0</v>
      </c>
      <c r="DH66" s="7">
        <f t="shared" ca="1" si="2"/>
        <v>0</v>
      </c>
      <c r="DI66" s="7">
        <f t="shared" ca="1" si="2"/>
        <v>0</v>
      </c>
      <c r="DJ66" s="7">
        <f t="shared" ca="1" si="2"/>
        <v>0</v>
      </c>
      <c r="DK66" s="7">
        <f t="shared" ca="1" si="2"/>
        <v>0</v>
      </c>
      <c r="DL66" s="7">
        <f t="shared" ca="1" si="2"/>
        <v>0</v>
      </c>
      <c r="DM66" s="7">
        <f t="shared" ca="1" si="2"/>
        <v>0</v>
      </c>
      <c r="DN66" s="7">
        <f t="shared" ca="1" si="2"/>
        <v>0</v>
      </c>
      <c r="DR66" s="17">
        <v>0</v>
      </c>
      <c r="DS66" s="17">
        <v>0</v>
      </c>
      <c r="DT66" s="17">
        <v>0</v>
      </c>
      <c r="DU66" s="17">
        <v>0</v>
      </c>
      <c r="DV66" s="17">
        <v>0</v>
      </c>
      <c r="DW66" s="17">
        <v>0</v>
      </c>
      <c r="DX66" s="17">
        <v>0</v>
      </c>
      <c r="DY66" s="17">
        <v>0</v>
      </c>
      <c r="DZ66" s="17">
        <v>0</v>
      </c>
      <c r="EX66" s="204"/>
      <c r="EY66" s="23" t="s">
        <v>15</v>
      </c>
      <c r="FO66" s="7">
        <f ca="1"/>
        <v>0</v>
      </c>
      <c r="FP66" s="7">
        <f ca="1"/>
        <v>0</v>
      </c>
      <c r="FQ66" s="7">
        <f ca="1"/>
        <v>0</v>
      </c>
      <c r="FR66" s="7">
        <f ca="1"/>
        <v>0</v>
      </c>
      <c r="FS66" s="7">
        <f ca="1"/>
        <v>0</v>
      </c>
      <c r="FT66" s="7">
        <f ca="1"/>
        <v>0</v>
      </c>
      <c r="FU66" s="7">
        <f ca="1"/>
        <v>0</v>
      </c>
      <c r="FV66" s="7">
        <f ca="1"/>
        <v>0</v>
      </c>
      <c r="FW66" s="7">
        <f ca="1"/>
        <v>0</v>
      </c>
      <c r="GQ66" s="204"/>
      <c r="GR66" s="23" t="s">
        <v>15</v>
      </c>
      <c r="HH66" s="7">
        <f ca="1"/>
        <v>0</v>
      </c>
      <c r="HI66" s="7">
        <f ca="1"/>
        <v>0</v>
      </c>
      <c r="HJ66" s="7">
        <f ca="1"/>
        <v>0</v>
      </c>
      <c r="HK66" s="7">
        <f ca="1"/>
        <v>0</v>
      </c>
      <c r="HL66" s="7">
        <f ca="1"/>
        <v>0</v>
      </c>
      <c r="HM66" s="7">
        <f ca="1"/>
        <v>0</v>
      </c>
      <c r="HN66" s="7">
        <f ca="1"/>
        <v>0</v>
      </c>
      <c r="HO66" s="7">
        <f ca="1"/>
        <v>0</v>
      </c>
      <c r="HP66" s="7">
        <f ca="1"/>
        <v>0</v>
      </c>
      <c r="IJ66" s="204"/>
      <c r="IK66" s="23" t="s">
        <v>15</v>
      </c>
      <c r="JA66" s="7">
        <f ca="1"/>
        <v>0</v>
      </c>
      <c r="JB66" s="7">
        <f ca="1"/>
        <v>0</v>
      </c>
      <c r="JC66" s="7">
        <f ca="1"/>
        <v>0</v>
      </c>
      <c r="JD66" s="7">
        <f ca="1"/>
        <v>0</v>
      </c>
      <c r="JE66" s="7">
        <f ca="1"/>
        <v>0</v>
      </c>
      <c r="JF66" s="7">
        <f ca="1"/>
        <v>0</v>
      </c>
      <c r="JG66" s="7">
        <f ca="1"/>
        <v>0</v>
      </c>
      <c r="JH66" s="7">
        <f ca="1"/>
        <v>0</v>
      </c>
      <c r="JI66" s="7">
        <f ca="1"/>
        <v>0</v>
      </c>
      <c r="KC66" s="204"/>
      <c r="KD66" s="23" t="s">
        <v>15</v>
      </c>
      <c r="KT66" s="7">
        <f ca="1"/>
        <v>0</v>
      </c>
      <c r="KU66" s="7">
        <f ca="1"/>
        <v>0</v>
      </c>
      <c r="KV66" s="7">
        <f ca="1"/>
        <v>0</v>
      </c>
      <c r="KW66" s="7">
        <f ca="1"/>
        <v>0</v>
      </c>
      <c r="KX66" s="7">
        <f ca="1"/>
        <v>4242.5749585715475</v>
      </c>
      <c r="KY66" s="7">
        <f ca="1"/>
        <v>0</v>
      </c>
      <c r="KZ66" s="7">
        <f ca="1"/>
        <v>0</v>
      </c>
      <c r="LA66" s="7">
        <f ca="1"/>
        <v>13151.982371571796</v>
      </c>
      <c r="LB66" s="7">
        <f ca="1"/>
        <v>0</v>
      </c>
      <c r="LV66" s="204"/>
      <c r="LW66" s="23" t="s">
        <v>15</v>
      </c>
      <c r="MM66" s="7">
        <f ca="1"/>
        <v>0</v>
      </c>
      <c r="MN66" s="7">
        <f ca="1"/>
        <v>0</v>
      </c>
      <c r="MO66" s="7">
        <f ca="1"/>
        <v>0</v>
      </c>
      <c r="MP66" s="7">
        <f ca="1"/>
        <v>0</v>
      </c>
      <c r="MQ66" s="7">
        <f ca="1"/>
        <v>4895.8140132951694</v>
      </c>
      <c r="MR66" s="7">
        <f ca="1"/>
        <v>0</v>
      </c>
      <c r="MS66" s="7">
        <f ca="1"/>
        <v>0</v>
      </c>
      <c r="MT66" s="7">
        <f ca="1"/>
        <v>15177.023441215026</v>
      </c>
      <c r="MU66" s="7">
        <f ca="1"/>
        <v>0</v>
      </c>
      <c r="NO66" s="204"/>
      <c r="NP66" s="23" t="s">
        <v>15</v>
      </c>
      <c r="OF66" s="7">
        <f ca="1"/>
        <v>0</v>
      </c>
      <c r="OG66" s="7">
        <f ca="1"/>
        <v>0</v>
      </c>
      <c r="OH66" s="7">
        <f ca="1"/>
        <v>0</v>
      </c>
      <c r="OI66" s="7">
        <f ca="1"/>
        <v>0</v>
      </c>
      <c r="OJ66" s="7">
        <f ca="1"/>
        <v>4984.3239106297306</v>
      </c>
      <c r="OK66" s="7">
        <f ca="1"/>
        <v>0</v>
      </c>
      <c r="OL66" s="7">
        <f ca="1"/>
        <v>0</v>
      </c>
      <c r="OM66" s="7">
        <f ca="1"/>
        <v>15451.404122952164</v>
      </c>
      <c r="ON66" s="7">
        <f ca="1"/>
        <v>0</v>
      </c>
    </row>
    <row r="67" spans="1:412" ht="16" customHeight="1">
      <c r="A67" s="204"/>
      <c r="B67" s="23" t="s">
        <v>206</v>
      </c>
      <c r="C67" s="23"/>
      <c r="D67" s="23"/>
      <c r="E67" s="23"/>
      <c r="P67" s="18">
        <f>E15</f>
        <v>50</v>
      </c>
      <c r="Q67" s="18">
        <f>G23</f>
        <v>50</v>
      </c>
      <c r="R67" s="18">
        <f>L23</f>
        <v>25</v>
      </c>
      <c r="S67" s="18">
        <f>J15</f>
        <v>25</v>
      </c>
      <c r="T67" s="18">
        <v>0</v>
      </c>
      <c r="U67" s="18">
        <v>0</v>
      </c>
      <c r="V67" s="18">
        <v>0</v>
      </c>
      <c r="W67" s="18">
        <f>V23</f>
        <v>350</v>
      </c>
      <c r="X67" s="18">
        <f>Y25</f>
        <v>250</v>
      </c>
      <c r="Z67" s="19">
        <v>0</v>
      </c>
      <c r="AA67" s="19">
        <v>0</v>
      </c>
      <c r="AB67" s="19">
        <v>0</v>
      </c>
      <c r="AC67" s="19">
        <v>0</v>
      </c>
      <c r="AD67" s="19">
        <v>0</v>
      </c>
      <c r="AE67" s="19">
        <v>0</v>
      </c>
      <c r="AF67" s="19">
        <v>0</v>
      </c>
      <c r="AG67" s="19">
        <v>0</v>
      </c>
      <c r="AH67" s="19">
        <f>AB25</f>
        <v>14750</v>
      </c>
      <c r="AJ67" s="7">
        <f t="shared" si="3"/>
        <v>14750</v>
      </c>
      <c r="AL67" s="7">
        <f t="shared" si="0"/>
        <v>15500</v>
      </c>
      <c r="AO67" s="7">
        <v>15500</v>
      </c>
      <c r="AP67" s="22">
        <f t="shared" si="4"/>
        <v>0</v>
      </c>
      <c r="AU67" s="7">
        <f t="shared" ca="1" si="5"/>
        <v>0</v>
      </c>
      <c r="AV67" s="7">
        <f t="shared" ca="1" si="1"/>
        <v>0</v>
      </c>
      <c r="AW67" s="7">
        <f t="shared" ca="1" si="1"/>
        <v>0</v>
      </c>
      <c r="AX67" s="7">
        <f t="shared" ca="1" si="1"/>
        <v>0</v>
      </c>
      <c r="AY67" s="7">
        <f t="shared" ca="1" si="1"/>
        <v>0</v>
      </c>
      <c r="AZ67" s="7">
        <f t="shared" ca="1" si="1"/>
        <v>0</v>
      </c>
      <c r="BA67" s="7">
        <f t="shared" ca="1" si="1"/>
        <v>0</v>
      </c>
      <c r="BB67" s="7">
        <f t="shared" ca="1" si="1"/>
        <v>15500</v>
      </c>
      <c r="BC67" s="7">
        <f t="shared" ca="1" si="1"/>
        <v>0</v>
      </c>
      <c r="BD67" s="7">
        <f t="shared" ca="1" si="1"/>
        <v>0</v>
      </c>
      <c r="BE67" s="7">
        <f t="shared" ca="1" si="1"/>
        <v>0</v>
      </c>
      <c r="BF67" s="7">
        <f t="shared" ca="1" si="1"/>
        <v>0</v>
      </c>
      <c r="BJ67" s="7">
        <f ca="1"/>
        <v>1.1627906976744186E-3</v>
      </c>
      <c r="BK67" s="7">
        <f ca="1"/>
        <v>1E-3</v>
      </c>
      <c r="BL67" s="7">
        <f ca="1"/>
        <v>5.263157894736842E-4</v>
      </c>
      <c r="BM67" s="7">
        <f ca="1"/>
        <v>6.0975609756097561E-4</v>
      </c>
      <c r="BN67" s="7">
        <f ca="1"/>
        <v>0</v>
      </c>
      <c r="BO67" s="7">
        <f ca="1"/>
        <v>0</v>
      </c>
      <c r="BP67" s="7">
        <f ca="1"/>
        <v>0</v>
      </c>
      <c r="BQ67" s="7">
        <f ca="1"/>
        <v>2.2580645161290325E-2</v>
      </c>
      <c r="BR67" s="7">
        <f ca="1"/>
        <v>9.4339622641509448E-3</v>
      </c>
      <c r="BY67" s="7">
        <f ca="1"/>
        <v>0</v>
      </c>
      <c r="BZ67" s="7">
        <f ca="1"/>
        <v>0</v>
      </c>
      <c r="CA67" s="7">
        <f ca="1"/>
        <v>0</v>
      </c>
      <c r="CB67" s="7">
        <f ca="1"/>
        <v>0</v>
      </c>
      <c r="CC67" s="7">
        <f ca="1"/>
        <v>0</v>
      </c>
      <c r="CD67" s="7">
        <f ca="1"/>
        <v>0</v>
      </c>
      <c r="CE67" s="7">
        <f ca="1"/>
        <v>0</v>
      </c>
      <c r="CF67" s="7">
        <f ca="1"/>
        <v>1</v>
      </c>
      <c r="CG67" s="7">
        <f ca="1"/>
        <v>0</v>
      </c>
      <c r="CQ67" s="7">
        <f ca="1"/>
        <v>1.1092623405435386E-3</v>
      </c>
      <c r="CR67" s="7">
        <f ca="1"/>
        <v>9.5102234902520212E-4</v>
      </c>
      <c r="CS67" s="7">
        <f ca="1"/>
        <v>5.2029136316337154E-4</v>
      </c>
      <c r="CT67" s="7">
        <f ca="1"/>
        <v>6.0901339829476245E-4</v>
      </c>
      <c r="CU67" s="7">
        <f ca="1"/>
        <v>0</v>
      </c>
      <c r="CV67" s="7">
        <f ca="1"/>
        <v>0</v>
      </c>
      <c r="CW67" s="7">
        <f ca="1"/>
        <v>0</v>
      </c>
      <c r="CX67" s="7">
        <f ca="1"/>
        <v>2.2082018927444796E-2</v>
      </c>
      <c r="CY67" s="7">
        <f ca="1"/>
        <v>9.1743119266055034E-3</v>
      </c>
      <c r="DC67" s="7">
        <f t="shared" ca="1" si="6"/>
        <v>0</v>
      </c>
      <c r="DD67" s="7">
        <f t="shared" ca="1" si="2"/>
        <v>0</v>
      </c>
      <c r="DE67" s="7">
        <f t="shared" ca="1" si="2"/>
        <v>0</v>
      </c>
      <c r="DF67" s="7">
        <f t="shared" ca="1" si="2"/>
        <v>0</v>
      </c>
      <c r="DG67" s="7">
        <f t="shared" ca="1" si="2"/>
        <v>0</v>
      </c>
      <c r="DH67" s="7">
        <f t="shared" ca="1" si="2"/>
        <v>0</v>
      </c>
      <c r="DI67" s="7">
        <f t="shared" ca="1" si="2"/>
        <v>0</v>
      </c>
      <c r="DJ67" s="7">
        <f t="shared" ca="1" si="2"/>
        <v>14750</v>
      </c>
      <c r="DK67" s="7">
        <f t="shared" ca="1" si="2"/>
        <v>0</v>
      </c>
      <c r="DL67" s="7">
        <f t="shared" ca="1" si="2"/>
        <v>0</v>
      </c>
      <c r="DM67" s="7">
        <f t="shared" ca="1" si="2"/>
        <v>0</v>
      </c>
      <c r="DN67" s="7">
        <f t="shared" ca="1" si="2"/>
        <v>0</v>
      </c>
      <c r="DR67" s="7">
        <v>0</v>
      </c>
      <c r="DS67" s="7">
        <v>0</v>
      </c>
      <c r="DT67" s="7">
        <v>0</v>
      </c>
      <c r="DU67" s="7">
        <v>0</v>
      </c>
      <c r="DV67" s="7">
        <v>0</v>
      </c>
      <c r="DW67" s="7">
        <v>0</v>
      </c>
      <c r="DX67" s="7">
        <v>0</v>
      </c>
      <c r="DY67" s="7">
        <v>0</v>
      </c>
      <c r="DZ67" s="7">
        <v>1</v>
      </c>
      <c r="EX67" s="204"/>
      <c r="EY67" s="23" t="s">
        <v>206</v>
      </c>
      <c r="FO67" s="7">
        <f ca="1"/>
        <v>0</v>
      </c>
      <c r="FP67" s="7">
        <f ca="1"/>
        <v>0</v>
      </c>
      <c r="FQ67" s="7">
        <f ca="1"/>
        <v>0</v>
      </c>
      <c r="FR67" s="7">
        <f ca="1"/>
        <v>0</v>
      </c>
      <c r="FS67" s="7">
        <f ca="1"/>
        <v>0</v>
      </c>
      <c r="FT67" s="7">
        <f ca="1"/>
        <v>0</v>
      </c>
      <c r="FU67" s="7">
        <f ca="1"/>
        <v>0</v>
      </c>
      <c r="FV67" s="7">
        <f ca="1"/>
        <v>0</v>
      </c>
      <c r="FW67" s="7">
        <f ca="1"/>
        <v>0</v>
      </c>
      <c r="GQ67" s="204"/>
      <c r="GR67" s="23" t="s">
        <v>206</v>
      </c>
      <c r="HH67" s="7">
        <f ca="1"/>
        <v>0</v>
      </c>
      <c r="HI67" s="7">
        <f ca="1"/>
        <v>0</v>
      </c>
      <c r="HJ67" s="7">
        <f ca="1"/>
        <v>0</v>
      </c>
      <c r="HK67" s="7">
        <f ca="1"/>
        <v>0</v>
      </c>
      <c r="HL67" s="7">
        <f ca="1"/>
        <v>0</v>
      </c>
      <c r="HM67" s="7">
        <f ca="1"/>
        <v>0</v>
      </c>
      <c r="HN67" s="7">
        <f ca="1"/>
        <v>0</v>
      </c>
      <c r="HO67" s="7">
        <f ca="1"/>
        <v>0</v>
      </c>
      <c r="HP67" s="7">
        <f ca="1"/>
        <v>0</v>
      </c>
      <c r="IJ67" s="204"/>
      <c r="IK67" s="23" t="s">
        <v>206</v>
      </c>
      <c r="JA67" s="7">
        <f ca="1"/>
        <v>0</v>
      </c>
      <c r="JB67" s="7">
        <f ca="1"/>
        <v>0</v>
      </c>
      <c r="JC67" s="7">
        <f ca="1"/>
        <v>0</v>
      </c>
      <c r="JD67" s="7">
        <f ca="1"/>
        <v>0</v>
      </c>
      <c r="JE67" s="7">
        <f ca="1"/>
        <v>0</v>
      </c>
      <c r="JF67" s="7">
        <f ca="1"/>
        <v>0</v>
      </c>
      <c r="JG67" s="7">
        <f ca="1"/>
        <v>0</v>
      </c>
      <c r="JH67" s="7">
        <f ca="1"/>
        <v>0</v>
      </c>
      <c r="JI67" s="7">
        <f ca="1"/>
        <v>0</v>
      </c>
      <c r="KC67" s="204"/>
      <c r="KD67" s="23" t="s">
        <v>206</v>
      </c>
      <c r="KT67" s="7">
        <f ca="1"/>
        <v>0</v>
      </c>
      <c r="KU67" s="7">
        <f ca="1"/>
        <v>0</v>
      </c>
      <c r="KV67" s="7">
        <f ca="1"/>
        <v>0</v>
      </c>
      <c r="KW67" s="7">
        <f ca="1"/>
        <v>0</v>
      </c>
      <c r="KX67" s="7">
        <f ca="1"/>
        <v>0</v>
      </c>
      <c r="KY67" s="7">
        <f ca="1"/>
        <v>0</v>
      </c>
      <c r="KZ67" s="7">
        <f ca="1"/>
        <v>0</v>
      </c>
      <c r="LA67" s="7">
        <f ca="1"/>
        <v>0</v>
      </c>
      <c r="LB67" s="7">
        <f ca="1"/>
        <v>0</v>
      </c>
      <c r="LV67" s="204"/>
      <c r="LW67" s="23" t="s">
        <v>206</v>
      </c>
      <c r="MM67" s="7">
        <f ca="1"/>
        <v>41.488903380352674</v>
      </c>
      <c r="MN67" s="7">
        <f ca="1"/>
        <v>41.488903380352674</v>
      </c>
      <c r="MO67" s="7">
        <f ca="1"/>
        <v>20.744451690176337</v>
      </c>
      <c r="MP67" s="7">
        <f ca="1"/>
        <v>20.744451690176337</v>
      </c>
      <c r="MQ67" s="7">
        <f ca="1"/>
        <v>0</v>
      </c>
      <c r="MR67" s="7">
        <f ca="1"/>
        <v>0</v>
      </c>
      <c r="MS67" s="7">
        <f ca="1"/>
        <v>0</v>
      </c>
      <c r="MT67" s="7">
        <f ca="1"/>
        <v>290.42232366246873</v>
      </c>
      <c r="MU67" s="7">
        <f ca="1"/>
        <v>207.44451690176336</v>
      </c>
      <c r="NO67" s="204"/>
      <c r="NP67" s="23" t="s">
        <v>206</v>
      </c>
      <c r="OF67" s="7">
        <f ca="1"/>
        <v>48.79320430560724</v>
      </c>
      <c r="OG67" s="7">
        <f ca="1"/>
        <v>48.79320430560724</v>
      </c>
      <c r="OH67" s="7">
        <f ca="1"/>
        <v>24.39660215280362</v>
      </c>
      <c r="OI67" s="7">
        <f ca="1"/>
        <v>24.39660215280362</v>
      </c>
      <c r="OJ67" s="7">
        <f ca="1"/>
        <v>0</v>
      </c>
      <c r="OK67" s="7">
        <f ca="1"/>
        <v>0</v>
      </c>
      <c r="OL67" s="7">
        <f ca="1"/>
        <v>0</v>
      </c>
      <c r="OM67" s="7">
        <f ca="1"/>
        <v>341.5524301392507</v>
      </c>
      <c r="ON67" s="7">
        <f ca="1"/>
        <v>243.96602152803621</v>
      </c>
    </row>
    <row r="68" spans="1:412">
      <c r="A68" s="204"/>
      <c r="B68" s="23" t="s">
        <v>21</v>
      </c>
      <c r="C68" s="23"/>
      <c r="D68" s="23"/>
      <c r="E68" s="23"/>
      <c r="P68" s="18">
        <v>0</v>
      </c>
      <c r="Q68" s="18">
        <v>0</v>
      </c>
      <c r="R68" s="18">
        <v>0</v>
      </c>
      <c r="S68" s="18">
        <v>0</v>
      </c>
      <c r="T68" s="18">
        <v>0</v>
      </c>
      <c r="U68" s="18">
        <v>0</v>
      </c>
      <c r="V68" s="18">
        <f>R13</f>
        <v>6400</v>
      </c>
      <c r="W68" s="18">
        <v>0</v>
      </c>
      <c r="X68" s="18">
        <v>0</v>
      </c>
      <c r="Z68" s="19">
        <v>0</v>
      </c>
      <c r="AA68" s="19">
        <v>0</v>
      </c>
      <c r="AB68" s="19">
        <v>0</v>
      </c>
      <c r="AC68" s="19">
        <v>0</v>
      </c>
      <c r="AD68" s="19">
        <v>0</v>
      </c>
      <c r="AE68" s="19">
        <v>0</v>
      </c>
      <c r="AF68" s="19">
        <v>0</v>
      </c>
      <c r="AG68" s="19">
        <v>0</v>
      </c>
      <c r="AH68" s="19">
        <v>0</v>
      </c>
      <c r="AJ68" s="7">
        <f t="shared" si="3"/>
        <v>0</v>
      </c>
      <c r="AL68" s="7">
        <f t="shared" si="0"/>
        <v>6400</v>
      </c>
      <c r="AO68" s="7">
        <v>6400</v>
      </c>
      <c r="AP68" s="22">
        <f t="shared" si="4"/>
        <v>0</v>
      </c>
      <c r="AU68" s="7">
        <f t="shared" ca="1" si="5"/>
        <v>0</v>
      </c>
      <c r="AV68" s="7">
        <f t="shared" ca="1" si="1"/>
        <v>0</v>
      </c>
      <c r="AW68" s="7">
        <f t="shared" ca="1" si="1"/>
        <v>0</v>
      </c>
      <c r="AX68" s="7">
        <f t="shared" ca="1" si="1"/>
        <v>0</v>
      </c>
      <c r="AY68" s="7">
        <f t="shared" ca="1" si="1"/>
        <v>0</v>
      </c>
      <c r="AZ68" s="7">
        <f t="shared" ca="1" si="1"/>
        <v>0</v>
      </c>
      <c r="BA68" s="7">
        <f t="shared" ca="1" si="1"/>
        <v>0</v>
      </c>
      <c r="BB68" s="7">
        <f t="shared" ca="1" si="1"/>
        <v>0</v>
      </c>
      <c r="BC68" s="7">
        <f t="shared" ca="1" si="1"/>
        <v>6400</v>
      </c>
      <c r="BD68" s="7">
        <f t="shared" ca="1" si="1"/>
        <v>0</v>
      </c>
      <c r="BE68" s="7">
        <f t="shared" ca="1" si="1"/>
        <v>0</v>
      </c>
      <c r="BF68" s="7">
        <f t="shared" ca="1" si="1"/>
        <v>0</v>
      </c>
      <c r="BJ68" s="7">
        <f ca="1"/>
        <v>0</v>
      </c>
      <c r="BK68" s="7">
        <f ca="1"/>
        <v>0</v>
      </c>
      <c r="BL68" s="7">
        <f ca="1"/>
        <v>0</v>
      </c>
      <c r="BM68" s="7">
        <f ca="1"/>
        <v>0</v>
      </c>
      <c r="BN68" s="7">
        <f ca="1"/>
        <v>0</v>
      </c>
      <c r="BO68" s="7">
        <f ca="1"/>
        <v>0</v>
      </c>
      <c r="BP68" s="7">
        <f ca="1"/>
        <v>1.0199203187250996</v>
      </c>
      <c r="BQ68" s="7">
        <f ca="1"/>
        <v>0</v>
      </c>
      <c r="BR68" s="7">
        <f ca="1"/>
        <v>0</v>
      </c>
      <c r="BY68" s="7">
        <f ca="1"/>
        <v>0</v>
      </c>
      <c r="BZ68" s="7">
        <f ca="1"/>
        <v>0</v>
      </c>
      <c r="CA68" s="7">
        <f ca="1"/>
        <v>0</v>
      </c>
      <c r="CB68" s="7">
        <f ca="1"/>
        <v>0</v>
      </c>
      <c r="CC68" s="7">
        <f ca="1"/>
        <v>0</v>
      </c>
      <c r="CD68" s="7">
        <f ca="1"/>
        <v>1</v>
      </c>
      <c r="CE68" s="7">
        <f ca="1"/>
        <v>0</v>
      </c>
      <c r="CF68" s="7">
        <f ca="1"/>
        <v>0</v>
      </c>
      <c r="CG68" s="7">
        <f ca="1"/>
        <v>0</v>
      </c>
      <c r="CQ68" s="7">
        <f ca="1"/>
        <v>0</v>
      </c>
      <c r="CR68" s="7">
        <f ca="1"/>
        <v>0</v>
      </c>
      <c r="CS68" s="7">
        <f ca="1"/>
        <v>0</v>
      </c>
      <c r="CT68" s="7">
        <f ca="1"/>
        <v>0</v>
      </c>
      <c r="CU68" s="7">
        <f ca="1"/>
        <v>0</v>
      </c>
      <c r="CV68" s="7">
        <f ca="1"/>
        <v>0</v>
      </c>
      <c r="CW68" s="7">
        <f ca="1"/>
        <v>1</v>
      </c>
      <c r="CX68" s="7">
        <f ca="1"/>
        <v>0</v>
      </c>
      <c r="CY68" s="7">
        <f ca="1"/>
        <v>0</v>
      </c>
      <c r="DC68" s="7">
        <f t="shared" ca="1" si="6"/>
        <v>0</v>
      </c>
      <c r="DD68" s="7">
        <f t="shared" ca="1" si="2"/>
        <v>0</v>
      </c>
      <c r="DE68" s="7">
        <f t="shared" ca="1" si="2"/>
        <v>0</v>
      </c>
      <c r="DF68" s="7">
        <f t="shared" ca="1" si="2"/>
        <v>0</v>
      </c>
      <c r="DG68" s="7">
        <f t="shared" ca="1" si="2"/>
        <v>0</v>
      </c>
      <c r="DH68" s="7">
        <f t="shared" ca="1" si="2"/>
        <v>0</v>
      </c>
      <c r="DI68" s="7">
        <f t="shared" ca="1" si="2"/>
        <v>0</v>
      </c>
      <c r="DJ68" s="7">
        <f t="shared" ca="1" si="2"/>
        <v>0</v>
      </c>
      <c r="DK68" s="7">
        <f t="shared" ca="1" si="2"/>
        <v>0</v>
      </c>
      <c r="DL68" s="7">
        <f t="shared" ca="1" si="2"/>
        <v>0</v>
      </c>
      <c r="DM68" s="7">
        <f t="shared" ca="1" si="2"/>
        <v>0</v>
      </c>
      <c r="DN68" s="7">
        <f t="shared" ca="1" si="2"/>
        <v>0</v>
      </c>
      <c r="DR68" s="17">
        <v>0</v>
      </c>
      <c r="DS68" s="17">
        <v>0</v>
      </c>
      <c r="DT68" s="17">
        <v>0</v>
      </c>
      <c r="DU68" s="17">
        <v>0</v>
      </c>
      <c r="DV68" s="17">
        <v>0</v>
      </c>
      <c r="DW68" s="17">
        <v>0</v>
      </c>
      <c r="DX68" s="17">
        <v>0</v>
      </c>
      <c r="DY68" s="17">
        <v>0</v>
      </c>
      <c r="DZ68" s="17">
        <v>0</v>
      </c>
      <c r="EC68" s="200"/>
      <c r="EV68" s="203"/>
      <c r="EX68" s="204"/>
      <c r="EY68" s="23" t="s">
        <v>21</v>
      </c>
      <c r="FO68" s="7">
        <f ca="1"/>
        <v>0</v>
      </c>
      <c r="FP68" s="7">
        <f ca="1"/>
        <v>0</v>
      </c>
      <c r="FQ68" s="7">
        <f ca="1"/>
        <v>0</v>
      </c>
      <c r="FR68" s="7">
        <f ca="1"/>
        <v>0</v>
      </c>
      <c r="FS68" s="7">
        <f ca="1"/>
        <v>0</v>
      </c>
      <c r="FT68" s="7">
        <f ca="1"/>
        <v>0</v>
      </c>
      <c r="FU68" s="7">
        <f ca="1"/>
        <v>0</v>
      </c>
      <c r="FV68" s="7">
        <f ca="1"/>
        <v>0</v>
      </c>
      <c r="FW68" s="7">
        <f ca="1"/>
        <v>0</v>
      </c>
      <c r="GO68" s="203"/>
      <c r="GQ68" s="204"/>
      <c r="GR68" s="23" t="s">
        <v>21</v>
      </c>
      <c r="HH68" s="7">
        <f ca="1"/>
        <v>0</v>
      </c>
      <c r="HI68" s="7">
        <f ca="1"/>
        <v>0</v>
      </c>
      <c r="HJ68" s="7">
        <f ca="1"/>
        <v>0</v>
      </c>
      <c r="HK68" s="7">
        <f ca="1"/>
        <v>0</v>
      </c>
      <c r="HL68" s="7">
        <f ca="1"/>
        <v>0</v>
      </c>
      <c r="HM68" s="7">
        <f ca="1"/>
        <v>0</v>
      </c>
      <c r="HN68" s="7">
        <f ca="1"/>
        <v>0</v>
      </c>
      <c r="HO68" s="7">
        <f ca="1"/>
        <v>0</v>
      </c>
      <c r="HP68" s="7">
        <f ca="1"/>
        <v>0</v>
      </c>
      <c r="IH68" s="203"/>
      <c r="IJ68" s="204"/>
      <c r="IK68" s="23" t="s">
        <v>21</v>
      </c>
      <c r="JA68" s="7">
        <f ca="1"/>
        <v>0</v>
      </c>
      <c r="JB68" s="7">
        <f ca="1"/>
        <v>0</v>
      </c>
      <c r="JC68" s="7">
        <f ca="1"/>
        <v>0</v>
      </c>
      <c r="JD68" s="7">
        <f ca="1"/>
        <v>0</v>
      </c>
      <c r="JE68" s="7">
        <f ca="1"/>
        <v>0</v>
      </c>
      <c r="JF68" s="7">
        <f ca="1"/>
        <v>0</v>
      </c>
      <c r="JG68" s="7">
        <f ca="1"/>
        <v>0</v>
      </c>
      <c r="JH68" s="7">
        <f ca="1"/>
        <v>0</v>
      </c>
      <c r="JI68" s="7">
        <f ca="1"/>
        <v>0</v>
      </c>
      <c r="KA68" s="203"/>
      <c r="KC68" s="204"/>
      <c r="KD68" s="23" t="s">
        <v>21</v>
      </c>
      <c r="KT68" s="7">
        <f ca="1"/>
        <v>0</v>
      </c>
      <c r="KU68" s="7">
        <f ca="1"/>
        <v>0</v>
      </c>
      <c r="KV68" s="7">
        <f ca="1"/>
        <v>0</v>
      </c>
      <c r="KW68" s="7">
        <f ca="1"/>
        <v>0</v>
      </c>
      <c r="KX68" s="7">
        <f ca="1"/>
        <v>0</v>
      </c>
      <c r="KY68" s="7">
        <f ca="1"/>
        <v>0</v>
      </c>
      <c r="KZ68" s="7">
        <f ca="1"/>
        <v>12120.135962241689</v>
      </c>
      <c r="LA68" s="7">
        <f ca="1"/>
        <v>0</v>
      </c>
      <c r="LB68" s="7">
        <f ca="1"/>
        <v>0</v>
      </c>
      <c r="LT68" s="203"/>
      <c r="LV68" s="204"/>
      <c r="LW68" s="23" t="s">
        <v>21</v>
      </c>
      <c r="MM68" s="7">
        <f ca="1"/>
        <v>0</v>
      </c>
      <c r="MN68" s="7">
        <f ca="1"/>
        <v>0</v>
      </c>
      <c r="MO68" s="7">
        <f ca="1"/>
        <v>0</v>
      </c>
      <c r="MP68" s="7">
        <f ca="1"/>
        <v>0</v>
      </c>
      <c r="MQ68" s="7">
        <f ca="1"/>
        <v>0</v>
      </c>
      <c r="MR68" s="7">
        <f ca="1"/>
        <v>0</v>
      </c>
      <c r="MS68" s="7">
        <f ca="1"/>
        <v>12657.912377648974</v>
      </c>
      <c r="MT68" s="7">
        <f ca="1"/>
        <v>0</v>
      </c>
      <c r="MU68" s="7">
        <f ca="1"/>
        <v>0</v>
      </c>
      <c r="NM68" s="203"/>
      <c r="NO68" s="204"/>
      <c r="NP68" s="23" t="s">
        <v>21</v>
      </c>
      <c r="OF68" s="7">
        <f ca="1"/>
        <v>0</v>
      </c>
      <c r="OG68" s="7">
        <f ca="1"/>
        <v>0</v>
      </c>
      <c r="OH68" s="7">
        <f ca="1"/>
        <v>0</v>
      </c>
      <c r="OI68" s="7">
        <f ca="1"/>
        <v>0</v>
      </c>
      <c r="OJ68" s="7">
        <f ca="1"/>
        <v>0</v>
      </c>
      <c r="OK68" s="7">
        <f ca="1"/>
        <v>0</v>
      </c>
      <c r="OL68" s="7">
        <f ca="1"/>
        <v>12757.05413025029</v>
      </c>
      <c r="OM68" s="7">
        <f ca="1"/>
        <v>0</v>
      </c>
      <c r="ON68" s="7">
        <f ca="1"/>
        <v>0</v>
      </c>
    </row>
    <row r="69" spans="1:412">
      <c r="A69" s="204"/>
      <c r="B69" s="23" t="s">
        <v>205</v>
      </c>
      <c r="C69" s="23"/>
      <c r="D69" s="23"/>
      <c r="E69" s="23"/>
      <c r="P69" s="18">
        <f>G10</f>
        <v>25</v>
      </c>
      <c r="Q69" s="18">
        <f>F20</f>
        <v>25</v>
      </c>
      <c r="R69" s="18">
        <f>K20</f>
        <v>25</v>
      </c>
      <c r="S69" s="18">
        <f>K10</f>
        <v>25</v>
      </c>
      <c r="T69" s="18">
        <f>P20</f>
        <v>75</v>
      </c>
      <c r="U69" s="18">
        <f>P10</f>
        <v>100</v>
      </c>
      <c r="V69" s="18">
        <v>0</v>
      </c>
      <c r="W69" s="18">
        <v>0</v>
      </c>
      <c r="X69" s="18">
        <v>0</v>
      </c>
      <c r="Z69" s="19">
        <v>0</v>
      </c>
      <c r="AA69" s="19">
        <v>0</v>
      </c>
      <c r="AB69" s="19">
        <v>0</v>
      </c>
      <c r="AC69" s="19">
        <v>0</v>
      </c>
      <c r="AD69" s="19">
        <v>0</v>
      </c>
      <c r="AE69" s="19">
        <v>0</v>
      </c>
      <c r="AF69" s="19">
        <v>0</v>
      </c>
      <c r="AG69" s="19">
        <f>AB13</f>
        <v>6000</v>
      </c>
      <c r="AH69" s="19">
        <v>0</v>
      </c>
      <c r="AJ69" s="7">
        <f t="shared" si="3"/>
        <v>6000</v>
      </c>
      <c r="AL69" s="7">
        <f t="shared" si="0"/>
        <v>6275</v>
      </c>
      <c r="AO69" s="7">
        <v>6275</v>
      </c>
      <c r="AP69" s="22">
        <f t="shared" si="4"/>
        <v>0</v>
      </c>
      <c r="AU69" s="7">
        <f t="shared" ca="1" si="5"/>
        <v>0</v>
      </c>
      <c r="AV69" s="7">
        <f t="shared" ca="1" si="1"/>
        <v>0</v>
      </c>
      <c r="AW69" s="7">
        <f t="shared" ca="1" si="1"/>
        <v>0</v>
      </c>
      <c r="AX69" s="7">
        <f t="shared" ca="1" si="1"/>
        <v>0</v>
      </c>
      <c r="AY69" s="7">
        <f t="shared" ca="1" si="1"/>
        <v>0</v>
      </c>
      <c r="AZ69" s="7">
        <f t="shared" ca="1" si="1"/>
        <v>0</v>
      </c>
      <c r="BA69" s="7">
        <f t="shared" ca="1" si="1"/>
        <v>0</v>
      </c>
      <c r="BB69" s="7">
        <f t="shared" ca="1" si="1"/>
        <v>0</v>
      </c>
      <c r="BC69" s="7">
        <f t="shared" ca="1" si="1"/>
        <v>0</v>
      </c>
      <c r="BD69" s="7">
        <f t="shared" ca="1" si="1"/>
        <v>6275</v>
      </c>
      <c r="BE69" s="7">
        <f t="shared" ca="1" si="1"/>
        <v>0</v>
      </c>
      <c r="BF69" s="7">
        <f t="shared" ca="1" si="1"/>
        <v>0</v>
      </c>
      <c r="BJ69" s="7">
        <f ca="1"/>
        <v>5.8139534883720929E-4</v>
      </c>
      <c r="BK69" s="7">
        <f ca="1"/>
        <v>5.0000000000000001E-4</v>
      </c>
      <c r="BL69" s="7">
        <f ca="1"/>
        <v>5.263157894736842E-4</v>
      </c>
      <c r="BM69" s="7">
        <f ca="1"/>
        <v>6.0975609756097561E-4</v>
      </c>
      <c r="BN69" s="7">
        <f ca="1"/>
        <v>1.595744680851064E-3</v>
      </c>
      <c r="BO69" s="7">
        <f ca="1"/>
        <v>1.5625E-2</v>
      </c>
      <c r="BP69" s="7">
        <f ca="1"/>
        <v>0</v>
      </c>
      <c r="BQ69" s="7">
        <f ca="1"/>
        <v>0</v>
      </c>
      <c r="BR69" s="7">
        <f ca="1"/>
        <v>0</v>
      </c>
      <c r="BY69" s="7">
        <f ca="1"/>
        <v>0</v>
      </c>
      <c r="BZ69" s="7">
        <f ca="1"/>
        <v>0</v>
      </c>
      <c r="CA69" s="7">
        <f ca="1"/>
        <v>0</v>
      </c>
      <c r="CB69" s="7">
        <f ca="1"/>
        <v>0</v>
      </c>
      <c r="CC69" s="7">
        <f ca="1"/>
        <v>0</v>
      </c>
      <c r="CD69" s="7">
        <f ca="1"/>
        <v>0</v>
      </c>
      <c r="CE69" s="7">
        <f ca="1"/>
        <v>1</v>
      </c>
      <c r="CF69" s="7">
        <f ca="1"/>
        <v>0</v>
      </c>
      <c r="CG69" s="7">
        <f ca="1"/>
        <v>0</v>
      </c>
      <c r="CQ69" s="7">
        <f ca="1"/>
        <v>5.5463117027176932E-4</v>
      </c>
      <c r="CR69" s="7">
        <f ca="1"/>
        <v>4.7551117451260106E-4</v>
      </c>
      <c r="CS69" s="7">
        <f ca="1"/>
        <v>5.2029136316337154E-4</v>
      </c>
      <c r="CT69" s="7">
        <f ca="1"/>
        <v>6.0901339829476245E-4</v>
      </c>
      <c r="CU69" s="7">
        <f ca="1"/>
        <v>1.4402304368698992E-3</v>
      </c>
      <c r="CV69" s="7">
        <f ca="1"/>
        <v>6.2111801242236029E-3</v>
      </c>
      <c r="CW69" s="7">
        <f ca="1"/>
        <v>0</v>
      </c>
      <c r="CX69" s="7">
        <f ca="1"/>
        <v>0</v>
      </c>
      <c r="CY69" s="7">
        <f ca="1"/>
        <v>0</v>
      </c>
      <c r="DC69" s="7">
        <f t="shared" ca="1" si="6"/>
        <v>0</v>
      </c>
      <c r="DD69" s="7">
        <f t="shared" ca="1" si="2"/>
        <v>0</v>
      </c>
      <c r="DE69" s="7">
        <f t="shared" ca="1" si="2"/>
        <v>0</v>
      </c>
      <c r="DF69" s="7">
        <f t="shared" ca="1" si="2"/>
        <v>0</v>
      </c>
      <c r="DG69" s="7">
        <f t="shared" ca="1" si="2"/>
        <v>0</v>
      </c>
      <c r="DH69" s="7">
        <f t="shared" ca="1" si="2"/>
        <v>0</v>
      </c>
      <c r="DI69" s="7">
        <f t="shared" ca="1" si="2"/>
        <v>0</v>
      </c>
      <c r="DJ69" s="7">
        <f t="shared" ca="1" si="2"/>
        <v>0</v>
      </c>
      <c r="DK69" s="7">
        <f t="shared" ca="1" si="2"/>
        <v>0</v>
      </c>
      <c r="DL69" s="7">
        <f t="shared" ca="1" si="2"/>
        <v>6000</v>
      </c>
      <c r="DM69" s="7">
        <f t="shared" ca="1" si="2"/>
        <v>0</v>
      </c>
      <c r="DN69" s="7">
        <f t="shared" ca="1" si="2"/>
        <v>0</v>
      </c>
      <c r="DR69" s="7">
        <v>0</v>
      </c>
      <c r="DS69" s="7">
        <v>0</v>
      </c>
      <c r="DT69" s="7">
        <v>0</v>
      </c>
      <c r="DU69" s="7">
        <v>0</v>
      </c>
      <c r="DV69" s="7">
        <v>0</v>
      </c>
      <c r="DW69" s="7">
        <v>0</v>
      </c>
      <c r="DX69" s="7">
        <v>0</v>
      </c>
      <c r="DY69" s="7">
        <v>1</v>
      </c>
      <c r="DZ69" s="7">
        <v>0</v>
      </c>
      <c r="EC69" s="200"/>
      <c r="EV69" s="203"/>
      <c r="EX69" s="204"/>
      <c r="EY69" s="23" t="s">
        <v>205</v>
      </c>
      <c r="FO69" s="7">
        <f ca="1"/>
        <v>0</v>
      </c>
      <c r="FP69" s="7">
        <f ca="1"/>
        <v>0</v>
      </c>
      <c r="FQ69" s="7">
        <f ca="1"/>
        <v>0</v>
      </c>
      <c r="FR69" s="7">
        <f ca="1"/>
        <v>0</v>
      </c>
      <c r="FS69" s="7">
        <f ca="1"/>
        <v>0</v>
      </c>
      <c r="FT69" s="7">
        <f ca="1"/>
        <v>0</v>
      </c>
      <c r="FU69" s="7">
        <f ca="1"/>
        <v>0</v>
      </c>
      <c r="FV69" s="7">
        <f ca="1"/>
        <v>0</v>
      </c>
      <c r="FW69" s="7">
        <f ca="1"/>
        <v>0</v>
      </c>
      <c r="GO69" s="203"/>
      <c r="GQ69" s="204"/>
      <c r="GR69" s="23" t="s">
        <v>205</v>
      </c>
      <c r="HH69" s="7">
        <f ca="1"/>
        <v>0</v>
      </c>
      <c r="HI69" s="7">
        <f ca="1"/>
        <v>0</v>
      </c>
      <c r="HJ69" s="7">
        <f ca="1"/>
        <v>0</v>
      </c>
      <c r="HK69" s="7">
        <f ca="1"/>
        <v>0</v>
      </c>
      <c r="HL69" s="7">
        <f ca="1"/>
        <v>0</v>
      </c>
      <c r="HM69" s="7">
        <f ca="1"/>
        <v>0</v>
      </c>
      <c r="HN69" s="7">
        <f ca="1"/>
        <v>0</v>
      </c>
      <c r="HO69" s="7">
        <f ca="1"/>
        <v>0</v>
      </c>
      <c r="HP69" s="7">
        <f ca="1"/>
        <v>0</v>
      </c>
      <c r="IH69" s="203"/>
      <c r="IJ69" s="204"/>
      <c r="IK69" s="23" t="s">
        <v>205</v>
      </c>
      <c r="JA69" s="7">
        <f ca="1"/>
        <v>0</v>
      </c>
      <c r="JB69" s="7">
        <f ca="1"/>
        <v>0</v>
      </c>
      <c r="JC69" s="7">
        <f ca="1"/>
        <v>0</v>
      </c>
      <c r="JD69" s="7">
        <f ca="1"/>
        <v>0</v>
      </c>
      <c r="JE69" s="7">
        <f ca="1"/>
        <v>0</v>
      </c>
      <c r="JF69" s="7">
        <f ca="1"/>
        <v>0</v>
      </c>
      <c r="JG69" s="7">
        <f ca="1"/>
        <v>0</v>
      </c>
      <c r="JH69" s="7">
        <f ca="1"/>
        <v>0</v>
      </c>
      <c r="JI69" s="7">
        <f ca="1"/>
        <v>0</v>
      </c>
      <c r="KA69" s="203"/>
      <c r="KC69" s="204"/>
      <c r="KD69" s="23" t="s">
        <v>205</v>
      </c>
      <c r="KT69" s="7">
        <f ca="1"/>
        <v>0</v>
      </c>
      <c r="KU69" s="7">
        <f ca="1"/>
        <v>0</v>
      </c>
      <c r="KV69" s="7">
        <f ca="1"/>
        <v>0</v>
      </c>
      <c r="KW69" s="7">
        <f ca="1"/>
        <v>0</v>
      </c>
      <c r="KX69" s="7">
        <f ca="1"/>
        <v>0</v>
      </c>
      <c r="KY69" s="7">
        <f ca="1"/>
        <v>0</v>
      </c>
      <c r="KZ69" s="7">
        <f ca="1"/>
        <v>0</v>
      </c>
      <c r="LA69" s="7">
        <f ca="1"/>
        <v>0</v>
      </c>
      <c r="LB69" s="7">
        <f ca="1"/>
        <v>0</v>
      </c>
      <c r="LT69" s="203"/>
      <c r="LV69" s="204"/>
      <c r="LW69" s="23" t="s">
        <v>205</v>
      </c>
      <c r="MM69" s="7">
        <f ca="1"/>
        <v>47.344281102506599</v>
      </c>
      <c r="MN69" s="7">
        <f ca="1"/>
        <v>47.344281102506599</v>
      </c>
      <c r="MO69" s="7">
        <f ca="1"/>
        <v>47.344281102506599</v>
      </c>
      <c r="MP69" s="7">
        <f ca="1"/>
        <v>47.344281102506599</v>
      </c>
      <c r="MQ69" s="7">
        <f ca="1"/>
        <v>142.03284330751978</v>
      </c>
      <c r="MR69" s="7">
        <f ca="1"/>
        <v>189.3771244100264</v>
      </c>
      <c r="MS69" s="7">
        <f ca="1"/>
        <v>0</v>
      </c>
      <c r="MT69" s="7">
        <f ca="1"/>
        <v>0</v>
      </c>
      <c r="MU69" s="7">
        <f ca="1"/>
        <v>0</v>
      </c>
      <c r="NM69" s="203"/>
      <c r="NO69" s="204"/>
      <c r="NP69" s="23" t="s">
        <v>205</v>
      </c>
      <c r="OF69" s="7">
        <f ca="1"/>
        <v>49.444970225191305</v>
      </c>
      <c r="OG69" s="7">
        <f ca="1"/>
        <v>49.444970225191305</v>
      </c>
      <c r="OH69" s="7">
        <f ca="1"/>
        <v>49.444970225191305</v>
      </c>
      <c r="OI69" s="7">
        <f ca="1"/>
        <v>49.444970225191305</v>
      </c>
      <c r="OJ69" s="7">
        <f ca="1"/>
        <v>148.33491067557392</v>
      </c>
      <c r="OK69" s="7">
        <f ca="1"/>
        <v>197.77988090076522</v>
      </c>
      <c r="OL69" s="7">
        <f ca="1"/>
        <v>0</v>
      </c>
      <c r="OM69" s="7">
        <f ca="1"/>
        <v>0</v>
      </c>
      <c r="ON69" s="7">
        <f ca="1"/>
        <v>0</v>
      </c>
    </row>
    <row r="70" spans="1:412">
      <c r="A70" s="204"/>
      <c r="B70" s="23" t="s">
        <v>20</v>
      </c>
      <c r="C70" s="23"/>
      <c r="D70" s="23"/>
      <c r="E70" s="23"/>
      <c r="P70" s="18">
        <v>0</v>
      </c>
      <c r="Q70" s="18">
        <v>0</v>
      </c>
      <c r="R70" s="18">
        <v>0</v>
      </c>
      <c r="S70" s="18">
        <v>0</v>
      </c>
      <c r="T70" s="18">
        <v>0</v>
      </c>
      <c r="U70" s="18">
        <v>0</v>
      </c>
      <c r="V70" s="18">
        <v>0</v>
      </c>
      <c r="W70" s="18">
        <v>0</v>
      </c>
      <c r="X70" s="18">
        <f>R27</f>
        <v>26500</v>
      </c>
      <c r="Z70" s="19">
        <v>0</v>
      </c>
      <c r="AA70" s="19">
        <v>0</v>
      </c>
      <c r="AB70" s="19">
        <v>0</v>
      </c>
      <c r="AC70" s="19">
        <v>0</v>
      </c>
      <c r="AD70" s="19">
        <v>0</v>
      </c>
      <c r="AE70" s="19">
        <v>0</v>
      </c>
      <c r="AF70" s="19">
        <v>0</v>
      </c>
      <c r="AG70" s="19">
        <f>L27</f>
        <v>0</v>
      </c>
      <c r="AH70" s="19">
        <v>0</v>
      </c>
      <c r="AJ70" s="7">
        <f t="shared" si="3"/>
        <v>0</v>
      </c>
      <c r="AL70" s="7">
        <f t="shared" si="0"/>
        <v>26500</v>
      </c>
      <c r="AO70" s="7">
        <v>26500</v>
      </c>
      <c r="AP70" s="22">
        <f t="shared" si="4"/>
        <v>0</v>
      </c>
      <c r="AU70" s="7">
        <f t="shared" ca="1" si="5"/>
        <v>0</v>
      </c>
      <c r="AV70" s="7">
        <f t="shared" ca="1" si="1"/>
        <v>0</v>
      </c>
      <c r="AW70" s="7">
        <f t="shared" ca="1" si="1"/>
        <v>0</v>
      </c>
      <c r="AX70" s="7">
        <f t="shared" ca="1" si="1"/>
        <v>0</v>
      </c>
      <c r="AY70" s="7">
        <f t="shared" ca="1" si="1"/>
        <v>0</v>
      </c>
      <c r="AZ70" s="7">
        <f t="shared" ca="1" si="1"/>
        <v>0</v>
      </c>
      <c r="BA70" s="7">
        <f t="shared" ca="1" si="1"/>
        <v>0</v>
      </c>
      <c r="BB70" s="7">
        <f t="shared" ca="1" si="1"/>
        <v>0</v>
      </c>
      <c r="BC70" s="7">
        <f t="shared" ca="1" si="1"/>
        <v>0</v>
      </c>
      <c r="BD70" s="7">
        <f t="shared" ca="1" si="1"/>
        <v>0</v>
      </c>
      <c r="BE70" s="7">
        <f t="shared" ca="1" si="1"/>
        <v>26500</v>
      </c>
      <c r="BF70" s="7">
        <f t="shared" ca="1" si="1"/>
        <v>0</v>
      </c>
      <c r="BJ70" s="7">
        <f ca="1"/>
        <v>0</v>
      </c>
      <c r="BK70" s="7">
        <f ca="1"/>
        <v>0</v>
      </c>
      <c r="BL70" s="7">
        <f ca="1"/>
        <v>0</v>
      </c>
      <c r="BM70" s="7">
        <f ca="1"/>
        <v>0</v>
      </c>
      <c r="BN70" s="7">
        <f ca="1"/>
        <v>0</v>
      </c>
      <c r="BO70" s="7">
        <f ca="1"/>
        <v>0</v>
      </c>
      <c r="BP70" s="7">
        <f ca="1"/>
        <v>0</v>
      </c>
      <c r="BQ70" s="7">
        <f ca="1"/>
        <v>0</v>
      </c>
      <c r="BR70" s="7">
        <f ca="1"/>
        <v>1</v>
      </c>
      <c r="BY70" s="7">
        <f ca="1"/>
        <v>0</v>
      </c>
      <c r="BZ70" s="7">
        <f ca="1"/>
        <v>0</v>
      </c>
      <c r="CA70" s="7">
        <f ca="1"/>
        <v>0</v>
      </c>
      <c r="CB70" s="7">
        <f ca="1"/>
        <v>0</v>
      </c>
      <c r="CC70" s="7">
        <f ca="1"/>
        <v>0.56382978723404253</v>
      </c>
      <c r="CD70" s="7">
        <f ca="1"/>
        <v>0</v>
      </c>
      <c r="CE70" s="7">
        <f ca="1"/>
        <v>0</v>
      </c>
      <c r="CF70" s="7">
        <f ca="1"/>
        <v>0</v>
      </c>
      <c r="CG70" s="7">
        <f ca="1"/>
        <v>0</v>
      </c>
      <c r="CQ70" s="7">
        <f ca="1"/>
        <v>0</v>
      </c>
      <c r="CR70" s="7">
        <f ca="1"/>
        <v>0</v>
      </c>
      <c r="CS70" s="7">
        <f ca="1"/>
        <v>0</v>
      </c>
      <c r="CT70" s="7">
        <f ca="1"/>
        <v>0</v>
      </c>
      <c r="CU70" s="7">
        <f ca="1"/>
        <v>0</v>
      </c>
      <c r="CV70" s="7">
        <f ca="1"/>
        <v>0</v>
      </c>
      <c r="CW70" s="7">
        <f ca="1"/>
        <v>0</v>
      </c>
      <c r="CX70" s="7">
        <f ca="1"/>
        <v>0</v>
      </c>
      <c r="CY70" s="7">
        <f ca="1"/>
        <v>0.97247706422018343</v>
      </c>
      <c r="DC70" s="7">
        <f t="shared" ca="1" si="6"/>
        <v>0</v>
      </c>
      <c r="DD70" s="7">
        <f t="shared" ca="1" si="2"/>
        <v>0</v>
      </c>
      <c r="DE70" s="7">
        <f t="shared" ca="1" si="2"/>
        <v>0</v>
      </c>
      <c r="DF70" s="7">
        <f t="shared" ca="1" si="2"/>
        <v>0</v>
      </c>
      <c r="DG70" s="7">
        <f t="shared" ca="1" si="2"/>
        <v>0</v>
      </c>
      <c r="DH70" s="7">
        <f t="shared" ca="1" si="2"/>
        <v>0</v>
      </c>
      <c r="DI70" s="7">
        <f t="shared" ca="1" si="2"/>
        <v>0</v>
      </c>
      <c r="DJ70" s="7">
        <f t="shared" ca="1" si="2"/>
        <v>0</v>
      </c>
      <c r="DK70" s="7">
        <f t="shared" ca="1" si="2"/>
        <v>0</v>
      </c>
      <c r="DL70" s="7">
        <f t="shared" ca="1" si="2"/>
        <v>0</v>
      </c>
      <c r="DM70" s="7">
        <f t="shared" ca="1" si="2"/>
        <v>0</v>
      </c>
      <c r="DN70" s="7">
        <f t="shared" ca="1" si="2"/>
        <v>0</v>
      </c>
      <c r="DR70" s="17">
        <v>0</v>
      </c>
      <c r="DS70" s="17">
        <v>0</v>
      </c>
      <c r="DT70" s="17">
        <v>0</v>
      </c>
      <c r="DU70" s="17">
        <v>0</v>
      </c>
      <c r="DV70" s="17">
        <v>0</v>
      </c>
      <c r="DW70" s="17">
        <v>0</v>
      </c>
      <c r="DX70" s="17">
        <v>0</v>
      </c>
      <c r="DY70" s="17">
        <v>0</v>
      </c>
      <c r="DZ70" s="17">
        <v>0</v>
      </c>
      <c r="EC70" s="200"/>
      <c r="EV70" s="203"/>
      <c r="EX70" s="204"/>
      <c r="EY70" s="23" t="s">
        <v>20</v>
      </c>
      <c r="FO70" s="7">
        <f ca="1"/>
        <v>0</v>
      </c>
      <c r="FP70" s="7">
        <f ca="1"/>
        <v>0</v>
      </c>
      <c r="FQ70" s="7">
        <f ca="1"/>
        <v>0</v>
      </c>
      <c r="FR70" s="7">
        <f ca="1"/>
        <v>0</v>
      </c>
      <c r="FS70" s="7">
        <f ca="1"/>
        <v>0</v>
      </c>
      <c r="FT70" s="7">
        <f ca="1"/>
        <v>0</v>
      </c>
      <c r="FU70" s="7">
        <f ca="1"/>
        <v>0</v>
      </c>
      <c r="FV70" s="7">
        <f ca="1"/>
        <v>0</v>
      </c>
      <c r="FW70" s="7">
        <f ca="1"/>
        <v>0</v>
      </c>
      <c r="GO70" s="203"/>
      <c r="GQ70" s="204"/>
      <c r="GR70" s="23" t="s">
        <v>20</v>
      </c>
      <c r="HH70" s="7">
        <f ca="1"/>
        <v>0</v>
      </c>
      <c r="HI70" s="7">
        <f ca="1"/>
        <v>0</v>
      </c>
      <c r="HJ70" s="7">
        <f ca="1"/>
        <v>0</v>
      </c>
      <c r="HK70" s="7">
        <f ca="1"/>
        <v>0</v>
      </c>
      <c r="HL70" s="7">
        <f ca="1"/>
        <v>0</v>
      </c>
      <c r="HM70" s="7">
        <f ca="1"/>
        <v>0</v>
      </c>
      <c r="HN70" s="7">
        <f ca="1"/>
        <v>0</v>
      </c>
      <c r="HO70" s="7">
        <f ca="1"/>
        <v>0</v>
      </c>
      <c r="HP70" s="7">
        <f ca="1"/>
        <v>0</v>
      </c>
      <c r="IH70" s="203"/>
      <c r="IJ70" s="204"/>
      <c r="IK70" s="23" t="s">
        <v>20</v>
      </c>
      <c r="JA70" s="7">
        <f ca="1"/>
        <v>0</v>
      </c>
      <c r="JB70" s="7">
        <f ca="1"/>
        <v>0</v>
      </c>
      <c r="JC70" s="7">
        <f ca="1"/>
        <v>0</v>
      </c>
      <c r="JD70" s="7">
        <f ca="1"/>
        <v>0</v>
      </c>
      <c r="JE70" s="7">
        <f ca="1"/>
        <v>0</v>
      </c>
      <c r="JF70" s="7">
        <f ca="1"/>
        <v>0</v>
      </c>
      <c r="JG70" s="7">
        <f ca="1"/>
        <v>0</v>
      </c>
      <c r="JH70" s="7">
        <f ca="1"/>
        <v>0</v>
      </c>
      <c r="JI70" s="7">
        <f ca="1"/>
        <v>0</v>
      </c>
      <c r="KA70" s="203"/>
      <c r="KC70" s="204"/>
      <c r="KD70" s="23" t="s">
        <v>20</v>
      </c>
      <c r="KT70" s="7">
        <f ca="1"/>
        <v>0</v>
      </c>
      <c r="KU70" s="7">
        <f ca="1"/>
        <v>0</v>
      </c>
      <c r="KV70" s="7">
        <f ca="1"/>
        <v>0</v>
      </c>
      <c r="KW70" s="7">
        <f ca="1"/>
        <v>0</v>
      </c>
      <c r="KX70" s="7">
        <f ca="1"/>
        <v>0</v>
      </c>
      <c r="KY70" s="7">
        <f ca="1"/>
        <v>0</v>
      </c>
      <c r="KZ70" s="7">
        <f ca="1"/>
        <v>0</v>
      </c>
      <c r="LA70" s="7">
        <f ca="1"/>
        <v>0</v>
      </c>
      <c r="LB70" s="7">
        <f ca="1"/>
        <v>22485.647280429195</v>
      </c>
      <c r="LT70" s="203"/>
      <c r="LV70" s="204"/>
      <c r="LW70" s="23" t="s">
        <v>20</v>
      </c>
      <c r="MM70" s="7">
        <f ca="1"/>
        <v>0</v>
      </c>
      <c r="MN70" s="7">
        <f ca="1"/>
        <v>0</v>
      </c>
      <c r="MO70" s="7">
        <f ca="1"/>
        <v>0</v>
      </c>
      <c r="MP70" s="7">
        <f ca="1"/>
        <v>0</v>
      </c>
      <c r="MQ70" s="7">
        <f ca="1"/>
        <v>0</v>
      </c>
      <c r="MR70" s="7">
        <f ca="1"/>
        <v>0</v>
      </c>
      <c r="MS70" s="7">
        <f ca="1"/>
        <v>0</v>
      </c>
      <c r="MT70" s="7">
        <f ca="1"/>
        <v>0</v>
      </c>
      <c r="MU70" s="7">
        <f ca="1"/>
        <v>25947.814270464394</v>
      </c>
      <c r="NM70" s="203"/>
      <c r="NO70" s="204"/>
      <c r="NP70" s="23" t="s">
        <v>20</v>
      </c>
      <c r="OF70" s="7">
        <f ca="1"/>
        <v>0</v>
      </c>
      <c r="OG70" s="7">
        <f ca="1"/>
        <v>0</v>
      </c>
      <c r="OH70" s="7">
        <f ca="1"/>
        <v>0</v>
      </c>
      <c r="OI70" s="7">
        <f ca="1"/>
        <v>0</v>
      </c>
      <c r="OJ70" s="7">
        <f ca="1"/>
        <v>0</v>
      </c>
      <c r="OK70" s="7">
        <f ca="1"/>
        <v>0</v>
      </c>
      <c r="OL70" s="7">
        <f ca="1"/>
        <v>0</v>
      </c>
      <c r="OM70" s="7">
        <f ca="1"/>
        <v>0</v>
      </c>
      <c r="ON70" s="7">
        <f ca="1"/>
        <v>26416.916726337571</v>
      </c>
    </row>
    <row r="71" spans="1:412">
      <c r="A71" s="204"/>
      <c r="B71" s="23" t="s">
        <v>207</v>
      </c>
      <c r="C71" s="23"/>
      <c r="D71" s="23"/>
      <c r="E71" s="23"/>
      <c r="P71" s="18">
        <v>0</v>
      </c>
      <c r="Q71" s="18">
        <v>0</v>
      </c>
      <c r="R71" s="18">
        <v>0</v>
      </c>
      <c r="S71" s="18">
        <v>0</v>
      </c>
      <c r="T71" s="18">
        <v>0</v>
      </c>
      <c r="U71" s="18">
        <v>0</v>
      </c>
      <c r="V71" s="18">
        <v>0</v>
      </c>
      <c r="W71" s="18">
        <v>0</v>
      </c>
      <c r="X71" s="18">
        <f>Z29</f>
        <v>500</v>
      </c>
      <c r="Z71" s="19">
        <v>0</v>
      </c>
      <c r="AA71" s="19">
        <v>0</v>
      </c>
      <c r="AB71" s="19">
        <v>0</v>
      </c>
      <c r="AC71" s="19">
        <v>0</v>
      </c>
      <c r="AD71" s="19">
        <v>0</v>
      </c>
      <c r="AE71" s="19">
        <v>0</v>
      </c>
      <c r="AF71" s="19">
        <v>0</v>
      </c>
      <c r="AG71" s="19">
        <f>L28</f>
        <v>0</v>
      </c>
      <c r="AH71" s="19">
        <f>AB27</f>
        <v>26000</v>
      </c>
      <c r="AJ71" s="7">
        <f t="shared" si="3"/>
        <v>26000</v>
      </c>
      <c r="AL71" s="7">
        <f t="shared" si="0"/>
        <v>26500</v>
      </c>
      <c r="AO71" s="7">
        <v>26500</v>
      </c>
      <c r="AP71" s="22">
        <f t="shared" si="4"/>
        <v>0</v>
      </c>
      <c r="AU71" s="7">
        <f t="shared" ca="1" si="5"/>
        <v>0</v>
      </c>
      <c r="AV71" s="7">
        <f t="shared" ca="1" si="1"/>
        <v>0</v>
      </c>
      <c r="AW71" s="7">
        <f t="shared" ca="1" si="1"/>
        <v>0</v>
      </c>
      <c r="AX71" s="7">
        <f t="shared" ca="1" si="1"/>
        <v>0</v>
      </c>
      <c r="AY71" s="7">
        <f t="shared" ca="1" si="1"/>
        <v>0</v>
      </c>
      <c r="AZ71" s="7">
        <f t="shared" ca="1" si="1"/>
        <v>0</v>
      </c>
      <c r="BA71" s="7">
        <f t="shared" ca="1" si="1"/>
        <v>0</v>
      </c>
      <c r="BB71" s="7">
        <f t="shared" ca="1" si="1"/>
        <v>0</v>
      </c>
      <c r="BC71" s="7">
        <f t="shared" ca="1" si="1"/>
        <v>0</v>
      </c>
      <c r="BD71" s="7">
        <f t="shared" ca="1" si="1"/>
        <v>0</v>
      </c>
      <c r="BE71" s="7">
        <f t="shared" ca="1" si="1"/>
        <v>0</v>
      </c>
      <c r="BF71" s="7">
        <f t="shared" ca="1" si="1"/>
        <v>26500</v>
      </c>
      <c r="BJ71" s="7">
        <f ca="1"/>
        <v>0</v>
      </c>
      <c r="BK71" s="7">
        <f ca="1"/>
        <v>0</v>
      </c>
      <c r="BL71" s="7">
        <f ca="1"/>
        <v>0</v>
      </c>
      <c r="BM71" s="7">
        <f ca="1"/>
        <v>0</v>
      </c>
      <c r="BN71" s="7">
        <f ca="1"/>
        <v>0</v>
      </c>
      <c r="BO71" s="7">
        <f ca="1"/>
        <v>0</v>
      </c>
      <c r="BP71" s="7">
        <f ca="1"/>
        <v>0</v>
      </c>
      <c r="BQ71" s="7">
        <f ca="1"/>
        <v>0</v>
      </c>
      <c r="BR71" s="7">
        <f ca="1"/>
        <v>1.886792452830189E-2</v>
      </c>
      <c r="BY71" s="7">
        <f ca="1"/>
        <v>0</v>
      </c>
      <c r="BZ71" s="7">
        <f ca="1"/>
        <v>0</v>
      </c>
      <c r="CA71" s="7">
        <f ca="1"/>
        <v>0</v>
      </c>
      <c r="CB71" s="7">
        <f ca="1"/>
        <v>0</v>
      </c>
      <c r="CC71" s="7">
        <f ca="1"/>
        <v>0</v>
      </c>
      <c r="CD71" s="7">
        <f ca="1"/>
        <v>0</v>
      </c>
      <c r="CE71" s="7">
        <f ca="1"/>
        <v>0</v>
      </c>
      <c r="CF71" s="7">
        <f ca="1"/>
        <v>0</v>
      </c>
      <c r="CG71" s="7">
        <f ca="1"/>
        <v>1</v>
      </c>
      <c r="CQ71" s="7">
        <f ca="1"/>
        <v>0</v>
      </c>
      <c r="CR71" s="7">
        <f ca="1"/>
        <v>0</v>
      </c>
      <c r="CS71" s="7">
        <f ca="1"/>
        <v>0</v>
      </c>
      <c r="CT71" s="7">
        <f ca="1"/>
        <v>0</v>
      </c>
      <c r="CU71" s="7">
        <f ca="1"/>
        <v>0</v>
      </c>
      <c r="CV71" s="7">
        <f ca="1"/>
        <v>0</v>
      </c>
      <c r="CW71" s="7">
        <f ca="1"/>
        <v>0</v>
      </c>
      <c r="CX71" s="7">
        <f ca="1"/>
        <v>0</v>
      </c>
      <c r="CY71" s="7">
        <f ca="1"/>
        <v>1.8348623853211007E-2</v>
      </c>
      <c r="DC71" s="7">
        <f t="shared" ca="1" si="6"/>
        <v>0</v>
      </c>
      <c r="DD71" s="7">
        <f t="shared" ca="1" si="2"/>
        <v>0</v>
      </c>
      <c r="DE71" s="7">
        <f t="shared" ca="1" si="2"/>
        <v>0</v>
      </c>
      <c r="DF71" s="7">
        <f t="shared" ca="1" si="2"/>
        <v>0</v>
      </c>
      <c r="DG71" s="7">
        <f t="shared" ca="1" si="2"/>
        <v>0</v>
      </c>
      <c r="DH71" s="7">
        <f t="shared" ca="1" si="2"/>
        <v>0</v>
      </c>
      <c r="DI71" s="7">
        <f t="shared" ca="1" si="2"/>
        <v>0</v>
      </c>
      <c r="DJ71" s="7">
        <f t="shared" ca="1" si="2"/>
        <v>0</v>
      </c>
      <c r="DK71" s="7">
        <f t="shared" ca="1" si="2"/>
        <v>0</v>
      </c>
      <c r="DL71" s="7">
        <f t="shared" ca="1" si="2"/>
        <v>0</v>
      </c>
      <c r="DM71" s="7">
        <f t="shared" ca="1" si="2"/>
        <v>0</v>
      </c>
      <c r="DN71" s="7">
        <f t="shared" ca="1" si="2"/>
        <v>26000</v>
      </c>
      <c r="DR71" s="7">
        <v>0</v>
      </c>
      <c r="DS71" s="7">
        <v>0</v>
      </c>
      <c r="DT71" s="7">
        <v>0</v>
      </c>
      <c r="DU71" s="7">
        <v>0</v>
      </c>
      <c r="DV71" s="7">
        <v>0</v>
      </c>
      <c r="DW71" s="7">
        <v>0</v>
      </c>
      <c r="DX71" s="7">
        <v>0</v>
      </c>
      <c r="DY71" s="7">
        <v>0</v>
      </c>
      <c r="DZ71" s="7">
        <v>1</v>
      </c>
      <c r="EX71" s="204"/>
      <c r="EY71" s="23" t="s">
        <v>207</v>
      </c>
      <c r="FO71" s="7">
        <f ca="1"/>
        <v>0</v>
      </c>
      <c r="FP71" s="7">
        <f ca="1"/>
        <v>0</v>
      </c>
      <c r="FQ71" s="7">
        <f ca="1"/>
        <v>0</v>
      </c>
      <c r="FR71" s="7">
        <f ca="1"/>
        <v>0</v>
      </c>
      <c r="FS71" s="7">
        <f ca="1"/>
        <v>0</v>
      </c>
      <c r="FT71" s="7">
        <f ca="1"/>
        <v>0</v>
      </c>
      <c r="FU71" s="7">
        <f ca="1"/>
        <v>0</v>
      </c>
      <c r="FV71" s="7">
        <f ca="1"/>
        <v>0</v>
      </c>
      <c r="FW71" s="7">
        <f ca="1"/>
        <v>0</v>
      </c>
      <c r="GQ71" s="204"/>
      <c r="GR71" s="23" t="s">
        <v>207</v>
      </c>
      <c r="HH71" s="7">
        <f ca="1"/>
        <v>0</v>
      </c>
      <c r="HI71" s="7">
        <f ca="1"/>
        <v>0</v>
      </c>
      <c r="HJ71" s="7">
        <f ca="1"/>
        <v>0</v>
      </c>
      <c r="HK71" s="7">
        <f ca="1"/>
        <v>0</v>
      </c>
      <c r="HL71" s="7">
        <f ca="1"/>
        <v>0</v>
      </c>
      <c r="HM71" s="7">
        <f ca="1"/>
        <v>0</v>
      </c>
      <c r="HN71" s="7">
        <f ca="1"/>
        <v>0</v>
      </c>
      <c r="HO71" s="7">
        <f ca="1"/>
        <v>0</v>
      </c>
      <c r="HP71" s="7">
        <f ca="1"/>
        <v>0</v>
      </c>
      <c r="IJ71" s="204"/>
      <c r="IK71" s="23" t="s">
        <v>207</v>
      </c>
      <c r="JA71" s="7">
        <f ca="1"/>
        <v>0</v>
      </c>
      <c r="JB71" s="7">
        <f ca="1"/>
        <v>0</v>
      </c>
      <c r="JC71" s="7">
        <f ca="1"/>
        <v>0</v>
      </c>
      <c r="JD71" s="7">
        <f ca="1"/>
        <v>0</v>
      </c>
      <c r="JE71" s="7">
        <f ca="1"/>
        <v>0</v>
      </c>
      <c r="JF71" s="7">
        <f ca="1"/>
        <v>0</v>
      </c>
      <c r="JG71" s="7">
        <f ca="1"/>
        <v>0</v>
      </c>
      <c r="JH71" s="7">
        <f ca="1"/>
        <v>0</v>
      </c>
      <c r="JI71" s="7">
        <f ca="1"/>
        <v>0</v>
      </c>
      <c r="KC71" s="204"/>
      <c r="KD71" s="23" t="s">
        <v>207</v>
      </c>
      <c r="KT71" s="7">
        <f ca="1"/>
        <v>0</v>
      </c>
      <c r="KU71" s="7">
        <f ca="1"/>
        <v>0</v>
      </c>
      <c r="KV71" s="7">
        <f ca="1"/>
        <v>0</v>
      </c>
      <c r="KW71" s="7">
        <f ca="1"/>
        <v>0</v>
      </c>
      <c r="KX71" s="7">
        <f ca="1"/>
        <v>0</v>
      </c>
      <c r="KY71" s="7">
        <f ca="1"/>
        <v>0</v>
      </c>
      <c r="KZ71" s="7">
        <f ca="1"/>
        <v>0</v>
      </c>
      <c r="LA71" s="7">
        <f ca="1"/>
        <v>0</v>
      </c>
      <c r="LB71" s="7">
        <f ca="1"/>
        <v>0</v>
      </c>
      <c r="LV71" s="204"/>
      <c r="LW71" s="23" t="s">
        <v>207</v>
      </c>
      <c r="MM71" s="7">
        <f ca="1"/>
        <v>0</v>
      </c>
      <c r="MN71" s="7">
        <f ca="1"/>
        <v>0</v>
      </c>
      <c r="MO71" s="7">
        <f ca="1"/>
        <v>0</v>
      </c>
      <c r="MP71" s="7">
        <f ca="1"/>
        <v>0</v>
      </c>
      <c r="MQ71" s="7">
        <f ca="1"/>
        <v>0</v>
      </c>
      <c r="MR71" s="7">
        <f ca="1"/>
        <v>0</v>
      </c>
      <c r="MS71" s="7">
        <f ca="1"/>
        <v>0</v>
      </c>
      <c r="MT71" s="7">
        <f ca="1"/>
        <v>0</v>
      </c>
      <c r="MU71" s="7">
        <f ca="1"/>
        <v>412.58068404457248</v>
      </c>
      <c r="NO71" s="204"/>
      <c r="NP71" s="23" t="s">
        <v>207</v>
      </c>
      <c r="OF71" s="7">
        <f ca="1"/>
        <v>0</v>
      </c>
      <c r="OG71" s="7">
        <f ca="1"/>
        <v>0</v>
      </c>
      <c r="OH71" s="7">
        <f ca="1"/>
        <v>0</v>
      </c>
      <c r="OI71" s="7">
        <f ca="1"/>
        <v>0</v>
      </c>
      <c r="OJ71" s="7">
        <f ca="1"/>
        <v>0</v>
      </c>
      <c r="OK71" s="7">
        <f ca="1"/>
        <v>0</v>
      </c>
      <c r="OL71" s="7">
        <f ca="1"/>
        <v>0</v>
      </c>
      <c r="OM71" s="7">
        <f ca="1"/>
        <v>0</v>
      </c>
      <c r="ON71" s="7">
        <f ca="1"/>
        <v>487.48329305340798</v>
      </c>
    </row>
    <row r="72" spans="1:412" ht="16" customHeight="1">
      <c r="B72" s="6"/>
      <c r="C72" s="6"/>
      <c r="D72" s="6"/>
      <c r="E72" s="6"/>
      <c r="P72" s="211" t="s">
        <v>375</v>
      </c>
      <c r="Q72" s="211"/>
      <c r="R72" s="211"/>
      <c r="S72" s="211"/>
      <c r="T72" s="211"/>
      <c r="U72" s="211"/>
      <c r="V72" s="211"/>
      <c r="W72" s="211"/>
      <c r="X72" s="211"/>
      <c r="Z72" s="211" t="s">
        <v>376</v>
      </c>
      <c r="AA72" s="211"/>
      <c r="AB72" s="211"/>
      <c r="AC72" s="211"/>
      <c r="AD72" s="211"/>
      <c r="AE72" s="211"/>
      <c r="AF72" s="211"/>
      <c r="AG72" s="211"/>
      <c r="AH72" s="211"/>
      <c r="AJ72" s="38" t="s">
        <v>382</v>
      </c>
      <c r="AL72" s="38" t="s">
        <v>383</v>
      </c>
      <c r="AO72" s="199" t="s">
        <v>394</v>
      </c>
      <c r="AP72" s="1" t="s">
        <v>395</v>
      </c>
      <c r="AU72" s="211" t="s">
        <v>17</v>
      </c>
      <c r="AV72" s="211"/>
      <c r="AW72" s="211"/>
      <c r="AX72" s="211"/>
      <c r="AY72" s="211"/>
      <c r="AZ72" s="211"/>
      <c r="BA72" s="211"/>
      <c r="BB72" s="211"/>
      <c r="BC72" s="211"/>
      <c r="BD72" s="211"/>
      <c r="BE72" s="211"/>
      <c r="BF72" s="211"/>
      <c r="BJ72" s="211" t="s">
        <v>112</v>
      </c>
      <c r="BK72" s="211"/>
      <c r="BL72" s="211"/>
      <c r="BM72" s="211"/>
      <c r="BN72" s="211"/>
      <c r="BO72" s="211"/>
      <c r="BP72" s="211"/>
      <c r="BQ72" s="211"/>
      <c r="BR72" s="211"/>
      <c r="BY72" s="211" t="s">
        <v>114</v>
      </c>
      <c r="BZ72" s="211"/>
      <c r="CA72" s="211"/>
      <c r="CB72" s="211"/>
      <c r="CC72" s="211"/>
      <c r="CD72" s="211"/>
      <c r="CE72" s="211"/>
      <c r="CF72" s="211"/>
      <c r="CG72" s="211"/>
      <c r="CQ72" s="211" t="s">
        <v>406</v>
      </c>
      <c r="CR72" s="211"/>
      <c r="CS72" s="211"/>
      <c r="CT72" s="211"/>
      <c r="CU72" s="211"/>
      <c r="CV72" s="211"/>
      <c r="CW72" s="211"/>
      <c r="CX72" s="211"/>
      <c r="CY72" s="211"/>
      <c r="DC72" s="211" t="s">
        <v>172</v>
      </c>
      <c r="DD72" s="211"/>
      <c r="DE72" s="211"/>
      <c r="DF72" s="211"/>
      <c r="DG72" s="211"/>
      <c r="DH72" s="211"/>
      <c r="DI72" s="211"/>
      <c r="DJ72" s="211"/>
      <c r="DK72" s="211"/>
      <c r="DL72" s="211"/>
      <c r="DM72" s="211"/>
      <c r="DN72" s="211"/>
      <c r="DR72" s="211" t="s">
        <v>407</v>
      </c>
      <c r="DS72" s="211"/>
      <c r="DT72" s="211"/>
      <c r="DU72" s="211"/>
      <c r="DV72" s="211"/>
      <c r="DW72" s="211"/>
      <c r="DX72" s="211"/>
      <c r="DY72" s="211"/>
      <c r="DZ72" s="211"/>
      <c r="FO72" s="221" t="s">
        <v>414</v>
      </c>
      <c r="FP72" s="221"/>
      <c r="FQ72" s="221"/>
      <c r="FR72" s="221"/>
      <c r="FS72" s="221"/>
      <c r="FT72" s="221"/>
      <c r="FU72" s="221"/>
      <c r="FV72" s="221"/>
      <c r="FW72" s="221"/>
      <c r="HH72" s="221" t="s">
        <v>424</v>
      </c>
      <c r="HI72" s="221"/>
      <c r="HJ72" s="221"/>
      <c r="HK72" s="221"/>
      <c r="HL72" s="221"/>
      <c r="HM72" s="221"/>
      <c r="HN72" s="221"/>
      <c r="HO72" s="221"/>
      <c r="HP72" s="221"/>
      <c r="JA72" s="221" t="s">
        <v>432</v>
      </c>
      <c r="JB72" s="221"/>
      <c r="JC72" s="221"/>
      <c r="JD72" s="221"/>
      <c r="JE72" s="221"/>
      <c r="JF72" s="221"/>
      <c r="JG72" s="221"/>
      <c r="JH72" s="221"/>
      <c r="JI72" s="221"/>
      <c r="KT72" s="221" t="s">
        <v>444</v>
      </c>
      <c r="KU72" s="221"/>
      <c r="KV72" s="221"/>
      <c r="KW72" s="221"/>
      <c r="KX72" s="221"/>
      <c r="KY72" s="221"/>
      <c r="KZ72" s="221"/>
      <c r="LA72" s="221"/>
      <c r="LB72" s="221"/>
      <c r="MM72" s="221" t="s">
        <v>454</v>
      </c>
      <c r="MN72" s="221"/>
      <c r="MO72" s="221"/>
      <c r="MP72" s="221"/>
      <c r="MQ72" s="221"/>
      <c r="MR72" s="221"/>
      <c r="MS72" s="221"/>
      <c r="MT72" s="221"/>
      <c r="MU72" s="221"/>
      <c r="OF72" s="221" t="s">
        <v>464</v>
      </c>
      <c r="OG72" s="221"/>
      <c r="OH72" s="221"/>
      <c r="OI72" s="221"/>
      <c r="OJ72" s="221"/>
      <c r="OK72" s="221"/>
      <c r="OL72" s="221"/>
      <c r="OM72" s="221"/>
      <c r="ON72" s="221"/>
    </row>
    <row r="73" spans="1:412" ht="16" customHeight="1">
      <c r="O73" s="3" t="s">
        <v>335</v>
      </c>
      <c r="P73" s="7">
        <f t="shared" ref="P73:X73" si="7">SUM(P60:P71)</f>
        <v>45075</v>
      </c>
      <c r="Q73" s="7">
        <f t="shared" si="7"/>
        <v>52575</v>
      </c>
      <c r="R73" s="7">
        <f t="shared" si="7"/>
        <v>48050</v>
      </c>
      <c r="S73" s="7">
        <f t="shared" si="7"/>
        <v>41050</v>
      </c>
      <c r="T73" s="7">
        <f t="shared" si="7"/>
        <v>52075</v>
      </c>
      <c r="U73" s="7">
        <f t="shared" si="7"/>
        <v>16100</v>
      </c>
      <c r="V73" s="7">
        <f t="shared" si="7"/>
        <v>6400</v>
      </c>
      <c r="W73" s="7">
        <f t="shared" si="7"/>
        <v>15850</v>
      </c>
      <c r="X73" s="7">
        <f t="shared" si="7"/>
        <v>27250</v>
      </c>
      <c r="Z73" s="7">
        <f t="shared" ref="Z73:AG73" si="8">SUM(Z60:Z70)</f>
        <v>0</v>
      </c>
      <c r="AA73" s="7">
        <f t="shared" si="8"/>
        <v>0</v>
      </c>
      <c r="AB73" s="7">
        <f t="shared" si="8"/>
        <v>0</v>
      </c>
      <c r="AC73" s="7">
        <f t="shared" si="8"/>
        <v>0</v>
      </c>
      <c r="AD73" s="7">
        <f t="shared" si="8"/>
        <v>0</v>
      </c>
      <c r="AE73" s="7">
        <f t="shared" si="8"/>
        <v>0</v>
      </c>
      <c r="AF73" s="7">
        <f t="shared" si="8"/>
        <v>0</v>
      </c>
      <c r="AG73" s="7">
        <f t="shared" si="8"/>
        <v>31000</v>
      </c>
      <c r="AH73" s="7">
        <f>SUM(AH60:AH71)</f>
        <v>40750</v>
      </c>
      <c r="BY73" s="22">
        <f ca="1">SUM(BY60:BY71)</f>
        <v>0.99999999999999989</v>
      </c>
      <c r="BZ73" s="22">
        <f t="shared" ref="BZ73:CG73" ca="1" si="9">SUM(BZ60:BZ71)</f>
        <v>1</v>
      </c>
      <c r="CA73" s="22">
        <f t="shared" ca="1" si="9"/>
        <v>1</v>
      </c>
      <c r="CB73" s="22">
        <f t="shared" ca="1" si="9"/>
        <v>1</v>
      </c>
      <c r="CC73" s="22">
        <f t="shared" ca="1" si="9"/>
        <v>1</v>
      </c>
      <c r="CD73" s="22">
        <f t="shared" ca="1" si="9"/>
        <v>1</v>
      </c>
      <c r="CE73" s="22">
        <f t="shared" ca="1" si="9"/>
        <v>1</v>
      </c>
      <c r="CF73" s="22">
        <f t="shared" ca="1" si="9"/>
        <v>1</v>
      </c>
      <c r="CG73" s="22">
        <f t="shared" ca="1" si="9"/>
        <v>1</v>
      </c>
      <c r="CQ73" s="22">
        <f ca="1">SUM(CQ60:CQ71)</f>
        <v>1</v>
      </c>
      <c r="CR73" s="22">
        <f t="shared" ref="CR73:CY73" ca="1" si="10">SUM(CR60:CR71)</f>
        <v>1</v>
      </c>
      <c r="CS73" s="22">
        <f t="shared" ca="1" si="10"/>
        <v>1</v>
      </c>
      <c r="CT73" s="22">
        <f t="shared" ca="1" si="10"/>
        <v>1</v>
      </c>
      <c r="CU73" s="22">
        <f t="shared" ca="1" si="10"/>
        <v>1</v>
      </c>
      <c r="CV73" s="22">
        <f t="shared" ca="1" si="10"/>
        <v>1</v>
      </c>
      <c r="CW73" s="22">
        <f t="shared" ca="1" si="10"/>
        <v>1</v>
      </c>
      <c r="CX73" s="22">
        <f t="shared" ca="1" si="10"/>
        <v>1</v>
      </c>
      <c r="CY73" s="22">
        <f t="shared" ca="1" si="10"/>
        <v>0.99999999999999989</v>
      </c>
      <c r="FN73" t="s">
        <v>335</v>
      </c>
      <c r="FO73" s="7">
        <f ca="1">SUM(FO60:FO71)</f>
        <v>85999.999999999985</v>
      </c>
      <c r="FP73" s="7">
        <f t="shared" ref="FP73:FW73" ca="1" si="11">SUM(FP60:FP71)</f>
        <v>50000</v>
      </c>
      <c r="FQ73" s="7">
        <f t="shared" ca="1" si="11"/>
        <v>0</v>
      </c>
      <c r="FR73" s="7">
        <f t="shared" ca="1" si="11"/>
        <v>0</v>
      </c>
      <c r="FS73" s="7">
        <f t="shared" ca="1" si="11"/>
        <v>0</v>
      </c>
      <c r="FT73" s="7">
        <f t="shared" ca="1" si="11"/>
        <v>0</v>
      </c>
      <c r="FU73" s="7">
        <f t="shared" ca="1" si="11"/>
        <v>0</v>
      </c>
      <c r="FV73" s="7">
        <f t="shared" ca="1" si="11"/>
        <v>0</v>
      </c>
      <c r="FW73" s="7">
        <f t="shared" ca="1" si="11"/>
        <v>0</v>
      </c>
      <c r="HG73" t="s">
        <v>335</v>
      </c>
      <c r="HH73" s="7">
        <f ca="1">SUM(HH60:HH71)</f>
        <v>89815.862451469759</v>
      </c>
      <c r="HI73" s="7">
        <f t="shared" ref="HI73:HP73" ca="1" si="12">SUM(HI60:HI71)</f>
        <v>52377.555872563004</v>
      </c>
      <c r="HJ73" s="7">
        <f t="shared" ca="1" si="12"/>
        <v>45173.561578697103</v>
      </c>
      <c r="HK73" s="7">
        <f t="shared" ca="1" si="12"/>
        <v>78225.180255130312</v>
      </c>
      <c r="HL73" s="7">
        <f t="shared" ca="1" si="12"/>
        <v>0</v>
      </c>
      <c r="HM73" s="7">
        <f t="shared" ca="1" si="12"/>
        <v>0</v>
      </c>
      <c r="HN73" s="7">
        <f t="shared" ca="1" si="12"/>
        <v>0</v>
      </c>
      <c r="HO73" s="7">
        <f t="shared" ca="1" si="12"/>
        <v>0</v>
      </c>
      <c r="HP73" s="7">
        <f t="shared" ca="1" si="12"/>
        <v>0</v>
      </c>
      <c r="IZ73" t="s">
        <v>335</v>
      </c>
      <c r="JA73" s="7">
        <f ca="1">SUM(JA60:JA71)</f>
        <v>89985.174152034146</v>
      </c>
      <c r="JB73" s="7">
        <f t="shared" ref="JB73:JI73" ca="1" si="13">SUM(JB60:JB71)</f>
        <v>52490.611311106186</v>
      </c>
      <c r="JC73" s="7">
        <f t="shared" ca="1" si="13"/>
        <v>47791.683189671952</v>
      </c>
      <c r="JD73" s="7">
        <f t="shared" ca="1" si="13"/>
        <v>81696.070116700153</v>
      </c>
      <c r="JE73" s="7">
        <f t="shared" ca="1" si="13"/>
        <v>44186.418193522659</v>
      </c>
      <c r="JF73" s="7">
        <f t="shared" ca="1" si="13"/>
        <v>30489.717030014253</v>
      </c>
      <c r="JG73" s="7">
        <f t="shared" ca="1" si="13"/>
        <v>0</v>
      </c>
      <c r="JH73" s="7">
        <f t="shared" ca="1" si="13"/>
        <v>0</v>
      </c>
      <c r="JI73" s="7">
        <f t="shared" ca="1" si="13"/>
        <v>0</v>
      </c>
      <c r="KS73" t="s">
        <v>335</v>
      </c>
      <c r="KT73" s="7">
        <f ca="1">SUM(KT60:KT71)</f>
        <v>89992.686595764113</v>
      </c>
      <c r="KU73" s="7">
        <f t="shared" ref="KU73:LB73" ca="1" si="14">SUM(KU60:KU71)</f>
        <v>52495.987223542856</v>
      </c>
      <c r="KV73" s="7">
        <f t="shared" ca="1" si="14"/>
        <v>47921.069247206724</v>
      </c>
      <c r="KW73" s="7">
        <f t="shared" ca="1" si="14"/>
        <v>81850.075213164702</v>
      </c>
      <c r="KX73" s="7">
        <f t="shared" ca="1" si="14"/>
        <v>50989.902948469186</v>
      </c>
      <c r="KY73" s="7">
        <f t="shared" ca="1" si="14"/>
        <v>31842.560825023204</v>
      </c>
      <c r="KZ73" s="7">
        <f t="shared" ca="1" si="14"/>
        <v>12120.135962241689</v>
      </c>
      <c r="LA73" s="7">
        <f t="shared" ca="1" si="14"/>
        <v>13151.982371571796</v>
      </c>
      <c r="LB73" s="7">
        <f t="shared" ca="1" si="14"/>
        <v>22485.647280429195</v>
      </c>
      <c r="ML73" t="s">
        <v>335</v>
      </c>
      <c r="MM73" s="7">
        <f ca="1">SUM(MM60:MM71)</f>
        <v>90081.853111083576</v>
      </c>
      <c r="MN73" s="7">
        <f t="shared" ref="MN73:MU73" ca="1" si="15">SUM(MN60:MN71)</f>
        <v>52585.076038669402</v>
      </c>
      <c r="MO73" s="7">
        <f t="shared" ca="1" si="15"/>
        <v>47995.361331194392</v>
      </c>
      <c r="MP73" s="7">
        <f t="shared" ca="1" si="15"/>
        <v>81924.997228107779</v>
      </c>
      <c r="MQ73" s="7">
        <f t="shared" ca="1" si="15"/>
        <v>51911.733529208643</v>
      </c>
      <c r="MR73" s="7">
        <f t="shared" ca="1" si="15"/>
        <v>32091.964296410886</v>
      </c>
      <c r="MS73" s="7">
        <f t="shared" ca="1" si="15"/>
        <v>12657.912377648974</v>
      </c>
      <c r="MT73" s="7">
        <f t="shared" ca="1" si="15"/>
        <v>15467.445764877495</v>
      </c>
      <c r="MU73" s="7">
        <f t="shared" ca="1" si="15"/>
        <v>26567.839471410731</v>
      </c>
      <c r="OE73" t="s">
        <v>335</v>
      </c>
      <c r="OF73" s="7">
        <f ca="1">SUM(OF60:OF71)</f>
        <v>90095.214463430777</v>
      </c>
      <c r="OG73" s="7">
        <f t="shared" ref="OG73:ON73" ca="1" si="16">SUM(OG60:OG71)</f>
        <v>52598.717301429009</v>
      </c>
      <c r="OH73" s="7">
        <f t="shared" ca="1" si="16"/>
        <v>48082.376422894537</v>
      </c>
      <c r="OI73" s="7">
        <f t="shared" ca="1" si="16"/>
        <v>82011.855494827818</v>
      </c>
      <c r="OJ73" s="7">
        <f t="shared" ca="1" si="16"/>
        <v>52079.214129653621</v>
      </c>
      <c r="OK73" s="7">
        <f t="shared" ca="1" si="16"/>
        <v>32129.569299895273</v>
      </c>
      <c r="OL73" s="7">
        <f t="shared" ca="1" si="16"/>
        <v>12757.05413025029</v>
      </c>
      <c r="OM73" s="7">
        <f t="shared" ca="1" si="16"/>
        <v>15792.956553091415</v>
      </c>
      <c r="ON73" s="7">
        <f t="shared" ca="1" si="16"/>
        <v>27148.366040919012</v>
      </c>
    </row>
    <row r="74" spans="1:412" ht="20">
      <c r="P74" s="211" t="s">
        <v>389</v>
      </c>
      <c r="Q74" s="211"/>
      <c r="R74" s="211"/>
      <c r="S74" s="211"/>
      <c r="T74" s="211"/>
      <c r="U74" s="211"/>
      <c r="V74" s="211"/>
      <c r="W74" s="211"/>
      <c r="X74" s="211"/>
      <c r="Z74" s="211"/>
      <c r="AA74" s="211"/>
      <c r="AB74" s="211"/>
      <c r="AC74" s="211"/>
      <c r="AD74" s="211"/>
      <c r="AE74" s="211"/>
      <c r="AF74" s="211"/>
      <c r="AG74" s="211"/>
      <c r="AH74" s="211"/>
      <c r="FO74" s="221" t="s">
        <v>416</v>
      </c>
      <c r="FP74" s="221"/>
      <c r="FQ74" s="221"/>
      <c r="FR74" s="221"/>
      <c r="FS74" s="221"/>
      <c r="FT74" s="221"/>
      <c r="FU74" s="221"/>
      <c r="FV74" s="221"/>
      <c r="FW74" s="221"/>
      <c r="HH74" s="221" t="s">
        <v>425</v>
      </c>
      <c r="HI74" s="221"/>
      <c r="HJ74" s="221"/>
      <c r="HK74" s="221"/>
      <c r="HL74" s="221"/>
      <c r="HM74" s="221"/>
      <c r="HN74" s="221"/>
      <c r="HO74" s="221"/>
      <c r="HP74" s="221"/>
      <c r="JA74" s="221" t="s">
        <v>433</v>
      </c>
      <c r="JB74" s="221"/>
      <c r="JC74" s="221"/>
      <c r="JD74" s="221"/>
      <c r="JE74" s="221"/>
      <c r="JF74" s="221"/>
      <c r="JG74" s="221"/>
      <c r="JH74" s="221"/>
      <c r="JI74" s="221"/>
      <c r="KT74" s="221" t="s">
        <v>445</v>
      </c>
      <c r="KU74" s="221"/>
      <c r="KV74" s="221"/>
      <c r="KW74" s="221"/>
      <c r="KX74" s="221"/>
      <c r="KY74" s="221"/>
      <c r="KZ74" s="221"/>
      <c r="LA74" s="221"/>
      <c r="LB74" s="221"/>
      <c r="MM74" s="221" t="s">
        <v>455</v>
      </c>
      <c r="MN74" s="221"/>
      <c r="MO74" s="221"/>
      <c r="MP74" s="221"/>
      <c r="MQ74" s="221"/>
      <c r="MR74" s="221"/>
      <c r="MS74" s="221"/>
      <c r="MT74" s="221"/>
      <c r="MU74" s="221"/>
      <c r="OF74" s="221" t="s">
        <v>465</v>
      </c>
      <c r="OG74" s="221"/>
      <c r="OH74" s="221"/>
      <c r="OI74" s="221"/>
      <c r="OJ74" s="221"/>
      <c r="OK74" s="221"/>
      <c r="OL74" s="221"/>
      <c r="OM74" s="221"/>
      <c r="ON74" s="221"/>
    </row>
    <row r="75" spans="1:412" ht="16" customHeight="1">
      <c r="AG75" s="3"/>
      <c r="AH75" s="4"/>
      <c r="FO75" s="163">
        <f ca="1">FO73</f>
        <v>85999.999999999985</v>
      </c>
      <c r="FP75" s="163">
        <f t="shared" ref="FP75:FW75" ca="1" si="17">FP73</f>
        <v>50000</v>
      </c>
      <c r="FQ75" s="163">
        <f t="shared" ca="1" si="17"/>
        <v>0</v>
      </c>
      <c r="FR75" s="163">
        <f t="shared" ca="1" si="17"/>
        <v>0</v>
      </c>
      <c r="FS75" s="163">
        <f t="shared" ca="1" si="17"/>
        <v>0</v>
      </c>
      <c r="FT75" s="163">
        <f t="shared" ca="1" si="17"/>
        <v>0</v>
      </c>
      <c r="FU75" s="163">
        <f t="shared" ca="1" si="17"/>
        <v>0</v>
      </c>
      <c r="FV75" s="163">
        <f t="shared" ca="1" si="17"/>
        <v>0</v>
      </c>
      <c r="FW75" s="163">
        <f t="shared" ca="1" si="17"/>
        <v>0</v>
      </c>
      <c r="HH75" s="163">
        <f ca="1">HH73</f>
        <v>89815.862451469759</v>
      </c>
      <c r="HI75" s="163">
        <f t="shared" ref="HI75:HP75" ca="1" si="18">HI73</f>
        <v>52377.555872563004</v>
      </c>
      <c r="HJ75" s="163">
        <f t="shared" ca="1" si="18"/>
        <v>45173.561578697103</v>
      </c>
      <c r="HK75" s="163">
        <f t="shared" ca="1" si="18"/>
        <v>78225.180255130312</v>
      </c>
      <c r="HL75" s="163">
        <f t="shared" ca="1" si="18"/>
        <v>0</v>
      </c>
      <c r="HM75" s="163">
        <f t="shared" ca="1" si="18"/>
        <v>0</v>
      </c>
      <c r="HN75" s="163">
        <f t="shared" ca="1" si="18"/>
        <v>0</v>
      </c>
      <c r="HO75" s="163">
        <f t="shared" ca="1" si="18"/>
        <v>0</v>
      </c>
      <c r="HP75" s="163">
        <f t="shared" ca="1" si="18"/>
        <v>0</v>
      </c>
      <c r="JA75" s="163">
        <f ca="1">JA73</f>
        <v>89985.174152034146</v>
      </c>
      <c r="JB75" s="163">
        <f t="shared" ref="JB75:JI75" ca="1" si="19">JB73</f>
        <v>52490.611311106186</v>
      </c>
      <c r="JC75" s="163">
        <f t="shared" ca="1" si="19"/>
        <v>47791.683189671952</v>
      </c>
      <c r="JD75" s="163">
        <f t="shared" ca="1" si="19"/>
        <v>81696.070116700153</v>
      </c>
      <c r="JE75" s="163">
        <f t="shared" ca="1" si="19"/>
        <v>44186.418193522659</v>
      </c>
      <c r="JF75" s="163">
        <f t="shared" ca="1" si="19"/>
        <v>30489.717030014253</v>
      </c>
      <c r="JG75" s="163">
        <f t="shared" ca="1" si="19"/>
        <v>0</v>
      </c>
      <c r="JH75" s="163">
        <f t="shared" ca="1" si="19"/>
        <v>0</v>
      </c>
      <c r="JI75" s="163">
        <f t="shared" ca="1" si="19"/>
        <v>0</v>
      </c>
      <c r="KT75" s="163">
        <f ca="1">KT73</f>
        <v>89992.686595764113</v>
      </c>
      <c r="KU75" s="163">
        <f t="shared" ref="KU75:LB75" ca="1" si="20">KU73</f>
        <v>52495.987223542856</v>
      </c>
      <c r="KV75" s="163">
        <f t="shared" ca="1" si="20"/>
        <v>47921.069247206724</v>
      </c>
      <c r="KW75" s="163">
        <f t="shared" ca="1" si="20"/>
        <v>81850.075213164702</v>
      </c>
      <c r="KX75" s="163">
        <f t="shared" ca="1" si="20"/>
        <v>50989.902948469186</v>
      </c>
      <c r="KY75" s="163">
        <f t="shared" ca="1" si="20"/>
        <v>31842.560825023204</v>
      </c>
      <c r="KZ75" s="163">
        <f t="shared" ca="1" si="20"/>
        <v>12120.135962241689</v>
      </c>
      <c r="LA75" s="163">
        <f t="shared" ca="1" si="20"/>
        <v>13151.982371571796</v>
      </c>
      <c r="LB75" s="163">
        <f t="shared" ca="1" si="20"/>
        <v>22485.647280429195</v>
      </c>
      <c r="MM75" s="163">
        <f ca="1">MM73</f>
        <v>90081.853111083576</v>
      </c>
      <c r="MN75" s="163">
        <f t="shared" ref="MN75:MU75" ca="1" si="21">MN73</f>
        <v>52585.076038669402</v>
      </c>
      <c r="MO75" s="163">
        <f t="shared" ca="1" si="21"/>
        <v>47995.361331194392</v>
      </c>
      <c r="MP75" s="163">
        <f t="shared" ca="1" si="21"/>
        <v>81924.997228107779</v>
      </c>
      <c r="MQ75" s="163">
        <f t="shared" ca="1" si="21"/>
        <v>51911.733529208643</v>
      </c>
      <c r="MR75" s="163">
        <f t="shared" ca="1" si="21"/>
        <v>32091.964296410886</v>
      </c>
      <c r="MS75" s="163">
        <f t="shared" ca="1" si="21"/>
        <v>12657.912377648974</v>
      </c>
      <c r="MT75" s="163">
        <f t="shared" ca="1" si="21"/>
        <v>15467.445764877495</v>
      </c>
      <c r="MU75" s="163">
        <f t="shared" ca="1" si="21"/>
        <v>26567.839471410731</v>
      </c>
      <c r="OF75" s="163">
        <f ca="1">OF73</f>
        <v>90095.214463430777</v>
      </c>
      <c r="OG75" s="163">
        <f t="shared" ref="OG75:ON75" ca="1" si="22">OG73</f>
        <v>52598.717301429009</v>
      </c>
      <c r="OH75" s="163">
        <f t="shared" ca="1" si="22"/>
        <v>48082.376422894537</v>
      </c>
      <c r="OI75" s="163">
        <f t="shared" ca="1" si="22"/>
        <v>82011.855494827818</v>
      </c>
      <c r="OJ75" s="163">
        <f t="shared" ca="1" si="22"/>
        <v>52079.214129653621</v>
      </c>
      <c r="OK75" s="163">
        <f t="shared" ca="1" si="22"/>
        <v>32129.569299895273</v>
      </c>
      <c r="OL75" s="163">
        <f t="shared" ca="1" si="22"/>
        <v>12757.05413025029</v>
      </c>
      <c r="OM75" s="163">
        <f t="shared" ca="1" si="22"/>
        <v>15792.956553091415</v>
      </c>
      <c r="ON75" s="163">
        <f t="shared" ca="1" si="22"/>
        <v>27148.366040919012</v>
      </c>
      <c r="OV75" s="4"/>
    </row>
    <row r="76" spans="1:412" ht="16" customHeight="1">
      <c r="AG76" s="3"/>
      <c r="FO76" s="211" t="s">
        <v>417</v>
      </c>
      <c r="FP76" s="211"/>
      <c r="FQ76" s="211"/>
      <c r="FR76" s="211"/>
      <c r="FS76" s="211"/>
      <c r="FT76" s="211"/>
      <c r="FU76" s="211"/>
      <c r="FV76" s="211"/>
      <c r="FW76" s="211"/>
      <c r="HH76" s="211" t="s">
        <v>426</v>
      </c>
      <c r="HI76" s="211"/>
      <c r="HJ76" s="211"/>
      <c r="HK76" s="211"/>
      <c r="HL76" s="211"/>
      <c r="HM76" s="211"/>
      <c r="HN76" s="211"/>
      <c r="HO76" s="211"/>
      <c r="HP76" s="211"/>
      <c r="JA76" s="211" t="s">
        <v>434</v>
      </c>
      <c r="JB76" s="211"/>
      <c r="JC76" s="211"/>
      <c r="JD76" s="211"/>
      <c r="JE76" s="211"/>
      <c r="JF76" s="211"/>
      <c r="JG76" s="211"/>
      <c r="JH76" s="211"/>
      <c r="JI76" s="211"/>
      <c r="KT76" s="211" t="s">
        <v>446</v>
      </c>
      <c r="KU76" s="211"/>
      <c r="KV76" s="211"/>
      <c r="KW76" s="211"/>
      <c r="KX76" s="211"/>
      <c r="KY76" s="211"/>
      <c r="KZ76" s="211"/>
      <c r="LA76" s="211"/>
      <c r="LB76" s="211"/>
      <c r="MM76" s="211" t="s">
        <v>456</v>
      </c>
      <c r="MN76" s="211"/>
      <c r="MO76" s="211"/>
      <c r="MP76" s="211"/>
      <c r="MQ76" s="211"/>
      <c r="MR76" s="211"/>
      <c r="MS76" s="211"/>
      <c r="MT76" s="211"/>
      <c r="MU76" s="211"/>
      <c r="OF76" s="211" t="s">
        <v>466</v>
      </c>
      <c r="OG76" s="211"/>
      <c r="OH76" s="211"/>
      <c r="OI76" s="211"/>
      <c r="OJ76" s="211"/>
      <c r="OK76" s="211"/>
      <c r="OL76" s="211"/>
      <c r="OM76" s="211"/>
      <c r="ON76" s="211"/>
    </row>
    <row r="77" spans="1:412" ht="16" customHeight="1">
      <c r="AG77" s="3"/>
      <c r="FO77" s="38"/>
      <c r="FP77" s="38"/>
      <c r="FQ77" s="38"/>
      <c r="FR77" s="38"/>
      <c r="FS77" s="38"/>
      <c r="FT77" s="38"/>
      <c r="FU77" s="38"/>
      <c r="FV77" s="38"/>
      <c r="FW77" s="38"/>
      <c r="HH77" s="38"/>
      <c r="HI77" s="38"/>
      <c r="HJ77" s="38"/>
      <c r="HK77" s="38"/>
      <c r="HL77" s="38"/>
      <c r="HM77" s="38"/>
      <c r="HN77" s="38"/>
      <c r="HO77" s="38"/>
      <c r="HP77" s="38"/>
      <c r="JA77" s="38"/>
      <c r="JB77" s="38"/>
      <c r="JC77" s="38"/>
      <c r="JD77" s="38"/>
      <c r="JE77" s="38"/>
      <c r="JF77" s="38"/>
      <c r="JG77" s="38"/>
      <c r="JH77" s="38"/>
      <c r="JI77" s="38"/>
      <c r="KT77" s="38"/>
      <c r="KU77" s="38"/>
      <c r="KV77" s="38"/>
      <c r="KW77" s="38"/>
      <c r="KX77" s="38"/>
      <c r="KY77" s="38"/>
      <c r="KZ77" s="38"/>
      <c r="LA77" s="38"/>
      <c r="LB77" s="38"/>
      <c r="MM77" s="38"/>
      <c r="MN77" s="38"/>
      <c r="MO77" s="38"/>
      <c r="MP77" s="38"/>
      <c r="MQ77" s="38"/>
      <c r="MR77" s="38"/>
      <c r="MS77" s="38"/>
      <c r="MT77" s="38"/>
      <c r="MU77" s="38"/>
      <c r="OF77" s="38"/>
      <c r="OG77" s="38"/>
      <c r="OH77" s="38"/>
      <c r="OI77" s="38"/>
      <c r="OJ77" s="38"/>
      <c r="OK77" s="38"/>
      <c r="OL77" s="38"/>
      <c r="OM77" s="38"/>
      <c r="ON77" s="38"/>
    </row>
    <row r="78" spans="1:412" ht="18" customHeight="1">
      <c r="AG78" s="3"/>
      <c r="AH78" s="4"/>
      <c r="FO78" s="38"/>
      <c r="FP78" s="38"/>
      <c r="FQ78" s="38"/>
      <c r="FR78" s="38"/>
      <c r="FS78" s="38"/>
      <c r="FT78" s="38"/>
      <c r="FU78" s="38"/>
      <c r="FV78" s="38"/>
      <c r="FW78" s="38"/>
      <c r="HH78" s="38"/>
      <c r="HI78" s="38"/>
      <c r="HJ78" s="38"/>
      <c r="HK78" s="38"/>
      <c r="HL78" s="38"/>
      <c r="HM78" s="38"/>
      <c r="HN78" s="38"/>
      <c r="HO78" s="38"/>
      <c r="HP78" s="38"/>
      <c r="JA78" s="38"/>
      <c r="JB78" s="38"/>
      <c r="JC78" s="38"/>
      <c r="JD78" s="38"/>
      <c r="JE78" s="38"/>
      <c r="JF78" s="38"/>
      <c r="JG78" s="38"/>
      <c r="JH78" s="38"/>
      <c r="JI78" s="38"/>
      <c r="KT78" s="38"/>
      <c r="KU78" s="38"/>
      <c r="KV78" s="38"/>
      <c r="KW78" s="38"/>
      <c r="KX78" s="38"/>
      <c r="KY78" s="38"/>
      <c r="KZ78" s="38"/>
      <c r="LA78" s="38"/>
      <c r="LB78" s="38"/>
      <c r="MM78" s="38"/>
      <c r="MN78" s="38"/>
      <c r="MO78" s="38"/>
      <c r="MP78" s="38"/>
      <c r="MQ78" s="38"/>
      <c r="MR78" s="38"/>
      <c r="MS78" s="38"/>
      <c r="MT78" s="38"/>
      <c r="MU78" s="38"/>
      <c r="OF78" s="38"/>
      <c r="OG78" s="38"/>
      <c r="OH78" s="38"/>
      <c r="OI78" s="38"/>
      <c r="OJ78" s="38"/>
      <c r="OK78" s="38"/>
      <c r="OL78" s="38"/>
      <c r="OM78" s="38"/>
      <c r="ON78" s="38"/>
    </row>
    <row r="79" spans="1:412" ht="18" customHeight="1">
      <c r="O79" s="217"/>
      <c r="AJ79" s="215" t="s">
        <v>1</v>
      </c>
      <c r="AU79" s="211" t="s">
        <v>1</v>
      </c>
      <c r="AV79" s="211"/>
      <c r="AW79" s="211"/>
      <c r="AX79" s="211"/>
      <c r="AY79" s="211"/>
      <c r="AZ79" s="211"/>
      <c r="BA79" s="211"/>
      <c r="BB79" s="211"/>
      <c r="BC79" s="211"/>
      <c r="BJ79" s="211" t="s">
        <v>110</v>
      </c>
      <c r="BK79" s="211"/>
      <c r="BL79" s="211"/>
      <c r="BM79" s="211"/>
      <c r="BN79" s="211"/>
      <c r="BO79" s="211"/>
      <c r="BP79" s="211"/>
      <c r="BQ79" s="211"/>
      <c r="BR79" s="211"/>
      <c r="BS79" s="211"/>
      <c r="BT79" s="211"/>
      <c r="BU79" s="211"/>
      <c r="BY79" s="211" t="s">
        <v>110</v>
      </c>
      <c r="BZ79" s="211"/>
      <c r="CA79" s="211"/>
      <c r="CB79" s="211"/>
      <c r="CC79" s="211"/>
      <c r="CD79" s="211"/>
      <c r="CE79" s="211"/>
      <c r="CF79" s="211"/>
      <c r="CG79" s="211"/>
      <c r="CH79" s="211"/>
      <c r="CI79" s="211"/>
      <c r="CJ79" s="211"/>
      <c r="CQ79" s="211" t="s">
        <v>1</v>
      </c>
      <c r="CR79" s="211"/>
      <c r="CS79" s="211"/>
      <c r="CT79" s="211"/>
      <c r="CU79" s="211"/>
      <c r="CV79" s="211"/>
      <c r="CW79" s="211"/>
      <c r="CX79" s="211"/>
      <c r="CY79" s="211"/>
    </row>
    <row r="80" spans="1:412" ht="18" customHeight="1">
      <c r="A80" s="45"/>
      <c r="O80" s="217"/>
      <c r="AJ80" s="215"/>
      <c r="AL80" s="17" t="s">
        <v>335</v>
      </c>
      <c r="AU80" s="6" t="s">
        <v>28</v>
      </c>
      <c r="AV80" s="6" t="s">
        <v>0</v>
      </c>
      <c r="AW80" s="6" t="s">
        <v>37</v>
      </c>
      <c r="AX80" s="6" t="s">
        <v>38</v>
      </c>
      <c r="AY80" s="6" t="s">
        <v>13</v>
      </c>
      <c r="AZ80" s="6" t="s">
        <v>23</v>
      </c>
      <c r="BA80" s="6" t="s">
        <v>208</v>
      </c>
      <c r="BB80" s="6" t="s">
        <v>131</v>
      </c>
      <c r="BC80" s="6" t="s">
        <v>132</v>
      </c>
      <c r="BJ80" s="6" t="s">
        <v>14</v>
      </c>
      <c r="BK80" s="6" t="s">
        <v>201</v>
      </c>
      <c r="BL80" s="6" t="s">
        <v>202</v>
      </c>
      <c r="BM80" s="6" t="s">
        <v>27</v>
      </c>
      <c r="BN80" s="6" t="s">
        <v>203</v>
      </c>
      <c r="BO80" s="6" t="s">
        <v>204</v>
      </c>
      <c r="BP80" s="6" t="s">
        <v>15</v>
      </c>
      <c r="BQ80" s="6" t="s">
        <v>206</v>
      </c>
      <c r="BR80" s="6" t="s">
        <v>21</v>
      </c>
      <c r="BS80" s="6" t="s">
        <v>205</v>
      </c>
      <c r="BT80" s="6" t="s">
        <v>20</v>
      </c>
      <c r="BU80" s="6" t="s">
        <v>207</v>
      </c>
      <c r="BY80" s="6" t="s">
        <v>14</v>
      </c>
      <c r="BZ80" s="6" t="s">
        <v>201</v>
      </c>
      <c r="CA80" s="6" t="s">
        <v>202</v>
      </c>
      <c r="CB80" s="6" t="s">
        <v>27</v>
      </c>
      <c r="CC80" s="6" t="s">
        <v>203</v>
      </c>
      <c r="CD80" s="6" t="s">
        <v>204</v>
      </c>
      <c r="CE80" s="6" t="s">
        <v>15</v>
      </c>
      <c r="CF80" s="6" t="s">
        <v>206</v>
      </c>
      <c r="CG80" s="6" t="s">
        <v>21</v>
      </c>
      <c r="CH80" s="6" t="s">
        <v>205</v>
      </c>
      <c r="CI80" s="6" t="s">
        <v>20</v>
      </c>
      <c r="CJ80" s="6" t="s">
        <v>207</v>
      </c>
      <c r="CQ80" s="6" t="s">
        <v>28</v>
      </c>
      <c r="CR80" s="6" t="s">
        <v>0</v>
      </c>
      <c r="CS80" s="6" t="s">
        <v>37</v>
      </c>
      <c r="CT80" s="6" t="s">
        <v>38</v>
      </c>
      <c r="CU80" s="6" t="s">
        <v>13</v>
      </c>
      <c r="CV80" s="6" t="s">
        <v>23</v>
      </c>
      <c r="CW80" s="6" t="s">
        <v>208</v>
      </c>
      <c r="CX80" s="6" t="s">
        <v>131</v>
      </c>
      <c r="CY80" s="6" t="s">
        <v>132</v>
      </c>
    </row>
    <row r="81" spans="1:418" ht="18" customHeight="1">
      <c r="A81" s="204" t="s">
        <v>169</v>
      </c>
      <c r="B81" s="3" t="s">
        <v>28</v>
      </c>
      <c r="C81" s="18">
        <v>0</v>
      </c>
      <c r="D81" s="18">
        <v>0</v>
      </c>
      <c r="E81" s="18">
        <v>0</v>
      </c>
      <c r="F81" s="18">
        <v>0</v>
      </c>
      <c r="G81" s="18">
        <f>H13</f>
        <v>43000</v>
      </c>
      <c r="H81" s="18">
        <v>0</v>
      </c>
      <c r="I81" s="18">
        <v>0</v>
      </c>
      <c r="J81" s="18">
        <v>0</v>
      </c>
      <c r="K81" s="18">
        <v>0</v>
      </c>
      <c r="L81" s="18">
        <v>0</v>
      </c>
      <c r="M81" s="18">
        <v>0</v>
      </c>
      <c r="N81" s="18">
        <v>0</v>
      </c>
      <c r="O81" s="216"/>
      <c r="AJ81" s="215"/>
      <c r="AK81" s="98" t="s">
        <v>28</v>
      </c>
      <c r="AL81" s="7">
        <f>SUM(C81:M81)</f>
        <v>43000</v>
      </c>
      <c r="AN81" s="7">
        <f>AL81</f>
        <v>43000</v>
      </c>
      <c r="AU81" s="7">
        <f ca="1">IF((ROW()-ROW($AU$81))=(COLUMN()-COLUMN($AU$81)),INDIRECT(ADDRESS(ROW($AL81),COLUMN($AL81))),0)</f>
        <v>43000</v>
      </c>
      <c r="AV81" s="7">
        <f t="shared" ref="AV81:BC89" ca="1" si="23">IF((ROW()-ROW($AU$81))=(COLUMN()-COLUMN($AU$81)),INDIRECT(ADDRESS(ROW($AL81),COLUMN($AL81))),0)</f>
        <v>0</v>
      </c>
      <c r="AW81" s="7">
        <f t="shared" ca="1" si="23"/>
        <v>0</v>
      </c>
      <c r="AX81" s="7">
        <f t="shared" ca="1" si="23"/>
        <v>0</v>
      </c>
      <c r="AY81" s="7">
        <f t="shared" ca="1" si="23"/>
        <v>0</v>
      </c>
      <c r="AZ81" s="7">
        <f t="shared" ca="1" si="23"/>
        <v>0</v>
      </c>
      <c r="BA81" s="7">
        <f t="shared" ca="1" si="23"/>
        <v>0</v>
      </c>
      <c r="BB81" s="7">
        <f t="shared" ca="1" si="23"/>
        <v>0</v>
      </c>
      <c r="BC81" s="7">
        <f t="shared" ca="1" si="23"/>
        <v>0</v>
      </c>
      <c r="BJ81" s="7">
        <f t="array" aca="1" ref="BJ81:BU89" ca="1">MMULT(C81:N89, MINVERSE(AU60:BF71))</f>
        <v>0</v>
      </c>
      <c r="BK81" s="7">
        <f ca="1"/>
        <v>0</v>
      </c>
      <c r="BL81" s="7">
        <f ca="1"/>
        <v>0</v>
      </c>
      <c r="BM81" s="7">
        <f ca="1"/>
        <v>0</v>
      </c>
      <c r="BN81" s="7">
        <f ca="1"/>
        <v>0.99999999999999989</v>
      </c>
      <c r="BO81" s="7">
        <f ca="1"/>
        <v>0</v>
      </c>
      <c r="BP81" s="7">
        <f ca="1"/>
        <v>0</v>
      </c>
      <c r="BQ81" s="7">
        <f ca="1"/>
        <v>0</v>
      </c>
      <c r="BR81" s="7">
        <f ca="1"/>
        <v>0</v>
      </c>
      <c r="BS81" s="7">
        <f ca="1"/>
        <v>0</v>
      </c>
      <c r="BT81" s="7">
        <f ca="1"/>
        <v>0</v>
      </c>
      <c r="BU81" s="7">
        <f ca="1"/>
        <v>0</v>
      </c>
      <c r="BY81" s="7">
        <f t="array" aca="1" ref="BY81:CJ89" ca="1">MMULT(BJ81:BU89, BY105:CJ116)</f>
        <v>0</v>
      </c>
      <c r="BZ81" s="7">
        <f ca="1"/>
        <v>1.4435651970523115E-3</v>
      </c>
      <c r="CA81" s="7">
        <f ca="1"/>
        <v>2.9134210627082381E-3</v>
      </c>
      <c r="CB81" s="7">
        <f ca="1"/>
        <v>0</v>
      </c>
      <c r="CC81" s="7">
        <f ca="1"/>
        <v>1.0504529108990237</v>
      </c>
      <c r="CD81" s="7">
        <f ca="1"/>
        <v>1.0521202631694457</v>
      </c>
      <c r="CE81" s="7">
        <f ca="1"/>
        <v>8.1283668545511223E-3</v>
      </c>
      <c r="CF81" s="7">
        <f ca="1"/>
        <v>8.3161509072965274E-3</v>
      </c>
      <c r="CG81" s="7">
        <f ca="1"/>
        <v>2.6728966199952517</v>
      </c>
      <c r="CH81" s="7">
        <f ca="1"/>
        <v>2.7261415725847984</v>
      </c>
      <c r="CI81" s="7">
        <f ca="1"/>
        <v>8.1283668545511223E-3</v>
      </c>
      <c r="CJ81" s="7">
        <f ca="1"/>
        <v>8.3646445912472622E-3</v>
      </c>
      <c r="CL81" s="7">
        <f t="array" aca="1" ref="CL81:CL89" ca="1">MMULT(BY81:CJ89, AJ60:AJ71)</f>
        <v>42999.999999999985</v>
      </c>
      <c r="CM81" s="22">
        <f ca="1">CL81-AN81</f>
        <v>0</v>
      </c>
      <c r="CQ81" s="7">
        <f ca="1">IF((ROW()-ROW($CQ$81))=(COLUMN()-COLUMN($CQ$81)),INDIRECT(ADDRESS(ROW(P$73),COLUMN(P$73))),0)</f>
        <v>45075</v>
      </c>
      <c r="CR81" s="7">
        <f t="shared" ref="CR81:CY81" ca="1" si="24">IF((ROW()-ROW($CQ$81))=(COLUMN()-COLUMN($CQ$81)),INDIRECT(ADDRESS(ROW(Q$73),COLUMN(Q$73))),0)</f>
        <v>0</v>
      </c>
      <c r="CS81" s="7">
        <f t="shared" ca="1" si="24"/>
        <v>0</v>
      </c>
      <c r="CT81" s="7">
        <f t="shared" ca="1" si="24"/>
        <v>0</v>
      </c>
      <c r="CU81" s="7">
        <f t="shared" ca="1" si="24"/>
        <v>0</v>
      </c>
      <c r="CV81" s="7">
        <f t="shared" ca="1" si="24"/>
        <v>0</v>
      </c>
      <c r="CW81" s="7">
        <f t="shared" ca="1" si="24"/>
        <v>0</v>
      </c>
      <c r="CX81" s="7">
        <f t="shared" ca="1" si="24"/>
        <v>0</v>
      </c>
      <c r="CY81" s="7">
        <f t="shared" ca="1" si="24"/>
        <v>0</v>
      </c>
      <c r="EE81" s="204" t="s">
        <v>169</v>
      </c>
      <c r="EF81" s="3" t="s">
        <v>28</v>
      </c>
      <c r="EG81" s="7">
        <v>0</v>
      </c>
      <c r="EH81" s="7">
        <v>0</v>
      </c>
      <c r="EI81" s="7">
        <v>0</v>
      </c>
      <c r="EJ81" s="7">
        <v>0</v>
      </c>
      <c r="EK81" s="7">
        <v>0</v>
      </c>
      <c r="EL81" s="7">
        <v>0</v>
      </c>
      <c r="EM81" s="7">
        <v>0</v>
      </c>
      <c r="EN81" s="7">
        <v>0</v>
      </c>
      <c r="EO81" s="7">
        <v>0</v>
      </c>
      <c r="EP81" s="7">
        <v>0</v>
      </c>
      <c r="EQ81" s="7">
        <v>0</v>
      </c>
      <c r="ER81" s="7">
        <v>0</v>
      </c>
      <c r="EX81" s="204" t="s">
        <v>169</v>
      </c>
      <c r="EY81" s="3" t="s">
        <v>28</v>
      </c>
      <c r="EZ81" s="7">
        <f t="array" aca="1" ref="EZ81:FK89" ca="1">TRANSPOSE(MMULT($BY$60:$CG$71, GC81:GK89))</f>
        <v>0</v>
      </c>
      <c r="FA81" s="7">
        <f ca="1"/>
        <v>0</v>
      </c>
      <c r="FB81" s="7">
        <f ca="1"/>
        <v>0</v>
      </c>
      <c r="FC81" s="7">
        <f ca="1"/>
        <v>0</v>
      </c>
      <c r="FD81" s="7">
        <f ca="1"/>
        <v>82041.042706600085</v>
      </c>
      <c r="FE81" s="7">
        <f ca="1"/>
        <v>0</v>
      </c>
      <c r="FF81" s="7">
        <f ca="1"/>
        <v>0</v>
      </c>
      <c r="FG81" s="7">
        <f ca="1"/>
        <v>0</v>
      </c>
      <c r="FH81" s="7">
        <f ca="1"/>
        <v>0</v>
      </c>
      <c r="FI81" s="7">
        <f ca="1"/>
        <v>0</v>
      </c>
      <c r="FJ81" s="7">
        <f ca="1"/>
        <v>0</v>
      </c>
      <c r="FK81" s="7">
        <f ca="1"/>
        <v>0</v>
      </c>
      <c r="FO81" s="7">
        <f t="shared" ref="FO81:FW89" ca="1" si="25">IF((ROW()-ROW($FO$81))=(COLUMN()-COLUMN($FO$81)),INDIRECT(ADDRESS(ROW(FO$75),COLUMN(FO$75))),0)</f>
        <v>85999.999999999985</v>
      </c>
      <c r="FP81" s="7">
        <f t="shared" ca="1" si="25"/>
        <v>0</v>
      </c>
      <c r="FQ81" s="7">
        <f t="shared" ca="1" si="25"/>
        <v>0</v>
      </c>
      <c r="FR81" s="7">
        <f t="shared" ca="1" si="25"/>
        <v>0</v>
      </c>
      <c r="FS81" s="7">
        <f t="shared" ca="1" si="25"/>
        <v>0</v>
      </c>
      <c r="FT81" s="7">
        <f t="shared" ca="1" si="25"/>
        <v>0</v>
      </c>
      <c r="FU81" s="7">
        <f t="shared" ca="1" si="25"/>
        <v>0</v>
      </c>
      <c r="FV81" s="7">
        <f t="shared" ca="1" si="25"/>
        <v>0</v>
      </c>
      <c r="FW81" s="7">
        <f t="shared" ca="1" si="25"/>
        <v>0</v>
      </c>
      <c r="FY81" s="7">
        <f t="array" aca="1" ref="FY81:FY89" ca="1">MMULT(FO81:FW89, $F$161:$F$169)</f>
        <v>82041.042706600099</v>
      </c>
      <c r="GC81" s="7">
        <f ca="1">IF((ROW()-ROW($GC$81))=(COLUMN()-COLUMN($GC$81)),INDIRECT(ADDRESS(ROW($FY81),COLUMN($FY81))),0)</f>
        <v>82041.042706600099</v>
      </c>
      <c r="GD81" s="7">
        <f t="shared" ref="GD81:GK89" ca="1" si="26">IF((ROW()-ROW($GC$81))=(COLUMN()-COLUMN($GC$81)),INDIRECT(ADDRESS(ROW($FY81),COLUMN($FY81))),0)</f>
        <v>0</v>
      </c>
      <c r="GE81" s="7">
        <f t="shared" ca="1" si="26"/>
        <v>0</v>
      </c>
      <c r="GF81" s="7">
        <f t="shared" ca="1" si="26"/>
        <v>0</v>
      </c>
      <c r="GG81" s="7">
        <f t="shared" ca="1" si="26"/>
        <v>0</v>
      </c>
      <c r="GH81" s="7">
        <f t="shared" ca="1" si="26"/>
        <v>0</v>
      </c>
      <c r="GI81" s="7">
        <f t="shared" ca="1" si="26"/>
        <v>0</v>
      </c>
      <c r="GJ81" s="7">
        <f t="shared" ca="1" si="26"/>
        <v>0</v>
      </c>
      <c r="GK81" s="7">
        <f t="shared" ca="1" si="26"/>
        <v>0</v>
      </c>
      <c r="GQ81" s="204" t="s">
        <v>169</v>
      </c>
      <c r="GR81" s="3" t="s">
        <v>28</v>
      </c>
      <c r="GS81" s="7">
        <f t="array" aca="1" ref="GS81:HD89" ca="1">TRANSPOSE(MMULT($BY$60:$CG$71, HV81:ID89))</f>
        <v>0</v>
      </c>
      <c r="GT81" s="7">
        <f ca="1"/>
        <v>0</v>
      </c>
      <c r="GU81" s="7">
        <f ca="1"/>
        <v>0</v>
      </c>
      <c r="GV81" s="7">
        <f ca="1"/>
        <v>0</v>
      </c>
      <c r="GW81" s="7">
        <f ca="1"/>
        <v>85681.244268734314</v>
      </c>
      <c r="GX81" s="7">
        <f ca="1"/>
        <v>0</v>
      </c>
      <c r="GY81" s="7">
        <f ca="1"/>
        <v>0</v>
      </c>
      <c r="GZ81" s="7">
        <f ca="1"/>
        <v>0</v>
      </c>
      <c r="HA81" s="7">
        <f ca="1"/>
        <v>0</v>
      </c>
      <c r="HB81" s="7">
        <f ca="1"/>
        <v>0</v>
      </c>
      <c r="HC81" s="7">
        <f ca="1"/>
        <v>0</v>
      </c>
      <c r="HD81" s="7">
        <f ca="1"/>
        <v>0</v>
      </c>
      <c r="HH81" s="7">
        <f t="shared" ref="HH81:HP89" ca="1" si="27">IF((ROW()-ROW($HH$81))=(COLUMN()-COLUMN($HH$81)),INDIRECT(ADDRESS(ROW(HH$75),COLUMN(HH$75))),0)</f>
        <v>89815.862451469759</v>
      </c>
      <c r="HI81" s="7">
        <f t="shared" ca="1" si="27"/>
        <v>0</v>
      </c>
      <c r="HJ81" s="7">
        <f t="shared" ca="1" si="27"/>
        <v>0</v>
      </c>
      <c r="HK81" s="7">
        <f t="shared" ca="1" si="27"/>
        <v>0</v>
      </c>
      <c r="HL81" s="7">
        <f t="shared" ca="1" si="27"/>
        <v>0</v>
      </c>
      <c r="HM81" s="7">
        <f t="shared" ca="1" si="27"/>
        <v>0</v>
      </c>
      <c r="HN81" s="7">
        <f t="shared" ca="1" si="27"/>
        <v>0</v>
      </c>
      <c r="HO81" s="7">
        <f t="shared" ca="1" si="27"/>
        <v>0</v>
      </c>
      <c r="HP81" s="7">
        <f t="shared" ca="1" si="27"/>
        <v>0</v>
      </c>
      <c r="HR81" s="7">
        <f t="array" aca="1" ref="HR81:HR89" ca="1">MMULT(HH81:HP89, $F$161:$F$169)</f>
        <v>85681.244268734328</v>
      </c>
      <c r="HV81" s="7">
        <f ca="1">IF((ROW()-ROW($HV$81))=(COLUMN()-COLUMN($HV$81)),INDIRECT(ADDRESS(ROW($HR81),COLUMN($HR81))),0)</f>
        <v>85681.244268734328</v>
      </c>
      <c r="HW81" s="7">
        <f t="shared" ref="HW81:ID89" ca="1" si="28">IF((ROW()-ROW($HV$81))=(COLUMN()-COLUMN($HV$81)),INDIRECT(ADDRESS(ROW($HR81),COLUMN($HR81))),0)</f>
        <v>0</v>
      </c>
      <c r="HX81" s="7">
        <f t="shared" ca="1" si="28"/>
        <v>0</v>
      </c>
      <c r="HY81" s="7">
        <f t="shared" ca="1" si="28"/>
        <v>0</v>
      </c>
      <c r="HZ81" s="7">
        <f t="shared" ca="1" si="28"/>
        <v>0</v>
      </c>
      <c r="IA81" s="7">
        <f t="shared" ca="1" si="28"/>
        <v>0</v>
      </c>
      <c r="IB81" s="7">
        <f t="shared" ca="1" si="28"/>
        <v>0</v>
      </c>
      <c r="IC81" s="7">
        <f t="shared" ca="1" si="28"/>
        <v>0</v>
      </c>
      <c r="ID81" s="7">
        <f t="shared" ca="1" si="28"/>
        <v>0</v>
      </c>
      <c r="IJ81" s="204" t="s">
        <v>169</v>
      </c>
      <c r="IK81" s="3" t="s">
        <v>28</v>
      </c>
      <c r="IL81" s="7">
        <f t="array" aca="1" ref="IL81:IW89" ca="1">TRANSPOSE(MMULT($BY$60:$CG$71, JO81:JW89))</f>
        <v>0</v>
      </c>
      <c r="IM81" s="7">
        <f ca="1"/>
        <v>0</v>
      </c>
      <c r="IN81" s="7">
        <f ca="1"/>
        <v>0</v>
      </c>
      <c r="IO81" s="7">
        <f ca="1"/>
        <v>0</v>
      </c>
      <c r="IP81" s="7">
        <f ca="1"/>
        <v>85842.761808928844</v>
      </c>
      <c r="IQ81" s="7">
        <f ca="1"/>
        <v>0</v>
      </c>
      <c r="IR81" s="7">
        <f ca="1"/>
        <v>0</v>
      </c>
      <c r="IS81" s="7">
        <f ca="1"/>
        <v>0</v>
      </c>
      <c r="IT81" s="7">
        <f ca="1"/>
        <v>0</v>
      </c>
      <c r="IU81" s="7">
        <f ca="1"/>
        <v>0</v>
      </c>
      <c r="IV81" s="7">
        <f ca="1"/>
        <v>0</v>
      </c>
      <c r="IW81" s="7">
        <f ca="1"/>
        <v>0</v>
      </c>
      <c r="JA81" s="7">
        <f t="shared" ref="JA81:JI89" ca="1" si="29">IF((ROW()-ROW($JA$81))=(COLUMN()-COLUMN($JA$81)),INDIRECT(ADDRESS(ROW(JA$75),COLUMN(JA$75))),0)</f>
        <v>89985.174152034146</v>
      </c>
      <c r="JB81" s="7">
        <f t="shared" ca="1" si="29"/>
        <v>0</v>
      </c>
      <c r="JC81" s="7">
        <f t="shared" ca="1" si="29"/>
        <v>0</v>
      </c>
      <c r="JD81" s="7">
        <f t="shared" ca="1" si="29"/>
        <v>0</v>
      </c>
      <c r="JE81" s="7">
        <f t="shared" ca="1" si="29"/>
        <v>0</v>
      </c>
      <c r="JF81" s="7">
        <f t="shared" ca="1" si="29"/>
        <v>0</v>
      </c>
      <c r="JG81" s="7">
        <f t="shared" ca="1" si="29"/>
        <v>0</v>
      </c>
      <c r="JH81" s="7">
        <f t="shared" ca="1" si="29"/>
        <v>0</v>
      </c>
      <c r="JI81" s="7">
        <f t="shared" ca="1" si="29"/>
        <v>0</v>
      </c>
      <c r="JK81" s="7">
        <f t="array" aca="1" ref="JK81:JK89" ca="1">MMULT(JA81:JI89, $F$161:$F$169)</f>
        <v>85842.761808928859</v>
      </c>
      <c r="JO81" s="7">
        <f ca="1">IF((ROW()-ROW($JO$81))=(COLUMN()-COLUMN($JO$81)),INDIRECT(ADDRESS(ROW($JK81),COLUMN($JK81))),0)</f>
        <v>85842.761808928859</v>
      </c>
      <c r="JP81" s="7">
        <f t="shared" ref="JP81:JW89" ca="1" si="30">IF((ROW()-ROW($JO$81))=(COLUMN()-COLUMN($JO$81)),INDIRECT(ADDRESS(ROW($JK81),COLUMN($JK81))),0)</f>
        <v>0</v>
      </c>
      <c r="JQ81" s="7">
        <f t="shared" ca="1" si="30"/>
        <v>0</v>
      </c>
      <c r="JR81" s="7">
        <f t="shared" ca="1" si="30"/>
        <v>0</v>
      </c>
      <c r="JS81" s="7">
        <f t="shared" ca="1" si="30"/>
        <v>0</v>
      </c>
      <c r="JT81" s="7">
        <f t="shared" ca="1" si="30"/>
        <v>0</v>
      </c>
      <c r="JU81" s="7">
        <f t="shared" ca="1" si="30"/>
        <v>0</v>
      </c>
      <c r="JV81" s="7">
        <f t="shared" ca="1" si="30"/>
        <v>0</v>
      </c>
      <c r="JW81" s="7">
        <f t="shared" ca="1" si="30"/>
        <v>0</v>
      </c>
      <c r="KC81" s="204" t="s">
        <v>169</v>
      </c>
      <c r="KD81" s="3" t="s">
        <v>28</v>
      </c>
      <c r="KE81" s="7">
        <f t="array" aca="1" ref="KE81:KP89" ca="1">TRANSPOSE(MMULT($BY$60:$CG$71, LH81:LP89))</f>
        <v>0</v>
      </c>
      <c r="KF81" s="7">
        <f ca="1"/>
        <v>0</v>
      </c>
      <c r="KG81" s="7">
        <f ca="1"/>
        <v>0</v>
      </c>
      <c r="KH81" s="7">
        <f ca="1"/>
        <v>0</v>
      </c>
      <c r="KI81" s="7">
        <f ca="1"/>
        <v>85849.928421915844</v>
      </c>
      <c r="KJ81" s="7">
        <f ca="1"/>
        <v>0</v>
      </c>
      <c r="KK81" s="7">
        <f ca="1"/>
        <v>0</v>
      </c>
      <c r="KL81" s="7">
        <f ca="1"/>
        <v>0</v>
      </c>
      <c r="KM81" s="7">
        <f ca="1"/>
        <v>0</v>
      </c>
      <c r="KN81" s="7">
        <f ca="1"/>
        <v>0</v>
      </c>
      <c r="KO81" s="7">
        <f ca="1"/>
        <v>0</v>
      </c>
      <c r="KP81" s="7">
        <f ca="1"/>
        <v>0</v>
      </c>
      <c r="KT81" s="7">
        <f t="shared" ref="KT81:LB89" ca="1" si="31">IF((ROW()-ROW($KT$81))=(COLUMN()-COLUMN($KT$81)),INDIRECT(ADDRESS(ROW(KT$75),COLUMN(KT$75))),0)</f>
        <v>89992.686595764113</v>
      </c>
      <c r="KU81" s="7">
        <f t="shared" ca="1" si="31"/>
        <v>0</v>
      </c>
      <c r="KV81" s="7">
        <f t="shared" ca="1" si="31"/>
        <v>0</v>
      </c>
      <c r="KW81" s="7">
        <f t="shared" ca="1" si="31"/>
        <v>0</v>
      </c>
      <c r="KX81" s="7">
        <f t="shared" ca="1" si="31"/>
        <v>0</v>
      </c>
      <c r="KY81" s="7">
        <f t="shared" ca="1" si="31"/>
        <v>0</v>
      </c>
      <c r="KZ81" s="7">
        <f t="shared" ca="1" si="31"/>
        <v>0</v>
      </c>
      <c r="LA81" s="7">
        <f t="shared" ca="1" si="31"/>
        <v>0</v>
      </c>
      <c r="LB81" s="7">
        <f t="shared" ca="1" si="31"/>
        <v>0</v>
      </c>
      <c r="LD81" s="7">
        <f t="array" aca="1" ref="LD81:LD89" ca="1">MMULT(KT81:LB89, $F$161:$F$169)</f>
        <v>85849.928421915858</v>
      </c>
      <c r="LH81" s="7">
        <f ca="1">IF((ROW()-ROW($LH$81))=(COLUMN()-COLUMN($LH$81)),INDIRECT(ADDRESS(ROW($LD81),COLUMN($LD81))),0)</f>
        <v>85849.928421915858</v>
      </c>
      <c r="LI81" s="7">
        <f t="shared" ref="LI81:LP89" ca="1" si="32">IF((ROW()-ROW($LH$81))=(COLUMN()-COLUMN($LH$81)),INDIRECT(ADDRESS(ROW($LD81),COLUMN($LD81))),0)</f>
        <v>0</v>
      </c>
      <c r="LJ81" s="7">
        <f t="shared" ca="1" si="32"/>
        <v>0</v>
      </c>
      <c r="LK81" s="7">
        <f t="shared" ca="1" si="32"/>
        <v>0</v>
      </c>
      <c r="LL81" s="7">
        <f t="shared" ca="1" si="32"/>
        <v>0</v>
      </c>
      <c r="LM81" s="7">
        <f t="shared" ca="1" si="32"/>
        <v>0</v>
      </c>
      <c r="LN81" s="7">
        <f t="shared" ca="1" si="32"/>
        <v>0</v>
      </c>
      <c r="LO81" s="7">
        <f t="shared" ca="1" si="32"/>
        <v>0</v>
      </c>
      <c r="LP81" s="7">
        <f t="shared" ca="1" si="32"/>
        <v>0</v>
      </c>
      <c r="LV81" s="204" t="s">
        <v>169</v>
      </c>
      <c r="LW81" s="3" t="s">
        <v>28</v>
      </c>
      <c r="LX81" s="7">
        <f t="array" aca="1" ref="LX81:MI89" ca="1">TRANSPOSE(MMULT($BY$60:$CG$71, NA81:NI89))</f>
        <v>0</v>
      </c>
      <c r="LY81" s="7">
        <f ca="1"/>
        <v>0</v>
      </c>
      <c r="LZ81" s="7">
        <f ca="1"/>
        <v>0</v>
      </c>
      <c r="MA81" s="7">
        <f ca="1"/>
        <v>0</v>
      </c>
      <c r="MB81" s="7">
        <f ca="1"/>
        <v>85934.990211349825</v>
      </c>
      <c r="MC81" s="7">
        <f ca="1"/>
        <v>0</v>
      </c>
      <c r="MD81" s="7">
        <f ca="1"/>
        <v>0</v>
      </c>
      <c r="ME81" s="7">
        <f ca="1"/>
        <v>0</v>
      </c>
      <c r="MF81" s="7">
        <f ca="1"/>
        <v>0</v>
      </c>
      <c r="MG81" s="7">
        <f ca="1"/>
        <v>0</v>
      </c>
      <c r="MH81" s="7">
        <f ca="1"/>
        <v>0</v>
      </c>
      <c r="MI81" s="7">
        <f ca="1"/>
        <v>0</v>
      </c>
      <c r="MM81" s="7">
        <f t="shared" ref="MM81:MU89" ca="1" si="33">IF((ROW()-ROW($MM$81))=(COLUMN()-COLUMN($MM$81)),INDIRECT(ADDRESS(ROW(MM$75),COLUMN(MM$75))),0)</f>
        <v>90081.853111083576</v>
      </c>
      <c r="MN81" s="7">
        <f t="shared" ca="1" si="33"/>
        <v>0</v>
      </c>
      <c r="MO81" s="7">
        <f t="shared" ca="1" si="33"/>
        <v>0</v>
      </c>
      <c r="MP81" s="7">
        <f t="shared" ca="1" si="33"/>
        <v>0</v>
      </c>
      <c r="MQ81" s="7">
        <f t="shared" ca="1" si="33"/>
        <v>0</v>
      </c>
      <c r="MR81" s="7">
        <f t="shared" ca="1" si="33"/>
        <v>0</v>
      </c>
      <c r="MS81" s="7">
        <f t="shared" ca="1" si="33"/>
        <v>0</v>
      </c>
      <c r="MT81" s="7">
        <f t="shared" ca="1" si="33"/>
        <v>0</v>
      </c>
      <c r="MU81" s="7">
        <f t="shared" ca="1" si="33"/>
        <v>0</v>
      </c>
      <c r="MW81" s="7">
        <f t="array" aca="1" ref="MW81:MW89" ca="1">MMULT(MM81:MU89, $F$161:$F$169)</f>
        <v>85934.990211349839</v>
      </c>
      <c r="NA81" s="7">
        <f ca="1">IF((ROW()-ROW($NA$81))=(COLUMN()-COLUMN($NA$81)),INDIRECT(ADDRESS(ROW($MW81),COLUMN($MW81))),0)</f>
        <v>85934.990211349839</v>
      </c>
      <c r="NB81" s="7">
        <f t="shared" ref="NB81:NI89" ca="1" si="34">IF((ROW()-ROW($NA$81))=(COLUMN()-COLUMN($NA$81)),INDIRECT(ADDRESS(ROW($MW81),COLUMN($MW81))),0)</f>
        <v>0</v>
      </c>
      <c r="NC81" s="7">
        <f t="shared" ca="1" si="34"/>
        <v>0</v>
      </c>
      <c r="ND81" s="7">
        <f t="shared" ca="1" si="34"/>
        <v>0</v>
      </c>
      <c r="NE81" s="7">
        <f t="shared" ca="1" si="34"/>
        <v>0</v>
      </c>
      <c r="NF81" s="7">
        <f t="shared" ca="1" si="34"/>
        <v>0</v>
      </c>
      <c r="NG81" s="7">
        <f t="shared" ca="1" si="34"/>
        <v>0</v>
      </c>
      <c r="NH81" s="7">
        <f t="shared" ca="1" si="34"/>
        <v>0</v>
      </c>
      <c r="NI81" s="7">
        <f t="shared" ca="1" si="34"/>
        <v>0</v>
      </c>
      <c r="NO81" s="204" t="s">
        <v>169</v>
      </c>
      <c r="NP81" s="3" t="s">
        <v>28</v>
      </c>
      <c r="NQ81" s="7">
        <f t="array" aca="1" ref="NQ81:OB89" ca="1">TRANSPOSE(MMULT($BY$60:$CG$71, OT81:PB89))</f>
        <v>0</v>
      </c>
      <c r="NR81" s="7">
        <f ca="1"/>
        <v>0</v>
      </c>
      <c r="NS81" s="7">
        <f ca="1"/>
        <v>0</v>
      </c>
      <c r="NT81" s="7">
        <f ca="1"/>
        <v>0</v>
      </c>
      <c r="NU81" s="7">
        <f ca="1"/>
        <v>85947.736482030465</v>
      </c>
      <c r="NV81" s="7">
        <f ca="1"/>
        <v>0</v>
      </c>
      <c r="NW81" s="7">
        <f ca="1"/>
        <v>0</v>
      </c>
      <c r="NX81" s="7">
        <f ca="1"/>
        <v>0</v>
      </c>
      <c r="NY81" s="7">
        <f ca="1"/>
        <v>0</v>
      </c>
      <c r="NZ81" s="7">
        <f ca="1"/>
        <v>0</v>
      </c>
      <c r="OA81" s="7">
        <f ca="1"/>
        <v>0</v>
      </c>
      <c r="OB81" s="7">
        <f ca="1"/>
        <v>0</v>
      </c>
      <c r="OF81" s="7">
        <f ca="1">IF((ROW()-ROW($OF$81))=(COLUMN()-COLUMN($OF$81)),INDIRECT(ADDRESS(ROW(OF$75),COLUMN(OF$75))),0)</f>
        <v>90095.214463430777</v>
      </c>
      <c r="OG81" s="7">
        <f t="shared" ref="OG81:ON89" ca="1" si="35">IF((ROW()-ROW($OF$81))=(COLUMN()-COLUMN($OF$81)),INDIRECT(ADDRESS(ROW(OG$75),COLUMN(OG$75))),0)</f>
        <v>0</v>
      </c>
      <c r="OH81" s="7">
        <f t="shared" ca="1" si="35"/>
        <v>0</v>
      </c>
      <c r="OI81" s="7">
        <f t="shared" ca="1" si="35"/>
        <v>0</v>
      </c>
      <c r="OJ81" s="7">
        <f t="shared" ca="1" si="35"/>
        <v>0</v>
      </c>
      <c r="OK81" s="7">
        <f t="shared" ca="1" si="35"/>
        <v>0</v>
      </c>
      <c r="OL81" s="7">
        <f t="shared" ca="1" si="35"/>
        <v>0</v>
      </c>
      <c r="OM81" s="7">
        <f t="shared" ca="1" si="35"/>
        <v>0</v>
      </c>
      <c r="ON81" s="7">
        <f t="shared" ca="1" si="35"/>
        <v>0</v>
      </c>
      <c r="OP81" s="7">
        <f t="array" aca="1" ref="OP81:OP89" ca="1">MMULT(OF81:ON89, $F$161:$F$169)</f>
        <v>85947.736482030479</v>
      </c>
      <c r="OT81" s="7">
        <f ca="1">IF((ROW()-ROW($OT$81))=(COLUMN()-COLUMN($OT$81)),INDIRECT(ADDRESS(ROW($OP81),COLUMN($OP81))),0)</f>
        <v>85947.736482030479</v>
      </c>
      <c r="OU81" s="7">
        <f t="shared" ref="OU81:PB89" ca="1" si="36">IF((ROW()-ROW($OT$81))=(COLUMN()-COLUMN($OT$81)),INDIRECT(ADDRESS(ROW($OP81),COLUMN($OP81))),0)</f>
        <v>0</v>
      </c>
      <c r="OV81" s="7">
        <f t="shared" ca="1" si="36"/>
        <v>0</v>
      </c>
      <c r="OW81" s="7">
        <f t="shared" ca="1" si="36"/>
        <v>0</v>
      </c>
      <c r="OX81" s="7">
        <f t="shared" ca="1" si="36"/>
        <v>0</v>
      </c>
      <c r="OY81" s="7">
        <f t="shared" ca="1" si="36"/>
        <v>0</v>
      </c>
      <c r="OZ81" s="7">
        <f t="shared" ca="1" si="36"/>
        <v>0</v>
      </c>
      <c r="PA81" s="7">
        <f t="shared" ca="1" si="36"/>
        <v>0</v>
      </c>
      <c r="PB81" s="7">
        <f t="shared" ca="1" si="36"/>
        <v>0</v>
      </c>
    </row>
    <row r="82" spans="1:418" ht="18" customHeight="1">
      <c r="A82" s="204"/>
      <c r="B82" s="3" t="s">
        <v>0</v>
      </c>
      <c r="C82" s="18">
        <v>0</v>
      </c>
      <c r="D82" s="18">
        <f>H26</f>
        <v>50000</v>
      </c>
      <c r="E82" s="18">
        <v>0</v>
      </c>
      <c r="F82" s="18">
        <v>0</v>
      </c>
      <c r="G82" s="18">
        <v>0</v>
      </c>
      <c r="H82" s="18">
        <v>0</v>
      </c>
      <c r="I82" s="18">
        <v>0</v>
      </c>
      <c r="J82" s="18">
        <v>0</v>
      </c>
      <c r="K82" s="18">
        <v>0</v>
      </c>
      <c r="L82" s="18">
        <v>0</v>
      </c>
      <c r="M82" s="18">
        <v>0</v>
      </c>
      <c r="N82" s="18">
        <v>0</v>
      </c>
      <c r="O82" s="216"/>
      <c r="AJ82" s="215"/>
      <c r="AK82" s="98" t="s">
        <v>0</v>
      </c>
      <c r="AL82" s="7">
        <f>SUM(D82:M82)</f>
        <v>50000</v>
      </c>
      <c r="AN82" s="7">
        <f t="shared" ref="AN82:AN89" si="37">AL82</f>
        <v>50000</v>
      </c>
      <c r="AU82" s="7">
        <f t="shared" ref="AU82:AU89" ca="1" si="38">IF((ROW()-ROW($AU$81))=(COLUMN()-COLUMN($AU$81)),INDIRECT(ADDRESS(ROW($AL82),COLUMN($AL82))),0)</f>
        <v>0</v>
      </c>
      <c r="AV82" s="7">
        <f t="shared" ca="1" si="23"/>
        <v>50000</v>
      </c>
      <c r="AW82" s="7">
        <f t="shared" ca="1" si="23"/>
        <v>0</v>
      </c>
      <c r="AX82" s="7">
        <f t="shared" ca="1" si="23"/>
        <v>0</v>
      </c>
      <c r="AY82" s="7">
        <f t="shared" ca="1" si="23"/>
        <v>0</v>
      </c>
      <c r="AZ82" s="7">
        <f t="shared" ca="1" si="23"/>
        <v>0</v>
      </c>
      <c r="BA82" s="7">
        <f t="shared" ca="1" si="23"/>
        <v>0</v>
      </c>
      <c r="BB82" s="7">
        <f t="shared" ca="1" si="23"/>
        <v>0</v>
      </c>
      <c r="BC82" s="7">
        <f t="shared" ca="1" si="23"/>
        <v>0</v>
      </c>
      <c r="BJ82" s="7">
        <f ca="1"/>
        <v>0</v>
      </c>
      <c r="BK82" s="7">
        <f ca="1"/>
        <v>1</v>
      </c>
      <c r="BL82" s="7">
        <f ca="1"/>
        <v>0</v>
      </c>
      <c r="BM82" s="7">
        <f ca="1"/>
        <v>0</v>
      </c>
      <c r="BN82" s="7">
        <f ca="1"/>
        <v>0</v>
      </c>
      <c r="BO82" s="7">
        <f ca="1"/>
        <v>0</v>
      </c>
      <c r="BP82" s="7">
        <f ca="1"/>
        <v>0</v>
      </c>
      <c r="BQ82" s="7">
        <f ca="1"/>
        <v>0</v>
      </c>
      <c r="BR82" s="7">
        <f ca="1"/>
        <v>0</v>
      </c>
      <c r="BS82" s="7">
        <f ca="1"/>
        <v>0</v>
      </c>
      <c r="BT82" s="7">
        <f ca="1"/>
        <v>0</v>
      </c>
      <c r="BU82" s="7">
        <f ca="1"/>
        <v>0</v>
      </c>
      <c r="BY82" s="7">
        <f ca="1"/>
        <v>0</v>
      </c>
      <c r="BZ82" s="7">
        <f ca="1"/>
        <v>1.0539190809521257</v>
      </c>
      <c r="CA82" s="7">
        <f ca="1"/>
        <v>1.0657831285619324</v>
      </c>
      <c r="CB82" s="7">
        <f ca="1"/>
        <v>0</v>
      </c>
      <c r="CC82" s="7">
        <f ca="1"/>
        <v>1.4916181762431502E-3</v>
      </c>
      <c r="CD82" s="7">
        <f ca="1"/>
        <v>2.2391961563614565E-3</v>
      </c>
      <c r="CE82" s="7">
        <f ca="1"/>
        <v>1.1926724330914769</v>
      </c>
      <c r="CF82" s="7">
        <f ca="1"/>
        <v>1.2202259216447451</v>
      </c>
      <c r="CG82" s="7">
        <f ca="1"/>
        <v>5.6886461057360886E-3</v>
      </c>
      <c r="CH82" s="7">
        <f ca="1"/>
        <v>5.8019657492766486E-3</v>
      </c>
      <c r="CI82" s="7">
        <f ca="1"/>
        <v>1.1926724330914766</v>
      </c>
      <c r="CJ82" s="7">
        <f ca="1"/>
        <v>1.2273413829744353</v>
      </c>
      <c r="CL82" s="7">
        <f ca="1"/>
        <v>50000</v>
      </c>
      <c r="CM82" s="22">
        <f t="shared" ref="CM82:CM89" ca="1" si="39">CL82-AN82</f>
        <v>0</v>
      </c>
      <c r="CQ82" s="7">
        <f t="shared" ref="CQ82:CQ89" ca="1" si="40">IF((ROW()-ROW($CQ$81))=(COLUMN()-COLUMN($CQ$81)),INDIRECT(ADDRESS(ROW(P$73),COLUMN(P$73))),0)</f>
        <v>0</v>
      </c>
      <c r="CR82" s="7">
        <f t="shared" ref="CR82:CR89" ca="1" si="41">IF((ROW()-ROW($CQ$81))=(COLUMN()-COLUMN($CQ$81)),INDIRECT(ADDRESS(ROW(Q$73),COLUMN(Q$73))),0)</f>
        <v>52575</v>
      </c>
      <c r="CS82" s="7">
        <f t="shared" ref="CS82:CS89" ca="1" si="42">IF((ROW()-ROW($CQ$81))=(COLUMN()-COLUMN($CQ$81)),INDIRECT(ADDRESS(ROW(R$73),COLUMN(R$73))),0)</f>
        <v>0</v>
      </c>
      <c r="CT82" s="7">
        <f t="shared" ref="CT82:CT89" ca="1" si="43">IF((ROW()-ROW($CQ$81))=(COLUMN()-COLUMN($CQ$81)),INDIRECT(ADDRESS(ROW(S$73),COLUMN(S$73))),0)</f>
        <v>0</v>
      </c>
      <c r="CU82" s="7">
        <f t="shared" ref="CU82:CU89" ca="1" si="44">IF((ROW()-ROW($CQ$81))=(COLUMN()-COLUMN($CQ$81)),INDIRECT(ADDRESS(ROW(T$73),COLUMN(T$73))),0)</f>
        <v>0</v>
      </c>
      <c r="CV82" s="7">
        <f t="shared" ref="CV82:CV89" ca="1" si="45">IF((ROW()-ROW($CQ$81))=(COLUMN()-COLUMN($CQ$81)),INDIRECT(ADDRESS(ROW(U$73),COLUMN(U$73))),0)</f>
        <v>0</v>
      </c>
      <c r="CW82" s="7">
        <f t="shared" ref="CW82:CW89" ca="1" si="46">IF((ROW()-ROW($CQ$81))=(COLUMN()-COLUMN($CQ$81)),INDIRECT(ADDRESS(ROW(V$73),COLUMN(V$73))),0)</f>
        <v>0</v>
      </c>
      <c r="CX82" s="7">
        <f t="shared" ref="CX82:CX89" ca="1" si="47">IF((ROW()-ROW($CQ$81))=(COLUMN()-COLUMN($CQ$81)),INDIRECT(ADDRESS(ROW(W$73),COLUMN(W$73))),0)</f>
        <v>0</v>
      </c>
      <c r="CY82" s="7">
        <f t="shared" ref="CY82:CY89" ca="1" si="48">IF((ROW()-ROW($CQ$81))=(COLUMN()-COLUMN($CQ$81)),INDIRECT(ADDRESS(ROW(X$73),COLUMN(X$73))),0)</f>
        <v>0</v>
      </c>
      <c r="EE82" s="204"/>
      <c r="EF82" s="3" t="s">
        <v>0</v>
      </c>
      <c r="EG82" s="7">
        <v>0</v>
      </c>
      <c r="EH82" s="7">
        <v>0</v>
      </c>
      <c r="EI82" s="7">
        <v>0</v>
      </c>
      <c r="EJ82" s="7">
        <v>0</v>
      </c>
      <c r="EK82" s="7">
        <v>0</v>
      </c>
      <c r="EL82" s="7">
        <v>0</v>
      </c>
      <c r="EM82" s="7">
        <v>0</v>
      </c>
      <c r="EN82" s="7">
        <v>0</v>
      </c>
      <c r="EO82" s="7">
        <v>0</v>
      </c>
      <c r="EP82" s="7">
        <v>0</v>
      </c>
      <c r="EQ82" s="7">
        <v>0</v>
      </c>
      <c r="ER82" s="7">
        <v>0</v>
      </c>
      <c r="EX82" s="204"/>
      <c r="EY82" s="3" t="s">
        <v>0</v>
      </c>
      <c r="EZ82" s="7">
        <f ca="1"/>
        <v>0</v>
      </c>
      <c r="FA82" s="7">
        <f ca="1"/>
        <v>47551.117451260106</v>
      </c>
      <c r="FB82" s="7">
        <f ca="1"/>
        <v>0</v>
      </c>
      <c r="FC82" s="7">
        <f ca="1"/>
        <v>0</v>
      </c>
      <c r="FD82" s="7">
        <f ca="1"/>
        <v>0</v>
      </c>
      <c r="FE82" s="7">
        <f ca="1"/>
        <v>0</v>
      </c>
      <c r="FF82" s="7">
        <f ca="1"/>
        <v>0</v>
      </c>
      <c r="FG82" s="7">
        <f ca="1"/>
        <v>0</v>
      </c>
      <c r="FH82" s="7">
        <f ca="1"/>
        <v>0</v>
      </c>
      <c r="FI82" s="7">
        <f ca="1"/>
        <v>0</v>
      </c>
      <c r="FJ82" s="7">
        <f ca="1"/>
        <v>0</v>
      </c>
      <c r="FK82" s="7">
        <f ca="1"/>
        <v>0</v>
      </c>
      <c r="FO82" s="7">
        <f t="shared" ca="1" si="25"/>
        <v>0</v>
      </c>
      <c r="FP82" s="7">
        <f t="shared" ca="1" si="25"/>
        <v>50000</v>
      </c>
      <c r="FQ82" s="7">
        <f t="shared" ca="1" si="25"/>
        <v>0</v>
      </c>
      <c r="FR82" s="7">
        <f t="shared" ca="1" si="25"/>
        <v>0</v>
      </c>
      <c r="FS82" s="7">
        <f t="shared" ca="1" si="25"/>
        <v>0</v>
      </c>
      <c r="FT82" s="7">
        <f t="shared" ca="1" si="25"/>
        <v>0</v>
      </c>
      <c r="FU82" s="7">
        <f t="shared" ca="1" si="25"/>
        <v>0</v>
      </c>
      <c r="FV82" s="7">
        <f t="shared" ca="1" si="25"/>
        <v>0</v>
      </c>
      <c r="FW82" s="7">
        <f t="shared" ca="1" si="25"/>
        <v>0</v>
      </c>
      <c r="FY82" s="7">
        <f ca="1"/>
        <v>47551.117451260106</v>
      </c>
      <c r="GC82" s="7">
        <f t="shared" ref="GC82:GC89" ca="1" si="49">IF((ROW()-ROW($GC$81))=(COLUMN()-COLUMN($GC$81)),INDIRECT(ADDRESS(ROW($FY82),COLUMN($FY82))),0)</f>
        <v>0</v>
      </c>
      <c r="GD82" s="7">
        <f t="shared" ca="1" si="26"/>
        <v>47551.117451260106</v>
      </c>
      <c r="GE82" s="7">
        <f t="shared" ca="1" si="26"/>
        <v>0</v>
      </c>
      <c r="GF82" s="7">
        <f t="shared" ca="1" si="26"/>
        <v>0</v>
      </c>
      <c r="GG82" s="7">
        <f t="shared" ca="1" si="26"/>
        <v>0</v>
      </c>
      <c r="GH82" s="7">
        <f t="shared" ca="1" si="26"/>
        <v>0</v>
      </c>
      <c r="GI82" s="7">
        <f t="shared" ca="1" si="26"/>
        <v>0</v>
      </c>
      <c r="GJ82" s="7">
        <f t="shared" ca="1" si="26"/>
        <v>0</v>
      </c>
      <c r="GK82" s="7">
        <f t="shared" ca="1" si="26"/>
        <v>0</v>
      </c>
      <c r="GQ82" s="204"/>
      <c r="GR82" s="3" t="s">
        <v>0</v>
      </c>
      <c r="GS82" s="7">
        <f ca="1"/>
        <v>0</v>
      </c>
      <c r="GT82" s="7">
        <f ca="1"/>
        <v>49812.226222123638</v>
      </c>
      <c r="GU82" s="7">
        <f ca="1"/>
        <v>0</v>
      </c>
      <c r="GV82" s="7">
        <f ca="1"/>
        <v>0</v>
      </c>
      <c r="GW82" s="7">
        <f ca="1"/>
        <v>0</v>
      </c>
      <c r="GX82" s="7">
        <f ca="1"/>
        <v>0</v>
      </c>
      <c r="GY82" s="7">
        <f ca="1"/>
        <v>0</v>
      </c>
      <c r="GZ82" s="7">
        <f ca="1"/>
        <v>0</v>
      </c>
      <c r="HA82" s="7">
        <f ca="1"/>
        <v>0</v>
      </c>
      <c r="HB82" s="7">
        <f ca="1"/>
        <v>0</v>
      </c>
      <c r="HC82" s="7">
        <f ca="1"/>
        <v>0</v>
      </c>
      <c r="HD82" s="7">
        <f ca="1"/>
        <v>0</v>
      </c>
      <c r="HH82" s="7">
        <f t="shared" ca="1" si="27"/>
        <v>0</v>
      </c>
      <c r="HI82" s="7">
        <f t="shared" ca="1" si="27"/>
        <v>52377.555872563004</v>
      </c>
      <c r="HJ82" s="7">
        <f t="shared" ca="1" si="27"/>
        <v>0</v>
      </c>
      <c r="HK82" s="7">
        <f t="shared" ca="1" si="27"/>
        <v>0</v>
      </c>
      <c r="HL82" s="7">
        <f t="shared" ca="1" si="27"/>
        <v>0</v>
      </c>
      <c r="HM82" s="7">
        <f t="shared" ca="1" si="27"/>
        <v>0</v>
      </c>
      <c r="HN82" s="7">
        <f t="shared" ca="1" si="27"/>
        <v>0</v>
      </c>
      <c r="HO82" s="7">
        <f t="shared" ca="1" si="27"/>
        <v>0</v>
      </c>
      <c r="HP82" s="7">
        <f t="shared" ca="1" si="27"/>
        <v>0</v>
      </c>
      <c r="HR82" s="7">
        <f ca="1"/>
        <v>49812.226222123638</v>
      </c>
      <c r="HV82" s="7">
        <f t="shared" ref="HV82:HV89" ca="1" si="50">IF((ROW()-ROW($HV$81))=(COLUMN()-COLUMN($HV$81)),INDIRECT(ADDRESS(ROW($HR82),COLUMN($HR82))),0)</f>
        <v>0</v>
      </c>
      <c r="HW82" s="7">
        <f t="shared" ca="1" si="28"/>
        <v>49812.226222123638</v>
      </c>
      <c r="HX82" s="7">
        <f t="shared" ca="1" si="28"/>
        <v>0</v>
      </c>
      <c r="HY82" s="7">
        <f t="shared" ca="1" si="28"/>
        <v>0</v>
      </c>
      <c r="HZ82" s="7">
        <f t="shared" ca="1" si="28"/>
        <v>0</v>
      </c>
      <c r="IA82" s="7">
        <f t="shared" ca="1" si="28"/>
        <v>0</v>
      </c>
      <c r="IB82" s="7">
        <f t="shared" ca="1" si="28"/>
        <v>0</v>
      </c>
      <c r="IC82" s="7">
        <f t="shared" ca="1" si="28"/>
        <v>0</v>
      </c>
      <c r="ID82" s="7">
        <f t="shared" ca="1" si="28"/>
        <v>0</v>
      </c>
      <c r="IJ82" s="204"/>
      <c r="IK82" s="3" t="s">
        <v>0</v>
      </c>
      <c r="IL82" s="7">
        <f ca="1"/>
        <v>0</v>
      </c>
      <c r="IM82" s="7">
        <f ca="1"/>
        <v>49919.744470857047</v>
      </c>
      <c r="IN82" s="7">
        <f ca="1"/>
        <v>0</v>
      </c>
      <c r="IO82" s="7">
        <f ca="1"/>
        <v>0</v>
      </c>
      <c r="IP82" s="7">
        <f ca="1"/>
        <v>0</v>
      </c>
      <c r="IQ82" s="7">
        <f ca="1"/>
        <v>0</v>
      </c>
      <c r="IR82" s="7">
        <f ca="1"/>
        <v>0</v>
      </c>
      <c r="IS82" s="7">
        <f ca="1"/>
        <v>0</v>
      </c>
      <c r="IT82" s="7">
        <f ca="1"/>
        <v>0</v>
      </c>
      <c r="IU82" s="7">
        <f ca="1"/>
        <v>0</v>
      </c>
      <c r="IV82" s="7">
        <f ca="1"/>
        <v>0</v>
      </c>
      <c r="IW82" s="7">
        <f ca="1"/>
        <v>0</v>
      </c>
      <c r="JA82" s="7">
        <f t="shared" ca="1" si="29"/>
        <v>0</v>
      </c>
      <c r="JB82" s="7">
        <f t="shared" ca="1" si="29"/>
        <v>52490.611311106186</v>
      </c>
      <c r="JC82" s="7">
        <f t="shared" ca="1" si="29"/>
        <v>0</v>
      </c>
      <c r="JD82" s="7">
        <f t="shared" ca="1" si="29"/>
        <v>0</v>
      </c>
      <c r="JE82" s="7">
        <f t="shared" ca="1" si="29"/>
        <v>0</v>
      </c>
      <c r="JF82" s="7">
        <f t="shared" ca="1" si="29"/>
        <v>0</v>
      </c>
      <c r="JG82" s="7">
        <f t="shared" ca="1" si="29"/>
        <v>0</v>
      </c>
      <c r="JH82" s="7">
        <f t="shared" ca="1" si="29"/>
        <v>0</v>
      </c>
      <c r="JI82" s="7">
        <f t="shared" ca="1" si="29"/>
        <v>0</v>
      </c>
      <c r="JK82" s="7">
        <f ca="1"/>
        <v>49919.744470857047</v>
      </c>
      <c r="JO82" s="7">
        <f t="shared" ref="JO82:JO89" ca="1" si="51">IF((ROW()-ROW($JO$81))=(COLUMN()-COLUMN($JO$81)),INDIRECT(ADDRESS(ROW($JK82),COLUMN($JK82))),0)</f>
        <v>0</v>
      </c>
      <c r="JP82" s="7">
        <f t="shared" ca="1" si="30"/>
        <v>49919.744470857047</v>
      </c>
      <c r="JQ82" s="7">
        <f t="shared" ca="1" si="30"/>
        <v>0</v>
      </c>
      <c r="JR82" s="7">
        <f t="shared" ca="1" si="30"/>
        <v>0</v>
      </c>
      <c r="JS82" s="7">
        <f t="shared" ca="1" si="30"/>
        <v>0</v>
      </c>
      <c r="JT82" s="7">
        <f t="shared" ca="1" si="30"/>
        <v>0</v>
      </c>
      <c r="JU82" s="7">
        <f t="shared" ca="1" si="30"/>
        <v>0</v>
      </c>
      <c r="JV82" s="7">
        <f t="shared" ca="1" si="30"/>
        <v>0</v>
      </c>
      <c r="JW82" s="7">
        <f t="shared" ca="1" si="30"/>
        <v>0</v>
      </c>
      <c r="KC82" s="204"/>
      <c r="KD82" s="3" t="s">
        <v>0</v>
      </c>
      <c r="KE82" s="7">
        <f ca="1"/>
        <v>0</v>
      </c>
      <c r="KF82" s="7">
        <f ca="1"/>
        <v>49924.857083730727</v>
      </c>
      <c r="KG82" s="7">
        <f ca="1"/>
        <v>0</v>
      </c>
      <c r="KH82" s="7">
        <f ca="1"/>
        <v>0</v>
      </c>
      <c r="KI82" s="7">
        <f ca="1"/>
        <v>0</v>
      </c>
      <c r="KJ82" s="7">
        <f ca="1"/>
        <v>0</v>
      </c>
      <c r="KK82" s="7">
        <f ca="1"/>
        <v>0</v>
      </c>
      <c r="KL82" s="7">
        <f ca="1"/>
        <v>0</v>
      </c>
      <c r="KM82" s="7">
        <f ca="1"/>
        <v>0</v>
      </c>
      <c r="KN82" s="7">
        <f ca="1"/>
        <v>0</v>
      </c>
      <c r="KO82" s="7">
        <f ca="1"/>
        <v>0</v>
      </c>
      <c r="KP82" s="7">
        <f ca="1"/>
        <v>0</v>
      </c>
      <c r="KT82" s="7">
        <f t="shared" ca="1" si="31"/>
        <v>0</v>
      </c>
      <c r="KU82" s="7">
        <f t="shared" ca="1" si="31"/>
        <v>52495.987223542856</v>
      </c>
      <c r="KV82" s="7">
        <f t="shared" ca="1" si="31"/>
        <v>0</v>
      </c>
      <c r="KW82" s="7">
        <f t="shared" ca="1" si="31"/>
        <v>0</v>
      </c>
      <c r="KX82" s="7">
        <f t="shared" ca="1" si="31"/>
        <v>0</v>
      </c>
      <c r="KY82" s="7">
        <f t="shared" ca="1" si="31"/>
        <v>0</v>
      </c>
      <c r="KZ82" s="7">
        <f t="shared" ca="1" si="31"/>
        <v>0</v>
      </c>
      <c r="LA82" s="7">
        <f t="shared" ca="1" si="31"/>
        <v>0</v>
      </c>
      <c r="LB82" s="7">
        <f t="shared" ca="1" si="31"/>
        <v>0</v>
      </c>
      <c r="LD82" s="7">
        <f ca="1"/>
        <v>49924.857083730727</v>
      </c>
      <c r="LH82" s="7">
        <f t="shared" ref="LH82:LH89" ca="1" si="52">IF((ROW()-ROW($LH$81))=(COLUMN()-COLUMN($LH$81)),INDIRECT(ADDRESS(ROW($LD82),COLUMN($LD82))),0)</f>
        <v>0</v>
      </c>
      <c r="LI82" s="7">
        <f t="shared" ca="1" si="32"/>
        <v>49924.857083730727</v>
      </c>
      <c r="LJ82" s="7">
        <f t="shared" ca="1" si="32"/>
        <v>0</v>
      </c>
      <c r="LK82" s="7">
        <f t="shared" ca="1" si="32"/>
        <v>0</v>
      </c>
      <c r="LL82" s="7">
        <f t="shared" ca="1" si="32"/>
        <v>0</v>
      </c>
      <c r="LM82" s="7">
        <f t="shared" ca="1" si="32"/>
        <v>0</v>
      </c>
      <c r="LN82" s="7">
        <f t="shared" ca="1" si="32"/>
        <v>0</v>
      </c>
      <c r="LO82" s="7">
        <f t="shared" ca="1" si="32"/>
        <v>0</v>
      </c>
      <c r="LP82" s="7">
        <f t="shared" ca="1" si="32"/>
        <v>0</v>
      </c>
      <c r="LV82" s="204"/>
      <c r="LW82" s="3" t="s">
        <v>0</v>
      </c>
      <c r="LX82" s="7">
        <f ca="1"/>
        <v>0</v>
      </c>
      <c r="LY82" s="7">
        <f ca="1"/>
        <v>50009.582537964241</v>
      </c>
      <c r="LZ82" s="7">
        <f ca="1"/>
        <v>0</v>
      </c>
      <c r="MA82" s="7">
        <f ca="1"/>
        <v>0</v>
      </c>
      <c r="MB82" s="7">
        <f ca="1"/>
        <v>0</v>
      </c>
      <c r="MC82" s="7">
        <f ca="1"/>
        <v>0</v>
      </c>
      <c r="MD82" s="7">
        <f ca="1"/>
        <v>0</v>
      </c>
      <c r="ME82" s="7">
        <f ca="1"/>
        <v>0</v>
      </c>
      <c r="MF82" s="7">
        <f ca="1"/>
        <v>0</v>
      </c>
      <c r="MG82" s="7">
        <f ca="1"/>
        <v>0</v>
      </c>
      <c r="MH82" s="7">
        <f ca="1"/>
        <v>0</v>
      </c>
      <c r="MI82" s="7">
        <f ca="1"/>
        <v>0</v>
      </c>
      <c r="MM82" s="7">
        <f t="shared" ca="1" si="33"/>
        <v>0</v>
      </c>
      <c r="MN82" s="7">
        <f t="shared" ca="1" si="33"/>
        <v>52585.076038669402</v>
      </c>
      <c r="MO82" s="7">
        <f t="shared" ca="1" si="33"/>
        <v>0</v>
      </c>
      <c r="MP82" s="7">
        <f t="shared" ca="1" si="33"/>
        <v>0</v>
      </c>
      <c r="MQ82" s="7">
        <f t="shared" ca="1" si="33"/>
        <v>0</v>
      </c>
      <c r="MR82" s="7">
        <f t="shared" ca="1" si="33"/>
        <v>0</v>
      </c>
      <c r="MS82" s="7">
        <f t="shared" ca="1" si="33"/>
        <v>0</v>
      </c>
      <c r="MT82" s="7">
        <f t="shared" ca="1" si="33"/>
        <v>0</v>
      </c>
      <c r="MU82" s="7">
        <f t="shared" ca="1" si="33"/>
        <v>0</v>
      </c>
      <c r="MW82" s="7">
        <f ca="1"/>
        <v>50009.582537964241</v>
      </c>
      <c r="NA82" s="7">
        <f t="shared" ref="NA82:NA89" ca="1" si="53">IF((ROW()-ROW($NA$81))=(COLUMN()-COLUMN($NA$81)),INDIRECT(ADDRESS(ROW($MW82),COLUMN($MW82))),0)</f>
        <v>0</v>
      </c>
      <c r="NB82" s="7">
        <f t="shared" ca="1" si="34"/>
        <v>50009.582537964241</v>
      </c>
      <c r="NC82" s="7">
        <f t="shared" ca="1" si="34"/>
        <v>0</v>
      </c>
      <c r="ND82" s="7">
        <f t="shared" ca="1" si="34"/>
        <v>0</v>
      </c>
      <c r="NE82" s="7">
        <f t="shared" ca="1" si="34"/>
        <v>0</v>
      </c>
      <c r="NF82" s="7">
        <f t="shared" ca="1" si="34"/>
        <v>0</v>
      </c>
      <c r="NG82" s="7">
        <f t="shared" ca="1" si="34"/>
        <v>0</v>
      </c>
      <c r="NH82" s="7">
        <f t="shared" ca="1" si="34"/>
        <v>0</v>
      </c>
      <c r="NI82" s="7">
        <f t="shared" ca="1" si="34"/>
        <v>0</v>
      </c>
      <c r="NO82" s="204"/>
      <c r="NP82" s="3" t="s">
        <v>0</v>
      </c>
      <c r="NQ82" s="7">
        <f ca="1"/>
        <v>0</v>
      </c>
      <c r="NR82" s="7">
        <f ca="1"/>
        <v>50022.555683717554</v>
      </c>
      <c r="NS82" s="7">
        <f ca="1"/>
        <v>0</v>
      </c>
      <c r="NT82" s="7">
        <f ca="1"/>
        <v>0</v>
      </c>
      <c r="NU82" s="7">
        <f ca="1"/>
        <v>0</v>
      </c>
      <c r="NV82" s="7">
        <f ca="1"/>
        <v>0</v>
      </c>
      <c r="NW82" s="7">
        <f ca="1"/>
        <v>0</v>
      </c>
      <c r="NX82" s="7">
        <f ca="1"/>
        <v>0</v>
      </c>
      <c r="NY82" s="7">
        <f ca="1"/>
        <v>0</v>
      </c>
      <c r="NZ82" s="7">
        <f ca="1"/>
        <v>0</v>
      </c>
      <c r="OA82" s="7">
        <f ca="1"/>
        <v>0</v>
      </c>
      <c r="OB82" s="7">
        <f ca="1"/>
        <v>0</v>
      </c>
      <c r="OF82" s="7">
        <f t="shared" ref="OF82:OF89" ca="1" si="54">IF((ROW()-ROW($OF$81))=(COLUMN()-COLUMN($OF$81)),INDIRECT(ADDRESS(ROW(OF$75),COLUMN(OF$75))),0)</f>
        <v>0</v>
      </c>
      <c r="OG82" s="7">
        <f t="shared" ca="1" si="35"/>
        <v>52598.717301429009</v>
      </c>
      <c r="OH82" s="7">
        <f t="shared" ca="1" si="35"/>
        <v>0</v>
      </c>
      <c r="OI82" s="7">
        <f t="shared" ca="1" si="35"/>
        <v>0</v>
      </c>
      <c r="OJ82" s="7">
        <f t="shared" ca="1" si="35"/>
        <v>0</v>
      </c>
      <c r="OK82" s="7">
        <f t="shared" ca="1" si="35"/>
        <v>0</v>
      </c>
      <c r="OL82" s="7">
        <f t="shared" ca="1" si="35"/>
        <v>0</v>
      </c>
      <c r="OM82" s="7">
        <f t="shared" ca="1" si="35"/>
        <v>0</v>
      </c>
      <c r="ON82" s="7">
        <f t="shared" ca="1" si="35"/>
        <v>0</v>
      </c>
      <c r="OP82" s="7">
        <f ca="1"/>
        <v>50022.555683717554</v>
      </c>
      <c r="OT82" s="7">
        <f t="shared" ref="OT82:OT89" ca="1" si="55">IF((ROW()-ROW($OT$81))=(COLUMN()-COLUMN($OT$81)),INDIRECT(ADDRESS(ROW($OP82),COLUMN($OP82))),0)</f>
        <v>0</v>
      </c>
      <c r="OU82" s="7">
        <f t="shared" ca="1" si="36"/>
        <v>50022.555683717554</v>
      </c>
      <c r="OV82" s="7">
        <f t="shared" ca="1" si="36"/>
        <v>0</v>
      </c>
      <c r="OW82" s="7">
        <f t="shared" ca="1" si="36"/>
        <v>0</v>
      </c>
      <c r="OX82" s="7">
        <f t="shared" ca="1" si="36"/>
        <v>0</v>
      </c>
      <c r="OY82" s="7">
        <f t="shared" ca="1" si="36"/>
        <v>0</v>
      </c>
      <c r="OZ82" s="7">
        <f t="shared" ca="1" si="36"/>
        <v>0</v>
      </c>
      <c r="PA82" s="7">
        <f t="shared" ca="1" si="36"/>
        <v>0</v>
      </c>
      <c r="PB82" s="7">
        <f t="shared" ca="1" si="36"/>
        <v>0</v>
      </c>
    </row>
    <row r="83" spans="1:418" ht="18" customHeight="1">
      <c r="A83" s="204"/>
      <c r="B83" s="3" t="s">
        <v>37</v>
      </c>
      <c r="C83" s="18">
        <v>0</v>
      </c>
      <c r="D83" s="18">
        <v>0</v>
      </c>
      <c r="E83" s="18">
        <f>M26</f>
        <v>47500</v>
      </c>
      <c r="F83" s="18">
        <v>0</v>
      </c>
      <c r="G83" s="18">
        <v>0</v>
      </c>
      <c r="H83" s="18">
        <v>0</v>
      </c>
      <c r="I83" s="18">
        <v>0</v>
      </c>
      <c r="J83" s="18">
        <v>0</v>
      </c>
      <c r="K83" s="18">
        <v>0</v>
      </c>
      <c r="L83" s="18">
        <v>0</v>
      </c>
      <c r="M83" s="18">
        <v>0</v>
      </c>
      <c r="N83" s="18">
        <v>0</v>
      </c>
      <c r="O83" s="216"/>
      <c r="AJ83" s="215"/>
      <c r="AK83" s="98" t="s">
        <v>37</v>
      </c>
      <c r="AL83" s="7">
        <f>SUM(D83:M83)</f>
        <v>47500</v>
      </c>
      <c r="AN83" s="7">
        <f t="shared" si="37"/>
        <v>47500</v>
      </c>
      <c r="AU83" s="7">
        <f t="shared" ca="1" si="38"/>
        <v>0</v>
      </c>
      <c r="AV83" s="7">
        <f t="shared" ca="1" si="23"/>
        <v>0</v>
      </c>
      <c r="AW83" s="7">
        <f t="shared" ca="1" si="23"/>
        <v>47500</v>
      </c>
      <c r="AX83" s="7">
        <f t="shared" ca="1" si="23"/>
        <v>0</v>
      </c>
      <c r="AY83" s="7">
        <f t="shared" ca="1" si="23"/>
        <v>0</v>
      </c>
      <c r="AZ83" s="7">
        <f t="shared" ca="1" si="23"/>
        <v>0</v>
      </c>
      <c r="BA83" s="7">
        <f t="shared" ca="1" si="23"/>
        <v>0</v>
      </c>
      <c r="BB83" s="7">
        <f t="shared" ca="1" si="23"/>
        <v>0</v>
      </c>
      <c r="BC83" s="7">
        <f t="shared" ca="1" si="23"/>
        <v>0</v>
      </c>
      <c r="BJ83" s="7">
        <f ca="1"/>
        <v>0</v>
      </c>
      <c r="BK83" s="7">
        <f ca="1"/>
        <v>0</v>
      </c>
      <c r="BL83" s="7">
        <f ca="1"/>
        <v>1</v>
      </c>
      <c r="BM83" s="7">
        <f ca="1"/>
        <v>0</v>
      </c>
      <c r="BN83" s="7">
        <f ca="1"/>
        <v>0</v>
      </c>
      <c r="BO83" s="7">
        <f ca="1"/>
        <v>0</v>
      </c>
      <c r="BP83" s="7">
        <f ca="1"/>
        <v>0</v>
      </c>
      <c r="BQ83" s="7">
        <f ca="1"/>
        <v>0</v>
      </c>
      <c r="BR83" s="7">
        <f ca="1"/>
        <v>0</v>
      </c>
      <c r="BS83" s="7">
        <f ca="1"/>
        <v>0</v>
      </c>
      <c r="BT83" s="7">
        <f ca="1"/>
        <v>0</v>
      </c>
      <c r="BU83" s="7">
        <f ca="1"/>
        <v>0</v>
      </c>
      <c r="BY83" s="7">
        <f ca="1"/>
        <v>0</v>
      </c>
      <c r="BZ83" s="7">
        <f ca="1"/>
        <v>1.2231269045193832E-3</v>
      </c>
      <c r="CA83" s="7">
        <f ca="1"/>
        <v>1.0124939721338357</v>
      </c>
      <c r="CB83" s="7">
        <f ca="1"/>
        <v>0</v>
      </c>
      <c r="CC83" s="7">
        <f ca="1"/>
        <v>1.4170372674309926E-3</v>
      </c>
      <c r="CD83" s="7">
        <f ca="1"/>
        <v>2.1272363485433836E-3</v>
      </c>
      <c r="CE83" s="7">
        <f ca="1"/>
        <v>1.133038811436903</v>
      </c>
      <c r="CF83" s="7">
        <f ca="1"/>
        <v>1.1592146255625078</v>
      </c>
      <c r="CG83" s="7">
        <f ca="1"/>
        <v>5.4042138004492838E-3</v>
      </c>
      <c r="CH83" s="7">
        <f ca="1"/>
        <v>5.5118674618128156E-3</v>
      </c>
      <c r="CI83" s="7">
        <f ca="1"/>
        <v>1.1330388114369028</v>
      </c>
      <c r="CJ83" s="7">
        <f ca="1"/>
        <v>1.1659743138257135</v>
      </c>
      <c r="CL83" s="7">
        <f ca="1"/>
        <v>47500</v>
      </c>
      <c r="CM83" s="22">
        <f t="shared" ca="1" si="39"/>
        <v>0</v>
      </c>
      <c r="CQ83" s="7">
        <f t="shared" ca="1" si="40"/>
        <v>0</v>
      </c>
      <c r="CR83" s="7">
        <f t="shared" ca="1" si="41"/>
        <v>0</v>
      </c>
      <c r="CS83" s="7">
        <f t="shared" ca="1" si="42"/>
        <v>48050</v>
      </c>
      <c r="CT83" s="7">
        <f t="shared" ca="1" si="43"/>
        <v>0</v>
      </c>
      <c r="CU83" s="7">
        <f t="shared" ca="1" si="44"/>
        <v>0</v>
      </c>
      <c r="CV83" s="7">
        <f t="shared" ca="1" si="45"/>
        <v>0</v>
      </c>
      <c r="CW83" s="7">
        <f t="shared" ca="1" si="46"/>
        <v>0</v>
      </c>
      <c r="CX83" s="7">
        <f t="shared" ca="1" si="47"/>
        <v>0</v>
      </c>
      <c r="CY83" s="7">
        <f t="shared" ca="1" si="48"/>
        <v>0</v>
      </c>
      <c r="EE83" s="204"/>
      <c r="EF83" s="3" t="s">
        <v>37</v>
      </c>
      <c r="EG83" s="7">
        <v>0</v>
      </c>
      <c r="EH83" s="7">
        <v>0</v>
      </c>
      <c r="EI83" s="7">
        <v>0</v>
      </c>
      <c r="EJ83" s="7">
        <v>0</v>
      </c>
      <c r="EK83" s="7">
        <v>0</v>
      </c>
      <c r="EL83" s="7">
        <v>0</v>
      </c>
      <c r="EM83" s="7">
        <v>0</v>
      </c>
      <c r="EN83" s="7">
        <v>0</v>
      </c>
      <c r="EO83" s="7">
        <v>0</v>
      </c>
      <c r="EP83" s="7">
        <v>0</v>
      </c>
      <c r="EQ83" s="7">
        <v>0</v>
      </c>
      <c r="ER83" s="7">
        <v>0</v>
      </c>
      <c r="EX83" s="204"/>
      <c r="EY83" s="3" t="s">
        <v>37</v>
      </c>
      <c r="EZ83" s="7">
        <f ca="1"/>
        <v>0</v>
      </c>
      <c r="FA83" s="7">
        <f ca="1"/>
        <v>0</v>
      </c>
      <c r="FB83" s="7">
        <f ca="1"/>
        <v>0</v>
      </c>
      <c r="FC83" s="7">
        <f ca="1"/>
        <v>0</v>
      </c>
      <c r="FD83" s="7">
        <f ca="1"/>
        <v>0</v>
      </c>
      <c r="FE83" s="7">
        <f ca="1"/>
        <v>0</v>
      </c>
      <c r="FF83" s="7">
        <f ca="1"/>
        <v>0</v>
      </c>
      <c r="FG83" s="7">
        <f ca="1"/>
        <v>0</v>
      </c>
      <c r="FH83" s="7">
        <f ca="1"/>
        <v>0</v>
      </c>
      <c r="FI83" s="7">
        <f ca="1"/>
        <v>0</v>
      </c>
      <c r="FJ83" s="7">
        <f ca="1"/>
        <v>0</v>
      </c>
      <c r="FK83" s="7">
        <f ca="1"/>
        <v>0</v>
      </c>
      <c r="FO83" s="7">
        <f t="shared" ca="1" si="25"/>
        <v>0</v>
      </c>
      <c r="FP83" s="7">
        <f t="shared" ca="1" si="25"/>
        <v>0</v>
      </c>
      <c r="FQ83" s="7">
        <f t="shared" ca="1" si="25"/>
        <v>0</v>
      </c>
      <c r="FR83" s="7">
        <f t="shared" ca="1" si="25"/>
        <v>0</v>
      </c>
      <c r="FS83" s="7">
        <f t="shared" ca="1" si="25"/>
        <v>0</v>
      </c>
      <c r="FT83" s="7">
        <f t="shared" ca="1" si="25"/>
        <v>0</v>
      </c>
      <c r="FU83" s="7">
        <f t="shared" ca="1" si="25"/>
        <v>0</v>
      </c>
      <c r="FV83" s="7">
        <f t="shared" ca="1" si="25"/>
        <v>0</v>
      </c>
      <c r="FW83" s="7">
        <f t="shared" ca="1" si="25"/>
        <v>0</v>
      </c>
      <c r="FY83" s="7">
        <f ca="1"/>
        <v>0</v>
      </c>
      <c r="GC83" s="7">
        <f t="shared" ca="1" si="49"/>
        <v>0</v>
      </c>
      <c r="GD83" s="7">
        <f t="shared" ca="1" si="26"/>
        <v>0</v>
      </c>
      <c r="GE83" s="7">
        <f t="shared" ca="1" si="26"/>
        <v>0</v>
      </c>
      <c r="GF83" s="7">
        <f t="shared" ca="1" si="26"/>
        <v>0</v>
      </c>
      <c r="GG83" s="7">
        <f t="shared" ca="1" si="26"/>
        <v>0</v>
      </c>
      <c r="GH83" s="7">
        <f t="shared" ca="1" si="26"/>
        <v>0</v>
      </c>
      <c r="GI83" s="7">
        <f t="shared" ca="1" si="26"/>
        <v>0</v>
      </c>
      <c r="GJ83" s="7">
        <f t="shared" ca="1" si="26"/>
        <v>0</v>
      </c>
      <c r="GK83" s="7">
        <f t="shared" ca="1" si="26"/>
        <v>0</v>
      </c>
      <c r="GQ83" s="204"/>
      <c r="GR83" s="3" t="s">
        <v>37</v>
      </c>
      <c r="GS83" s="7">
        <f ca="1"/>
        <v>0</v>
      </c>
      <c r="GT83" s="7">
        <f ca="1"/>
        <v>0</v>
      </c>
      <c r="GU83" s="7">
        <f ca="1"/>
        <v>44656.486472177159</v>
      </c>
      <c r="GV83" s="7">
        <f ca="1"/>
        <v>0</v>
      </c>
      <c r="GW83" s="7">
        <f ca="1"/>
        <v>0</v>
      </c>
      <c r="GX83" s="7">
        <f ca="1"/>
        <v>0</v>
      </c>
      <c r="GY83" s="7">
        <f ca="1"/>
        <v>0</v>
      </c>
      <c r="GZ83" s="7">
        <f ca="1"/>
        <v>0</v>
      </c>
      <c r="HA83" s="7">
        <f ca="1"/>
        <v>0</v>
      </c>
      <c r="HB83" s="7">
        <f ca="1"/>
        <v>0</v>
      </c>
      <c r="HC83" s="7">
        <f ca="1"/>
        <v>0</v>
      </c>
      <c r="HD83" s="7">
        <f ca="1"/>
        <v>0</v>
      </c>
      <c r="HH83" s="7">
        <f t="shared" ca="1" si="27"/>
        <v>0</v>
      </c>
      <c r="HI83" s="7">
        <f t="shared" ca="1" si="27"/>
        <v>0</v>
      </c>
      <c r="HJ83" s="7">
        <f t="shared" ca="1" si="27"/>
        <v>45173.561578697103</v>
      </c>
      <c r="HK83" s="7">
        <f t="shared" ca="1" si="27"/>
        <v>0</v>
      </c>
      <c r="HL83" s="7">
        <f t="shared" ca="1" si="27"/>
        <v>0</v>
      </c>
      <c r="HM83" s="7">
        <f t="shared" ca="1" si="27"/>
        <v>0</v>
      </c>
      <c r="HN83" s="7">
        <f t="shared" ca="1" si="27"/>
        <v>0</v>
      </c>
      <c r="HO83" s="7">
        <f t="shared" ca="1" si="27"/>
        <v>0</v>
      </c>
      <c r="HP83" s="7">
        <f t="shared" ca="1" si="27"/>
        <v>0</v>
      </c>
      <c r="HR83" s="7">
        <f ca="1"/>
        <v>44656.486472177159</v>
      </c>
      <c r="HV83" s="7">
        <f t="shared" ca="1" si="50"/>
        <v>0</v>
      </c>
      <c r="HW83" s="7">
        <f t="shared" ca="1" si="28"/>
        <v>0</v>
      </c>
      <c r="HX83" s="7">
        <f t="shared" ca="1" si="28"/>
        <v>44656.486472177159</v>
      </c>
      <c r="HY83" s="7">
        <f t="shared" ca="1" si="28"/>
        <v>0</v>
      </c>
      <c r="HZ83" s="7">
        <f t="shared" ca="1" si="28"/>
        <v>0</v>
      </c>
      <c r="IA83" s="7">
        <f t="shared" ca="1" si="28"/>
        <v>0</v>
      </c>
      <c r="IB83" s="7">
        <f t="shared" ca="1" si="28"/>
        <v>0</v>
      </c>
      <c r="IC83" s="7">
        <f t="shared" ca="1" si="28"/>
        <v>0</v>
      </c>
      <c r="ID83" s="7">
        <f t="shared" ca="1" si="28"/>
        <v>0</v>
      </c>
      <c r="IJ83" s="204"/>
      <c r="IK83" s="3" t="s">
        <v>37</v>
      </c>
      <c r="IL83" s="7">
        <f ca="1"/>
        <v>0</v>
      </c>
      <c r="IM83" s="7">
        <f ca="1"/>
        <v>0</v>
      </c>
      <c r="IN83" s="7">
        <f ca="1"/>
        <v>47244.639989790172</v>
      </c>
      <c r="IO83" s="7">
        <f ca="1"/>
        <v>0</v>
      </c>
      <c r="IP83" s="7">
        <f ca="1"/>
        <v>0</v>
      </c>
      <c r="IQ83" s="7">
        <f ca="1"/>
        <v>0</v>
      </c>
      <c r="IR83" s="7">
        <f ca="1"/>
        <v>0</v>
      </c>
      <c r="IS83" s="7">
        <f ca="1"/>
        <v>0</v>
      </c>
      <c r="IT83" s="7">
        <f ca="1"/>
        <v>0</v>
      </c>
      <c r="IU83" s="7">
        <f ca="1"/>
        <v>0</v>
      </c>
      <c r="IV83" s="7">
        <f ca="1"/>
        <v>0</v>
      </c>
      <c r="IW83" s="7">
        <f ca="1"/>
        <v>0</v>
      </c>
      <c r="JA83" s="7">
        <f t="shared" ca="1" si="29"/>
        <v>0</v>
      </c>
      <c r="JB83" s="7">
        <f t="shared" ca="1" si="29"/>
        <v>0</v>
      </c>
      <c r="JC83" s="7">
        <f t="shared" ca="1" si="29"/>
        <v>47791.683189671952</v>
      </c>
      <c r="JD83" s="7">
        <f t="shared" ca="1" si="29"/>
        <v>0</v>
      </c>
      <c r="JE83" s="7">
        <f t="shared" ca="1" si="29"/>
        <v>0</v>
      </c>
      <c r="JF83" s="7">
        <f t="shared" ca="1" si="29"/>
        <v>0</v>
      </c>
      <c r="JG83" s="7">
        <f t="shared" ca="1" si="29"/>
        <v>0</v>
      </c>
      <c r="JH83" s="7">
        <f t="shared" ca="1" si="29"/>
        <v>0</v>
      </c>
      <c r="JI83" s="7">
        <f t="shared" ca="1" si="29"/>
        <v>0</v>
      </c>
      <c r="JK83" s="7">
        <f ca="1"/>
        <v>47244.639989790172</v>
      </c>
      <c r="JO83" s="7">
        <f t="shared" ca="1" si="51"/>
        <v>0</v>
      </c>
      <c r="JP83" s="7">
        <f t="shared" ca="1" si="30"/>
        <v>0</v>
      </c>
      <c r="JQ83" s="7">
        <f t="shared" ca="1" si="30"/>
        <v>47244.639989790172</v>
      </c>
      <c r="JR83" s="7">
        <f t="shared" ca="1" si="30"/>
        <v>0</v>
      </c>
      <c r="JS83" s="7">
        <f t="shared" ca="1" si="30"/>
        <v>0</v>
      </c>
      <c r="JT83" s="7">
        <f t="shared" ca="1" si="30"/>
        <v>0</v>
      </c>
      <c r="JU83" s="7">
        <f t="shared" ca="1" si="30"/>
        <v>0</v>
      </c>
      <c r="JV83" s="7">
        <f t="shared" ca="1" si="30"/>
        <v>0</v>
      </c>
      <c r="JW83" s="7">
        <f t="shared" ca="1" si="30"/>
        <v>0</v>
      </c>
      <c r="KC83" s="204"/>
      <c r="KD83" s="3" t="s">
        <v>37</v>
      </c>
      <c r="KE83" s="7">
        <f ca="1"/>
        <v>0</v>
      </c>
      <c r="KF83" s="7">
        <f ca="1"/>
        <v>0</v>
      </c>
      <c r="KG83" s="7">
        <f ca="1"/>
        <v>47372.545041463469</v>
      </c>
      <c r="KH83" s="7">
        <f ca="1"/>
        <v>0</v>
      </c>
      <c r="KI83" s="7">
        <f ca="1"/>
        <v>0</v>
      </c>
      <c r="KJ83" s="7">
        <f ca="1"/>
        <v>0</v>
      </c>
      <c r="KK83" s="7">
        <f ca="1"/>
        <v>0</v>
      </c>
      <c r="KL83" s="7">
        <f ca="1"/>
        <v>0</v>
      </c>
      <c r="KM83" s="7">
        <f ca="1"/>
        <v>0</v>
      </c>
      <c r="KN83" s="7">
        <f ca="1"/>
        <v>0</v>
      </c>
      <c r="KO83" s="7">
        <f ca="1"/>
        <v>0</v>
      </c>
      <c r="KP83" s="7">
        <f ca="1"/>
        <v>0</v>
      </c>
      <c r="KT83" s="7">
        <f t="shared" ca="1" si="31"/>
        <v>0</v>
      </c>
      <c r="KU83" s="7">
        <f t="shared" ca="1" si="31"/>
        <v>0</v>
      </c>
      <c r="KV83" s="7">
        <f t="shared" ca="1" si="31"/>
        <v>47921.069247206724</v>
      </c>
      <c r="KW83" s="7">
        <f t="shared" ca="1" si="31"/>
        <v>0</v>
      </c>
      <c r="KX83" s="7">
        <f t="shared" ca="1" si="31"/>
        <v>0</v>
      </c>
      <c r="KY83" s="7">
        <f t="shared" ca="1" si="31"/>
        <v>0</v>
      </c>
      <c r="KZ83" s="7">
        <f t="shared" ca="1" si="31"/>
        <v>0</v>
      </c>
      <c r="LA83" s="7">
        <f t="shared" ca="1" si="31"/>
        <v>0</v>
      </c>
      <c r="LB83" s="7">
        <f t="shared" ca="1" si="31"/>
        <v>0</v>
      </c>
      <c r="LD83" s="7">
        <f ca="1"/>
        <v>47372.545041463469</v>
      </c>
      <c r="LH83" s="7">
        <f t="shared" ca="1" si="52"/>
        <v>0</v>
      </c>
      <c r="LI83" s="7">
        <f t="shared" ca="1" si="32"/>
        <v>0</v>
      </c>
      <c r="LJ83" s="7">
        <f t="shared" ca="1" si="32"/>
        <v>47372.545041463469</v>
      </c>
      <c r="LK83" s="7">
        <f t="shared" ca="1" si="32"/>
        <v>0</v>
      </c>
      <c r="LL83" s="7">
        <f t="shared" ca="1" si="32"/>
        <v>0</v>
      </c>
      <c r="LM83" s="7">
        <f t="shared" ca="1" si="32"/>
        <v>0</v>
      </c>
      <c r="LN83" s="7">
        <f t="shared" ca="1" si="32"/>
        <v>0</v>
      </c>
      <c r="LO83" s="7">
        <f t="shared" ca="1" si="32"/>
        <v>0</v>
      </c>
      <c r="LP83" s="7">
        <f t="shared" ca="1" si="32"/>
        <v>0</v>
      </c>
      <c r="LV83" s="204"/>
      <c r="LW83" s="3" t="s">
        <v>37</v>
      </c>
      <c r="LX83" s="7">
        <f ca="1"/>
        <v>0</v>
      </c>
      <c r="LY83" s="7">
        <f ca="1"/>
        <v>0</v>
      </c>
      <c r="LZ83" s="7">
        <f ca="1"/>
        <v>47445.98674779883</v>
      </c>
      <c r="MA83" s="7">
        <f ca="1"/>
        <v>0</v>
      </c>
      <c r="MB83" s="7">
        <f ca="1"/>
        <v>0</v>
      </c>
      <c r="MC83" s="7">
        <f ca="1"/>
        <v>0</v>
      </c>
      <c r="MD83" s="7">
        <f ca="1"/>
        <v>0</v>
      </c>
      <c r="ME83" s="7">
        <f ca="1"/>
        <v>0</v>
      </c>
      <c r="MF83" s="7">
        <f ca="1"/>
        <v>0</v>
      </c>
      <c r="MG83" s="7">
        <f ca="1"/>
        <v>0</v>
      </c>
      <c r="MH83" s="7">
        <f ca="1"/>
        <v>0</v>
      </c>
      <c r="MI83" s="7">
        <f ca="1"/>
        <v>0</v>
      </c>
      <c r="MM83" s="7">
        <f t="shared" ca="1" si="33"/>
        <v>0</v>
      </c>
      <c r="MN83" s="7">
        <f t="shared" ca="1" si="33"/>
        <v>0</v>
      </c>
      <c r="MO83" s="7">
        <f t="shared" ca="1" si="33"/>
        <v>47995.361331194392</v>
      </c>
      <c r="MP83" s="7">
        <f t="shared" ca="1" si="33"/>
        <v>0</v>
      </c>
      <c r="MQ83" s="7">
        <f t="shared" ca="1" si="33"/>
        <v>0</v>
      </c>
      <c r="MR83" s="7">
        <f t="shared" ca="1" si="33"/>
        <v>0</v>
      </c>
      <c r="MS83" s="7">
        <f t="shared" ca="1" si="33"/>
        <v>0</v>
      </c>
      <c r="MT83" s="7">
        <f t="shared" ca="1" si="33"/>
        <v>0</v>
      </c>
      <c r="MU83" s="7">
        <f t="shared" ca="1" si="33"/>
        <v>0</v>
      </c>
      <c r="MW83" s="7">
        <f ca="1"/>
        <v>47445.98674779883</v>
      </c>
      <c r="NA83" s="7">
        <f t="shared" ca="1" si="53"/>
        <v>0</v>
      </c>
      <c r="NB83" s="7">
        <f t="shared" ca="1" si="34"/>
        <v>0</v>
      </c>
      <c r="NC83" s="7">
        <f t="shared" ca="1" si="34"/>
        <v>47445.98674779883</v>
      </c>
      <c r="ND83" s="7">
        <f t="shared" ca="1" si="34"/>
        <v>0</v>
      </c>
      <c r="NE83" s="7">
        <f t="shared" ca="1" si="34"/>
        <v>0</v>
      </c>
      <c r="NF83" s="7">
        <f t="shared" ca="1" si="34"/>
        <v>0</v>
      </c>
      <c r="NG83" s="7">
        <f t="shared" ca="1" si="34"/>
        <v>0</v>
      </c>
      <c r="NH83" s="7">
        <f t="shared" ca="1" si="34"/>
        <v>0</v>
      </c>
      <c r="NI83" s="7">
        <f t="shared" ca="1" si="34"/>
        <v>0</v>
      </c>
      <c r="NO83" s="204"/>
      <c r="NP83" s="3" t="s">
        <v>37</v>
      </c>
      <c r="NQ83" s="7">
        <f ca="1"/>
        <v>0</v>
      </c>
      <c r="NR83" s="7">
        <f ca="1"/>
        <v>0</v>
      </c>
      <c r="NS83" s="7">
        <f ca="1"/>
        <v>47532.00582908409</v>
      </c>
      <c r="NT83" s="7">
        <f ca="1"/>
        <v>0</v>
      </c>
      <c r="NU83" s="7">
        <f ca="1"/>
        <v>0</v>
      </c>
      <c r="NV83" s="7">
        <f ca="1"/>
        <v>0</v>
      </c>
      <c r="NW83" s="7">
        <f ca="1"/>
        <v>0</v>
      </c>
      <c r="NX83" s="7">
        <f ca="1"/>
        <v>0</v>
      </c>
      <c r="NY83" s="7">
        <f ca="1"/>
        <v>0</v>
      </c>
      <c r="NZ83" s="7">
        <f ca="1"/>
        <v>0</v>
      </c>
      <c r="OA83" s="7">
        <f ca="1"/>
        <v>0</v>
      </c>
      <c r="OB83" s="7">
        <f ca="1"/>
        <v>0</v>
      </c>
      <c r="OF83" s="7">
        <f t="shared" ca="1" si="54"/>
        <v>0</v>
      </c>
      <c r="OG83" s="7">
        <f t="shared" ca="1" si="35"/>
        <v>0</v>
      </c>
      <c r="OH83" s="7">
        <f t="shared" ca="1" si="35"/>
        <v>48082.376422894537</v>
      </c>
      <c r="OI83" s="7">
        <f t="shared" ca="1" si="35"/>
        <v>0</v>
      </c>
      <c r="OJ83" s="7">
        <f t="shared" ca="1" si="35"/>
        <v>0</v>
      </c>
      <c r="OK83" s="7">
        <f t="shared" ca="1" si="35"/>
        <v>0</v>
      </c>
      <c r="OL83" s="7">
        <f t="shared" ca="1" si="35"/>
        <v>0</v>
      </c>
      <c r="OM83" s="7">
        <f t="shared" ca="1" si="35"/>
        <v>0</v>
      </c>
      <c r="ON83" s="7">
        <f t="shared" ca="1" si="35"/>
        <v>0</v>
      </c>
      <c r="OP83" s="7">
        <f ca="1"/>
        <v>47532.00582908409</v>
      </c>
      <c r="OT83" s="7">
        <f t="shared" ca="1" si="55"/>
        <v>0</v>
      </c>
      <c r="OU83" s="7">
        <f t="shared" ca="1" si="36"/>
        <v>0</v>
      </c>
      <c r="OV83" s="7">
        <f t="shared" ca="1" si="36"/>
        <v>47532.00582908409</v>
      </c>
      <c r="OW83" s="7">
        <f t="shared" ca="1" si="36"/>
        <v>0</v>
      </c>
      <c r="OX83" s="7">
        <f t="shared" ca="1" si="36"/>
        <v>0</v>
      </c>
      <c r="OY83" s="7">
        <f t="shared" ca="1" si="36"/>
        <v>0</v>
      </c>
      <c r="OZ83" s="7">
        <f t="shared" ca="1" si="36"/>
        <v>0</v>
      </c>
      <c r="PA83" s="7">
        <f t="shared" ca="1" si="36"/>
        <v>0</v>
      </c>
      <c r="PB83" s="7">
        <f t="shared" ca="1" si="36"/>
        <v>0</v>
      </c>
    </row>
    <row r="84" spans="1:418" ht="18" customHeight="1">
      <c r="A84" s="204"/>
      <c r="B84" s="3" t="s">
        <v>38</v>
      </c>
      <c r="C84" s="18">
        <v>0</v>
      </c>
      <c r="D84" s="18">
        <v>0</v>
      </c>
      <c r="E84" s="18">
        <v>0</v>
      </c>
      <c r="F84" s="18">
        <v>0</v>
      </c>
      <c r="G84" s="18">
        <v>0</v>
      </c>
      <c r="H84" s="18">
        <f>M13</f>
        <v>41000</v>
      </c>
      <c r="I84" s="18">
        <v>0</v>
      </c>
      <c r="J84" s="18">
        <v>0</v>
      </c>
      <c r="K84" s="18">
        <v>0</v>
      </c>
      <c r="L84" s="18">
        <v>0</v>
      </c>
      <c r="M84" s="18">
        <v>0</v>
      </c>
      <c r="N84" s="18">
        <v>0</v>
      </c>
      <c r="O84" s="216"/>
      <c r="AJ84" s="215"/>
      <c r="AK84" s="98" t="s">
        <v>38</v>
      </c>
      <c r="AL84" s="7">
        <f>SUM(C84:M84)</f>
        <v>41000</v>
      </c>
      <c r="AN84" s="7">
        <f t="shared" si="37"/>
        <v>41000</v>
      </c>
      <c r="AU84" s="7">
        <f t="shared" ca="1" si="38"/>
        <v>0</v>
      </c>
      <c r="AV84" s="7">
        <f t="shared" ca="1" si="23"/>
        <v>0</v>
      </c>
      <c r="AW84" s="7">
        <f t="shared" ca="1" si="23"/>
        <v>0</v>
      </c>
      <c r="AX84" s="7">
        <f t="shared" ca="1" si="23"/>
        <v>41000</v>
      </c>
      <c r="AY84" s="7">
        <f t="shared" ca="1" si="23"/>
        <v>0</v>
      </c>
      <c r="AZ84" s="7">
        <f t="shared" ca="1" si="23"/>
        <v>0</v>
      </c>
      <c r="BA84" s="7">
        <f t="shared" ca="1" si="23"/>
        <v>0</v>
      </c>
      <c r="BB84" s="7">
        <f t="shared" ca="1" si="23"/>
        <v>0</v>
      </c>
      <c r="BC84" s="7">
        <f t="shared" ca="1" si="23"/>
        <v>0</v>
      </c>
      <c r="BJ84" s="7">
        <f ca="1"/>
        <v>0</v>
      </c>
      <c r="BK84" s="7">
        <f ca="1"/>
        <v>0</v>
      </c>
      <c r="BL84" s="7">
        <f ca="1"/>
        <v>0</v>
      </c>
      <c r="BM84" s="7">
        <f ca="1"/>
        <v>0</v>
      </c>
      <c r="BN84" s="7">
        <f ca="1"/>
        <v>0</v>
      </c>
      <c r="BO84" s="7">
        <f ca="1"/>
        <v>1</v>
      </c>
      <c r="BP84" s="7">
        <f ca="1"/>
        <v>0</v>
      </c>
      <c r="BQ84" s="7">
        <f ca="1"/>
        <v>0</v>
      </c>
      <c r="BR84" s="7">
        <f ca="1"/>
        <v>0</v>
      </c>
      <c r="BS84" s="7">
        <f ca="1"/>
        <v>0</v>
      </c>
      <c r="BT84" s="7">
        <f ca="1"/>
        <v>0</v>
      </c>
      <c r="BU84" s="7">
        <f ca="1"/>
        <v>0</v>
      </c>
      <c r="BY84" s="7">
        <f ca="1"/>
        <v>0</v>
      </c>
      <c r="BZ84" s="7">
        <f ca="1"/>
        <v>1.3764226297475531E-3</v>
      </c>
      <c r="CA84" s="7">
        <f ca="1"/>
        <v>2.7779131063032044E-3</v>
      </c>
      <c r="CB84" s="7">
        <f ca="1"/>
        <v>0</v>
      </c>
      <c r="CC84" s="7">
        <f ca="1"/>
        <v>1.5946359734880186E-3</v>
      </c>
      <c r="CD84" s="7">
        <f ca="1"/>
        <v>1.0031844369755183</v>
      </c>
      <c r="CE84" s="7">
        <f ca="1"/>
        <v>7.75030327992084E-3</v>
      </c>
      <c r="CF84" s="7">
        <f ca="1"/>
        <v>7.9293531906780863E-3</v>
      </c>
      <c r="CG84" s="7">
        <f ca="1"/>
        <v>2.5485758469722173</v>
      </c>
      <c r="CH84" s="7">
        <f ca="1"/>
        <v>2.5993442901389945</v>
      </c>
      <c r="CI84" s="7">
        <f ca="1"/>
        <v>7.7503032799208392E-3</v>
      </c>
      <c r="CJ84" s="7">
        <f ca="1"/>
        <v>7.9755913544450659E-3</v>
      </c>
      <c r="CL84" s="7">
        <f ca="1"/>
        <v>41000</v>
      </c>
      <c r="CM84" s="22">
        <f t="shared" ca="1" si="39"/>
        <v>0</v>
      </c>
      <c r="CQ84" s="7">
        <f t="shared" ca="1" si="40"/>
        <v>0</v>
      </c>
      <c r="CR84" s="7">
        <f t="shared" ca="1" si="41"/>
        <v>0</v>
      </c>
      <c r="CS84" s="7">
        <f t="shared" ca="1" si="42"/>
        <v>0</v>
      </c>
      <c r="CT84" s="7">
        <f t="shared" ca="1" si="43"/>
        <v>41050</v>
      </c>
      <c r="CU84" s="7">
        <f t="shared" ca="1" si="44"/>
        <v>0</v>
      </c>
      <c r="CV84" s="7">
        <f t="shared" ca="1" si="45"/>
        <v>0</v>
      </c>
      <c r="CW84" s="7">
        <f t="shared" ca="1" si="46"/>
        <v>0</v>
      </c>
      <c r="CX84" s="7">
        <f t="shared" ca="1" si="47"/>
        <v>0</v>
      </c>
      <c r="CY84" s="7">
        <f t="shared" ca="1" si="48"/>
        <v>0</v>
      </c>
      <c r="EE84" s="204"/>
      <c r="EF84" s="3" t="s">
        <v>38</v>
      </c>
      <c r="EG84" s="7">
        <v>0</v>
      </c>
      <c r="EH84" s="7">
        <v>0</v>
      </c>
      <c r="EI84" s="7">
        <v>0</v>
      </c>
      <c r="EJ84" s="7">
        <v>0</v>
      </c>
      <c r="EK84" s="7">
        <v>0</v>
      </c>
      <c r="EL84" s="7">
        <v>0</v>
      </c>
      <c r="EM84" s="7">
        <v>0</v>
      </c>
      <c r="EN84" s="7">
        <v>0</v>
      </c>
      <c r="EO84" s="7">
        <v>0</v>
      </c>
      <c r="EP84" s="7">
        <v>0</v>
      </c>
      <c r="EQ84" s="7">
        <v>0</v>
      </c>
      <c r="ER84" s="7">
        <v>0</v>
      </c>
      <c r="EX84" s="204"/>
      <c r="EY84" s="3" t="s">
        <v>38</v>
      </c>
      <c r="EZ84" s="7">
        <f ca="1"/>
        <v>0</v>
      </c>
      <c r="FA84" s="7">
        <f ca="1"/>
        <v>0</v>
      </c>
      <c r="FB84" s="7">
        <f ca="1"/>
        <v>0</v>
      </c>
      <c r="FC84" s="7">
        <f ca="1"/>
        <v>0</v>
      </c>
      <c r="FD84" s="7">
        <f ca="1"/>
        <v>0</v>
      </c>
      <c r="FE84" s="7">
        <f ca="1"/>
        <v>0</v>
      </c>
      <c r="FF84" s="7">
        <f ca="1"/>
        <v>0</v>
      </c>
      <c r="FG84" s="7">
        <f ca="1"/>
        <v>0</v>
      </c>
      <c r="FH84" s="7">
        <f ca="1"/>
        <v>0</v>
      </c>
      <c r="FI84" s="7">
        <f ca="1"/>
        <v>0</v>
      </c>
      <c r="FJ84" s="7">
        <f ca="1"/>
        <v>0</v>
      </c>
      <c r="FK84" s="7">
        <f ca="1"/>
        <v>0</v>
      </c>
      <c r="FO84" s="7">
        <f t="shared" ca="1" si="25"/>
        <v>0</v>
      </c>
      <c r="FP84" s="7">
        <f t="shared" ca="1" si="25"/>
        <v>0</v>
      </c>
      <c r="FQ84" s="7">
        <f t="shared" ca="1" si="25"/>
        <v>0</v>
      </c>
      <c r="FR84" s="7">
        <f t="shared" ca="1" si="25"/>
        <v>0</v>
      </c>
      <c r="FS84" s="7">
        <f t="shared" ca="1" si="25"/>
        <v>0</v>
      </c>
      <c r="FT84" s="7">
        <f t="shared" ca="1" si="25"/>
        <v>0</v>
      </c>
      <c r="FU84" s="7">
        <f t="shared" ca="1" si="25"/>
        <v>0</v>
      </c>
      <c r="FV84" s="7">
        <f t="shared" ca="1" si="25"/>
        <v>0</v>
      </c>
      <c r="FW84" s="7">
        <f t="shared" ca="1" si="25"/>
        <v>0</v>
      </c>
      <c r="FY84" s="7">
        <f ca="1"/>
        <v>0</v>
      </c>
      <c r="GC84" s="7">
        <f t="shared" ca="1" si="49"/>
        <v>0</v>
      </c>
      <c r="GD84" s="7">
        <f t="shared" ca="1" si="26"/>
        <v>0</v>
      </c>
      <c r="GE84" s="7">
        <f t="shared" ca="1" si="26"/>
        <v>0</v>
      </c>
      <c r="GF84" s="7">
        <f t="shared" ca="1" si="26"/>
        <v>0</v>
      </c>
      <c r="GG84" s="7">
        <f t="shared" ca="1" si="26"/>
        <v>0</v>
      </c>
      <c r="GH84" s="7">
        <f t="shared" ca="1" si="26"/>
        <v>0</v>
      </c>
      <c r="GI84" s="7">
        <f t="shared" ca="1" si="26"/>
        <v>0</v>
      </c>
      <c r="GJ84" s="7">
        <f t="shared" ca="1" si="26"/>
        <v>0</v>
      </c>
      <c r="GK84" s="7">
        <f t="shared" ca="1" si="26"/>
        <v>0</v>
      </c>
      <c r="GQ84" s="204"/>
      <c r="GR84" s="3" t="s">
        <v>38</v>
      </c>
      <c r="GS84" s="7">
        <f ca="1"/>
        <v>0</v>
      </c>
      <c r="GT84" s="7">
        <f ca="1"/>
        <v>0</v>
      </c>
      <c r="GU84" s="7">
        <f ca="1"/>
        <v>0</v>
      </c>
      <c r="GV84" s="7">
        <f ca="1"/>
        <v>0</v>
      </c>
      <c r="GW84" s="7">
        <f ca="1"/>
        <v>0</v>
      </c>
      <c r="GX84" s="7">
        <f ca="1"/>
        <v>78129.899889411521</v>
      </c>
      <c r="GY84" s="7">
        <f ca="1"/>
        <v>0</v>
      </c>
      <c r="GZ84" s="7">
        <f ca="1"/>
        <v>0</v>
      </c>
      <c r="HA84" s="7">
        <f ca="1"/>
        <v>0</v>
      </c>
      <c r="HB84" s="7">
        <f ca="1"/>
        <v>0</v>
      </c>
      <c r="HC84" s="7">
        <f ca="1"/>
        <v>0</v>
      </c>
      <c r="HD84" s="7">
        <f ca="1"/>
        <v>0</v>
      </c>
      <c r="HH84" s="7">
        <f t="shared" ca="1" si="27"/>
        <v>0</v>
      </c>
      <c r="HI84" s="7">
        <f t="shared" ca="1" si="27"/>
        <v>0</v>
      </c>
      <c r="HJ84" s="7">
        <f t="shared" ca="1" si="27"/>
        <v>0</v>
      </c>
      <c r="HK84" s="7">
        <f t="shared" ca="1" si="27"/>
        <v>78225.180255130312</v>
      </c>
      <c r="HL84" s="7">
        <f t="shared" ca="1" si="27"/>
        <v>0</v>
      </c>
      <c r="HM84" s="7">
        <f t="shared" ca="1" si="27"/>
        <v>0</v>
      </c>
      <c r="HN84" s="7">
        <f t="shared" ca="1" si="27"/>
        <v>0</v>
      </c>
      <c r="HO84" s="7">
        <f t="shared" ca="1" si="27"/>
        <v>0</v>
      </c>
      <c r="HP84" s="7">
        <f t="shared" ca="1" si="27"/>
        <v>0</v>
      </c>
      <c r="HR84" s="7">
        <f ca="1"/>
        <v>78129.899889411521</v>
      </c>
      <c r="HV84" s="7">
        <f t="shared" ca="1" si="50"/>
        <v>0</v>
      </c>
      <c r="HW84" s="7">
        <f t="shared" ca="1" si="28"/>
        <v>0</v>
      </c>
      <c r="HX84" s="7">
        <f t="shared" ca="1" si="28"/>
        <v>0</v>
      </c>
      <c r="HY84" s="7">
        <f t="shared" ca="1" si="28"/>
        <v>78129.899889411521</v>
      </c>
      <c r="HZ84" s="7">
        <f t="shared" ca="1" si="28"/>
        <v>0</v>
      </c>
      <c r="IA84" s="7">
        <f t="shared" ca="1" si="28"/>
        <v>0</v>
      </c>
      <c r="IB84" s="7">
        <f t="shared" ca="1" si="28"/>
        <v>0</v>
      </c>
      <c r="IC84" s="7">
        <f t="shared" ca="1" si="28"/>
        <v>0</v>
      </c>
      <c r="ID84" s="7">
        <f t="shared" ca="1" si="28"/>
        <v>0</v>
      </c>
      <c r="IJ84" s="204"/>
      <c r="IK84" s="3" t="s">
        <v>38</v>
      </c>
      <c r="IL84" s="7">
        <f ca="1"/>
        <v>0</v>
      </c>
      <c r="IM84" s="7">
        <f ca="1"/>
        <v>0</v>
      </c>
      <c r="IN84" s="7">
        <f ca="1"/>
        <v>0</v>
      </c>
      <c r="IO84" s="7">
        <f ca="1"/>
        <v>0</v>
      </c>
      <c r="IP84" s="7">
        <f ca="1"/>
        <v>0</v>
      </c>
      <c r="IQ84" s="7">
        <f ca="1"/>
        <v>81596.56211412196</v>
      </c>
      <c r="IR84" s="7">
        <f ca="1"/>
        <v>0</v>
      </c>
      <c r="IS84" s="7">
        <f ca="1"/>
        <v>0</v>
      </c>
      <c r="IT84" s="7">
        <f ca="1"/>
        <v>0</v>
      </c>
      <c r="IU84" s="7">
        <f ca="1"/>
        <v>0</v>
      </c>
      <c r="IV84" s="7">
        <f ca="1"/>
        <v>0</v>
      </c>
      <c r="IW84" s="7">
        <f ca="1"/>
        <v>0</v>
      </c>
      <c r="JA84" s="7">
        <f t="shared" ca="1" si="29"/>
        <v>0</v>
      </c>
      <c r="JB84" s="7">
        <f t="shared" ca="1" si="29"/>
        <v>0</v>
      </c>
      <c r="JC84" s="7">
        <f t="shared" ca="1" si="29"/>
        <v>0</v>
      </c>
      <c r="JD84" s="7">
        <f t="shared" ca="1" si="29"/>
        <v>81696.070116700153</v>
      </c>
      <c r="JE84" s="7">
        <f t="shared" ca="1" si="29"/>
        <v>0</v>
      </c>
      <c r="JF84" s="7">
        <f t="shared" ca="1" si="29"/>
        <v>0</v>
      </c>
      <c r="JG84" s="7">
        <f t="shared" ca="1" si="29"/>
        <v>0</v>
      </c>
      <c r="JH84" s="7">
        <f t="shared" ca="1" si="29"/>
        <v>0</v>
      </c>
      <c r="JI84" s="7">
        <f t="shared" ca="1" si="29"/>
        <v>0</v>
      </c>
      <c r="JK84" s="7">
        <f ca="1"/>
        <v>81596.56211412196</v>
      </c>
      <c r="JO84" s="7">
        <f t="shared" ca="1" si="51"/>
        <v>0</v>
      </c>
      <c r="JP84" s="7">
        <f t="shared" ca="1" si="30"/>
        <v>0</v>
      </c>
      <c r="JQ84" s="7">
        <f t="shared" ca="1" si="30"/>
        <v>0</v>
      </c>
      <c r="JR84" s="7">
        <f t="shared" ca="1" si="30"/>
        <v>81596.56211412196</v>
      </c>
      <c r="JS84" s="7">
        <f t="shared" ca="1" si="30"/>
        <v>0</v>
      </c>
      <c r="JT84" s="7">
        <f t="shared" ca="1" si="30"/>
        <v>0</v>
      </c>
      <c r="JU84" s="7">
        <f t="shared" ca="1" si="30"/>
        <v>0</v>
      </c>
      <c r="JV84" s="7">
        <f t="shared" ca="1" si="30"/>
        <v>0</v>
      </c>
      <c r="JW84" s="7">
        <f t="shared" ca="1" si="30"/>
        <v>0</v>
      </c>
      <c r="KC84" s="204"/>
      <c r="KD84" s="3" t="s">
        <v>38</v>
      </c>
      <c r="KE84" s="7">
        <f ca="1"/>
        <v>0</v>
      </c>
      <c r="KF84" s="7">
        <f ca="1"/>
        <v>0</v>
      </c>
      <c r="KG84" s="7">
        <f ca="1"/>
        <v>0</v>
      </c>
      <c r="KH84" s="7">
        <f ca="1"/>
        <v>0</v>
      </c>
      <c r="KI84" s="7">
        <f ca="1"/>
        <v>0</v>
      </c>
      <c r="KJ84" s="7">
        <f ca="1"/>
        <v>81750.379628252194</v>
      </c>
      <c r="KK84" s="7">
        <f ca="1"/>
        <v>0</v>
      </c>
      <c r="KL84" s="7">
        <f ca="1"/>
        <v>0</v>
      </c>
      <c r="KM84" s="7">
        <f ca="1"/>
        <v>0</v>
      </c>
      <c r="KN84" s="7">
        <f ca="1"/>
        <v>0</v>
      </c>
      <c r="KO84" s="7">
        <f ca="1"/>
        <v>0</v>
      </c>
      <c r="KP84" s="7">
        <f ca="1"/>
        <v>0</v>
      </c>
      <c r="KT84" s="7">
        <f t="shared" ca="1" si="31"/>
        <v>0</v>
      </c>
      <c r="KU84" s="7">
        <f t="shared" ca="1" si="31"/>
        <v>0</v>
      </c>
      <c r="KV84" s="7">
        <f t="shared" ca="1" si="31"/>
        <v>0</v>
      </c>
      <c r="KW84" s="7">
        <f t="shared" ca="1" si="31"/>
        <v>81850.075213164702</v>
      </c>
      <c r="KX84" s="7">
        <f t="shared" ca="1" si="31"/>
        <v>0</v>
      </c>
      <c r="KY84" s="7">
        <f t="shared" ca="1" si="31"/>
        <v>0</v>
      </c>
      <c r="KZ84" s="7">
        <f t="shared" ca="1" si="31"/>
        <v>0</v>
      </c>
      <c r="LA84" s="7">
        <f t="shared" ca="1" si="31"/>
        <v>0</v>
      </c>
      <c r="LB84" s="7">
        <f t="shared" ca="1" si="31"/>
        <v>0</v>
      </c>
      <c r="LD84" s="7">
        <f ca="1"/>
        <v>81750.379628252194</v>
      </c>
      <c r="LH84" s="7">
        <f t="shared" ca="1" si="52"/>
        <v>0</v>
      </c>
      <c r="LI84" s="7">
        <f t="shared" ca="1" si="32"/>
        <v>0</v>
      </c>
      <c r="LJ84" s="7">
        <f t="shared" ca="1" si="32"/>
        <v>0</v>
      </c>
      <c r="LK84" s="7">
        <f t="shared" ca="1" si="32"/>
        <v>81750.379628252194</v>
      </c>
      <c r="LL84" s="7">
        <f t="shared" ca="1" si="32"/>
        <v>0</v>
      </c>
      <c r="LM84" s="7">
        <f t="shared" ca="1" si="32"/>
        <v>0</v>
      </c>
      <c r="LN84" s="7">
        <f t="shared" ca="1" si="32"/>
        <v>0</v>
      </c>
      <c r="LO84" s="7">
        <f t="shared" ca="1" si="32"/>
        <v>0</v>
      </c>
      <c r="LP84" s="7">
        <f t="shared" ca="1" si="32"/>
        <v>0</v>
      </c>
      <c r="LV84" s="204"/>
      <c r="LW84" s="3" t="s">
        <v>38</v>
      </c>
      <c r="LX84" s="7">
        <f ca="1"/>
        <v>0</v>
      </c>
      <c r="LY84" s="7">
        <f ca="1"/>
        <v>0</v>
      </c>
      <c r="LZ84" s="7">
        <f ca="1"/>
        <v>0</v>
      </c>
      <c r="MA84" s="7">
        <f ca="1"/>
        <v>0</v>
      </c>
      <c r="MB84" s="7">
        <f ca="1"/>
        <v>0</v>
      </c>
      <c r="MC84" s="7">
        <f ca="1"/>
        <v>81825.210386173421</v>
      </c>
      <c r="MD84" s="7">
        <f ca="1"/>
        <v>0</v>
      </c>
      <c r="ME84" s="7">
        <f ca="1"/>
        <v>0</v>
      </c>
      <c r="MF84" s="7">
        <f ca="1"/>
        <v>0</v>
      </c>
      <c r="MG84" s="7">
        <f ca="1"/>
        <v>0</v>
      </c>
      <c r="MH84" s="7">
        <f ca="1"/>
        <v>0</v>
      </c>
      <c r="MI84" s="7">
        <f ca="1"/>
        <v>0</v>
      </c>
      <c r="MM84" s="7">
        <f t="shared" ca="1" si="33"/>
        <v>0</v>
      </c>
      <c r="MN84" s="7">
        <f t="shared" ca="1" si="33"/>
        <v>0</v>
      </c>
      <c r="MO84" s="7">
        <f t="shared" ca="1" si="33"/>
        <v>0</v>
      </c>
      <c r="MP84" s="7">
        <f t="shared" ca="1" si="33"/>
        <v>81924.997228107779</v>
      </c>
      <c r="MQ84" s="7">
        <f t="shared" ca="1" si="33"/>
        <v>0</v>
      </c>
      <c r="MR84" s="7">
        <f t="shared" ca="1" si="33"/>
        <v>0</v>
      </c>
      <c r="MS84" s="7">
        <f t="shared" ca="1" si="33"/>
        <v>0</v>
      </c>
      <c r="MT84" s="7">
        <f t="shared" ca="1" si="33"/>
        <v>0</v>
      </c>
      <c r="MU84" s="7">
        <f t="shared" ca="1" si="33"/>
        <v>0</v>
      </c>
      <c r="MW84" s="7">
        <f ca="1"/>
        <v>81825.210386173421</v>
      </c>
      <c r="NA84" s="7">
        <f t="shared" ca="1" si="53"/>
        <v>0</v>
      </c>
      <c r="NB84" s="7">
        <f t="shared" ca="1" si="34"/>
        <v>0</v>
      </c>
      <c r="NC84" s="7">
        <f t="shared" ca="1" si="34"/>
        <v>0</v>
      </c>
      <c r="ND84" s="7">
        <f t="shared" ca="1" si="34"/>
        <v>81825.210386173421</v>
      </c>
      <c r="NE84" s="7">
        <f t="shared" ca="1" si="34"/>
        <v>0</v>
      </c>
      <c r="NF84" s="7">
        <f t="shared" ca="1" si="34"/>
        <v>0</v>
      </c>
      <c r="NG84" s="7">
        <f t="shared" ca="1" si="34"/>
        <v>0</v>
      </c>
      <c r="NH84" s="7">
        <f t="shared" ca="1" si="34"/>
        <v>0</v>
      </c>
      <c r="NI84" s="7">
        <f t="shared" ca="1" si="34"/>
        <v>0</v>
      </c>
      <c r="NO84" s="204"/>
      <c r="NP84" s="3" t="s">
        <v>38</v>
      </c>
      <c r="NQ84" s="7">
        <f ca="1"/>
        <v>0</v>
      </c>
      <c r="NR84" s="7">
        <f ca="1"/>
        <v>0</v>
      </c>
      <c r="NS84" s="7">
        <f ca="1"/>
        <v>0</v>
      </c>
      <c r="NT84" s="7">
        <f ca="1"/>
        <v>0</v>
      </c>
      <c r="NU84" s="7">
        <f ca="1"/>
        <v>0</v>
      </c>
      <c r="NV84" s="7">
        <f ca="1"/>
        <v>81911.962857197082</v>
      </c>
      <c r="NW84" s="7">
        <f ca="1"/>
        <v>0</v>
      </c>
      <c r="NX84" s="7">
        <f ca="1"/>
        <v>0</v>
      </c>
      <c r="NY84" s="7">
        <f ca="1"/>
        <v>0</v>
      </c>
      <c r="NZ84" s="7">
        <f ca="1"/>
        <v>0</v>
      </c>
      <c r="OA84" s="7">
        <f ca="1"/>
        <v>0</v>
      </c>
      <c r="OB84" s="7">
        <f ca="1"/>
        <v>0</v>
      </c>
      <c r="OF84" s="7">
        <f t="shared" ca="1" si="54"/>
        <v>0</v>
      </c>
      <c r="OG84" s="7">
        <f t="shared" ca="1" si="35"/>
        <v>0</v>
      </c>
      <c r="OH84" s="7">
        <f t="shared" ca="1" si="35"/>
        <v>0</v>
      </c>
      <c r="OI84" s="7">
        <f t="shared" ca="1" si="35"/>
        <v>82011.855494827818</v>
      </c>
      <c r="OJ84" s="7">
        <f t="shared" ca="1" si="35"/>
        <v>0</v>
      </c>
      <c r="OK84" s="7">
        <f t="shared" ca="1" si="35"/>
        <v>0</v>
      </c>
      <c r="OL84" s="7">
        <f t="shared" ca="1" si="35"/>
        <v>0</v>
      </c>
      <c r="OM84" s="7">
        <f t="shared" ca="1" si="35"/>
        <v>0</v>
      </c>
      <c r="ON84" s="7">
        <f t="shared" ca="1" si="35"/>
        <v>0</v>
      </c>
      <c r="OP84" s="7">
        <f ca="1"/>
        <v>81911.962857197082</v>
      </c>
      <c r="OT84" s="7">
        <f t="shared" ca="1" si="55"/>
        <v>0</v>
      </c>
      <c r="OU84" s="7">
        <f t="shared" ca="1" si="36"/>
        <v>0</v>
      </c>
      <c r="OV84" s="7">
        <f t="shared" ca="1" si="36"/>
        <v>0</v>
      </c>
      <c r="OW84" s="7">
        <f t="shared" ca="1" si="36"/>
        <v>81911.962857197082</v>
      </c>
      <c r="OX84" s="7">
        <f t="shared" ca="1" si="36"/>
        <v>0</v>
      </c>
      <c r="OY84" s="7">
        <f t="shared" ca="1" si="36"/>
        <v>0</v>
      </c>
      <c r="OZ84" s="7">
        <f t="shared" ca="1" si="36"/>
        <v>0</v>
      </c>
      <c r="PA84" s="7">
        <f t="shared" ca="1" si="36"/>
        <v>0</v>
      </c>
      <c r="PB84" s="7">
        <f t="shared" ca="1" si="36"/>
        <v>0</v>
      </c>
    </row>
    <row r="85" spans="1:418" ht="16" customHeight="1">
      <c r="A85" s="204"/>
      <c r="B85" s="3" t="s">
        <v>13</v>
      </c>
      <c r="C85" s="18">
        <v>0</v>
      </c>
      <c r="D85" s="18">
        <v>0</v>
      </c>
      <c r="E85" s="18">
        <v>0</v>
      </c>
      <c r="F85" s="18">
        <v>0</v>
      </c>
      <c r="G85" s="18">
        <v>0</v>
      </c>
      <c r="H85" s="18">
        <v>0</v>
      </c>
      <c r="I85" s="18">
        <f>R25</f>
        <v>20500</v>
      </c>
      <c r="J85" s="18">
        <v>0</v>
      </c>
      <c r="K85" s="18">
        <v>0</v>
      </c>
      <c r="L85" s="18">
        <v>0</v>
      </c>
      <c r="M85" s="18">
        <f>R27</f>
        <v>26500</v>
      </c>
      <c r="N85" s="18">
        <v>0</v>
      </c>
      <c r="O85" s="216"/>
      <c r="AJ85" s="215"/>
      <c r="AK85" s="98" t="s">
        <v>13</v>
      </c>
      <c r="AL85" s="7">
        <f>SUM(C85:M85)</f>
        <v>47000</v>
      </c>
      <c r="AN85" s="7">
        <f t="shared" si="37"/>
        <v>47000</v>
      </c>
      <c r="AU85" s="7">
        <f t="shared" ca="1" si="38"/>
        <v>0</v>
      </c>
      <c r="AV85" s="7">
        <f t="shared" ca="1" si="23"/>
        <v>0</v>
      </c>
      <c r="AW85" s="7">
        <f t="shared" ca="1" si="23"/>
        <v>0</v>
      </c>
      <c r="AX85" s="7">
        <f t="shared" ca="1" si="23"/>
        <v>0</v>
      </c>
      <c r="AY85" s="7">
        <f t="shared" ca="1" si="23"/>
        <v>47000</v>
      </c>
      <c r="AZ85" s="7">
        <f t="shared" ca="1" si="23"/>
        <v>0</v>
      </c>
      <c r="BA85" s="7">
        <f t="shared" ca="1" si="23"/>
        <v>0</v>
      </c>
      <c r="BB85" s="7">
        <f t="shared" ca="1" si="23"/>
        <v>0</v>
      </c>
      <c r="BC85" s="7">
        <f t="shared" ca="1" si="23"/>
        <v>0</v>
      </c>
      <c r="BJ85" s="7">
        <f ca="1"/>
        <v>0</v>
      </c>
      <c r="BK85" s="7">
        <f ca="1"/>
        <v>0</v>
      </c>
      <c r="BL85" s="7">
        <f ca="1"/>
        <v>0</v>
      </c>
      <c r="BM85" s="7">
        <f ca="1"/>
        <v>0</v>
      </c>
      <c r="BN85" s="7">
        <f ca="1"/>
        <v>0</v>
      </c>
      <c r="BO85" s="7">
        <f ca="1"/>
        <v>0</v>
      </c>
      <c r="BP85" s="7">
        <f ca="1"/>
        <v>1</v>
      </c>
      <c r="BQ85" s="7">
        <f ca="1"/>
        <v>0</v>
      </c>
      <c r="BR85" s="7">
        <f ca="1"/>
        <v>0</v>
      </c>
      <c r="BS85" s="7">
        <f ca="1"/>
        <v>0</v>
      </c>
      <c r="BT85" s="7">
        <f ca="1"/>
        <v>1</v>
      </c>
      <c r="BU85" s="7">
        <f ca="1"/>
        <v>0</v>
      </c>
      <c r="BY85" s="7">
        <f ca="1"/>
        <v>0</v>
      </c>
      <c r="BZ85" s="7">
        <f ca="1"/>
        <v>1.2102518844718108E-3</v>
      </c>
      <c r="CA85" s="7">
        <f ca="1"/>
        <v>1.836140848216394E-3</v>
      </c>
      <c r="CB85" s="7">
        <f ca="1"/>
        <v>0</v>
      </c>
      <c r="CC85" s="7">
        <f ca="1"/>
        <v>1.4021210856685611E-3</v>
      </c>
      <c r="CD85" s="7">
        <f ca="1"/>
        <v>2.1048443869797688E-3</v>
      </c>
      <c r="CE85" s="7">
        <f ca="1"/>
        <v>1.1211120871059881</v>
      </c>
      <c r="CF85" s="7">
        <f ca="1"/>
        <v>1.1470123663460603</v>
      </c>
      <c r="CG85" s="7">
        <f ca="1"/>
        <v>5.3473273393919224E-3</v>
      </c>
      <c r="CH85" s="7">
        <f ca="1"/>
        <v>5.4538478043200493E-3</v>
      </c>
      <c r="CI85" s="7">
        <f ca="1"/>
        <v>1.1211120871059879</v>
      </c>
      <c r="CJ85" s="7">
        <f ca="1"/>
        <v>1.153700899995969</v>
      </c>
      <c r="CL85" s="7">
        <f ca="1"/>
        <v>47000</v>
      </c>
      <c r="CM85" s="22">
        <f t="shared" ca="1" si="39"/>
        <v>0</v>
      </c>
      <c r="CQ85" s="7">
        <f t="shared" ca="1" si="40"/>
        <v>0</v>
      </c>
      <c r="CR85" s="7">
        <f t="shared" ca="1" si="41"/>
        <v>0</v>
      </c>
      <c r="CS85" s="7">
        <f t="shared" ca="1" si="42"/>
        <v>0</v>
      </c>
      <c r="CT85" s="7">
        <f t="shared" ca="1" si="43"/>
        <v>0</v>
      </c>
      <c r="CU85" s="7">
        <f t="shared" ca="1" si="44"/>
        <v>52075</v>
      </c>
      <c r="CV85" s="7">
        <f t="shared" ca="1" si="45"/>
        <v>0</v>
      </c>
      <c r="CW85" s="7">
        <f t="shared" ca="1" si="46"/>
        <v>0</v>
      </c>
      <c r="CX85" s="7">
        <f t="shared" ca="1" si="47"/>
        <v>0</v>
      </c>
      <c r="CY85" s="7">
        <f t="shared" ca="1" si="48"/>
        <v>0</v>
      </c>
      <c r="EE85" s="204"/>
      <c r="EF85" s="3" t="s">
        <v>13</v>
      </c>
      <c r="EG85" s="7">
        <v>0</v>
      </c>
      <c r="EH85" s="7">
        <v>0</v>
      </c>
      <c r="EI85" s="7">
        <v>0</v>
      </c>
      <c r="EJ85" s="7">
        <v>0</v>
      </c>
      <c r="EK85" s="7">
        <v>0</v>
      </c>
      <c r="EL85" s="7">
        <v>0</v>
      </c>
      <c r="EM85" s="7">
        <v>0</v>
      </c>
      <c r="EN85" s="7">
        <v>0</v>
      </c>
      <c r="EO85" s="7">
        <v>0</v>
      </c>
      <c r="EP85" s="7">
        <v>0</v>
      </c>
      <c r="EQ85" s="7">
        <v>0</v>
      </c>
      <c r="ER85" s="7">
        <v>0</v>
      </c>
      <c r="EX85" s="204"/>
      <c r="EY85" s="3" t="s">
        <v>13</v>
      </c>
      <c r="EZ85" s="7">
        <f ca="1"/>
        <v>0</v>
      </c>
      <c r="FA85" s="7">
        <f ca="1"/>
        <v>0</v>
      </c>
      <c r="FB85" s="7">
        <f ca="1"/>
        <v>0</v>
      </c>
      <c r="FC85" s="7">
        <f ca="1"/>
        <v>0</v>
      </c>
      <c r="FD85" s="7">
        <f ca="1"/>
        <v>0</v>
      </c>
      <c r="FE85" s="7">
        <f ca="1"/>
        <v>0</v>
      </c>
      <c r="FF85" s="7">
        <f ca="1"/>
        <v>0</v>
      </c>
      <c r="FG85" s="7">
        <f ca="1"/>
        <v>0</v>
      </c>
      <c r="FH85" s="7">
        <f ca="1"/>
        <v>0</v>
      </c>
      <c r="FI85" s="7">
        <f ca="1"/>
        <v>0</v>
      </c>
      <c r="FJ85" s="7">
        <f ca="1"/>
        <v>0</v>
      </c>
      <c r="FK85" s="7">
        <f ca="1"/>
        <v>0</v>
      </c>
      <c r="FO85" s="7">
        <f t="shared" ca="1" si="25"/>
        <v>0</v>
      </c>
      <c r="FP85" s="7">
        <f t="shared" ca="1" si="25"/>
        <v>0</v>
      </c>
      <c r="FQ85" s="7">
        <f t="shared" ca="1" si="25"/>
        <v>0</v>
      </c>
      <c r="FR85" s="7">
        <f t="shared" ca="1" si="25"/>
        <v>0</v>
      </c>
      <c r="FS85" s="7">
        <f t="shared" ca="1" si="25"/>
        <v>0</v>
      </c>
      <c r="FT85" s="7">
        <f t="shared" ca="1" si="25"/>
        <v>0</v>
      </c>
      <c r="FU85" s="7">
        <f t="shared" ca="1" si="25"/>
        <v>0</v>
      </c>
      <c r="FV85" s="7">
        <f t="shared" ca="1" si="25"/>
        <v>0</v>
      </c>
      <c r="FW85" s="7">
        <f t="shared" ca="1" si="25"/>
        <v>0</v>
      </c>
      <c r="FY85" s="7">
        <f ca="1"/>
        <v>0</v>
      </c>
      <c r="GC85" s="7">
        <f t="shared" ca="1" si="49"/>
        <v>0</v>
      </c>
      <c r="GD85" s="7">
        <f t="shared" ca="1" si="26"/>
        <v>0</v>
      </c>
      <c r="GE85" s="7">
        <f t="shared" ca="1" si="26"/>
        <v>0</v>
      </c>
      <c r="GF85" s="7">
        <f t="shared" ca="1" si="26"/>
        <v>0</v>
      </c>
      <c r="GG85" s="7">
        <f t="shared" ca="1" si="26"/>
        <v>0</v>
      </c>
      <c r="GH85" s="7">
        <f t="shared" ca="1" si="26"/>
        <v>0</v>
      </c>
      <c r="GI85" s="7">
        <f t="shared" ca="1" si="26"/>
        <v>0</v>
      </c>
      <c r="GJ85" s="7">
        <f t="shared" ca="1" si="26"/>
        <v>0</v>
      </c>
      <c r="GK85" s="7">
        <f t="shared" ca="1" si="26"/>
        <v>0</v>
      </c>
      <c r="GQ85" s="204"/>
      <c r="GR85" s="3" t="s">
        <v>13</v>
      </c>
      <c r="GS85" s="7">
        <f ca="1"/>
        <v>0</v>
      </c>
      <c r="GT85" s="7">
        <f ca="1"/>
        <v>0</v>
      </c>
      <c r="GU85" s="7">
        <f ca="1"/>
        <v>0</v>
      </c>
      <c r="GV85" s="7">
        <f ca="1"/>
        <v>0</v>
      </c>
      <c r="GW85" s="7">
        <f ca="1"/>
        <v>0</v>
      </c>
      <c r="GX85" s="7">
        <f ca="1"/>
        <v>0</v>
      </c>
      <c r="GY85" s="7">
        <f ca="1"/>
        <v>0</v>
      </c>
      <c r="GZ85" s="7">
        <f ca="1"/>
        <v>0</v>
      </c>
      <c r="HA85" s="7">
        <f ca="1"/>
        <v>0</v>
      </c>
      <c r="HB85" s="7">
        <f ca="1"/>
        <v>0</v>
      </c>
      <c r="HC85" s="7">
        <f ca="1"/>
        <v>0</v>
      </c>
      <c r="HD85" s="7">
        <f ca="1"/>
        <v>0</v>
      </c>
      <c r="HH85" s="7">
        <f t="shared" ca="1" si="27"/>
        <v>0</v>
      </c>
      <c r="HI85" s="7">
        <f t="shared" ca="1" si="27"/>
        <v>0</v>
      </c>
      <c r="HJ85" s="7">
        <f t="shared" ca="1" si="27"/>
        <v>0</v>
      </c>
      <c r="HK85" s="7">
        <f t="shared" ca="1" si="27"/>
        <v>0</v>
      </c>
      <c r="HL85" s="7">
        <f t="shared" ca="1" si="27"/>
        <v>0</v>
      </c>
      <c r="HM85" s="7">
        <f t="shared" ca="1" si="27"/>
        <v>0</v>
      </c>
      <c r="HN85" s="7">
        <f t="shared" ca="1" si="27"/>
        <v>0</v>
      </c>
      <c r="HO85" s="7">
        <f t="shared" ca="1" si="27"/>
        <v>0</v>
      </c>
      <c r="HP85" s="7">
        <f t="shared" ca="1" si="27"/>
        <v>0</v>
      </c>
      <c r="HR85" s="7">
        <f ca="1"/>
        <v>0</v>
      </c>
      <c r="HV85" s="7">
        <f t="shared" ca="1" si="50"/>
        <v>0</v>
      </c>
      <c r="HW85" s="7">
        <f t="shared" ca="1" si="28"/>
        <v>0</v>
      </c>
      <c r="HX85" s="7">
        <f t="shared" ca="1" si="28"/>
        <v>0</v>
      </c>
      <c r="HY85" s="7">
        <f t="shared" ca="1" si="28"/>
        <v>0</v>
      </c>
      <c r="HZ85" s="7">
        <f t="shared" ca="1" si="28"/>
        <v>0</v>
      </c>
      <c r="IA85" s="7">
        <f t="shared" ca="1" si="28"/>
        <v>0</v>
      </c>
      <c r="IB85" s="7">
        <f t="shared" ca="1" si="28"/>
        <v>0</v>
      </c>
      <c r="IC85" s="7">
        <f t="shared" ca="1" si="28"/>
        <v>0</v>
      </c>
      <c r="ID85" s="7">
        <f t="shared" ca="1" si="28"/>
        <v>0</v>
      </c>
      <c r="IJ85" s="204"/>
      <c r="IK85" s="3" t="s">
        <v>13</v>
      </c>
      <c r="IL85" s="7">
        <f ca="1"/>
        <v>0</v>
      </c>
      <c r="IM85" s="7">
        <f ca="1"/>
        <v>0</v>
      </c>
      <c r="IN85" s="7">
        <f ca="1"/>
        <v>0</v>
      </c>
      <c r="IO85" s="7">
        <f ca="1"/>
        <v>0</v>
      </c>
      <c r="IP85" s="7">
        <f ca="1"/>
        <v>0</v>
      </c>
      <c r="IQ85" s="7">
        <f ca="1"/>
        <v>0</v>
      </c>
      <c r="IR85" s="7">
        <f ca="1"/>
        <v>17394.557330143343</v>
      </c>
      <c r="IS85" s="7">
        <f ca="1"/>
        <v>0</v>
      </c>
      <c r="IT85" s="7">
        <f ca="1"/>
        <v>0</v>
      </c>
      <c r="IU85" s="7">
        <f ca="1"/>
        <v>0</v>
      </c>
      <c r="IV85" s="7">
        <f ca="1"/>
        <v>22485.647280429195</v>
      </c>
      <c r="IW85" s="7">
        <f ca="1"/>
        <v>0</v>
      </c>
      <c r="JA85" s="7">
        <f t="shared" ca="1" si="29"/>
        <v>0</v>
      </c>
      <c r="JB85" s="7">
        <f t="shared" ca="1" si="29"/>
        <v>0</v>
      </c>
      <c r="JC85" s="7">
        <f t="shared" ca="1" si="29"/>
        <v>0</v>
      </c>
      <c r="JD85" s="7">
        <f t="shared" ca="1" si="29"/>
        <v>0</v>
      </c>
      <c r="JE85" s="7">
        <f t="shared" ca="1" si="29"/>
        <v>44186.418193522659</v>
      </c>
      <c r="JF85" s="7">
        <f t="shared" ca="1" si="29"/>
        <v>0</v>
      </c>
      <c r="JG85" s="7">
        <f t="shared" ca="1" si="29"/>
        <v>0</v>
      </c>
      <c r="JH85" s="7">
        <f t="shared" ca="1" si="29"/>
        <v>0</v>
      </c>
      <c r="JI85" s="7">
        <f t="shared" ca="1" si="29"/>
        <v>0</v>
      </c>
      <c r="JK85" s="7">
        <f ca="1"/>
        <v>39880.204610572539</v>
      </c>
      <c r="JO85" s="7">
        <f t="shared" ca="1" si="51"/>
        <v>0</v>
      </c>
      <c r="JP85" s="7">
        <f t="shared" ca="1" si="30"/>
        <v>0</v>
      </c>
      <c r="JQ85" s="7">
        <f t="shared" ca="1" si="30"/>
        <v>0</v>
      </c>
      <c r="JR85" s="7">
        <f t="shared" ca="1" si="30"/>
        <v>0</v>
      </c>
      <c r="JS85" s="7">
        <f t="shared" ca="1" si="30"/>
        <v>39880.204610572539</v>
      </c>
      <c r="JT85" s="7">
        <f t="shared" ca="1" si="30"/>
        <v>0</v>
      </c>
      <c r="JU85" s="7">
        <f t="shared" ca="1" si="30"/>
        <v>0</v>
      </c>
      <c r="JV85" s="7">
        <f t="shared" ca="1" si="30"/>
        <v>0</v>
      </c>
      <c r="JW85" s="7">
        <f t="shared" ca="1" si="30"/>
        <v>0</v>
      </c>
      <c r="KC85" s="204"/>
      <c r="KD85" s="3" t="s">
        <v>13</v>
      </c>
      <c r="KE85" s="7">
        <f ca="1"/>
        <v>0</v>
      </c>
      <c r="KF85" s="7">
        <f ca="1"/>
        <v>0</v>
      </c>
      <c r="KG85" s="7">
        <f ca="1"/>
        <v>0</v>
      </c>
      <c r="KH85" s="7">
        <f ca="1"/>
        <v>0</v>
      </c>
      <c r="KI85" s="7">
        <f ca="1"/>
        <v>0</v>
      </c>
      <c r="KJ85" s="7">
        <f ca="1"/>
        <v>0</v>
      </c>
      <c r="KK85" s="7">
        <f ca="1"/>
        <v>20072.837454510194</v>
      </c>
      <c r="KL85" s="7">
        <f ca="1"/>
        <v>0</v>
      </c>
      <c r="KM85" s="7">
        <f ca="1"/>
        <v>0</v>
      </c>
      <c r="KN85" s="7">
        <f ca="1"/>
        <v>0</v>
      </c>
      <c r="KO85" s="7">
        <f ca="1"/>
        <v>25947.814270464394</v>
      </c>
      <c r="KP85" s="7">
        <f ca="1"/>
        <v>0</v>
      </c>
      <c r="KT85" s="7">
        <f t="shared" ca="1" si="31"/>
        <v>0</v>
      </c>
      <c r="KU85" s="7">
        <f t="shared" ca="1" si="31"/>
        <v>0</v>
      </c>
      <c r="KV85" s="7">
        <f t="shared" ca="1" si="31"/>
        <v>0</v>
      </c>
      <c r="KW85" s="7">
        <f t="shared" ca="1" si="31"/>
        <v>0</v>
      </c>
      <c r="KX85" s="7">
        <f t="shared" ca="1" si="31"/>
        <v>50989.902948469186</v>
      </c>
      <c r="KY85" s="7">
        <f t="shared" ca="1" si="31"/>
        <v>0</v>
      </c>
      <c r="KZ85" s="7">
        <f t="shared" ca="1" si="31"/>
        <v>0</v>
      </c>
      <c r="LA85" s="7">
        <f t="shared" ca="1" si="31"/>
        <v>0</v>
      </c>
      <c r="LB85" s="7">
        <f t="shared" ca="1" si="31"/>
        <v>0</v>
      </c>
      <c r="LD85" s="7">
        <f ca="1"/>
        <v>46020.651724974588</v>
      </c>
      <c r="LH85" s="7">
        <f t="shared" ca="1" si="52"/>
        <v>0</v>
      </c>
      <c r="LI85" s="7">
        <f t="shared" ca="1" si="32"/>
        <v>0</v>
      </c>
      <c r="LJ85" s="7">
        <f t="shared" ca="1" si="32"/>
        <v>0</v>
      </c>
      <c r="LK85" s="7">
        <f t="shared" ca="1" si="32"/>
        <v>0</v>
      </c>
      <c r="LL85" s="7">
        <f t="shared" ca="1" si="32"/>
        <v>46020.651724974588</v>
      </c>
      <c r="LM85" s="7">
        <f t="shared" ca="1" si="32"/>
        <v>0</v>
      </c>
      <c r="LN85" s="7">
        <f t="shared" ca="1" si="32"/>
        <v>0</v>
      </c>
      <c r="LO85" s="7">
        <f t="shared" ca="1" si="32"/>
        <v>0</v>
      </c>
      <c r="LP85" s="7">
        <f t="shared" ca="1" si="32"/>
        <v>0</v>
      </c>
      <c r="LV85" s="204"/>
      <c r="LW85" s="3" t="s">
        <v>13</v>
      </c>
      <c r="LX85" s="7">
        <f ca="1"/>
        <v>0</v>
      </c>
      <c r="LY85" s="7">
        <f ca="1"/>
        <v>0</v>
      </c>
      <c r="LZ85" s="7">
        <f ca="1"/>
        <v>0</v>
      </c>
      <c r="MA85" s="7">
        <f ca="1"/>
        <v>0</v>
      </c>
      <c r="MB85" s="7">
        <f ca="1"/>
        <v>0</v>
      </c>
      <c r="MC85" s="7">
        <f ca="1"/>
        <v>0</v>
      </c>
      <c r="MD85" s="7">
        <f ca="1"/>
        <v>20435.728033581894</v>
      </c>
      <c r="ME85" s="7">
        <f ca="1"/>
        <v>0</v>
      </c>
      <c r="MF85" s="7">
        <f ca="1"/>
        <v>0</v>
      </c>
      <c r="MG85" s="7">
        <f ca="1"/>
        <v>0</v>
      </c>
      <c r="MH85" s="7">
        <f ca="1"/>
        <v>26416.916726337571</v>
      </c>
      <c r="MI85" s="7">
        <f ca="1"/>
        <v>0</v>
      </c>
      <c r="MM85" s="7">
        <f t="shared" ca="1" si="33"/>
        <v>0</v>
      </c>
      <c r="MN85" s="7">
        <f t="shared" ca="1" si="33"/>
        <v>0</v>
      </c>
      <c r="MO85" s="7">
        <f t="shared" ca="1" si="33"/>
        <v>0</v>
      </c>
      <c r="MP85" s="7">
        <f t="shared" ca="1" si="33"/>
        <v>0</v>
      </c>
      <c r="MQ85" s="7">
        <f t="shared" ca="1" si="33"/>
        <v>51911.733529208643</v>
      </c>
      <c r="MR85" s="7">
        <f t="shared" ca="1" si="33"/>
        <v>0</v>
      </c>
      <c r="MS85" s="7">
        <f t="shared" ca="1" si="33"/>
        <v>0</v>
      </c>
      <c r="MT85" s="7">
        <f t="shared" ca="1" si="33"/>
        <v>0</v>
      </c>
      <c r="MU85" s="7">
        <f t="shared" ca="1" si="33"/>
        <v>0</v>
      </c>
      <c r="MW85" s="7">
        <f ca="1"/>
        <v>46852.644759919465</v>
      </c>
      <c r="NA85" s="7">
        <f t="shared" ca="1" si="53"/>
        <v>0</v>
      </c>
      <c r="NB85" s="7">
        <f t="shared" ca="1" si="34"/>
        <v>0</v>
      </c>
      <c r="NC85" s="7">
        <f t="shared" ca="1" si="34"/>
        <v>0</v>
      </c>
      <c r="ND85" s="7">
        <f t="shared" ca="1" si="34"/>
        <v>0</v>
      </c>
      <c r="NE85" s="7">
        <f t="shared" ca="1" si="34"/>
        <v>46852.644759919465</v>
      </c>
      <c r="NF85" s="7">
        <f t="shared" ca="1" si="34"/>
        <v>0</v>
      </c>
      <c r="NG85" s="7">
        <f t="shared" ca="1" si="34"/>
        <v>0</v>
      </c>
      <c r="NH85" s="7">
        <f t="shared" ca="1" si="34"/>
        <v>0</v>
      </c>
      <c r="NI85" s="7">
        <f t="shared" ca="1" si="34"/>
        <v>0</v>
      </c>
      <c r="NO85" s="204"/>
      <c r="NP85" s="3" t="s">
        <v>13</v>
      </c>
      <c r="NQ85" s="7">
        <f ca="1"/>
        <v>0</v>
      </c>
      <c r="NR85" s="7">
        <f ca="1"/>
        <v>0</v>
      </c>
      <c r="NS85" s="7">
        <f ca="1"/>
        <v>0</v>
      </c>
      <c r="NT85" s="7">
        <f ca="1"/>
        <v>0</v>
      </c>
      <c r="NU85" s="7">
        <f ca="1"/>
        <v>0</v>
      </c>
      <c r="NV85" s="7">
        <f ca="1"/>
        <v>0</v>
      </c>
      <c r="NW85" s="7">
        <f ca="1"/>
        <v>20501.658946863165</v>
      </c>
      <c r="NX85" s="7">
        <f ca="1"/>
        <v>0</v>
      </c>
      <c r="NY85" s="7">
        <f ca="1"/>
        <v>0</v>
      </c>
      <c r="NZ85" s="7">
        <f ca="1"/>
        <v>0</v>
      </c>
      <c r="OA85" s="7">
        <f ca="1"/>
        <v>26502.144492286527</v>
      </c>
      <c r="OB85" s="7">
        <f ca="1"/>
        <v>0</v>
      </c>
      <c r="OF85" s="7">
        <f t="shared" ca="1" si="54"/>
        <v>0</v>
      </c>
      <c r="OG85" s="7">
        <f t="shared" ca="1" si="35"/>
        <v>0</v>
      </c>
      <c r="OH85" s="7">
        <f t="shared" ca="1" si="35"/>
        <v>0</v>
      </c>
      <c r="OI85" s="7">
        <f t="shared" ca="1" si="35"/>
        <v>0</v>
      </c>
      <c r="OJ85" s="7">
        <f t="shared" ca="1" si="35"/>
        <v>52079.214129653621</v>
      </c>
      <c r="OK85" s="7">
        <f t="shared" ca="1" si="35"/>
        <v>0</v>
      </c>
      <c r="OL85" s="7">
        <f t="shared" ca="1" si="35"/>
        <v>0</v>
      </c>
      <c r="OM85" s="7">
        <f t="shared" ca="1" si="35"/>
        <v>0</v>
      </c>
      <c r="ON85" s="7">
        <f t="shared" ca="1" si="35"/>
        <v>0</v>
      </c>
      <c r="OP85" s="7">
        <f ca="1"/>
        <v>47003.803439149691</v>
      </c>
      <c r="OT85" s="7">
        <f t="shared" ca="1" si="55"/>
        <v>0</v>
      </c>
      <c r="OU85" s="7">
        <f t="shared" ca="1" si="36"/>
        <v>0</v>
      </c>
      <c r="OV85" s="7">
        <f t="shared" ca="1" si="36"/>
        <v>0</v>
      </c>
      <c r="OW85" s="7">
        <f t="shared" ca="1" si="36"/>
        <v>0</v>
      </c>
      <c r="OX85" s="7">
        <f t="shared" ca="1" si="36"/>
        <v>47003.803439149691</v>
      </c>
      <c r="OY85" s="7">
        <f t="shared" ca="1" si="36"/>
        <v>0</v>
      </c>
      <c r="OZ85" s="7">
        <f t="shared" ca="1" si="36"/>
        <v>0</v>
      </c>
      <c r="PA85" s="7">
        <f t="shared" ca="1" si="36"/>
        <v>0</v>
      </c>
      <c r="PB85" s="7">
        <f t="shared" ca="1" si="36"/>
        <v>0</v>
      </c>
    </row>
    <row r="86" spans="1:418" ht="16" customHeight="1">
      <c r="A86" s="204"/>
      <c r="B86" s="3" t="s">
        <v>23</v>
      </c>
      <c r="C86" s="18">
        <v>0</v>
      </c>
      <c r="D86" s="18">
        <v>0</v>
      </c>
      <c r="E86" s="18">
        <v>0</v>
      </c>
      <c r="F86" s="18">
        <v>0</v>
      </c>
      <c r="G86" s="18">
        <v>0</v>
      </c>
      <c r="H86" s="18">
        <v>0</v>
      </c>
      <c r="I86" s="18">
        <v>0</v>
      </c>
      <c r="J86" s="18">
        <v>0</v>
      </c>
      <c r="K86" s="18">
        <f>R13</f>
        <v>6400</v>
      </c>
      <c r="L86" s="18">
        <v>0</v>
      </c>
      <c r="M86" s="18">
        <v>0</v>
      </c>
      <c r="N86" s="18">
        <v>0</v>
      </c>
      <c r="O86" s="216"/>
      <c r="AJ86" s="215"/>
      <c r="AK86" s="98" t="s">
        <v>23</v>
      </c>
      <c r="AL86" s="7">
        <f>SUM(C86:M86)</f>
        <v>6400</v>
      </c>
      <c r="AN86" s="7">
        <f t="shared" si="37"/>
        <v>6400</v>
      </c>
      <c r="AU86" s="7">
        <f t="shared" ca="1" si="38"/>
        <v>0</v>
      </c>
      <c r="AV86" s="7">
        <f t="shared" ca="1" si="23"/>
        <v>0</v>
      </c>
      <c r="AW86" s="7">
        <f t="shared" ca="1" si="23"/>
        <v>0</v>
      </c>
      <c r="AX86" s="7">
        <f t="shared" ca="1" si="23"/>
        <v>0</v>
      </c>
      <c r="AY86" s="7">
        <f t="shared" ca="1" si="23"/>
        <v>0</v>
      </c>
      <c r="AZ86" s="7">
        <f t="shared" ca="1" si="23"/>
        <v>6400</v>
      </c>
      <c r="BA86" s="7">
        <f t="shared" ca="1" si="23"/>
        <v>0</v>
      </c>
      <c r="BB86" s="7">
        <f t="shared" ca="1" si="23"/>
        <v>0</v>
      </c>
      <c r="BC86" s="7">
        <f t="shared" ca="1" si="23"/>
        <v>0</v>
      </c>
      <c r="BJ86" s="7">
        <f ca="1"/>
        <v>0</v>
      </c>
      <c r="BK86" s="7">
        <f ca="1"/>
        <v>0</v>
      </c>
      <c r="BL86" s="7">
        <f ca="1"/>
        <v>0</v>
      </c>
      <c r="BM86" s="7">
        <f ca="1"/>
        <v>0</v>
      </c>
      <c r="BN86" s="7">
        <f ca="1"/>
        <v>0</v>
      </c>
      <c r="BO86" s="7">
        <f ca="1"/>
        <v>0</v>
      </c>
      <c r="BP86" s="7">
        <f ca="1"/>
        <v>0</v>
      </c>
      <c r="BQ86" s="7">
        <f ca="1"/>
        <v>0</v>
      </c>
      <c r="BR86" s="7">
        <f ca="1"/>
        <v>1</v>
      </c>
      <c r="BS86" s="7">
        <f ca="1"/>
        <v>0</v>
      </c>
      <c r="BT86" s="7">
        <f ca="1"/>
        <v>0</v>
      </c>
      <c r="BU86" s="7">
        <f ca="1"/>
        <v>0</v>
      </c>
      <c r="BY86" s="7">
        <f ca="1"/>
        <v>0</v>
      </c>
      <c r="BZ86" s="7">
        <f ca="1"/>
        <v>5.5056905189902121E-4</v>
      </c>
      <c r="CA86" s="7">
        <f ca="1"/>
        <v>1.1111652425212818E-3</v>
      </c>
      <c r="CB86" s="7">
        <f ca="1"/>
        <v>0</v>
      </c>
      <c r="CC86" s="7">
        <f ca="1"/>
        <v>6.3785438939520747E-4</v>
      </c>
      <c r="CD86" s="7">
        <f ca="1"/>
        <v>1.2737747902073228E-3</v>
      </c>
      <c r="CE86" s="7">
        <f ca="1"/>
        <v>3.1001213119683361E-3</v>
      </c>
      <c r="CF86" s="7">
        <f ca="1"/>
        <v>3.1717412762712347E-3</v>
      </c>
      <c r="CG86" s="7">
        <f ca="1"/>
        <v>1.019430338788887</v>
      </c>
      <c r="CH86" s="7">
        <f ca="1"/>
        <v>1.0397377160555978</v>
      </c>
      <c r="CI86" s="7">
        <f ca="1"/>
        <v>3.1001213119683357E-3</v>
      </c>
      <c r="CJ86" s="7">
        <f ca="1"/>
        <v>3.1902365417780265E-3</v>
      </c>
      <c r="CL86" s="7">
        <f ca="1"/>
        <v>6400</v>
      </c>
      <c r="CM86" s="22">
        <f t="shared" ca="1" si="39"/>
        <v>0</v>
      </c>
      <c r="CQ86" s="7">
        <f t="shared" ca="1" si="40"/>
        <v>0</v>
      </c>
      <c r="CR86" s="7">
        <f t="shared" ca="1" si="41"/>
        <v>0</v>
      </c>
      <c r="CS86" s="7">
        <f t="shared" ca="1" si="42"/>
        <v>0</v>
      </c>
      <c r="CT86" s="7">
        <f t="shared" ca="1" si="43"/>
        <v>0</v>
      </c>
      <c r="CU86" s="7">
        <f t="shared" ca="1" si="44"/>
        <v>0</v>
      </c>
      <c r="CV86" s="7">
        <f t="shared" ca="1" si="45"/>
        <v>16100</v>
      </c>
      <c r="CW86" s="7">
        <f t="shared" ca="1" si="46"/>
        <v>0</v>
      </c>
      <c r="CX86" s="7">
        <f t="shared" ca="1" si="47"/>
        <v>0</v>
      </c>
      <c r="CY86" s="7">
        <f t="shared" ca="1" si="48"/>
        <v>0</v>
      </c>
      <c r="EE86" s="204"/>
      <c r="EF86" s="3" t="s">
        <v>23</v>
      </c>
      <c r="EG86" s="7">
        <v>0</v>
      </c>
      <c r="EH86" s="7">
        <v>0</v>
      </c>
      <c r="EI86" s="7">
        <v>0</v>
      </c>
      <c r="EJ86" s="7">
        <v>0</v>
      </c>
      <c r="EK86" s="7">
        <v>0</v>
      </c>
      <c r="EL86" s="7">
        <v>0</v>
      </c>
      <c r="EM86" s="7">
        <v>0</v>
      </c>
      <c r="EN86" s="7">
        <v>0</v>
      </c>
      <c r="EO86" s="7">
        <v>0</v>
      </c>
      <c r="EP86" s="7">
        <v>0</v>
      </c>
      <c r="EQ86" s="7">
        <v>0</v>
      </c>
      <c r="ER86" s="7">
        <v>0</v>
      </c>
      <c r="EX86" s="204"/>
      <c r="EY86" s="3" t="s">
        <v>23</v>
      </c>
      <c r="EZ86" s="7">
        <f ca="1"/>
        <v>0</v>
      </c>
      <c r="FA86" s="7">
        <f ca="1"/>
        <v>0</v>
      </c>
      <c r="FB86" s="7">
        <f ca="1"/>
        <v>0</v>
      </c>
      <c r="FC86" s="7">
        <f ca="1"/>
        <v>0</v>
      </c>
      <c r="FD86" s="7">
        <f ca="1"/>
        <v>0</v>
      </c>
      <c r="FE86" s="7">
        <f ca="1"/>
        <v>0</v>
      </c>
      <c r="FF86" s="7">
        <f ca="1"/>
        <v>0</v>
      </c>
      <c r="FG86" s="7">
        <f ca="1"/>
        <v>0</v>
      </c>
      <c r="FH86" s="7">
        <f ca="1"/>
        <v>0</v>
      </c>
      <c r="FI86" s="7">
        <f ca="1"/>
        <v>0</v>
      </c>
      <c r="FJ86" s="7">
        <f ca="1"/>
        <v>0</v>
      </c>
      <c r="FK86" s="7">
        <f ca="1"/>
        <v>0</v>
      </c>
      <c r="FO86" s="7">
        <f t="shared" ca="1" si="25"/>
        <v>0</v>
      </c>
      <c r="FP86" s="7">
        <f t="shared" ca="1" si="25"/>
        <v>0</v>
      </c>
      <c r="FQ86" s="7">
        <f t="shared" ca="1" si="25"/>
        <v>0</v>
      </c>
      <c r="FR86" s="7">
        <f t="shared" ca="1" si="25"/>
        <v>0</v>
      </c>
      <c r="FS86" s="7">
        <f t="shared" ca="1" si="25"/>
        <v>0</v>
      </c>
      <c r="FT86" s="7">
        <f t="shared" ca="1" si="25"/>
        <v>0</v>
      </c>
      <c r="FU86" s="7">
        <f t="shared" ca="1" si="25"/>
        <v>0</v>
      </c>
      <c r="FV86" s="7">
        <f t="shared" ca="1" si="25"/>
        <v>0</v>
      </c>
      <c r="FW86" s="7">
        <f t="shared" ca="1" si="25"/>
        <v>0</v>
      </c>
      <c r="FY86" s="7">
        <f ca="1"/>
        <v>0</v>
      </c>
      <c r="GC86" s="7">
        <f t="shared" ca="1" si="49"/>
        <v>0</v>
      </c>
      <c r="GD86" s="7">
        <f t="shared" ca="1" si="26"/>
        <v>0</v>
      </c>
      <c r="GE86" s="7">
        <f t="shared" ca="1" si="26"/>
        <v>0</v>
      </c>
      <c r="GF86" s="7">
        <f t="shared" ca="1" si="26"/>
        <v>0</v>
      </c>
      <c r="GG86" s="7">
        <f t="shared" ca="1" si="26"/>
        <v>0</v>
      </c>
      <c r="GH86" s="7">
        <f t="shared" ca="1" si="26"/>
        <v>0</v>
      </c>
      <c r="GI86" s="7">
        <f t="shared" ca="1" si="26"/>
        <v>0</v>
      </c>
      <c r="GJ86" s="7">
        <f t="shared" ca="1" si="26"/>
        <v>0</v>
      </c>
      <c r="GK86" s="7">
        <f t="shared" ca="1" si="26"/>
        <v>0</v>
      </c>
      <c r="GQ86" s="204"/>
      <c r="GR86" s="3" t="s">
        <v>23</v>
      </c>
      <c r="GS86" s="7">
        <f ca="1"/>
        <v>0</v>
      </c>
      <c r="GT86" s="7">
        <f ca="1"/>
        <v>0</v>
      </c>
      <c r="GU86" s="7">
        <f ca="1"/>
        <v>0</v>
      </c>
      <c r="GV86" s="7">
        <f ca="1"/>
        <v>0</v>
      </c>
      <c r="GW86" s="7">
        <f ca="1"/>
        <v>0</v>
      </c>
      <c r="GX86" s="7">
        <f ca="1"/>
        <v>0</v>
      </c>
      <c r="GY86" s="7">
        <f ca="1"/>
        <v>0</v>
      </c>
      <c r="GZ86" s="7">
        <f ca="1"/>
        <v>0</v>
      </c>
      <c r="HA86" s="7">
        <f ca="1"/>
        <v>0</v>
      </c>
      <c r="HB86" s="7">
        <f ca="1"/>
        <v>0</v>
      </c>
      <c r="HC86" s="7">
        <f ca="1"/>
        <v>0</v>
      </c>
      <c r="HD86" s="7">
        <f ca="1"/>
        <v>0</v>
      </c>
      <c r="HH86" s="7">
        <f t="shared" ca="1" si="27"/>
        <v>0</v>
      </c>
      <c r="HI86" s="7">
        <f t="shared" ca="1" si="27"/>
        <v>0</v>
      </c>
      <c r="HJ86" s="7">
        <f t="shared" ca="1" si="27"/>
        <v>0</v>
      </c>
      <c r="HK86" s="7">
        <f t="shared" ca="1" si="27"/>
        <v>0</v>
      </c>
      <c r="HL86" s="7">
        <f t="shared" ca="1" si="27"/>
        <v>0</v>
      </c>
      <c r="HM86" s="7">
        <f t="shared" ca="1" si="27"/>
        <v>0</v>
      </c>
      <c r="HN86" s="7">
        <f t="shared" ca="1" si="27"/>
        <v>0</v>
      </c>
      <c r="HO86" s="7">
        <f t="shared" ca="1" si="27"/>
        <v>0</v>
      </c>
      <c r="HP86" s="7">
        <f t="shared" ca="1" si="27"/>
        <v>0</v>
      </c>
      <c r="HR86" s="7">
        <f ca="1"/>
        <v>0</v>
      </c>
      <c r="HV86" s="7">
        <f t="shared" ca="1" si="50"/>
        <v>0</v>
      </c>
      <c r="HW86" s="7">
        <f t="shared" ca="1" si="28"/>
        <v>0</v>
      </c>
      <c r="HX86" s="7">
        <f t="shared" ca="1" si="28"/>
        <v>0</v>
      </c>
      <c r="HY86" s="7">
        <f t="shared" ca="1" si="28"/>
        <v>0</v>
      </c>
      <c r="HZ86" s="7">
        <f t="shared" ca="1" si="28"/>
        <v>0</v>
      </c>
      <c r="IA86" s="7">
        <f t="shared" ca="1" si="28"/>
        <v>0</v>
      </c>
      <c r="IB86" s="7">
        <f t="shared" ca="1" si="28"/>
        <v>0</v>
      </c>
      <c r="IC86" s="7">
        <f t="shared" ca="1" si="28"/>
        <v>0</v>
      </c>
      <c r="ID86" s="7">
        <f t="shared" ca="1" si="28"/>
        <v>0</v>
      </c>
      <c r="IJ86" s="204"/>
      <c r="IK86" s="3" t="s">
        <v>23</v>
      </c>
      <c r="IL86" s="7">
        <f ca="1"/>
        <v>0</v>
      </c>
      <c r="IM86" s="7">
        <f ca="1"/>
        <v>0</v>
      </c>
      <c r="IN86" s="7">
        <f ca="1"/>
        <v>0</v>
      </c>
      <c r="IO86" s="7">
        <f ca="1"/>
        <v>0</v>
      </c>
      <c r="IP86" s="7">
        <f ca="1"/>
        <v>0</v>
      </c>
      <c r="IQ86" s="7">
        <f ca="1"/>
        <v>0</v>
      </c>
      <c r="IR86" s="7">
        <f ca="1"/>
        <v>0</v>
      </c>
      <c r="IS86" s="7">
        <f ca="1"/>
        <v>0</v>
      </c>
      <c r="IT86" s="7">
        <f ca="1"/>
        <v>12120.135962241689</v>
      </c>
      <c r="IU86" s="7">
        <f ca="1"/>
        <v>0</v>
      </c>
      <c r="IV86" s="7">
        <f ca="1"/>
        <v>0</v>
      </c>
      <c r="IW86" s="7">
        <f ca="1"/>
        <v>0</v>
      </c>
      <c r="JA86" s="7">
        <f t="shared" ca="1" si="29"/>
        <v>0</v>
      </c>
      <c r="JB86" s="7">
        <f t="shared" ca="1" si="29"/>
        <v>0</v>
      </c>
      <c r="JC86" s="7">
        <f t="shared" ca="1" si="29"/>
        <v>0</v>
      </c>
      <c r="JD86" s="7">
        <f t="shared" ca="1" si="29"/>
        <v>0</v>
      </c>
      <c r="JE86" s="7">
        <f t="shared" ca="1" si="29"/>
        <v>0</v>
      </c>
      <c r="JF86" s="7">
        <f t="shared" ca="1" si="29"/>
        <v>30489.717030014253</v>
      </c>
      <c r="JG86" s="7">
        <f t="shared" ca="1" si="29"/>
        <v>0</v>
      </c>
      <c r="JH86" s="7">
        <f t="shared" ca="1" si="29"/>
        <v>0</v>
      </c>
      <c r="JI86" s="7">
        <f t="shared" ca="1" si="29"/>
        <v>0</v>
      </c>
      <c r="JK86" s="7">
        <f ca="1"/>
        <v>12120.135962241689</v>
      </c>
      <c r="JO86" s="7">
        <f t="shared" ca="1" si="51"/>
        <v>0</v>
      </c>
      <c r="JP86" s="7">
        <f t="shared" ca="1" si="30"/>
        <v>0</v>
      </c>
      <c r="JQ86" s="7">
        <f t="shared" ca="1" si="30"/>
        <v>0</v>
      </c>
      <c r="JR86" s="7">
        <f t="shared" ca="1" si="30"/>
        <v>0</v>
      </c>
      <c r="JS86" s="7">
        <f t="shared" ca="1" si="30"/>
        <v>0</v>
      </c>
      <c r="JT86" s="7">
        <f t="shared" ca="1" si="30"/>
        <v>12120.135962241689</v>
      </c>
      <c r="JU86" s="7">
        <f t="shared" ca="1" si="30"/>
        <v>0</v>
      </c>
      <c r="JV86" s="7">
        <f t="shared" ca="1" si="30"/>
        <v>0</v>
      </c>
      <c r="JW86" s="7">
        <f t="shared" ca="1" si="30"/>
        <v>0</v>
      </c>
      <c r="KC86" s="204"/>
      <c r="KD86" s="3" t="s">
        <v>23</v>
      </c>
      <c r="KE86" s="7">
        <f ca="1"/>
        <v>0</v>
      </c>
      <c r="KF86" s="7">
        <f ca="1"/>
        <v>0</v>
      </c>
      <c r="KG86" s="7">
        <f ca="1"/>
        <v>0</v>
      </c>
      <c r="KH86" s="7">
        <f ca="1"/>
        <v>0</v>
      </c>
      <c r="KI86" s="7">
        <f ca="1"/>
        <v>0</v>
      </c>
      <c r="KJ86" s="7">
        <f ca="1"/>
        <v>0</v>
      </c>
      <c r="KK86" s="7">
        <f ca="1"/>
        <v>0</v>
      </c>
      <c r="KL86" s="7">
        <f ca="1"/>
        <v>0</v>
      </c>
      <c r="KM86" s="7">
        <f ca="1"/>
        <v>12657.912377648974</v>
      </c>
      <c r="KN86" s="7">
        <f ca="1"/>
        <v>0</v>
      </c>
      <c r="KO86" s="7">
        <f ca="1"/>
        <v>0</v>
      </c>
      <c r="KP86" s="7">
        <f ca="1"/>
        <v>0</v>
      </c>
      <c r="KT86" s="7">
        <f t="shared" ca="1" si="31"/>
        <v>0</v>
      </c>
      <c r="KU86" s="7">
        <f t="shared" ca="1" si="31"/>
        <v>0</v>
      </c>
      <c r="KV86" s="7">
        <f t="shared" ca="1" si="31"/>
        <v>0</v>
      </c>
      <c r="KW86" s="7">
        <f t="shared" ca="1" si="31"/>
        <v>0</v>
      </c>
      <c r="KX86" s="7">
        <f t="shared" ca="1" si="31"/>
        <v>0</v>
      </c>
      <c r="KY86" s="7">
        <f t="shared" ca="1" si="31"/>
        <v>31842.560825023204</v>
      </c>
      <c r="KZ86" s="7">
        <f t="shared" ca="1" si="31"/>
        <v>0</v>
      </c>
      <c r="LA86" s="7">
        <f t="shared" ca="1" si="31"/>
        <v>0</v>
      </c>
      <c r="LB86" s="7">
        <f t="shared" ca="1" si="31"/>
        <v>0</v>
      </c>
      <c r="LD86" s="7">
        <f ca="1"/>
        <v>12657.912377648974</v>
      </c>
      <c r="LH86" s="7">
        <f t="shared" ca="1" si="52"/>
        <v>0</v>
      </c>
      <c r="LI86" s="7">
        <f t="shared" ca="1" si="32"/>
        <v>0</v>
      </c>
      <c r="LJ86" s="7">
        <f t="shared" ca="1" si="32"/>
        <v>0</v>
      </c>
      <c r="LK86" s="7">
        <f t="shared" ca="1" si="32"/>
        <v>0</v>
      </c>
      <c r="LL86" s="7">
        <f t="shared" ca="1" si="32"/>
        <v>0</v>
      </c>
      <c r="LM86" s="7">
        <f t="shared" ca="1" si="32"/>
        <v>12657.912377648974</v>
      </c>
      <c r="LN86" s="7">
        <f t="shared" ca="1" si="32"/>
        <v>0</v>
      </c>
      <c r="LO86" s="7">
        <f t="shared" ca="1" si="32"/>
        <v>0</v>
      </c>
      <c r="LP86" s="7">
        <f t="shared" ca="1" si="32"/>
        <v>0</v>
      </c>
      <c r="LV86" s="204"/>
      <c r="LW86" s="3" t="s">
        <v>23</v>
      </c>
      <c r="LX86" s="7">
        <f ca="1"/>
        <v>0</v>
      </c>
      <c r="LY86" s="7">
        <f ca="1"/>
        <v>0</v>
      </c>
      <c r="LZ86" s="7">
        <f ca="1"/>
        <v>0</v>
      </c>
      <c r="MA86" s="7">
        <f ca="1"/>
        <v>0</v>
      </c>
      <c r="MB86" s="7">
        <f ca="1"/>
        <v>0</v>
      </c>
      <c r="MC86" s="7">
        <f ca="1"/>
        <v>0</v>
      </c>
      <c r="MD86" s="7">
        <f ca="1"/>
        <v>0</v>
      </c>
      <c r="ME86" s="7">
        <f ca="1"/>
        <v>0</v>
      </c>
      <c r="MF86" s="7">
        <f ca="1"/>
        <v>12757.05413025029</v>
      </c>
      <c r="MG86" s="7">
        <f ca="1"/>
        <v>0</v>
      </c>
      <c r="MH86" s="7">
        <f ca="1"/>
        <v>0</v>
      </c>
      <c r="MI86" s="7">
        <f ca="1"/>
        <v>0</v>
      </c>
      <c r="MM86" s="7">
        <f t="shared" ca="1" si="33"/>
        <v>0</v>
      </c>
      <c r="MN86" s="7">
        <f t="shared" ca="1" si="33"/>
        <v>0</v>
      </c>
      <c r="MO86" s="7">
        <f t="shared" ca="1" si="33"/>
        <v>0</v>
      </c>
      <c r="MP86" s="7">
        <f t="shared" ca="1" si="33"/>
        <v>0</v>
      </c>
      <c r="MQ86" s="7">
        <f t="shared" ca="1" si="33"/>
        <v>0</v>
      </c>
      <c r="MR86" s="7">
        <f t="shared" ca="1" si="33"/>
        <v>32091.964296410886</v>
      </c>
      <c r="MS86" s="7">
        <f t="shared" ca="1" si="33"/>
        <v>0</v>
      </c>
      <c r="MT86" s="7">
        <f t="shared" ca="1" si="33"/>
        <v>0</v>
      </c>
      <c r="MU86" s="7">
        <f t="shared" ca="1" si="33"/>
        <v>0</v>
      </c>
      <c r="MW86" s="7">
        <f ca="1"/>
        <v>12757.05413025029</v>
      </c>
      <c r="NA86" s="7">
        <f t="shared" ca="1" si="53"/>
        <v>0</v>
      </c>
      <c r="NB86" s="7">
        <f t="shared" ca="1" si="34"/>
        <v>0</v>
      </c>
      <c r="NC86" s="7">
        <f t="shared" ca="1" si="34"/>
        <v>0</v>
      </c>
      <c r="ND86" s="7">
        <f t="shared" ca="1" si="34"/>
        <v>0</v>
      </c>
      <c r="NE86" s="7">
        <f t="shared" ca="1" si="34"/>
        <v>0</v>
      </c>
      <c r="NF86" s="7">
        <f t="shared" ca="1" si="34"/>
        <v>12757.05413025029</v>
      </c>
      <c r="NG86" s="7">
        <f t="shared" ca="1" si="34"/>
        <v>0</v>
      </c>
      <c r="NH86" s="7">
        <f t="shared" ca="1" si="34"/>
        <v>0</v>
      </c>
      <c r="NI86" s="7">
        <f t="shared" ca="1" si="34"/>
        <v>0</v>
      </c>
      <c r="NO86" s="204"/>
      <c r="NP86" s="3" t="s">
        <v>23</v>
      </c>
      <c r="NQ86" s="7">
        <f ca="1"/>
        <v>0</v>
      </c>
      <c r="NR86" s="7">
        <f ca="1"/>
        <v>0</v>
      </c>
      <c r="NS86" s="7">
        <f ca="1"/>
        <v>0</v>
      </c>
      <c r="NT86" s="7">
        <f ca="1"/>
        <v>0</v>
      </c>
      <c r="NU86" s="7">
        <f ca="1"/>
        <v>0</v>
      </c>
      <c r="NV86" s="7">
        <f ca="1"/>
        <v>0</v>
      </c>
      <c r="NW86" s="7">
        <f ca="1"/>
        <v>0</v>
      </c>
      <c r="NX86" s="7">
        <f ca="1"/>
        <v>0</v>
      </c>
      <c r="NY86" s="7">
        <f ca="1"/>
        <v>12772.002703063958</v>
      </c>
      <c r="NZ86" s="7">
        <f ca="1"/>
        <v>0</v>
      </c>
      <c r="OA86" s="7">
        <f ca="1"/>
        <v>0</v>
      </c>
      <c r="OB86" s="7">
        <f ca="1"/>
        <v>0</v>
      </c>
      <c r="OF86" s="7">
        <f t="shared" ca="1" si="54"/>
        <v>0</v>
      </c>
      <c r="OG86" s="7">
        <f t="shared" ca="1" si="35"/>
        <v>0</v>
      </c>
      <c r="OH86" s="7">
        <f t="shared" ca="1" si="35"/>
        <v>0</v>
      </c>
      <c r="OI86" s="7">
        <f t="shared" ca="1" si="35"/>
        <v>0</v>
      </c>
      <c r="OJ86" s="7">
        <f t="shared" ca="1" si="35"/>
        <v>0</v>
      </c>
      <c r="OK86" s="7">
        <f t="shared" ca="1" si="35"/>
        <v>32129.569299895273</v>
      </c>
      <c r="OL86" s="7">
        <f t="shared" ca="1" si="35"/>
        <v>0</v>
      </c>
      <c r="OM86" s="7">
        <f t="shared" ca="1" si="35"/>
        <v>0</v>
      </c>
      <c r="ON86" s="7">
        <f t="shared" ca="1" si="35"/>
        <v>0</v>
      </c>
      <c r="OP86" s="7">
        <f ca="1"/>
        <v>12772.002703063958</v>
      </c>
      <c r="OT86" s="7">
        <f t="shared" ca="1" si="55"/>
        <v>0</v>
      </c>
      <c r="OU86" s="7">
        <f t="shared" ca="1" si="36"/>
        <v>0</v>
      </c>
      <c r="OV86" s="7">
        <f t="shared" ca="1" si="36"/>
        <v>0</v>
      </c>
      <c r="OW86" s="7">
        <f t="shared" ca="1" si="36"/>
        <v>0</v>
      </c>
      <c r="OX86" s="7">
        <f t="shared" ca="1" si="36"/>
        <v>0</v>
      </c>
      <c r="OY86" s="7">
        <f t="shared" ca="1" si="36"/>
        <v>12772.002703063958</v>
      </c>
      <c r="OZ86" s="7">
        <f t="shared" ca="1" si="36"/>
        <v>0</v>
      </c>
      <c r="PA86" s="7">
        <f t="shared" ca="1" si="36"/>
        <v>0</v>
      </c>
      <c r="PB86" s="7">
        <f t="shared" ca="1" si="36"/>
        <v>0</v>
      </c>
    </row>
    <row r="87" spans="1:418" ht="16" customHeight="1">
      <c r="A87" s="204"/>
      <c r="B87" s="3" t="s">
        <v>208</v>
      </c>
      <c r="C87" s="18">
        <v>0</v>
      </c>
      <c r="D87" s="18">
        <v>0</v>
      </c>
      <c r="E87" s="18">
        <v>0</v>
      </c>
      <c r="F87" s="18">
        <v>0</v>
      </c>
      <c r="G87" s="18">
        <v>0</v>
      </c>
      <c r="H87" s="18">
        <v>0</v>
      </c>
      <c r="I87" s="18">
        <v>0</v>
      </c>
      <c r="J87" s="18">
        <v>0</v>
      </c>
      <c r="K87" s="18">
        <v>0</v>
      </c>
      <c r="L87" s="18">
        <f>V13</f>
        <v>6275</v>
      </c>
      <c r="M87" s="18">
        <v>0</v>
      </c>
      <c r="N87" s="18">
        <v>0</v>
      </c>
      <c r="O87" s="216"/>
      <c r="AJ87" s="215"/>
      <c r="AK87" s="98" t="s">
        <v>22</v>
      </c>
      <c r="AL87" s="7">
        <f>SUM(C87:M87)</f>
        <v>6275</v>
      </c>
      <c r="AN87" s="7">
        <f t="shared" si="37"/>
        <v>6275</v>
      </c>
      <c r="AU87" s="7">
        <f t="shared" ca="1" si="38"/>
        <v>0</v>
      </c>
      <c r="AV87" s="7">
        <f t="shared" ca="1" si="23"/>
        <v>0</v>
      </c>
      <c r="AW87" s="7">
        <f t="shared" ca="1" si="23"/>
        <v>0</v>
      </c>
      <c r="AX87" s="7">
        <f t="shared" ca="1" si="23"/>
        <v>0</v>
      </c>
      <c r="AY87" s="7">
        <f t="shared" ca="1" si="23"/>
        <v>0</v>
      </c>
      <c r="AZ87" s="7">
        <f t="shared" ca="1" si="23"/>
        <v>0</v>
      </c>
      <c r="BA87" s="7">
        <f t="shared" ca="1" si="23"/>
        <v>6275</v>
      </c>
      <c r="BB87" s="7">
        <f t="shared" ca="1" si="23"/>
        <v>0</v>
      </c>
      <c r="BC87" s="7">
        <f t="shared" ca="1" si="23"/>
        <v>0</v>
      </c>
      <c r="BJ87" s="7">
        <f ca="1"/>
        <v>0</v>
      </c>
      <c r="BK87" s="7">
        <f ca="1"/>
        <v>0</v>
      </c>
      <c r="BL87" s="7">
        <f ca="1"/>
        <v>0</v>
      </c>
      <c r="BM87" s="7">
        <f ca="1"/>
        <v>0</v>
      </c>
      <c r="BN87" s="7">
        <f ca="1"/>
        <v>0</v>
      </c>
      <c r="BO87" s="7">
        <f ca="1"/>
        <v>0</v>
      </c>
      <c r="BP87" s="7">
        <f ca="1"/>
        <v>0</v>
      </c>
      <c r="BQ87" s="7">
        <f ca="1"/>
        <v>0</v>
      </c>
      <c r="BR87" s="7">
        <f ca="1"/>
        <v>0</v>
      </c>
      <c r="BS87" s="7">
        <f ca="1"/>
        <v>1</v>
      </c>
      <c r="BT87" s="7">
        <f ca="1"/>
        <v>0</v>
      </c>
      <c r="BU87" s="7">
        <f ca="1"/>
        <v>0</v>
      </c>
      <c r="BY87" s="7">
        <f ca="1"/>
        <v>0</v>
      </c>
      <c r="BZ87" s="7">
        <f ca="1"/>
        <v>5.3981575010411849E-4</v>
      </c>
      <c r="CA87" s="7">
        <f ca="1"/>
        <v>1.089462796378288E-3</v>
      </c>
      <c r="CB87" s="7">
        <f ca="1"/>
        <v>0</v>
      </c>
      <c r="CC87" s="7">
        <f ca="1"/>
        <v>6.2539629585233228E-4</v>
      </c>
      <c r="CD87" s="7">
        <f ca="1"/>
        <v>1.248896376336086E-3</v>
      </c>
      <c r="CE87" s="7">
        <f ca="1"/>
        <v>3.0395720675939547E-3</v>
      </c>
      <c r="CF87" s="7">
        <f ca="1"/>
        <v>3.1097932044690624E-3</v>
      </c>
      <c r="CG87" s="7">
        <f ca="1"/>
        <v>1.9050839984416576E-2</v>
      </c>
      <c r="CH87" s="7">
        <f ca="1"/>
        <v>1.019430338788887</v>
      </c>
      <c r="CI87" s="7">
        <f ca="1"/>
        <v>3.0395720675939542E-3</v>
      </c>
      <c r="CJ87" s="7">
        <f ca="1"/>
        <v>3.1279272343214246E-3</v>
      </c>
      <c r="CL87" s="7">
        <f ca="1"/>
        <v>6275</v>
      </c>
      <c r="CM87" s="22">
        <f t="shared" ca="1" si="39"/>
        <v>0</v>
      </c>
      <c r="CQ87" s="7">
        <f t="shared" ca="1" si="40"/>
        <v>0</v>
      </c>
      <c r="CR87" s="7">
        <f t="shared" ca="1" si="41"/>
        <v>0</v>
      </c>
      <c r="CS87" s="7">
        <f t="shared" ca="1" si="42"/>
        <v>0</v>
      </c>
      <c r="CT87" s="7">
        <f t="shared" ca="1" si="43"/>
        <v>0</v>
      </c>
      <c r="CU87" s="7">
        <f t="shared" ca="1" si="44"/>
        <v>0</v>
      </c>
      <c r="CV87" s="7">
        <f t="shared" ca="1" si="45"/>
        <v>0</v>
      </c>
      <c r="CW87" s="7">
        <f t="shared" ca="1" si="46"/>
        <v>6400</v>
      </c>
      <c r="CX87" s="7">
        <f t="shared" ca="1" si="47"/>
        <v>0</v>
      </c>
      <c r="CY87" s="7">
        <f t="shared" ca="1" si="48"/>
        <v>0</v>
      </c>
      <c r="EE87" s="204"/>
      <c r="EF87" s="3" t="s">
        <v>208</v>
      </c>
      <c r="EG87" s="7">
        <v>0</v>
      </c>
      <c r="EH87" s="7">
        <v>0</v>
      </c>
      <c r="EI87" s="7">
        <v>0</v>
      </c>
      <c r="EJ87" s="7">
        <v>0</v>
      </c>
      <c r="EK87" s="7">
        <v>0</v>
      </c>
      <c r="EL87" s="7">
        <v>0</v>
      </c>
      <c r="EM87" s="7">
        <v>0</v>
      </c>
      <c r="EN87" s="7">
        <v>0</v>
      </c>
      <c r="EO87" s="7">
        <v>0</v>
      </c>
      <c r="EP87" s="7">
        <v>0</v>
      </c>
      <c r="EQ87" s="7">
        <v>0</v>
      </c>
      <c r="ER87" s="7">
        <v>0</v>
      </c>
      <c r="EX87" s="204"/>
      <c r="EY87" s="3" t="s">
        <v>208</v>
      </c>
      <c r="EZ87" s="7">
        <f ca="1"/>
        <v>0</v>
      </c>
      <c r="FA87" s="7">
        <f ca="1"/>
        <v>0</v>
      </c>
      <c r="FB87" s="7">
        <f ca="1"/>
        <v>0</v>
      </c>
      <c r="FC87" s="7">
        <f ca="1"/>
        <v>0</v>
      </c>
      <c r="FD87" s="7">
        <f ca="1"/>
        <v>0</v>
      </c>
      <c r="FE87" s="7">
        <f ca="1"/>
        <v>0</v>
      </c>
      <c r="FF87" s="7">
        <f ca="1"/>
        <v>0</v>
      </c>
      <c r="FG87" s="7">
        <f ca="1"/>
        <v>0</v>
      </c>
      <c r="FH87" s="7">
        <f ca="1"/>
        <v>0</v>
      </c>
      <c r="FI87" s="7">
        <f ca="1"/>
        <v>0</v>
      </c>
      <c r="FJ87" s="7">
        <f ca="1"/>
        <v>0</v>
      </c>
      <c r="FK87" s="7">
        <f ca="1"/>
        <v>0</v>
      </c>
      <c r="FO87" s="7">
        <f t="shared" ca="1" si="25"/>
        <v>0</v>
      </c>
      <c r="FP87" s="7">
        <f t="shared" ca="1" si="25"/>
        <v>0</v>
      </c>
      <c r="FQ87" s="7">
        <f t="shared" ca="1" si="25"/>
        <v>0</v>
      </c>
      <c r="FR87" s="7">
        <f t="shared" ca="1" si="25"/>
        <v>0</v>
      </c>
      <c r="FS87" s="7">
        <f t="shared" ca="1" si="25"/>
        <v>0</v>
      </c>
      <c r="FT87" s="7">
        <f t="shared" ca="1" si="25"/>
        <v>0</v>
      </c>
      <c r="FU87" s="7">
        <f t="shared" ca="1" si="25"/>
        <v>0</v>
      </c>
      <c r="FV87" s="7">
        <f t="shared" ca="1" si="25"/>
        <v>0</v>
      </c>
      <c r="FW87" s="7">
        <f t="shared" ca="1" si="25"/>
        <v>0</v>
      </c>
      <c r="FY87" s="7">
        <f ca="1"/>
        <v>0</v>
      </c>
      <c r="GC87" s="7">
        <f t="shared" ca="1" si="49"/>
        <v>0</v>
      </c>
      <c r="GD87" s="7">
        <f t="shared" ca="1" si="26"/>
        <v>0</v>
      </c>
      <c r="GE87" s="7">
        <f t="shared" ca="1" si="26"/>
        <v>0</v>
      </c>
      <c r="GF87" s="7">
        <f t="shared" ca="1" si="26"/>
        <v>0</v>
      </c>
      <c r="GG87" s="7">
        <f t="shared" ca="1" si="26"/>
        <v>0</v>
      </c>
      <c r="GH87" s="7">
        <f t="shared" ca="1" si="26"/>
        <v>0</v>
      </c>
      <c r="GI87" s="7">
        <f t="shared" ca="1" si="26"/>
        <v>0</v>
      </c>
      <c r="GJ87" s="7">
        <f t="shared" ca="1" si="26"/>
        <v>0</v>
      </c>
      <c r="GK87" s="7">
        <f t="shared" ca="1" si="26"/>
        <v>0</v>
      </c>
      <c r="GQ87" s="204"/>
      <c r="GR87" s="3" t="s">
        <v>208</v>
      </c>
      <c r="GS87" s="7">
        <f ca="1"/>
        <v>0</v>
      </c>
      <c r="GT87" s="7">
        <f ca="1"/>
        <v>0</v>
      </c>
      <c r="GU87" s="7">
        <f ca="1"/>
        <v>0</v>
      </c>
      <c r="GV87" s="7">
        <f ca="1"/>
        <v>0</v>
      </c>
      <c r="GW87" s="7">
        <f ca="1"/>
        <v>0</v>
      </c>
      <c r="GX87" s="7">
        <f ca="1"/>
        <v>0</v>
      </c>
      <c r="GY87" s="7">
        <f ca="1"/>
        <v>0</v>
      </c>
      <c r="GZ87" s="7">
        <f ca="1"/>
        <v>0</v>
      </c>
      <c r="HA87" s="7">
        <f ca="1"/>
        <v>0</v>
      </c>
      <c r="HB87" s="7">
        <f ca="1"/>
        <v>0</v>
      </c>
      <c r="HC87" s="7">
        <f ca="1"/>
        <v>0</v>
      </c>
      <c r="HD87" s="7">
        <f ca="1"/>
        <v>0</v>
      </c>
      <c r="HH87" s="7">
        <f t="shared" ca="1" si="27"/>
        <v>0</v>
      </c>
      <c r="HI87" s="7">
        <f t="shared" ca="1" si="27"/>
        <v>0</v>
      </c>
      <c r="HJ87" s="7">
        <f t="shared" ca="1" si="27"/>
        <v>0</v>
      </c>
      <c r="HK87" s="7">
        <f t="shared" ca="1" si="27"/>
        <v>0</v>
      </c>
      <c r="HL87" s="7">
        <f t="shared" ca="1" si="27"/>
        <v>0</v>
      </c>
      <c r="HM87" s="7">
        <f t="shared" ca="1" si="27"/>
        <v>0</v>
      </c>
      <c r="HN87" s="7">
        <f t="shared" ca="1" si="27"/>
        <v>0</v>
      </c>
      <c r="HO87" s="7">
        <f t="shared" ca="1" si="27"/>
        <v>0</v>
      </c>
      <c r="HP87" s="7">
        <f t="shared" ca="1" si="27"/>
        <v>0</v>
      </c>
      <c r="HR87" s="7">
        <f ca="1"/>
        <v>0</v>
      </c>
      <c r="HV87" s="7">
        <f t="shared" ca="1" si="50"/>
        <v>0</v>
      </c>
      <c r="HW87" s="7">
        <f t="shared" ca="1" si="28"/>
        <v>0</v>
      </c>
      <c r="HX87" s="7">
        <f t="shared" ca="1" si="28"/>
        <v>0</v>
      </c>
      <c r="HY87" s="7">
        <f t="shared" ca="1" si="28"/>
        <v>0</v>
      </c>
      <c r="HZ87" s="7">
        <f t="shared" ca="1" si="28"/>
        <v>0</v>
      </c>
      <c r="IA87" s="7">
        <f t="shared" ca="1" si="28"/>
        <v>0</v>
      </c>
      <c r="IB87" s="7">
        <f t="shared" ca="1" si="28"/>
        <v>0</v>
      </c>
      <c r="IC87" s="7">
        <f t="shared" ca="1" si="28"/>
        <v>0</v>
      </c>
      <c r="ID87" s="7">
        <f t="shared" ca="1" si="28"/>
        <v>0</v>
      </c>
      <c r="IJ87" s="204"/>
      <c r="IK87" s="3" t="s">
        <v>208</v>
      </c>
      <c r="IL87" s="7">
        <f ca="1"/>
        <v>0</v>
      </c>
      <c r="IM87" s="7">
        <f ca="1"/>
        <v>0</v>
      </c>
      <c r="IN87" s="7">
        <f ca="1"/>
        <v>0</v>
      </c>
      <c r="IO87" s="7">
        <f ca="1"/>
        <v>0</v>
      </c>
      <c r="IP87" s="7">
        <f ca="1"/>
        <v>0</v>
      </c>
      <c r="IQ87" s="7">
        <f ca="1"/>
        <v>0</v>
      </c>
      <c r="IR87" s="7">
        <f ca="1"/>
        <v>0</v>
      </c>
      <c r="IS87" s="7">
        <f ca="1"/>
        <v>0</v>
      </c>
      <c r="IT87" s="7">
        <f ca="1"/>
        <v>0</v>
      </c>
      <c r="IU87" s="7">
        <f ca="1"/>
        <v>0</v>
      </c>
      <c r="IV87" s="7">
        <f ca="1"/>
        <v>0</v>
      </c>
      <c r="IW87" s="7">
        <f ca="1"/>
        <v>0</v>
      </c>
      <c r="JA87" s="7">
        <f t="shared" ca="1" si="29"/>
        <v>0</v>
      </c>
      <c r="JB87" s="7">
        <f t="shared" ca="1" si="29"/>
        <v>0</v>
      </c>
      <c r="JC87" s="7">
        <f t="shared" ca="1" si="29"/>
        <v>0</v>
      </c>
      <c r="JD87" s="7">
        <f t="shared" ca="1" si="29"/>
        <v>0</v>
      </c>
      <c r="JE87" s="7">
        <f t="shared" ca="1" si="29"/>
        <v>0</v>
      </c>
      <c r="JF87" s="7">
        <f t="shared" ca="1" si="29"/>
        <v>0</v>
      </c>
      <c r="JG87" s="7">
        <f t="shared" ca="1" si="29"/>
        <v>0</v>
      </c>
      <c r="JH87" s="7">
        <f t="shared" ca="1" si="29"/>
        <v>0</v>
      </c>
      <c r="JI87" s="7">
        <f t="shared" ca="1" si="29"/>
        <v>0</v>
      </c>
      <c r="JK87" s="7">
        <f ca="1"/>
        <v>0</v>
      </c>
      <c r="JO87" s="7">
        <f t="shared" ca="1" si="51"/>
        <v>0</v>
      </c>
      <c r="JP87" s="7">
        <f t="shared" ca="1" si="30"/>
        <v>0</v>
      </c>
      <c r="JQ87" s="7">
        <f t="shared" ca="1" si="30"/>
        <v>0</v>
      </c>
      <c r="JR87" s="7">
        <f t="shared" ca="1" si="30"/>
        <v>0</v>
      </c>
      <c r="JS87" s="7">
        <f t="shared" ca="1" si="30"/>
        <v>0</v>
      </c>
      <c r="JT87" s="7">
        <f t="shared" ca="1" si="30"/>
        <v>0</v>
      </c>
      <c r="JU87" s="7">
        <f t="shared" ca="1" si="30"/>
        <v>0</v>
      </c>
      <c r="JV87" s="7">
        <f t="shared" ca="1" si="30"/>
        <v>0</v>
      </c>
      <c r="JW87" s="7">
        <f t="shared" ca="1" si="30"/>
        <v>0</v>
      </c>
      <c r="KC87" s="204"/>
      <c r="KD87" s="3" t="s">
        <v>208</v>
      </c>
      <c r="KE87" s="7">
        <f ca="1"/>
        <v>0</v>
      </c>
      <c r="KF87" s="7">
        <f ca="1"/>
        <v>0</v>
      </c>
      <c r="KG87" s="7">
        <f ca="1"/>
        <v>0</v>
      </c>
      <c r="KH87" s="7">
        <f ca="1"/>
        <v>0</v>
      </c>
      <c r="KI87" s="7">
        <f ca="1"/>
        <v>0</v>
      </c>
      <c r="KJ87" s="7">
        <f ca="1"/>
        <v>0</v>
      </c>
      <c r="KK87" s="7">
        <f ca="1"/>
        <v>0</v>
      </c>
      <c r="KL87" s="7">
        <f ca="1"/>
        <v>0</v>
      </c>
      <c r="KM87" s="7">
        <f ca="1"/>
        <v>0</v>
      </c>
      <c r="KN87" s="7">
        <f ca="1"/>
        <v>11883.414556729156</v>
      </c>
      <c r="KO87" s="7">
        <f ca="1"/>
        <v>0</v>
      </c>
      <c r="KP87" s="7">
        <f ca="1"/>
        <v>0</v>
      </c>
      <c r="KT87" s="7">
        <f t="shared" ca="1" si="31"/>
        <v>0</v>
      </c>
      <c r="KU87" s="7">
        <f t="shared" ca="1" si="31"/>
        <v>0</v>
      </c>
      <c r="KV87" s="7">
        <f t="shared" ca="1" si="31"/>
        <v>0</v>
      </c>
      <c r="KW87" s="7">
        <f t="shared" ca="1" si="31"/>
        <v>0</v>
      </c>
      <c r="KX87" s="7">
        <f t="shared" ca="1" si="31"/>
        <v>0</v>
      </c>
      <c r="KY87" s="7">
        <f t="shared" ca="1" si="31"/>
        <v>0</v>
      </c>
      <c r="KZ87" s="7">
        <f t="shared" ca="1" si="31"/>
        <v>12120.135962241689</v>
      </c>
      <c r="LA87" s="7">
        <f t="shared" ca="1" si="31"/>
        <v>0</v>
      </c>
      <c r="LB87" s="7">
        <f t="shared" ca="1" si="31"/>
        <v>0</v>
      </c>
      <c r="LD87" s="7">
        <f ca="1"/>
        <v>11883.414556729156</v>
      </c>
      <c r="LH87" s="7">
        <f t="shared" ca="1" si="52"/>
        <v>0</v>
      </c>
      <c r="LI87" s="7">
        <f t="shared" ca="1" si="32"/>
        <v>0</v>
      </c>
      <c r="LJ87" s="7">
        <f t="shared" ca="1" si="32"/>
        <v>0</v>
      </c>
      <c r="LK87" s="7">
        <f t="shared" ca="1" si="32"/>
        <v>0</v>
      </c>
      <c r="LL87" s="7">
        <f t="shared" ca="1" si="32"/>
        <v>0</v>
      </c>
      <c r="LM87" s="7">
        <f t="shared" ca="1" si="32"/>
        <v>0</v>
      </c>
      <c r="LN87" s="7">
        <f t="shared" ca="1" si="32"/>
        <v>11883.414556729156</v>
      </c>
      <c r="LO87" s="7">
        <f t="shared" ca="1" si="32"/>
        <v>0</v>
      </c>
      <c r="LP87" s="7">
        <f t="shared" ca="1" si="32"/>
        <v>0</v>
      </c>
      <c r="LV87" s="204"/>
      <c r="LW87" s="3" t="s">
        <v>208</v>
      </c>
      <c r="LX87" s="7">
        <f ca="1"/>
        <v>0</v>
      </c>
      <c r="LY87" s="7">
        <f ca="1"/>
        <v>0</v>
      </c>
      <c r="LZ87" s="7">
        <f ca="1"/>
        <v>0</v>
      </c>
      <c r="MA87" s="7">
        <f ca="1"/>
        <v>0</v>
      </c>
      <c r="MB87" s="7">
        <f ca="1"/>
        <v>0</v>
      </c>
      <c r="MC87" s="7">
        <f ca="1"/>
        <v>0</v>
      </c>
      <c r="MD87" s="7">
        <f ca="1"/>
        <v>0</v>
      </c>
      <c r="ME87" s="7">
        <f ca="1"/>
        <v>0</v>
      </c>
      <c r="MF87" s="7">
        <f ca="1"/>
        <v>0</v>
      </c>
      <c r="MG87" s="7">
        <f ca="1"/>
        <v>12410.687526523017</v>
      </c>
      <c r="MH87" s="7">
        <f ca="1"/>
        <v>0</v>
      </c>
      <c r="MI87" s="7">
        <f ca="1"/>
        <v>0</v>
      </c>
      <c r="MM87" s="7">
        <f t="shared" ca="1" si="33"/>
        <v>0</v>
      </c>
      <c r="MN87" s="7">
        <f t="shared" ca="1" si="33"/>
        <v>0</v>
      </c>
      <c r="MO87" s="7">
        <f t="shared" ca="1" si="33"/>
        <v>0</v>
      </c>
      <c r="MP87" s="7">
        <f t="shared" ca="1" si="33"/>
        <v>0</v>
      </c>
      <c r="MQ87" s="7">
        <f t="shared" ca="1" si="33"/>
        <v>0</v>
      </c>
      <c r="MR87" s="7">
        <f t="shared" ca="1" si="33"/>
        <v>0</v>
      </c>
      <c r="MS87" s="7">
        <f t="shared" ca="1" si="33"/>
        <v>12657.912377648974</v>
      </c>
      <c r="MT87" s="7">
        <f t="shared" ca="1" si="33"/>
        <v>0</v>
      </c>
      <c r="MU87" s="7">
        <f t="shared" ca="1" si="33"/>
        <v>0</v>
      </c>
      <c r="MW87" s="7">
        <f ca="1"/>
        <v>12410.687526523017</v>
      </c>
      <c r="NA87" s="7">
        <f t="shared" ca="1" si="53"/>
        <v>0</v>
      </c>
      <c r="NB87" s="7">
        <f t="shared" ca="1" si="34"/>
        <v>0</v>
      </c>
      <c r="NC87" s="7">
        <f t="shared" ca="1" si="34"/>
        <v>0</v>
      </c>
      <c r="ND87" s="7">
        <f t="shared" ca="1" si="34"/>
        <v>0</v>
      </c>
      <c r="NE87" s="7">
        <f t="shared" ca="1" si="34"/>
        <v>0</v>
      </c>
      <c r="NF87" s="7">
        <f t="shared" ca="1" si="34"/>
        <v>0</v>
      </c>
      <c r="NG87" s="7">
        <f t="shared" ca="1" si="34"/>
        <v>12410.687526523017</v>
      </c>
      <c r="NH87" s="7">
        <f t="shared" ca="1" si="34"/>
        <v>0</v>
      </c>
      <c r="NI87" s="7">
        <f t="shared" ca="1" si="34"/>
        <v>0</v>
      </c>
      <c r="NO87" s="204"/>
      <c r="NP87" s="3" t="s">
        <v>208</v>
      </c>
      <c r="NQ87" s="7">
        <f ca="1"/>
        <v>0</v>
      </c>
      <c r="NR87" s="7">
        <f ca="1"/>
        <v>0</v>
      </c>
      <c r="NS87" s="7">
        <f ca="1"/>
        <v>0</v>
      </c>
      <c r="NT87" s="7">
        <f ca="1"/>
        <v>0</v>
      </c>
      <c r="NU87" s="7">
        <f ca="1"/>
        <v>0</v>
      </c>
      <c r="NV87" s="7">
        <f ca="1"/>
        <v>0</v>
      </c>
      <c r="NW87" s="7">
        <f ca="1"/>
        <v>0</v>
      </c>
      <c r="NX87" s="7">
        <f ca="1"/>
        <v>0</v>
      </c>
      <c r="NY87" s="7">
        <f ca="1"/>
        <v>0</v>
      </c>
      <c r="NZ87" s="7">
        <f ca="1"/>
        <v>12507.892916768838</v>
      </c>
      <c r="OA87" s="7">
        <f ca="1"/>
        <v>0</v>
      </c>
      <c r="OB87" s="7">
        <f ca="1"/>
        <v>0</v>
      </c>
      <c r="OF87" s="7">
        <f t="shared" ca="1" si="54"/>
        <v>0</v>
      </c>
      <c r="OG87" s="7">
        <f t="shared" ca="1" si="35"/>
        <v>0</v>
      </c>
      <c r="OH87" s="7">
        <f t="shared" ca="1" si="35"/>
        <v>0</v>
      </c>
      <c r="OI87" s="7">
        <f t="shared" ca="1" si="35"/>
        <v>0</v>
      </c>
      <c r="OJ87" s="7">
        <f t="shared" ca="1" si="35"/>
        <v>0</v>
      </c>
      <c r="OK87" s="7">
        <f t="shared" ca="1" si="35"/>
        <v>0</v>
      </c>
      <c r="OL87" s="7">
        <f t="shared" ca="1" si="35"/>
        <v>12757.05413025029</v>
      </c>
      <c r="OM87" s="7">
        <f t="shared" ca="1" si="35"/>
        <v>0</v>
      </c>
      <c r="ON87" s="7">
        <f t="shared" ca="1" si="35"/>
        <v>0</v>
      </c>
      <c r="OP87" s="7">
        <f ca="1"/>
        <v>12507.892916768838</v>
      </c>
      <c r="OT87" s="7">
        <f t="shared" ca="1" si="55"/>
        <v>0</v>
      </c>
      <c r="OU87" s="7">
        <f t="shared" ca="1" si="36"/>
        <v>0</v>
      </c>
      <c r="OV87" s="7">
        <f t="shared" ca="1" si="36"/>
        <v>0</v>
      </c>
      <c r="OW87" s="7">
        <f t="shared" ca="1" si="36"/>
        <v>0</v>
      </c>
      <c r="OX87" s="7">
        <f t="shared" ca="1" si="36"/>
        <v>0</v>
      </c>
      <c r="OY87" s="7">
        <f t="shared" ca="1" si="36"/>
        <v>0</v>
      </c>
      <c r="OZ87" s="7">
        <f t="shared" ca="1" si="36"/>
        <v>12507.892916768838</v>
      </c>
      <c r="PA87" s="7">
        <f t="shared" ca="1" si="36"/>
        <v>0</v>
      </c>
      <c r="PB87" s="7">
        <f t="shared" ca="1" si="36"/>
        <v>0</v>
      </c>
    </row>
    <row r="88" spans="1:418" ht="16" customHeight="1">
      <c r="A88" s="204"/>
      <c r="B88" s="3" t="s">
        <v>131</v>
      </c>
      <c r="C88" s="18">
        <v>0</v>
      </c>
      <c r="D88" s="18">
        <v>0</v>
      </c>
      <c r="E88" s="18">
        <v>0</v>
      </c>
      <c r="F88" s="18">
        <v>0</v>
      </c>
      <c r="G88" s="18">
        <v>0</v>
      </c>
      <c r="H88" s="18">
        <v>0</v>
      </c>
      <c r="I88" s="18">
        <v>0</v>
      </c>
      <c r="J88" s="18">
        <f>W24</f>
        <v>15500</v>
      </c>
      <c r="K88" s="18">
        <v>0</v>
      </c>
      <c r="L88" s="18">
        <v>0</v>
      </c>
      <c r="M88" s="18">
        <v>0</v>
      </c>
      <c r="N88" s="18">
        <v>0</v>
      </c>
      <c r="O88" s="216"/>
      <c r="AJ88" s="215"/>
      <c r="AK88" s="98" t="s">
        <v>131</v>
      </c>
      <c r="AL88" s="7">
        <f>SUM(C88:M88)</f>
        <v>15500</v>
      </c>
      <c r="AN88" s="7">
        <f t="shared" si="37"/>
        <v>15500</v>
      </c>
      <c r="AU88" s="7">
        <f t="shared" ca="1" si="38"/>
        <v>0</v>
      </c>
      <c r="AV88" s="7">
        <f t="shared" ca="1" si="23"/>
        <v>0</v>
      </c>
      <c r="AW88" s="7">
        <f t="shared" ca="1" si="23"/>
        <v>0</v>
      </c>
      <c r="AX88" s="7">
        <f t="shared" ca="1" si="23"/>
        <v>0</v>
      </c>
      <c r="AY88" s="7">
        <f t="shared" ca="1" si="23"/>
        <v>0</v>
      </c>
      <c r="AZ88" s="7">
        <f t="shared" ca="1" si="23"/>
        <v>0</v>
      </c>
      <c r="BA88" s="7">
        <f t="shared" ca="1" si="23"/>
        <v>0</v>
      </c>
      <c r="BB88" s="7">
        <f t="shared" ca="1" si="23"/>
        <v>15500</v>
      </c>
      <c r="BC88" s="7">
        <f t="shared" ca="1" si="23"/>
        <v>0</v>
      </c>
      <c r="BJ88" s="7">
        <f ca="1"/>
        <v>0</v>
      </c>
      <c r="BK88" s="7">
        <f ca="1"/>
        <v>0</v>
      </c>
      <c r="BL88" s="7">
        <f ca="1"/>
        <v>0</v>
      </c>
      <c r="BM88" s="7">
        <f ca="1"/>
        <v>0</v>
      </c>
      <c r="BN88" s="7">
        <f ca="1"/>
        <v>0</v>
      </c>
      <c r="BO88" s="7">
        <f ca="1"/>
        <v>0</v>
      </c>
      <c r="BP88" s="7">
        <f ca="1"/>
        <v>0</v>
      </c>
      <c r="BQ88" s="7">
        <f ca="1"/>
        <v>1</v>
      </c>
      <c r="BR88" s="7">
        <f ca="1"/>
        <v>0</v>
      </c>
      <c r="BS88" s="7">
        <f ca="1"/>
        <v>0</v>
      </c>
      <c r="BT88" s="7">
        <f ca="1"/>
        <v>0</v>
      </c>
      <c r="BU88" s="7">
        <f ca="1"/>
        <v>0</v>
      </c>
      <c r="BY88" s="7">
        <f ca="1"/>
        <v>0</v>
      </c>
      <c r="BZ88" s="7">
        <f ca="1"/>
        <v>1.0815016839960862E-3</v>
      </c>
      <c r="CA88" s="7">
        <f ca="1"/>
        <v>1.640806715427416E-3</v>
      </c>
      <c r="CB88" s="7">
        <f ca="1"/>
        <v>0</v>
      </c>
      <c r="CC88" s="7">
        <f ca="1"/>
        <v>1.252959268044246E-3</v>
      </c>
      <c r="CD88" s="7">
        <f ca="1"/>
        <v>1.8809247713436231E-3</v>
      </c>
      <c r="CE88" s="7">
        <f ca="1"/>
        <v>1.8448437968403091E-3</v>
      </c>
      <c r="CF88" s="7">
        <f ca="1"/>
        <v>1.0249897741815857</v>
      </c>
      <c r="CG88" s="7">
        <f ca="1"/>
        <v>4.7784627288183137E-3</v>
      </c>
      <c r="CH88" s="7">
        <f ca="1"/>
        <v>4.8736512293923841E-3</v>
      </c>
      <c r="CI88" s="7">
        <f ca="1"/>
        <v>1.8448437968403091E-3</v>
      </c>
      <c r="CJ88" s="7">
        <f ca="1"/>
        <v>1.1735992467756333E-2</v>
      </c>
      <c r="CL88" s="7">
        <f ca="1"/>
        <v>15499.999999999998</v>
      </c>
      <c r="CM88" s="22">
        <f t="shared" ca="1" si="39"/>
        <v>0</v>
      </c>
      <c r="CQ88" s="7">
        <f t="shared" ca="1" si="40"/>
        <v>0</v>
      </c>
      <c r="CR88" s="7">
        <f t="shared" ca="1" si="41"/>
        <v>0</v>
      </c>
      <c r="CS88" s="7">
        <f t="shared" ca="1" si="42"/>
        <v>0</v>
      </c>
      <c r="CT88" s="7">
        <f t="shared" ca="1" si="43"/>
        <v>0</v>
      </c>
      <c r="CU88" s="7">
        <f t="shared" ca="1" si="44"/>
        <v>0</v>
      </c>
      <c r="CV88" s="7">
        <f t="shared" ca="1" si="45"/>
        <v>0</v>
      </c>
      <c r="CW88" s="7">
        <f t="shared" ca="1" si="46"/>
        <v>0</v>
      </c>
      <c r="CX88" s="7">
        <f t="shared" ca="1" si="47"/>
        <v>15850</v>
      </c>
      <c r="CY88" s="7">
        <f t="shared" ca="1" si="48"/>
        <v>0</v>
      </c>
      <c r="EE88" s="204"/>
      <c r="EF88" s="3" t="s">
        <v>131</v>
      </c>
      <c r="EG88" s="7">
        <v>0</v>
      </c>
      <c r="EH88" s="7">
        <v>0</v>
      </c>
      <c r="EI88" s="7">
        <v>0</v>
      </c>
      <c r="EJ88" s="7">
        <v>0</v>
      </c>
      <c r="EK88" s="7">
        <v>0</v>
      </c>
      <c r="EL88" s="7">
        <v>0</v>
      </c>
      <c r="EM88" s="7">
        <v>0</v>
      </c>
      <c r="EN88" s="7">
        <v>0</v>
      </c>
      <c r="EO88" s="7">
        <v>0</v>
      </c>
      <c r="EP88" s="7">
        <v>0</v>
      </c>
      <c r="EQ88" s="7">
        <v>0</v>
      </c>
      <c r="ER88" s="7">
        <v>0</v>
      </c>
      <c r="EX88" s="204"/>
      <c r="EY88" s="3" t="s">
        <v>131</v>
      </c>
      <c r="EZ88" s="7">
        <f ca="1"/>
        <v>0</v>
      </c>
      <c r="FA88" s="7">
        <f ca="1"/>
        <v>0</v>
      </c>
      <c r="FB88" s="7">
        <f ca="1"/>
        <v>0</v>
      </c>
      <c r="FC88" s="7">
        <f ca="1"/>
        <v>0</v>
      </c>
      <c r="FD88" s="7">
        <f ca="1"/>
        <v>0</v>
      </c>
      <c r="FE88" s="7">
        <f ca="1"/>
        <v>0</v>
      </c>
      <c r="FF88" s="7">
        <f ca="1"/>
        <v>0</v>
      </c>
      <c r="FG88" s="7">
        <f ca="1"/>
        <v>0</v>
      </c>
      <c r="FH88" s="7">
        <f ca="1"/>
        <v>0</v>
      </c>
      <c r="FI88" s="7">
        <f ca="1"/>
        <v>0</v>
      </c>
      <c r="FJ88" s="7">
        <f ca="1"/>
        <v>0</v>
      </c>
      <c r="FK88" s="7">
        <f ca="1"/>
        <v>0</v>
      </c>
      <c r="FO88" s="7">
        <f t="shared" ca="1" si="25"/>
        <v>0</v>
      </c>
      <c r="FP88" s="7">
        <f t="shared" ca="1" si="25"/>
        <v>0</v>
      </c>
      <c r="FQ88" s="7">
        <f t="shared" ca="1" si="25"/>
        <v>0</v>
      </c>
      <c r="FR88" s="7">
        <f t="shared" ca="1" si="25"/>
        <v>0</v>
      </c>
      <c r="FS88" s="7">
        <f t="shared" ca="1" si="25"/>
        <v>0</v>
      </c>
      <c r="FT88" s="7">
        <f t="shared" ca="1" si="25"/>
        <v>0</v>
      </c>
      <c r="FU88" s="7">
        <f t="shared" ca="1" si="25"/>
        <v>0</v>
      </c>
      <c r="FV88" s="7">
        <f t="shared" ca="1" si="25"/>
        <v>0</v>
      </c>
      <c r="FW88" s="7">
        <f t="shared" ca="1" si="25"/>
        <v>0</v>
      </c>
      <c r="FY88" s="7">
        <f ca="1"/>
        <v>0</v>
      </c>
      <c r="GC88" s="7">
        <f t="shared" ca="1" si="49"/>
        <v>0</v>
      </c>
      <c r="GD88" s="7">
        <f t="shared" ca="1" si="26"/>
        <v>0</v>
      </c>
      <c r="GE88" s="7">
        <f t="shared" ca="1" si="26"/>
        <v>0</v>
      </c>
      <c r="GF88" s="7">
        <f t="shared" ca="1" si="26"/>
        <v>0</v>
      </c>
      <c r="GG88" s="7">
        <f t="shared" ca="1" si="26"/>
        <v>0</v>
      </c>
      <c r="GH88" s="7">
        <f t="shared" ca="1" si="26"/>
        <v>0</v>
      </c>
      <c r="GI88" s="7">
        <f t="shared" ca="1" si="26"/>
        <v>0</v>
      </c>
      <c r="GJ88" s="7">
        <f t="shared" ca="1" si="26"/>
        <v>0</v>
      </c>
      <c r="GK88" s="7">
        <f t="shared" ca="1" si="26"/>
        <v>0</v>
      </c>
      <c r="GQ88" s="204"/>
      <c r="GR88" s="3" t="s">
        <v>131</v>
      </c>
      <c r="GS88" s="7">
        <f ca="1"/>
        <v>0</v>
      </c>
      <c r="GT88" s="7">
        <f ca="1"/>
        <v>0</v>
      </c>
      <c r="GU88" s="7">
        <f ca="1"/>
        <v>0</v>
      </c>
      <c r="GV88" s="7">
        <f ca="1"/>
        <v>0</v>
      </c>
      <c r="GW88" s="7">
        <f ca="1"/>
        <v>0</v>
      </c>
      <c r="GX88" s="7">
        <f ca="1"/>
        <v>0</v>
      </c>
      <c r="GY88" s="7">
        <f ca="1"/>
        <v>0</v>
      </c>
      <c r="GZ88" s="7">
        <f ca="1"/>
        <v>0</v>
      </c>
      <c r="HA88" s="7">
        <f ca="1"/>
        <v>0</v>
      </c>
      <c r="HB88" s="7">
        <f ca="1"/>
        <v>0</v>
      </c>
      <c r="HC88" s="7">
        <f ca="1"/>
        <v>0</v>
      </c>
      <c r="HD88" s="7">
        <f ca="1"/>
        <v>0</v>
      </c>
      <c r="HH88" s="7">
        <f t="shared" ca="1" si="27"/>
        <v>0</v>
      </c>
      <c r="HI88" s="7">
        <f t="shared" ca="1" si="27"/>
        <v>0</v>
      </c>
      <c r="HJ88" s="7">
        <f t="shared" ca="1" si="27"/>
        <v>0</v>
      </c>
      <c r="HK88" s="7">
        <f t="shared" ca="1" si="27"/>
        <v>0</v>
      </c>
      <c r="HL88" s="7">
        <f t="shared" ca="1" si="27"/>
        <v>0</v>
      </c>
      <c r="HM88" s="7">
        <f t="shared" ca="1" si="27"/>
        <v>0</v>
      </c>
      <c r="HN88" s="7">
        <f t="shared" ca="1" si="27"/>
        <v>0</v>
      </c>
      <c r="HO88" s="7">
        <f t="shared" ca="1" si="27"/>
        <v>0</v>
      </c>
      <c r="HP88" s="7">
        <f t="shared" ca="1" si="27"/>
        <v>0</v>
      </c>
      <c r="HR88" s="7">
        <f ca="1"/>
        <v>0</v>
      </c>
      <c r="HV88" s="7">
        <f t="shared" ca="1" si="50"/>
        <v>0</v>
      </c>
      <c r="HW88" s="7">
        <f t="shared" ca="1" si="28"/>
        <v>0</v>
      </c>
      <c r="HX88" s="7">
        <f t="shared" ca="1" si="28"/>
        <v>0</v>
      </c>
      <c r="HY88" s="7">
        <f t="shared" ca="1" si="28"/>
        <v>0</v>
      </c>
      <c r="HZ88" s="7">
        <f t="shared" ca="1" si="28"/>
        <v>0</v>
      </c>
      <c r="IA88" s="7">
        <f t="shared" ca="1" si="28"/>
        <v>0</v>
      </c>
      <c r="IB88" s="7">
        <f t="shared" ca="1" si="28"/>
        <v>0</v>
      </c>
      <c r="IC88" s="7">
        <f t="shared" ca="1" si="28"/>
        <v>0</v>
      </c>
      <c r="ID88" s="7">
        <f t="shared" ca="1" si="28"/>
        <v>0</v>
      </c>
      <c r="IJ88" s="204"/>
      <c r="IK88" s="3" t="s">
        <v>131</v>
      </c>
      <c r="IL88" s="7">
        <f ca="1"/>
        <v>0</v>
      </c>
      <c r="IM88" s="7">
        <f ca="1"/>
        <v>0</v>
      </c>
      <c r="IN88" s="7">
        <f ca="1"/>
        <v>0</v>
      </c>
      <c r="IO88" s="7">
        <f ca="1"/>
        <v>0</v>
      </c>
      <c r="IP88" s="7">
        <f ca="1"/>
        <v>0</v>
      </c>
      <c r="IQ88" s="7">
        <f ca="1"/>
        <v>0</v>
      </c>
      <c r="IR88" s="7">
        <f ca="1"/>
        <v>0</v>
      </c>
      <c r="IS88" s="7">
        <f ca="1"/>
        <v>0</v>
      </c>
      <c r="IT88" s="7">
        <f ca="1"/>
        <v>0</v>
      </c>
      <c r="IU88" s="7">
        <f ca="1"/>
        <v>0</v>
      </c>
      <c r="IV88" s="7">
        <f ca="1"/>
        <v>0</v>
      </c>
      <c r="IW88" s="7">
        <f ca="1"/>
        <v>0</v>
      </c>
      <c r="JA88" s="7">
        <f t="shared" ca="1" si="29"/>
        <v>0</v>
      </c>
      <c r="JB88" s="7">
        <f t="shared" ca="1" si="29"/>
        <v>0</v>
      </c>
      <c r="JC88" s="7">
        <f t="shared" ca="1" si="29"/>
        <v>0</v>
      </c>
      <c r="JD88" s="7">
        <f t="shared" ca="1" si="29"/>
        <v>0</v>
      </c>
      <c r="JE88" s="7">
        <f t="shared" ca="1" si="29"/>
        <v>0</v>
      </c>
      <c r="JF88" s="7">
        <f t="shared" ca="1" si="29"/>
        <v>0</v>
      </c>
      <c r="JG88" s="7">
        <f t="shared" ca="1" si="29"/>
        <v>0</v>
      </c>
      <c r="JH88" s="7">
        <f t="shared" ca="1" si="29"/>
        <v>0</v>
      </c>
      <c r="JI88" s="7">
        <f t="shared" ca="1" si="29"/>
        <v>0</v>
      </c>
      <c r="JK88" s="7">
        <f ca="1"/>
        <v>0</v>
      </c>
      <c r="JO88" s="7">
        <f t="shared" ca="1" si="51"/>
        <v>0</v>
      </c>
      <c r="JP88" s="7">
        <f t="shared" ca="1" si="30"/>
        <v>0</v>
      </c>
      <c r="JQ88" s="7">
        <f t="shared" ca="1" si="30"/>
        <v>0</v>
      </c>
      <c r="JR88" s="7">
        <f t="shared" ca="1" si="30"/>
        <v>0</v>
      </c>
      <c r="JS88" s="7">
        <f t="shared" ca="1" si="30"/>
        <v>0</v>
      </c>
      <c r="JT88" s="7">
        <f t="shared" ca="1" si="30"/>
        <v>0</v>
      </c>
      <c r="JU88" s="7">
        <f t="shared" ca="1" si="30"/>
        <v>0</v>
      </c>
      <c r="JV88" s="7">
        <f t="shared" ca="1" si="30"/>
        <v>0</v>
      </c>
      <c r="JW88" s="7">
        <f t="shared" ca="1" si="30"/>
        <v>0</v>
      </c>
      <c r="KC88" s="204"/>
      <c r="KD88" s="3" t="s">
        <v>131</v>
      </c>
      <c r="KE88" s="7">
        <f ca="1"/>
        <v>0</v>
      </c>
      <c r="KF88" s="7">
        <f ca="1"/>
        <v>0</v>
      </c>
      <c r="KG88" s="7">
        <f ca="1"/>
        <v>0</v>
      </c>
      <c r="KH88" s="7">
        <f ca="1"/>
        <v>0</v>
      </c>
      <c r="KI88" s="7">
        <f ca="1"/>
        <v>0</v>
      </c>
      <c r="KJ88" s="7">
        <f ca="1"/>
        <v>0</v>
      </c>
      <c r="KK88" s="7">
        <f ca="1"/>
        <v>0</v>
      </c>
      <c r="KL88" s="7">
        <f ca="1"/>
        <v>12861.560047909328</v>
      </c>
      <c r="KM88" s="7">
        <f ca="1"/>
        <v>0</v>
      </c>
      <c r="KN88" s="7">
        <f ca="1"/>
        <v>0</v>
      </c>
      <c r="KO88" s="7">
        <f ca="1"/>
        <v>0</v>
      </c>
      <c r="KP88" s="7">
        <f ca="1"/>
        <v>0</v>
      </c>
      <c r="KT88" s="7">
        <f t="shared" ca="1" si="31"/>
        <v>0</v>
      </c>
      <c r="KU88" s="7">
        <f t="shared" ca="1" si="31"/>
        <v>0</v>
      </c>
      <c r="KV88" s="7">
        <f t="shared" ca="1" si="31"/>
        <v>0</v>
      </c>
      <c r="KW88" s="7">
        <f t="shared" ca="1" si="31"/>
        <v>0</v>
      </c>
      <c r="KX88" s="7">
        <f t="shared" ca="1" si="31"/>
        <v>0</v>
      </c>
      <c r="KY88" s="7">
        <f t="shared" ca="1" si="31"/>
        <v>0</v>
      </c>
      <c r="KZ88" s="7">
        <f t="shared" ca="1" si="31"/>
        <v>0</v>
      </c>
      <c r="LA88" s="7">
        <f t="shared" ca="1" si="31"/>
        <v>13151.982371571796</v>
      </c>
      <c r="LB88" s="7">
        <f t="shared" ca="1" si="31"/>
        <v>0</v>
      </c>
      <c r="LD88" s="7">
        <f ca="1"/>
        <v>12861.560047909328</v>
      </c>
      <c r="LH88" s="7">
        <f t="shared" ca="1" si="52"/>
        <v>0</v>
      </c>
      <c r="LI88" s="7">
        <f t="shared" ca="1" si="32"/>
        <v>0</v>
      </c>
      <c r="LJ88" s="7">
        <f t="shared" ca="1" si="32"/>
        <v>0</v>
      </c>
      <c r="LK88" s="7">
        <f t="shared" ca="1" si="32"/>
        <v>0</v>
      </c>
      <c r="LL88" s="7">
        <f t="shared" ca="1" si="32"/>
        <v>0</v>
      </c>
      <c r="LM88" s="7">
        <f t="shared" ca="1" si="32"/>
        <v>0</v>
      </c>
      <c r="LN88" s="7">
        <f t="shared" ca="1" si="32"/>
        <v>0</v>
      </c>
      <c r="LO88" s="7">
        <f t="shared" ca="1" si="32"/>
        <v>12861.560047909328</v>
      </c>
      <c r="LP88" s="7">
        <f t="shared" ca="1" si="32"/>
        <v>0</v>
      </c>
      <c r="LV88" s="204"/>
      <c r="LW88" s="3" t="s">
        <v>131</v>
      </c>
      <c r="LX88" s="7">
        <f ca="1"/>
        <v>0</v>
      </c>
      <c r="LY88" s="7">
        <f ca="1"/>
        <v>0</v>
      </c>
      <c r="LZ88" s="7">
        <f ca="1"/>
        <v>0</v>
      </c>
      <c r="MA88" s="7">
        <f ca="1"/>
        <v>0</v>
      </c>
      <c r="MB88" s="7">
        <f ca="1"/>
        <v>0</v>
      </c>
      <c r="MC88" s="7">
        <f ca="1"/>
        <v>0</v>
      </c>
      <c r="MD88" s="7">
        <f ca="1"/>
        <v>0</v>
      </c>
      <c r="ME88" s="7">
        <f ca="1"/>
        <v>15125.893334738244</v>
      </c>
      <c r="MF88" s="7">
        <f ca="1"/>
        <v>0</v>
      </c>
      <c r="MG88" s="7">
        <f ca="1"/>
        <v>0</v>
      </c>
      <c r="MH88" s="7">
        <f ca="1"/>
        <v>0</v>
      </c>
      <c r="MI88" s="7">
        <f ca="1"/>
        <v>0</v>
      </c>
      <c r="MM88" s="7">
        <f t="shared" ca="1" si="33"/>
        <v>0</v>
      </c>
      <c r="MN88" s="7">
        <f t="shared" ca="1" si="33"/>
        <v>0</v>
      </c>
      <c r="MO88" s="7">
        <f t="shared" ca="1" si="33"/>
        <v>0</v>
      </c>
      <c r="MP88" s="7">
        <f t="shared" ca="1" si="33"/>
        <v>0</v>
      </c>
      <c r="MQ88" s="7">
        <f t="shared" ca="1" si="33"/>
        <v>0</v>
      </c>
      <c r="MR88" s="7">
        <f t="shared" ca="1" si="33"/>
        <v>0</v>
      </c>
      <c r="MS88" s="7">
        <f t="shared" ca="1" si="33"/>
        <v>0</v>
      </c>
      <c r="MT88" s="7">
        <f t="shared" ca="1" si="33"/>
        <v>15467.445764877495</v>
      </c>
      <c r="MU88" s="7">
        <f t="shared" ca="1" si="33"/>
        <v>0</v>
      </c>
      <c r="MW88" s="7">
        <f ca="1"/>
        <v>15125.893334738244</v>
      </c>
      <c r="NA88" s="7">
        <f t="shared" ca="1" si="53"/>
        <v>0</v>
      </c>
      <c r="NB88" s="7">
        <f t="shared" ca="1" si="34"/>
        <v>0</v>
      </c>
      <c r="NC88" s="7">
        <f t="shared" ca="1" si="34"/>
        <v>0</v>
      </c>
      <c r="ND88" s="7">
        <f t="shared" ca="1" si="34"/>
        <v>0</v>
      </c>
      <c r="NE88" s="7">
        <f t="shared" ca="1" si="34"/>
        <v>0</v>
      </c>
      <c r="NF88" s="7">
        <f t="shared" ca="1" si="34"/>
        <v>0</v>
      </c>
      <c r="NG88" s="7">
        <f t="shared" ca="1" si="34"/>
        <v>0</v>
      </c>
      <c r="NH88" s="7">
        <f t="shared" ca="1" si="34"/>
        <v>15125.893334738244</v>
      </c>
      <c r="NI88" s="7">
        <f t="shared" ca="1" si="34"/>
        <v>0</v>
      </c>
      <c r="NO88" s="204"/>
      <c r="NP88" s="3" t="s">
        <v>131</v>
      </c>
      <c r="NQ88" s="7">
        <f ca="1"/>
        <v>0</v>
      </c>
      <c r="NR88" s="7">
        <f ca="1"/>
        <v>0</v>
      </c>
      <c r="NS88" s="7">
        <f ca="1"/>
        <v>0</v>
      </c>
      <c r="NT88" s="7">
        <f ca="1"/>
        <v>0</v>
      </c>
      <c r="NU88" s="7">
        <f ca="1"/>
        <v>0</v>
      </c>
      <c r="NV88" s="7">
        <f ca="1"/>
        <v>0</v>
      </c>
      <c r="NW88" s="7">
        <f ca="1"/>
        <v>0</v>
      </c>
      <c r="NX88" s="7">
        <f ca="1"/>
        <v>15444.216187565738</v>
      </c>
      <c r="NY88" s="7">
        <f ca="1"/>
        <v>0</v>
      </c>
      <c r="NZ88" s="7">
        <f ca="1"/>
        <v>0</v>
      </c>
      <c r="OA88" s="7">
        <f ca="1"/>
        <v>0</v>
      </c>
      <c r="OB88" s="7">
        <f ca="1"/>
        <v>0</v>
      </c>
      <c r="OF88" s="7">
        <f t="shared" ca="1" si="54"/>
        <v>0</v>
      </c>
      <c r="OG88" s="7">
        <f t="shared" ca="1" si="35"/>
        <v>0</v>
      </c>
      <c r="OH88" s="7">
        <f t="shared" ca="1" si="35"/>
        <v>0</v>
      </c>
      <c r="OI88" s="7">
        <f t="shared" ca="1" si="35"/>
        <v>0</v>
      </c>
      <c r="OJ88" s="7">
        <f t="shared" ca="1" si="35"/>
        <v>0</v>
      </c>
      <c r="OK88" s="7">
        <f t="shared" ca="1" si="35"/>
        <v>0</v>
      </c>
      <c r="OL88" s="7">
        <f t="shared" ca="1" si="35"/>
        <v>0</v>
      </c>
      <c r="OM88" s="7">
        <f t="shared" ca="1" si="35"/>
        <v>15792.956553091415</v>
      </c>
      <c r="ON88" s="7">
        <f t="shared" ca="1" si="35"/>
        <v>0</v>
      </c>
      <c r="OP88" s="7">
        <f ca="1"/>
        <v>15444.216187565738</v>
      </c>
      <c r="OT88" s="7">
        <f t="shared" ca="1" si="55"/>
        <v>0</v>
      </c>
      <c r="OU88" s="7">
        <f t="shared" ca="1" si="36"/>
        <v>0</v>
      </c>
      <c r="OV88" s="7">
        <f t="shared" ca="1" si="36"/>
        <v>0</v>
      </c>
      <c r="OW88" s="7">
        <f t="shared" ca="1" si="36"/>
        <v>0</v>
      </c>
      <c r="OX88" s="7">
        <f t="shared" ca="1" si="36"/>
        <v>0</v>
      </c>
      <c r="OY88" s="7">
        <f t="shared" ca="1" si="36"/>
        <v>0</v>
      </c>
      <c r="OZ88" s="7">
        <f t="shared" ca="1" si="36"/>
        <v>0</v>
      </c>
      <c r="PA88" s="7">
        <f t="shared" ca="1" si="36"/>
        <v>15444.216187565738</v>
      </c>
      <c r="PB88" s="7">
        <f t="shared" ca="1" si="36"/>
        <v>0</v>
      </c>
    </row>
    <row r="89" spans="1:418" ht="16" customHeight="1">
      <c r="A89" s="204"/>
      <c r="B89" s="3" t="s">
        <v>132</v>
      </c>
      <c r="C89" s="18">
        <v>0</v>
      </c>
      <c r="D89" s="18">
        <v>0</v>
      </c>
      <c r="E89" s="18">
        <v>0</v>
      </c>
      <c r="F89" s="18">
        <v>0</v>
      </c>
      <c r="G89" s="18">
        <v>0</v>
      </c>
      <c r="H89" s="18">
        <v>0</v>
      </c>
      <c r="I89" s="18">
        <v>0</v>
      </c>
      <c r="J89" s="18">
        <v>0</v>
      </c>
      <c r="K89" s="18">
        <v>0</v>
      </c>
      <c r="L89" s="18">
        <v>0</v>
      </c>
      <c r="M89" s="18">
        <v>0</v>
      </c>
      <c r="N89" s="18">
        <f>Z27</f>
        <v>26500</v>
      </c>
      <c r="O89" s="216"/>
      <c r="AJ89" s="215"/>
      <c r="AK89" s="98" t="s">
        <v>132</v>
      </c>
      <c r="AL89" s="7">
        <f>SUM(C89:N89)</f>
        <v>26500</v>
      </c>
      <c r="AN89" s="7">
        <f t="shared" si="37"/>
        <v>26500</v>
      </c>
      <c r="AU89" s="7">
        <f t="shared" ca="1" si="38"/>
        <v>0</v>
      </c>
      <c r="AV89" s="7">
        <f t="shared" ca="1" si="23"/>
        <v>0</v>
      </c>
      <c r="AW89" s="7">
        <f t="shared" ca="1" si="23"/>
        <v>0</v>
      </c>
      <c r="AX89" s="7">
        <f t="shared" ca="1" si="23"/>
        <v>0</v>
      </c>
      <c r="AY89" s="7">
        <f t="shared" ca="1" si="23"/>
        <v>0</v>
      </c>
      <c r="AZ89" s="7">
        <f t="shared" ca="1" si="23"/>
        <v>0</v>
      </c>
      <c r="BA89" s="7">
        <f t="shared" ca="1" si="23"/>
        <v>0</v>
      </c>
      <c r="BB89" s="7">
        <f t="shared" ca="1" si="23"/>
        <v>0</v>
      </c>
      <c r="BC89" s="7">
        <f t="shared" ca="1" si="23"/>
        <v>26500</v>
      </c>
      <c r="BJ89" s="7">
        <f ca="1"/>
        <v>0</v>
      </c>
      <c r="BK89" s="7">
        <f ca="1"/>
        <v>0</v>
      </c>
      <c r="BL89" s="7">
        <f ca="1"/>
        <v>0</v>
      </c>
      <c r="BM89" s="7">
        <f ca="1"/>
        <v>0</v>
      </c>
      <c r="BN89" s="7">
        <f ca="1"/>
        <v>0</v>
      </c>
      <c r="BO89" s="7">
        <f ca="1"/>
        <v>0</v>
      </c>
      <c r="BP89" s="7">
        <f ca="1"/>
        <v>0</v>
      </c>
      <c r="BQ89" s="7">
        <f ca="1"/>
        <v>0</v>
      </c>
      <c r="BR89" s="7">
        <f ca="1"/>
        <v>0</v>
      </c>
      <c r="BS89" s="7">
        <f ca="1"/>
        <v>0</v>
      </c>
      <c r="BT89" s="7">
        <f ca="1"/>
        <v>0</v>
      </c>
      <c r="BU89" s="7">
        <f ca="1"/>
        <v>1</v>
      </c>
      <c r="BY89" s="7">
        <f ca="1"/>
        <v>0</v>
      </c>
      <c r="BZ89" s="7">
        <f ca="1"/>
        <v>0</v>
      </c>
      <c r="CA89" s="7">
        <f ca="1"/>
        <v>0</v>
      </c>
      <c r="CB89" s="7">
        <f ca="1"/>
        <v>0</v>
      </c>
      <c r="CC89" s="7">
        <f ca="1"/>
        <v>0</v>
      </c>
      <c r="CD89" s="7">
        <f ca="1"/>
        <v>0</v>
      </c>
      <c r="CE89" s="7">
        <f ca="1"/>
        <v>0</v>
      </c>
      <c r="CF89" s="7">
        <f ca="1"/>
        <v>0</v>
      </c>
      <c r="CG89" s="7">
        <f ca="1"/>
        <v>0</v>
      </c>
      <c r="CH89" s="7">
        <f ca="1"/>
        <v>0</v>
      </c>
      <c r="CI89" s="7">
        <f ca="1"/>
        <v>0</v>
      </c>
      <c r="CJ89" s="7">
        <f ca="1"/>
        <v>1.0192307692307692</v>
      </c>
      <c r="CL89" s="7">
        <f ca="1"/>
        <v>26500</v>
      </c>
      <c r="CM89" s="22">
        <f t="shared" ca="1" si="39"/>
        <v>0</v>
      </c>
      <c r="CQ89" s="7">
        <f t="shared" ca="1" si="40"/>
        <v>0</v>
      </c>
      <c r="CR89" s="7">
        <f t="shared" ca="1" si="41"/>
        <v>0</v>
      </c>
      <c r="CS89" s="7">
        <f t="shared" ca="1" si="42"/>
        <v>0</v>
      </c>
      <c r="CT89" s="7">
        <f t="shared" ca="1" si="43"/>
        <v>0</v>
      </c>
      <c r="CU89" s="7">
        <f t="shared" ca="1" si="44"/>
        <v>0</v>
      </c>
      <c r="CV89" s="7">
        <f t="shared" ca="1" si="45"/>
        <v>0</v>
      </c>
      <c r="CW89" s="7">
        <f t="shared" ca="1" si="46"/>
        <v>0</v>
      </c>
      <c r="CX89" s="7">
        <f t="shared" ca="1" si="47"/>
        <v>0</v>
      </c>
      <c r="CY89" s="7">
        <f t="shared" ca="1" si="48"/>
        <v>27250</v>
      </c>
      <c r="EE89" s="204"/>
      <c r="EF89" s="3" t="s">
        <v>132</v>
      </c>
      <c r="EG89" s="7">
        <v>0</v>
      </c>
      <c r="EH89" s="7">
        <v>0</v>
      </c>
      <c r="EI89" s="7">
        <v>0</v>
      </c>
      <c r="EJ89" s="7">
        <v>0</v>
      </c>
      <c r="EK89" s="7">
        <v>0</v>
      </c>
      <c r="EL89" s="7">
        <v>0</v>
      </c>
      <c r="EM89" s="7">
        <v>0</v>
      </c>
      <c r="EN89" s="7">
        <v>0</v>
      </c>
      <c r="EO89" s="7">
        <v>0</v>
      </c>
      <c r="EP89" s="7">
        <v>0</v>
      </c>
      <c r="EQ89" s="7">
        <v>0</v>
      </c>
      <c r="ER89" s="7">
        <v>0</v>
      </c>
      <c r="EX89" s="204"/>
      <c r="EY89" s="3" t="s">
        <v>132</v>
      </c>
      <c r="EZ89" s="7">
        <f ca="1"/>
        <v>0</v>
      </c>
      <c r="FA89" s="7">
        <f ca="1"/>
        <v>0</v>
      </c>
      <c r="FB89" s="7">
        <f ca="1"/>
        <v>0</v>
      </c>
      <c r="FC89" s="7">
        <f ca="1"/>
        <v>0</v>
      </c>
      <c r="FD89" s="7">
        <f ca="1"/>
        <v>0</v>
      </c>
      <c r="FE89" s="7">
        <f ca="1"/>
        <v>0</v>
      </c>
      <c r="FF89" s="7">
        <f ca="1"/>
        <v>0</v>
      </c>
      <c r="FG89" s="7">
        <f ca="1"/>
        <v>0</v>
      </c>
      <c r="FH89" s="7">
        <f ca="1"/>
        <v>0</v>
      </c>
      <c r="FI89" s="7">
        <f ca="1"/>
        <v>0</v>
      </c>
      <c r="FJ89" s="7">
        <f ca="1"/>
        <v>0</v>
      </c>
      <c r="FK89" s="7">
        <f ca="1"/>
        <v>0</v>
      </c>
      <c r="FO89" s="7">
        <f t="shared" ca="1" si="25"/>
        <v>0</v>
      </c>
      <c r="FP89" s="7">
        <f t="shared" ca="1" si="25"/>
        <v>0</v>
      </c>
      <c r="FQ89" s="7">
        <f t="shared" ca="1" si="25"/>
        <v>0</v>
      </c>
      <c r="FR89" s="7">
        <f t="shared" ca="1" si="25"/>
        <v>0</v>
      </c>
      <c r="FS89" s="7">
        <f t="shared" ca="1" si="25"/>
        <v>0</v>
      </c>
      <c r="FT89" s="7">
        <f t="shared" ca="1" si="25"/>
        <v>0</v>
      </c>
      <c r="FU89" s="7">
        <f t="shared" ca="1" si="25"/>
        <v>0</v>
      </c>
      <c r="FV89" s="7">
        <f t="shared" ca="1" si="25"/>
        <v>0</v>
      </c>
      <c r="FW89" s="7">
        <f t="shared" ca="1" si="25"/>
        <v>0</v>
      </c>
      <c r="FY89" s="7">
        <f ca="1"/>
        <v>0</v>
      </c>
      <c r="GC89" s="7">
        <f t="shared" ca="1" si="49"/>
        <v>0</v>
      </c>
      <c r="GD89" s="7">
        <f t="shared" ca="1" si="26"/>
        <v>0</v>
      </c>
      <c r="GE89" s="7">
        <f t="shared" ca="1" si="26"/>
        <v>0</v>
      </c>
      <c r="GF89" s="7">
        <f t="shared" ca="1" si="26"/>
        <v>0</v>
      </c>
      <c r="GG89" s="7">
        <f t="shared" ca="1" si="26"/>
        <v>0</v>
      </c>
      <c r="GH89" s="7">
        <f t="shared" ca="1" si="26"/>
        <v>0</v>
      </c>
      <c r="GI89" s="7">
        <f t="shared" ca="1" si="26"/>
        <v>0</v>
      </c>
      <c r="GJ89" s="7">
        <f t="shared" ca="1" si="26"/>
        <v>0</v>
      </c>
      <c r="GK89" s="7">
        <f t="shared" ca="1" si="26"/>
        <v>0</v>
      </c>
      <c r="GQ89" s="204"/>
      <c r="GR89" s="3" t="s">
        <v>132</v>
      </c>
      <c r="GS89" s="7">
        <f ca="1"/>
        <v>0</v>
      </c>
      <c r="GT89" s="7">
        <f ca="1"/>
        <v>0</v>
      </c>
      <c r="GU89" s="7">
        <f ca="1"/>
        <v>0</v>
      </c>
      <c r="GV89" s="7">
        <f ca="1"/>
        <v>0</v>
      </c>
      <c r="GW89" s="7">
        <f ca="1"/>
        <v>0</v>
      </c>
      <c r="GX89" s="7">
        <f ca="1"/>
        <v>0</v>
      </c>
      <c r="GY89" s="7">
        <f ca="1"/>
        <v>0</v>
      </c>
      <c r="GZ89" s="7">
        <f ca="1"/>
        <v>0</v>
      </c>
      <c r="HA89" s="7">
        <f ca="1"/>
        <v>0</v>
      </c>
      <c r="HB89" s="7">
        <f ca="1"/>
        <v>0</v>
      </c>
      <c r="HC89" s="7">
        <f ca="1"/>
        <v>0</v>
      </c>
      <c r="HD89" s="7">
        <f ca="1"/>
        <v>0</v>
      </c>
      <c r="HH89" s="7">
        <f t="shared" ca="1" si="27"/>
        <v>0</v>
      </c>
      <c r="HI89" s="7">
        <f t="shared" ca="1" si="27"/>
        <v>0</v>
      </c>
      <c r="HJ89" s="7">
        <f t="shared" ca="1" si="27"/>
        <v>0</v>
      </c>
      <c r="HK89" s="7">
        <f t="shared" ca="1" si="27"/>
        <v>0</v>
      </c>
      <c r="HL89" s="7">
        <f t="shared" ca="1" si="27"/>
        <v>0</v>
      </c>
      <c r="HM89" s="7">
        <f t="shared" ca="1" si="27"/>
        <v>0</v>
      </c>
      <c r="HN89" s="7">
        <f t="shared" ca="1" si="27"/>
        <v>0</v>
      </c>
      <c r="HO89" s="7">
        <f t="shared" ca="1" si="27"/>
        <v>0</v>
      </c>
      <c r="HP89" s="7">
        <f t="shared" ca="1" si="27"/>
        <v>0</v>
      </c>
      <c r="HR89" s="7">
        <f ca="1"/>
        <v>0</v>
      </c>
      <c r="HV89" s="7">
        <f t="shared" ca="1" si="50"/>
        <v>0</v>
      </c>
      <c r="HW89" s="7">
        <f t="shared" ca="1" si="28"/>
        <v>0</v>
      </c>
      <c r="HX89" s="7">
        <f t="shared" ca="1" si="28"/>
        <v>0</v>
      </c>
      <c r="HY89" s="7">
        <f t="shared" ca="1" si="28"/>
        <v>0</v>
      </c>
      <c r="HZ89" s="7">
        <f t="shared" ca="1" si="28"/>
        <v>0</v>
      </c>
      <c r="IA89" s="7">
        <f t="shared" ca="1" si="28"/>
        <v>0</v>
      </c>
      <c r="IB89" s="7">
        <f t="shared" ca="1" si="28"/>
        <v>0</v>
      </c>
      <c r="IC89" s="7">
        <f t="shared" ca="1" si="28"/>
        <v>0</v>
      </c>
      <c r="ID89" s="7">
        <f t="shared" ca="1" si="28"/>
        <v>0</v>
      </c>
      <c r="IJ89" s="204"/>
      <c r="IK89" s="3" t="s">
        <v>132</v>
      </c>
      <c r="IL89" s="7">
        <f ca="1"/>
        <v>0</v>
      </c>
      <c r="IM89" s="7">
        <f ca="1"/>
        <v>0</v>
      </c>
      <c r="IN89" s="7">
        <f ca="1"/>
        <v>0</v>
      </c>
      <c r="IO89" s="7">
        <f ca="1"/>
        <v>0</v>
      </c>
      <c r="IP89" s="7">
        <f ca="1"/>
        <v>0</v>
      </c>
      <c r="IQ89" s="7">
        <f ca="1"/>
        <v>0</v>
      </c>
      <c r="IR89" s="7">
        <f ca="1"/>
        <v>0</v>
      </c>
      <c r="IS89" s="7">
        <f ca="1"/>
        <v>0</v>
      </c>
      <c r="IT89" s="7">
        <f ca="1"/>
        <v>0</v>
      </c>
      <c r="IU89" s="7">
        <f ca="1"/>
        <v>0</v>
      </c>
      <c r="IV89" s="7">
        <f ca="1"/>
        <v>0</v>
      </c>
      <c r="IW89" s="7">
        <f ca="1"/>
        <v>0</v>
      </c>
      <c r="JA89" s="7">
        <f t="shared" ca="1" si="29"/>
        <v>0</v>
      </c>
      <c r="JB89" s="7">
        <f t="shared" ca="1" si="29"/>
        <v>0</v>
      </c>
      <c r="JC89" s="7">
        <f t="shared" ca="1" si="29"/>
        <v>0</v>
      </c>
      <c r="JD89" s="7">
        <f t="shared" ca="1" si="29"/>
        <v>0</v>
      </c>
      <c r="JE89" s="7">
        <f t="shared" ca="1" si="29"/>
        <v>0</v>
      </c>
      <c r="JF89" s="7">
        <f t="shared" ca="1" si="29"/>
        <v>0</v>
      </c>
      <c r="JG89" s="7">
        <f t="shared" ca="1" si="29"/>
        <v>0</v>
      </c>
      <c r="JH89" s="7">
        <f t="shared" ca="1" si="29"/>
        <v>0</v>
      </c>
      <c r="JI89" s="7">
        <f t="shared" ca="1" si="29"/>
        <v>0</v>
      </c>
      <c r="JK89" s="7">
        <f ca="1"/>
        <v>0</v>
      </c>
      <c r="JO89" s="7">
        <f t="shared" ca="1" si="51"/>
        <v>0</v>
      </c>
      <c r="JP89" s="7">
        <f t="shared" ca="1" si="30"/>
        <v>0</v>
      </c>
      <c r="JQ89" s="7">
        <f t="shared" ca="1" si="30"/>
        <v>0</v>
      </c>
      <c r="JR89" s="7">
        <f t="shared" ca="1" si="30"/>
        <v>0</v>
      </c>
      <c r="JS89" s="7">
        <f t="shared" ca="1" si="30"/>
        <v>0</v>
      </c>
      <c r="JT89" s="7">
        <f t="shared" ca="1" si="30"/>
        <v>0</v>
      </c>
      <c r="JU89" s="7">
        <f t="shared" ca="1" si="30"/>
        <v>0</v>
      </c>
      <c r="JV89" s="7">
        <f t="shared" ca="1" si="30"/>
        <v>0</v>
      </c>
      <c r="JW89" s="7">
        <f t="shared" ca="1" si="30"/>
        <v>0</v>
      </c>
      <c r="KC89" s="204"/>
      <c r="KD89" s="3" t="s">
        <v>132</v>
      </c>
      <c r="KE89" s="7">
        <f ca="1"/>
        <v>0</v>
      </c>
      <c r="KF89" s="7">
        <f ca="1"/>
        <v>0</v>
      </c>
      <c r="KG89" s="7">
        <f ca="1"/>
        <v>0</v>
      </c>
      <c r="KH89" s="7">
        <f ca="1"/>
        <v>0</v>
      </c>
      <c r="KI89" s="7">
        <f ca="1"/>
        <v>0</v>
      </c>
      <c r="KJ89" s="7">
        <f ca="1"/>
        <v>0</v>
      </c>
      <c r="KK89" s="7">
        <f ca="1"/>
        <v>0</v>
      </c>
      <c r="KL89" s="7">
        <f ca="1"/>
        <v>0</v>
      </c>
      <c r="KM89" s="7">
        <f ca="1"/>
        <v>0</v>
      </c>
      <c r="KN89" s="7">
        <f ca="1"/>
        <v>0</v>
      </c>
      <c r="KO89" s="7">
        <f ca="1"/>
        <v>0</v>
      </c>
      <c r="KP89" s="7">
        <f ca="1"/>
        <v>21866.776254362339</v>
      </c>
      <c r="KT89" s="7">
        <f t="shared" ca="1" si="31"/>
        <v>0</v>
      </c>
      <c r="KU89" s="7">
        <f t="shared" ca="1" si="31"/>
        <v>0</v>
      </c>
      <c r="KV89" s="7">
        <f t="shared" ca="1" si="31"/>
        <v>0</v>
      </c>
      <c r="KW89" s="7">
        <f t="shared" ca="1" si="31"/>
        <v>0</v>
      </c>
      <c r="KX89" s="7">
        <f t="shared" ca="1" si="31"/>
        <v>0</v>
      </c>
      <c r="KY89" s="7">
        <f t="shared" ca="1" si="31"/>
        <v>0</v>
      </c>
      <c r="KZ89" s="7">
        <f t="shared" ca="1" si="31"/>
        <v>0</v>
      </c>
      <c r="LA89" s="7">
        <f t="shared" ca="1" si="31"/>
        <v>0</v>
      </c>
      <c r="LB89" s="7">
        <f t="shared" ca="1" si="31"/>
        <v>22485.647280429195</v>
      </c>
      <c r="LD89" s="7">
        <f ca="1"/>
        <v>21866.776254362339</v>
      </c>
      <c r="LH89" s="7">
        <f t="shared" ca="1" si="52"/>
        <v>0</v>
      </c>
      <c r="LI89" s="7">
        <f t="shared" ca="1" si="32"/>
        <v>0</v>
      </c>
      <c r="LJ89" s="7">
        <f t="shared" ca="1" si="32"/>
        <v>0</v>
      </c>
      <c r="LK89" s="7">
        <f t="shared" ca="1" si="32"/>
        <v>0</v>
      </c>
      <c r="LL89" s="7">
        <f t="shared" ca="1" si="32"/>
        <v>0</v>
      </c>
      <c r="LM89" s="7">
        <f t="shared" ca="1" si="32"/>
        <v>0</v>
      </c>
      <c r="LN89" s="7">
        <f t="shared" ca="1" si="32"/>
        <v>0</v>
      </c>
      <c r="LO89" s="7">
        <f t="shared" ca="1" si="32"/>
        <v>0</v>
      </c>
      <c r="LP89" s="7">
        <f t="shared" ca="1" si="32"/>
        <v>21866.776254362339</v>
      </c>
      <c r="LV89" s="204"/>
      <c r="LW89" s="3" t="s">
        <v>132</v>
      </c>
      <c r="LX89" s="7">
        <f ca="1"/>
        <v>0</v>
      </c>
      <c r="LY89" s="7">
        <f ca="1"/>
        <v>0</v>
      </c>
      <c r="LZ89" s="7">
        <f ca="1"/>
        <v>0</v>
      </c>
      <c r="MA89" s="7">
        <f ca="1"/>
        <v>0</v>
      </c>
      <c r="MB89" s="7">
        <f ca="1"/>
        <v>0</v>
      </c>
      <c r="MC89" s="7">
        <f ca="1"/>
        <v>0</v>
      </c>
      <c r="MD89" s="7">
        <f ca="1"/>
        <v>0</v>
      </c>
      <c r="ME89" s="7">
        <f ca="1"/>
        <v>0</v>
      </c>
      <c r="MF89" s="7">
        <f ca="1"/>
        <v>0</v>
      </c>
      <c r="MG89" s="7">
        <f ca="1"/>
        <v>0</v>
      </c>
      <c r="MH89" s="7">
        <f ca="1"/>
        <v>0</v>
      </c>
      <c r="MI89" s="7">
        <f ca="1"/>
        <v>25836.614531830619</v>
      </c>
      <c r="MM89" s="7">
        <f t="shared" ca="1" si="33"/>
        <v>0</v>
      </c>
      <c r="MN89" s="7">
        <f t="shared" ca="1" si="33"/>
        <v>0</v>
      </c>
      <c r="MO89" s="7">
        <f t="shared" ca="1" si="33"/>
        <v>0</v>
      </c>
      <c r="MP89" s="7">
        <f t="shared" ca="1" si="33"/>
        <v>0</v>
      </c>
      <c r="MQ89" s="7">
        <f t="shared" ca="1" si="33"/>
        <v>0</v>
      </c>
      <c r="MR89" s="7">
        <f t="shared" ca="1" si="33"/>
        <v>0</v>
      </c>
      <c r="MS89" s="7">
        <f t="shared" ca="1" si="33"/>
        <v>0</v>
      </c>
      <c r="MT89" s="7">
        <f t="shared" ca="1" si="33"/>
        <v>0</v>
      </c>
      <c r="MU89" s="7">
        <f t="shared" ca="1" si="33"/>
        <v>26567.839471410731</v>
      </c>
      <c r="MW89" s="7">
        <f ca="1"/>
        <v>25836.614531830619</v>
      </c>
      <c r="NA89" s="7">
        <f t="shared" ca="1" si="53"/>
        <v>0</v>
      </c>
      <c r="NB89" s="7">
        <f t="shared" ca="1" si="34"/>
        <v>0</v>
      </c>
      <c r="NC89" s="7">
        <f t="shared" ca="1" si="34"/>
        <v>0</v>
      </c>
      <c r="ND89" s="7">
        <f t="shared" ca="1" si="34"/>
        <v>0</v>
      </c>
      <c r="NE89" s="7">
        <f t="shared" ca="1" si="34"/>
        <v>0</v>
      </c>
      <c r="NF89" s="7">
        <f t="shared" ca="1" si="34"/>
        <v>0</v>
      </c>
      <c r="NG89" s="7">
        <f t="shared" ca="1" si="34"/>
        <v>0</v>
      </c>
      <c r="NH89" s="7">
        <f t="shared" ca="1" si="34"/>
        <v>0</v>
      </c>
      <c r="NI89" s="7">
        <f t="shared" ca="1" si="34"/>
        <v>25836.614531830619</v>
      </c>
      <c r="NO89" s="204"/>
      <c r="NP89" s="3" t="s">
        <v>132</v>
      </c>
      <c r="NQ89" s="7">
        <f ca="1"/>
        <v>0</v>
      </c>
      <c r="NR89" s="7">
        <f ca="1"/>
        <v>0</v>
      </c>
      <c r="NS89" s="7">
        <f ca="1"/>
        <v>0</v>
      </c>
      <c r="NT89" s="7">
        <f ca="1"/>
        <v>0</v>
      </c>
      <c r="NU89" s="7">
        <f ca="1"/>
        <v>0</v>
      </c>
      <c r="NV89" s="7">
        <f ca="1"/>
        <v>0</v>
      </c>
      <c r="NW89" s="7">
        <f ca="1"/>
        <v>0</v>
      </c>
      <c r="NX89" s="7">
        <f ca="1"/>
        <v>0</v>
      </c>
      <c r="NY89" s="7">
        <f ca="1"/>
        <v>0</v>
      </c>
      <c r="NZ89" s="7">
        <f ca="1"/>
        <v>0</v>
      </c>
      <c r="OA89" s="7">
        <f ca="1"/>
        <v>0</v>
      </c>
      <c r="OB89" s="7">
        <f ca="1"/>
        <v>26401.163305847847</v>
      </c>
      <c r="OF89" s="7">
        <f t="shared" ca="1" si="54"/>
        <v>0</v>
      </c>
      <c r="OG89" s="7">
        <f t="shared" ca="1" si="35"/>
        <v>0</v>
      </c>
      <c r="OH89" s="7">
        <f t="shared" ca="1" si="35"/>
        <v>0</v>
      </c>
      <c r="OI89" s="7">
        <f t="shared" ca="1" si="35"/>
        <v>0</v>
      </c>
      <c r="OJ89" s="7">
        <f t="shared" ca="1" si="35"/>
        <v>0</v>
      </c>
      <c r="OK89" s="7">
        <f t="shared" ca="1" si="35"/>
        <v>0</v>
      </c>
      <c r="OL89" s="7">
        <f t="shared" ca="1" si="35"/>
        <v>0</v>
      </c>
      <c r="OM89" s="7">
        <f t="shared" ca="1" si="35"/>
        <v>0</v>
      </c>
      <c r="ON89" s="7">
        <f t="shared" ca="1" si="35"/>
        <v>27148.366040919012</v>
      </c>
      <c r="OP89" s="7">
        <f ca="1"/>
        <v>26401.163305847847</v>
      </c>
      <c r="OT89" s="7">
        <f t="shared" ca="1" si="55"/>
        <v>0</v>
      </c>
      <c r="OU89" s="7">
        <f t="shared" ca="1" si="36"/>
        <v>0</v>
      </c>
      <c r="OV89" s="7">
        <f t="shared" ca="1" si="36"/>
        <v>0</v>
      </c>
      <c r="OW89" s="7">
        <f t="shared" ca="1" si="36"/>
        <v>0</v>
      </c>
      <c r="OX89" s="7">
        <f t="shared" ca="1" si="36"/>
        <v>0</v>
      </c>
      <c r="OY89" s="7">
        <f t="shared" ca="1" si="36"/>
        <v>0</v>
      </c>
      <c r="OZ89" s="7">
        <f t="shared" ca="1" si="36"/>
        <v>0</v>
      </c>
      <c r="PA89" s="7">
        <f t="shared" ca="1" si="36"/>
        <v>0</v>
      </c>
      <c r="PB89" s="7">
        <f t="shared" ca="1" si="36"/>
        <v>26401.163305847847</v>
      </c>
    </row>
    <row r="90" spans="1:418" ht="20">
      <c r="A90" s="20"/>
      <c r="C90" s="211" t="s">
        <v>378</v>
      </c>
      <c r="D90" s="211"/>
      <c r="E90" s="211"/>
      <c r="F90" s="211"/>
      <c r="G90" s="211"/>
      <c r="H90" s="211"/>
      <c r="I90" s="211"/>
      <c r="J90" s="211"/>
      <c r="K90" s="211"/>
      <c r="L90" s="211"/>
      <c r="M90" s="211"/>
      <c r="N90" s="211"/>
      <c r="O90" s="4"/>
      <c r="AL90" s="38" t="s">
        <v>388</v>
      </c>
      <c r="AN90" s="4" t="s">
        <v>390</v>
      </c>
      <c r="AU90" s="211" t="s">
        <v>111</v>
      </c>
      <c r="AV90" s="211"/>
      <c r="AW90" s="211"/>
      <c r="AX90" s="211"/>
      <c r="AY90" s="211"/>
      <c r="AZ90" s="211"/>
      <c r="BA90" s="211"/>
      <c r="BB90" s="211"/>
      <c r="BC90" s="211"/>
      <c r="BJ90" s="223" t="s">
        <v>18</v>
      </c>
      <c r="BK90" s="223"/>
      <c r="BL90" s="223"/>
      <c r="BM90" s="223"/>
      <c r="BN90" s="223"/>
      <c r="BO90" s="223"/>
      <c r="BP90" s="223"/>
      <c r="BQ90" s="223"/>
      <c r="BR90" s="223"/>
      <c r="BS90" s="223"/>
      <c r="BT90" s="223"/>
      <c r="BU90" s="223"/>
      <c r="BY90" s="211" t="s">
        <v>129</v>
      </c>
      <c r="BZ90" s="211"/>
      <c r="CA90" s="211"/>
      <c r="CB90" s="211"/>
      <c r="CC90" s="211"/>
      <c r="CD90" s="211"/>
      <c r="CE90" s="211"/>
      <c r="CF90" s="211"/>
      <c r="CG90" s="211"/>
      <c r="CH90" s="211"/>
      <c r="CI90" s="211"/>
      <c r="CJ90" s="211"/>
      <c r="CL90" s="5" t="s">
        <v>400</v>
      </c>
      <c r="CM90" s="4" t="s">
        <v>401</v>
      </c>
      <c r="CQ90" s="211" t="s">
        <v>405</v>
      </c>
      <c r="CR90" s="211"/>
      <c r="CS90" s="211"/>
      <c r="CT90" s="211"/>
      <c r="CU90" s="211"/>
      <c r="CV90" s="211"/>
      <c r="CW90" s="211"/>
      <c r="CX90" s="211"/>
      <c r="CY90" s="211"/>
      <c r="EG90" s="221" t="s">
        <v>409</v>
      </c>
      <c r="EH90" s="221"/>
      <c r="EI90" s="221"/>
      <c r="EJ90" s="221"/>
      <c r="EK90" s="221"/>
      <c r="EL90" s="221"/>
      <c r="EM90" s="221"/>
      <c r="EN90" s="221"/>
      <c r="EO90" s="221"/>
      <c r="EP90" s="221"/>
      <c r="EQ90" s="221"/>
      <c r="ER90" s="221"/>
      <c r="EZ90" s="221" t="s">
        <v>415</v>
      </c>
      <c r="FA90" s="221"/>
      <c r="FB90" s="221"/>
      <c r="FC90" s="221"/>
      <c r="FD90" s="221"/>
      <c r="FE90" s="221"/>
      <c r="FF90" s="221"/>
      <c r="FG90" s="221"/>
      <c r="FH90" s="221"/>
      <c r="FI90" s="221"/>
      <c r="FJ90" s="221"/>
      <c r="FK90" s="221"/>
      <c r="FO90" s="221" t="s">
        <v>418</v>
      </c>
      <c r="FP90" s="221"/>
      <c r="FQ90" s="221"/>
      <c r="FR90" s="221"/>
      <c r="FS90" s="221"/>
      <c r="FT90" s="221"/>
      <c r="FU90" s="221"/>
      <c r="FV90" s="221"/>
      <c r="FW90" s="221"/>
      <c r="FY90" s="1" t="s">
        <v>419</v>
      </c>
      <c r="GC90" s="211" t="s">
        <v>420</v>
      </c>
      <c r="GD90" s="211"/>
      <c r="GE90" s="211"/>
      <c r="GF90" s="211"/>
      <c r="GG90" s="211"/>
      <c r="GH90" s="211"/>
      <c r="GI90" s="211"/>
      <c r="GJ90" s="211"/>
      <c r="GK90" s="211"/>
      <c r="GS90" s="221" t="s">
        <v>430</v>
      </c>
      <c r="GT90" s="221"/>
      <c r="GU90" s="221"/>
      <c r="GV90" s="221"/>
      <c r="GW90" s="221"/>
      <c r="GX90" s="221"/>
      <c r="GY90" s="221"/>
      <c r="GZ90" s="221"/>
      <c r="HA90" s="221"/>
      <c r="HB90" s="221"/>
      <c r="HC90" s="221"/>
      <c r="HD90" s="221"/>
      <c r="HH90" s="221" t="s">
        <v>427</v>
      </c>
      <c r="HI90" s="221"/>
      <c r="HJ90" s="221"/>
      <c r="HK90" s="221"/>
      <c r="HL90" s="221"/>
      <c r="HM90" s="221"/>
      <c r="HN90" s="221"/>
      <c r="HO90" s="221"/>
      <c r="HP90" s="221"/>
      <c r="HR90" s="1" t="s">
        <v>428</v>
      </c>
      <c r="HV90" s="211" t="s">
        <v>429</v>
      </c>
      <c r="HW90" s="211"/>
      <c r="HX90" s="211"/>
      <c r="HY90" s="211"/>
      <c r="HZ90" s="211"/>
      <c r="IA90" s="211"/>
      <c r="IB90" s="211"/>
      <c r="IC90" s="211"/>
      <c r="ID90" s="211"/>
      <c r="IL90" s="221" t="s">
        <v>435</v>
      </c>
      <c r="IM90" s="221"/>
      <c r="IN90" s="221"/>
      <c r="IO90" s="221"/>
      <c r="IP90" s="221"/>
      <c r="IQ90" s="221"/>
      <c r="IR90" s="221"/>
      <c r="IS90" s="221"/>
      <c r="IT90" s="221"/>
      <c r="IU90" s="221"/>
      <c r="IV90" s="221"/>
      <c r="IW90" s="221"/>
      <c r="JA90" s="221" t="s">
        <v>436</v>
      </c>
      <c r="JB90" s="221"/>
      <c r="JC90" s="221"/>
      <c r="JD90" s="221"/>
      <c r="JE90" s="221"/>
      <c r="JF90" s="221"/>
      <c r="JG90" s="221"/>
      <c r="JH90" s="221"/>
      <c r="JI90" s="221"/>
      <c r="JK90" s="1" t="s">
        <v>437</v>
      </c>
      <c r="JO90" s="211" t="s">
        <v>438</v>
      </c>
      <c r="JP90" s="211"/>
      <c r="JQ90" s="211"/>
      <c r="JR90" s="211"/>
      <c r="JS90" s="211"/>
      <c r="JT90" s="211"/>
      <c r="JU90" s="211"/>
      <c r="JV90" s="211"/>
      <c r="JW90" s="211"/>
      <c r="KE90" s="221" t="s">
        <v>447</v>
      </c>
      <c r="KF90" s="221"/>
      <c r="KG90" s="221"/>
      <c r="KH90" s="221"/>
      <c r="KI90" s="221"/>
      <c r="KJ90" s="221"/>
      <c r="KK90" s="221"/>
      <c r="KL90" s="221"/>
      <c r="KM90" s="221"/>
      <c r="KN90" s="221"/>
      <c r="KO90" s="221"/>
      <c r="KP90" s="221"/>
      <c r="KT90" s="221" t="s">
        <v>448</v>
      </c>
      <c r="KU90" s="221"/>
      <c r="KV90" s="221"/>
      <c r="KW90" s="221"/>
      <c r="KX90" s="221"/>
      <c r="KY90" s="221"/>
      <c r="KZ90" s="221"/>
      <c r="LA90" s="221"/>
      <c r="LB90" s="221"/>
      <c r="LD90" s="1" t="s">
        <v>449</v>
      </c>
      <c r="LH90" s="211" t="s">
        <v>450</v>
      </c>
      <c r="LI90" s="211"/>
      <c r="LJ90" s="211"/>
      <c r="LK90" s="211"/>
      <c r="LL90" s="211"/>
      <c r="LM90" s="211"/>
      <c r="LN90" s="211"/>
      <c r="LO90" s="211"/>
      <c r="LP90" s="211"/>
      <c r="LX90" s="221" t="s">
        <v>457</v>
      </c>
      <c r="LY90" s="221"/>
      <c r="LZ90" s="221"/>
      <c r="MA90" s="221"/>
      <c r="MB90" s="221"/>
      <c r="MC90" s="221"/>
      <c r="MD90" s="221"/>
      <c r="ME90" s="221"/>
      <c r="MF90" s="221"/>
      <c r="MG90" s="221"/>
      <c r="MH90" s="221"/>
      <c r="MI90" s="221"/>
      <c r="MM90" s="221" t="s">
        <v>458</v>
      </c>
      <c r="MN90" s="221"/>
      <c r="MO90" s="221"/>
      <c r="MP90" s="221"/>
      <c r="MQ90" s="221"/>
      <c r="MR90" s="221"/>
      <c r="MS90" s="221"/>
      <c r="MT90" s="221"/>
      <c r="MU90" s="221"/>
      <c r="MW90" s="1" t="s">
        <v>459</v>
      </c>
      <c r="NA90" s="211" t="s">
        <v>460</v>
      </c>
      <c r="NB90" s="211"/>
      <c r="NC90" s="211"/>
      <c r="ND90" s="211"/>
      <c r="NE90" s="211"/>
      <c r="NF90" s="211"/>
      <c r="NG90" s="211"/>
      <c r="NH90" s="211"/>
      <c r="NI90" s="211"/>
      <c r="NQ90" s="221" t="s">
        <v>470</v>
      </c>
      <c r="NR90" s="221"/>
      <c r="NS90" s="221"/>
      <c r="NT90" s="221"/>
      <c r="NU90" s="221"/>
      <c r="NV90" s="221"/>
      <c r="NW90" s="221"/>
      <c r="NX90" s="221"/>
      <c r="NY90" s="221"/>
      <c r="NZ90" s="221"/>
      <c r="OA90" s="221"/>
      <c r="OB90" s="221"/>
      <c r="OF90" s="221" t="s">
        <v>469</v>
      </c>
      <c r="OG90" s="221"/>
      <c r="OH90" s="221"/>
      <c r="OI90" s="221"/>
      <c r="OJ90" s="221"/>
      <c r="OK90" s="221"/>
      <c r="OL90" s="221"/>
      <c r="OM90" s="221"/>
      <c r="ON90" s="221"/>
      <c r="OP90" s="1" t="s">
        <v>468</v>
      </c>
      <c r="OT90" s="211" t="s">
        <v>467</v>
      </c>
      <c r="OU90" s="211"/>
      <c r="OV90" s="211"/>
      <c r="OW90" s="211"/>
      <c r="OX90" s="211"/>
      <c r="OY90" s="211"/>
      <c r="OZ90" s="211"/>
      <c r="PA90" s="211"/>
      <c r="PB90" s="211"/>
    </row>
    <row r="91" spans="1:418">
      <c r="A91" s="20"/>
      <c r="B91" s="3"/>
      <c r="C91" s="7">
        <f>SUM(C79:C89)</f>
        <v>0</v>
      </c>
      <c r="D91" s="7">
        <f t="shared" ref="D91:N91" si="56">SUM(D79:D89)</f>
        <v>50000</v>
      </c>
      <c r="E91" s="7">
        <f t="shared" si="56"/>
        <v>47500</v>
      </c>
      <c r="F91" s="7">
        <f t="shared" si="56"/>
        <v>0</v>
      </c>
      <c r="G91" s="7">
        <f t="shared" si="56"/>
        <v>43000</v>
      </c>
      <c r="H91" s="7">
        <f t="shared" si="56"/>
        <v>41000</v>
      </c>
      <c r="I91" s="7">
        <f t="shared" si="56"/>
        <v>20500</v>
      </c>
      <c r="J91" s="7">
        <f t="shared" si="56"/>
        <v>15500</v>
      </c>
      <c r="K91" s="7">
        <f t="shared" si="56"/>
        <v>6400</v>
      </c>
      <c r="L91" s="7">
        <f t="shared" si="56"/>
        <v>6275</v>
      </c>
      <c r="M91" s="7">
        <f t="shared" si="56"/>
        <v>26500</v>
      </c>
      <c r="N91" s="7">
        <f t="shared" si="56"/>
        <v>26500</v>
      </c>
      <c r="O91" s="4"/>
      <c r="AL91" s="38"/>
      <c r="EC91" s="200"/>
    </row>
    <row r="92" spans="1:418">
      <c r="A92" s="20"/>
      <c r="B92" s="3"/>
      <c r="C92" s="211" t="s">
        <v>372</v>
      </c>
      <c r="D92" s="211"/>
      <c r="E92" s="211"/>
      <c r="F92" s="211"/>
      <c r="G92" s="211"/>
      <c r="H92" s="211"/>
      <c r="I92" s="211"/>
      <c r="J92" s="211"/>
      <c r="K92" s="211"/>
      <c r="L92" s="211"/>
      <c r="M92" s="211"/>
      <c r="N92" s="211"/>
      <c r="O92" s="4"/>
      <c r="AL92" s="38"/>
    </row>
    <row r="93" spans="1:418">
      <c r="A93" s="20"/>
      <c r="B93" s="3"/>
      <c r="C93" s="38"/>
      <c r="D93" s="38"/>
      <c r="E93" s="38"/>
      <c r="F93" s="38"/>
      <c r="G93" s="38"/>
      <c r="H93" s="38"/>
      <c r="I93" s="38"/>
      <c r="J93" s="38"/>
      <c r="K93" s="38"/>
      <c r="L93" s="38"/>
      <c r="M93" s="38"/>
      <c r="N93" s="38"/>
      <c r="O93" s="4"/>
      <c r="AL93" s="38"/>
    </row>
    <row r="94" spans="1:418" ht="16" customHeight="1">
      <c r="A94" s="20"/>
      <c r="B94" s="3"/>
      <c r="C94" s="38"/>
      <c r="D94" s="38"/>
      <c r="E94" s="38"/>
      <c r="F94" s="38"/>
      <c r="G94" s="38"/>
      <c r="H94" s="38"/>
      <c r="I94" s="38"/>
      <c r="J94" s="38"/>
      <c r="K94" s="38"/>
      <c r="L94" s="38"/>
      <c r="M94" s="38"/>
      <c r="N94" s="38"/>
      <c r="O94" s="4"/>
      <c r="AL94" s="38"/>
      <c r="AU94" s="217" t="s">
        <v>373</v>
      </c>
      <c r="AV94" s="217"/>
      <c r="BJ94" s="211" t="s">
        <v>110</v>
      </c>
      <c r="BK94" s="211"/>
      <c r="BL94" s="211"/>
      <c r="BM94" s="211"/>
      <c r="BN94" s="211"/>
      <c r="BO94" s="211"/>
      <c r="BP94" s="211"/>
      <c r="BQ94" s="211"/>
      <c r="BR94" s="211"/>
      <c r="BS94" s="211"/>
      <c r="BT94" s="211"/>
      <c r="BU94" s="211"/>
    </row>
    <row r="95" spans="1:418" ht="95">
      <c r="A95" s="20"/>
      <c r="B95" s="3"/>
      <c r="C95" s="38"/>
      <c r="D95" s="38"/>
      <c r="E95" s="38"/>
      <c r="F95" s="38"/>
      <c r="G95" s="38"/>
      <c r="H95" s="38"/>
      <c r="I95" s="38"/>
      <c r="J95" s="38"/>
      <c r="K95" s="38"/>
      <c r="L95" s="38"/>
      <c r="M95" s="38"/>
      <c r="N95" s="38"/>
      <c r="O95" s="4"/>
      <c r="AL95" s="17" t="s">
        <v>335</v>
      </c>
      <c r="AU95" s="6" t="s">
        <v>175</v>
      </c>
      <c r="AV95" s="6" t="s">
        <v>176</v>
      </c>
      <c r="BJ95" s="6" t="s">
        <v>14</v>
      </c>
      <c r="BK95" s="6" t="s">
        <v>201</v>
      </c>
      <c r="BL95" s="6" t="s">
        <v>202</v>
      </c>
      <c r="BM95" s="6" t="s">
        <v>27</v>
      </c>
      <c r="BN95" s="6" t="s">
        <v>203</v>
      </c>
      <c r="BO95" s="6" t="s">
        <v>204</v>
      </c>
      <c r="BP95" s="6" t="s">
        <v>15</v>
      </c>
      <c r="BQ95" s="6" t="s">
        <v>206</v>
      </c>
      <c r="BR95" s="6" t="s">
        <v>21</v>
      </c>
      <c r="BS95" s="6" t="s">
        <v>205</v>
      </c>
      <c r="BT95" s="6" t="s">
        <v>20</v>
      </c>
      <c r="BU95" s="6" t="s">
        <v>207</v>
      </c>
    </row>
    <row r="96" spans="1:418">
      <c r="A96" s="204" t="s">
        <v>373</v>
      </c>
      <c r="B96" s="3" t="s">
        <v>175</v>
      </c>
      <c r="C96" s="19">
        <f>D26</f>
        <v>50000</v>
      </c>
      <c r="D96" s="19">
        <v>0</v>
      </c>
      <c r="E96" s="19">
        <v>0</v>
      </c>
      <c r="F96" s="19">
        <v>0</v>
      </c>
      <c r="G96" s="19">
        <v>0</v>
      </c>
      <c r="H96" s="19">
        <v>0</v>
      </c>
      <c r="I96" s="19">
        <v>0</v>
      </c>
      <c r="J96" s="19">
        <v>0</v>
      </c>
      <c r="K96" s="19">
        <v>0</v>
      </c>
      <c r="L96" s="19">
        <v>0</v>
      </c>
      <c r="M96" s="19">
        <v>0</v>
      </c>
      <c r="N96" s="19">
        <v>0</v>
      </c>
      <c r="O96" s="4"/>
      <c r="AK96" s="98" t="s">
        <v>175</v>
      </c>
      <c r="AL96" s="7">
        <f>SUM(C96:M96)</f>
        <v>50000</v>
      </c>
      <c r="AN96" s="7">
        <f>AL96</f>
        <v>50000</v>
      </c>
      <c r="AU96" s="7">
        <f ca="1">IF((ROW()-ROW($AU$96))=(COLUMN()-COLUMN($AU$96)),INDIRECT(ADDRESS(ROW($AL96),COLUMN($AL96))),0)</f>
        <v>50000</v>
      </c>
      <c r="AV96" s="7">
        <f ca="1">IF((ROW()-ROW($AU$96))=(COLUMN()-COLUMN($AU$96)),INDIRECT(ADDRESS(ROW($AL96),COLUMN($AL96))),0)</f>
        <v>0</v>
      </c>
      <c r="BJ96" s="7">
        <f t="array" aca="1" ref="BJ96:BU97" ca="1">MMULT(MINVERSE(AU96:AV97), C96:N97)</f>
        <v>1</v>
      </c>
      <c r="BK96" s="7">
        <f ca="1"/>
        <v>0</v>
      </c>
      <c r="BL96" s="7">
        <f ca="1"/>
        <v>0</v>
      </c>
      <c r="BM96" s="7">
        <f ca="1"/>
        <v>0</v>
      </c>
      <c r="BN96" s="7">
        <f ca="1"/>
        <v>0</v>
      </c>
      <c r="BO96" s="7">
        <f ca="1"/>
        <v>0</v>
      </c>
      <c r="BP96" s="7">
        <f ca="1"/>
        <v>0</v>
      </c>
      <c r="BQ96" s="7">
        <f ca="1"/>
        <v>0</v>
      </c>
      <c r="BR96" s="7">
        <f ca="1"/>
        <v>0</v>
      </c>
      <c r="BS96" s="7">
        <f ca="1"/>
        <v>0</v>
      </c>
      <c r="BT96" s="7">
        <f ca="1"/>
        <v>0</v>
      </c>
      <c r="BU96" s="7">
        <f ca="1"/>
        <v>0</v>
      </c>
      <c r="EE96" s="204" t="s">
        <v>373</v>
      </c>
      <c r="EF96" s="3" t="s">
        <v>175</v>
      </c>
      <c r="EG96" s="201">
        <f t="shared" ref="EG96:EQ96" si="57">C96</f>
        <v>50000</v>
      </c>
      <c r="EH96" s="46">
        <f t="shared" si="57"/>
        <v>0</v>
      </c>
      <c r="EI96" s="46">
        <f t="shared" si="57"/>
        <v>0</v>
      </c>
      <c r="EJ96" s="46">
        <f t="shared" si="57"/>
        <v>0</v>
      </c>
      <c r="EK96" s="46">
        <f t="shared" si="57"/>
        <v>0</v>
      </c>
      <c r="EL96" s="46">
        <f t="shared" si="57"/>
        <v>0</v>
      </c>
      <c r="EM96" s="46">
        <f t="shared" si="57"/>
        <v>0</v>
      </c>
      <c r="EN96" s="46">
        <f t="shared" si="57"/>
        <v>0</v>
      </c>
      <c r="EO96" s="46">
        <f t="shared" si="57"/>
        <v>0</v>
      </c>
      <c r="EP96" s="46">
        <f t="shared" si="57"/>
        <v>0</v>
      </c>
      <c r="EQ96" s="46">
        <f t="shared" si="57"/>
        <v>0</v>
      </c>
    </row>
    <row r="97" spans="1:392">
      <c r="A97" s="204"/>
      <c r="B97" s="3" t="s">
        <v>176</v>
      </c>
      <c r="C97" s="19">
        <v>0</v>
      </c>
      <c r="D97" s="19">
        <v>0</v>
      </c>
      <c r="E97" s="19">
        <v>0</v>
      </c>
      <c r="F97" s="19">
        <f>D13</f>
        <v>43000</v>
      </c>
      <c r="G97" s="19">
        <v>0</v>
      </c>
      <c r="H97" s="19">
        <v>0</v>
      </c>
      <c r="I97" s="19">
        <v>0</v>
      </c>
      <c r="J97" s="19">
        <v>0</v>
      </c>
      <c r="K97" s="19">
        <v>0</v>
      </c>
      <c r="L97" s="19">
        <v>0</v>
      </c>
      <c r="M97" s="19">
        <v>0</v>
      </c>
      <c r="N97" s="19">
        <v>0</v>
      </c>
      <c r="O97" s="4"/>
      <c r="AK97" s="98" t="s">
        <v>176</v>
      </c>
      <c r="AL97" s="7">
        <f>SUM(C97:M97)</f>
        <v>43000</v>
      </c>
      <c r="AN97" s="7">
        <f>AL97</f>
        <v>43000</v>
      </c>
      <c r="AU97" s="7">
        <f ca="1">IF((ROW()-ROW($AU$96))=(COLUMN()-COLUMN($AU$96)),INDIRECT(ADDRESS(ROW($AL97),COLUMN($AL97))),0)</f>
        <v>0</v>
      </c>
      <c r="AV97" s="7">
        <f ca="1">IF((ROW()-ROW($AU$96))=(COLUMN()-COLUMN($AU$96)),INDIRECT(ADDRESS(ROW($AL97),COLUMN($AL97))),0)</f>
        <v>43000</v>
      </c>
      <c r="BJ97" s="7">
        <f ca="1"/>
        <v>0</v>
      </c>
      <c r="BK97" s="7">
        <f ca="1"/>
        <v>0</v>
      </c>
      <c r="BL97" s="7">
        <f ca="1"/>
        <v>0</v>
      </c>
      <c r="BM97" s="7">
        <f ca="1"/>
        <v>0.99999999999999989</v>
      </c>
      <c r="BN97" s="7">
        <f ca="1"/>
        <v>0</v>
      </c>
      <c r="BO97" s="7">
        <f ca="1"/>
        <v>0</v>
      </c>
      <c r="BP97" s="7">
        <f ca="1"/>
        <v>0</v>
      </c>
      <c r="BQ97" s="7">
        <f ca="1"/>
        <v>0</v>
      </c>
      <c r="BR97" s="7">
        <f ca="1"/>
        <v>0</v>
      </c>
      <c r="BS97" s="7">
        <f ca="1"/>
        <v>0</v>
      </c>
      <c r="BT97" s="7">
        <f ca="1"/>
        <v>0</v>
      </c>
      <c r="BU97" s="7">
        <f ca="1"/>
        <v>0</v>
      </c>
      <c r="EE97" s="204"/>
      <c r="EF97" s="3" t="s">
        <v>176</v>
      </c>
      <c r="EG97" s="46">
        <f>C97</f>
        <v>0</v>
      </c>
      <c r="EH97" s="46">
        <f>D97</f>
        <v>0</v>
      </c>
      <c r="EI97" s="46">
        <f>E97</f>
        <v>0</v>
      </c>
      <c r="EJ97" s="201">
        <f>F97 * 2</f>
        <v>86000</v>
      </c>
      <c r="EK97" s="46">
        <f t="shared" ref="EK97:EQ97" si="58">G97</f>
        <v>0</v>
      </c>
      <c r="EL97" s="46">
        <f t="shared" si="58"/>
        <v>0</v>
      </c>
      <c r="EM97" s="46">
        <f t="shared" si="58"/>
        <v>0</v>
      </c>
      <c r="EN97" s="46">
        <f t="shared" si="58"/>
        <v>0</v>
      </c>
      <c r="EO97" s="46">
        <f t="shared" si="58"/>
        <v>0</v>
      </c>
      <c r="EP97" s="46">
        <f t="shared" si="58"/>
        <v>0</v>
      </c>
      <c r="EQ97" s="46">
        <f t="shared" si="58"/>
        <v>0</v>
      </c>
    </row>
    <row r="98" spans="1:392" ht="18">
      <c r="A98" s="20"/>
      <c r="B98" s="3"/>
      <c r="C98" s="211" t="s">
        <v>374</v>
      </c>
      <c r="D98" s="211"/>
      <c r="E98" s="211"/>
      <c r="F98" s="211"/>
      <c r="G98" s="211"/>
      <c r="H98" s="211"/>
      <c r="I98" s="211"/>
      <c r="J98" s="211"/>
      <c r="K98" s="211"/>
      <c r="L98" s="211"/>
      <c r="M98" s="211"/>
      <c r="N98" s="211"/>
      <c r="O98" s="4"/>
      <c r="AL98" s="38" t="s">
        <v>379</v>
      </c>
      <c r="AN98" s="38" t="s">
        <v>393</v>
      </c>
      <c r="AU98" s="211" t="s">
        <v>396</v>
      </c>
      <c r="AV98" s="211"/>
      <c r="BJ98" s="211" t="s">
        <v>397</v>
      </c>
      <c r="BK98" s="211"/>
      <c r="BL98" s="211"/>
      <c r="BM98" s="211"/>
      <c r="BN98" s="211"/>
      <c r="BO98" s="211"/>
      <c r="BP98" s="211"/>
      <c r="BQ98" s="211"/>
      <c r="BR98" s="211"/>
      <c r="BS98" s="211"/>
      <c r="BT98" s="211"/>
      <c r="BU98" s="211"/>
      <c r="EG98" s="211" t="s">
        <v>410</v>
      </c>
      <c r="EH98" s="211"/>
      <c r="EI98" s="211"/>
      <c r="EJ98" s="211"/>
      <c r="EK98" s="211"/>
      <c r="EL98" s="211"/>
      <c r="EM98" s="211"/>
      <c r="EN98" s="211"/>
      <c r="EO98" s="211"/>
      <c r="EP98" s="211"/>
      <c r="EQ98" s="211"/>
    </row>
    <row r="99" spans="1:392">
      <c r="A99" s="20"/>
      <c r="B99" s="3" t="s">
        <v>335</v>
      </c>
      <c r="C99" s="7">
        <f>SUM(C96:C97)</f>
        <v>50000</v>
      </c>
      <c r="D99" s="7">
        <f t="shared" ref="D99:N99" si="59">SUM(D96:D97)</f>
        <v>0</v>
      </c>
      <c r="E99" s="7">
        <f t="shared" si="59"/>
        <v>0</v>
      </c>
      <c r="F99" s="7">
        <f t="shared" si="59"/>
        <v>43000</v>
      </c>
      <c r="G99" s="7">
        <f t="shared" si="59"/>
        <v>0</v>
      </c>
      <c r="H99" s="7">
        <f t="shared" si="59"/>
        <v>0</v>
      </c>
      <c r="I99" s="7">
        <f t="shared" si="59"/>
        <v>0</v>
      </c>
      <c r="J99" s="7">
        <f t="shared" si="59"/>
        <v>0</v>
      </c>
      <c r="K99" s="7">
        <f t="shared" si="59"/>
        <v>0</v>
      </c>
      <c r="L99" s="7">
        <f t="shared" si="59"/>
        <v>0</v>
      </c>
      <c r="M99" s="7">
        <f t="shared" si="59"/>
        <v>0</v>
      </c>
      <c r="N99" s="7">
        <f t="shared" si="59"/>
        <v>0</v>
      </c>
      <c r="O99" s="4"/>
      <c r="AL99" s="38"/>
      <c r="EG99" s="7">
        <f t="shared" ref="EG99:EQ99" si="60">SUM(EG81:EG89) + SUM(EG96:EG97)</f>
        <v>50000</v>
      </c>
      <c r="EH99" s="7">
        <f t="shared" si="60"/>
        <v>0</v>
      </c>
      <c r="EI99" s="7">
        <f t="shared" si="60"/>
        <v>0</v>
      </c>
      <c r="EJ99" s="7">
        <f t="shared" si="60"/>
        <v>86000</v>
      </c>
      <c r="EK99" s="7">
        <f t="shared" si="60"/>
        <v>0</v>
      </c>
      <c r="EL99" s="7">
        <f t="shared" si="60"/>
        <v>0</v>
      </c>
      <c r="EM99" s="7">
        <f t="shared" si="60"/>
        <v>0</v>
      </c>
      <c r="EN99" s="7">
        <f t="shared" si="60"/>
        <v>0</v>
      </c>
      <c r="EO99" s="7">
        <f t="shared" si="60"/>
        <v>0</v>
      </c>
      <c r="EP99" s="7">
        <f t="shared" si="60"/>
        <v>0</v>
      </c>
      <c r="EQ99" s="7">
        <f t="shared" si="60"/>
        <v>0</v>
      </c>
      <c r="EZ99" s="7">
        <f ca="1">$EG99 + SUM(EZ81:EZ89)</f>
        <v>50000</v>
      </c>
      <c r="FA99" s="7">
        <f ca="1">$EH99 + SUM(FA81:FA89)</f>
        <v>47551.117451260106</v>
      </c>
      <c r="FB99" s="7">
        <f ca="1">$EI99 + SUM(FB81:FB89)</f>
        <v>0</v>
      </c>
      <c r="FC99" s="7">
        <f ca="1">$EJ99 + SUM(FC81:FC89)</f>
        <v>86000</v>
      </c>
      <c r="FD99" s="7">
        <f ca="1">$EK99 + SUM(FD81:FD89)</f>
        <v>82041.042706600085</v>
      </c>
      <c r="FE99" s="7">
        <f ca="1">$EL99 + SUM(FE81:FE89)</f>
        <v>0</v>
      </c>
      <c r="FF99" s="7">
        <f ca="1">$EM99 + SUM(FF81:FF89)</f>
        <v>0</v>
      </c>
      <c r="FG99" s="7">
        <f ca="1">$EN99 + SUM(FG81:FG89)</f>
        <v>0</v>
      </c>
      <c r="FH99" s="7">
        <f ca="1">$EO99 + SUM(FH81:FH89)</f>
        <v>0</v>
      </c>
      <c r="FI99" s="7">
        <f ca="1">$EP99 + SUM(FI81:FI89)</f>
        <v>0</v>
      </c>
      <c r="FJ99" s="7">
        <f ca="1">$EQ99 + SUM(FJ81:FJ89)</f>
        <v>0</v>
      </c>
      <c r="FK99" s="7">
        <f ca="1">$ER99 + SUM(FK81:FK89)</f>
        <v>0</v>
      </c>
      <c r="GS99" s="7">
        <f ca="1">$EG99 + SUM(GS81:GS89)</f>
        <v>50000</v>
      </c>
      <c r="GT99" s="7">
        <f ca="1">$EH99 + SUM(GT81:GT89)</f>
        <v>49812.226222123638</v>
      </c>
      <c r="GU99" s="7">
        <f ca="1">$EI99 + SUM(GU81:GU89)</f>
        <v>44656.486472177159</v>
      </c>
      <c r="GV99" s="7">
        <f ca="1">$EJ99 + SUM(GV81:GV89)</f>
        <v>86000</v>
      </c>
      <c r="GW99" s="7">
        <f ca="1">$EK99 + SUM(GW81:GW89)</f>
        <v>85681.244268734314</v>
      </c>
      <c r="GX99" s="7">
        <f ca="1">$EL99 + SUM(GX81:GX89)</f>
        <v>78129.899889411521</v>
      </c>
      <c r="GY99" s="7">
        <f ca="1">$EM99 + SUM(GY81:GY89)</f>
        <v>0</v>
      </c>
      <c r="GZ99" s="7">
        <f ca="1">$EN99 + SUM(GZ81:GZ89)</f>
        <v>0</v>
      </c>
      <c r="HA99" s="7">
        <f ca="1">$EO99 + SUM(HA81:HA89)</f>
        <v>0</v>
      </c>
      <c r="HB99" s="7">
        <f ca="1">$EP99 + SUM(HB81:HB89)</f>
        <v>0</v>
      </c>
      <c r="HC99" s="7">
        <f ca="1">$EQ99 + SUM(HC81:HC89)</f>
        <v>0</v>
      </c>
      <c r="HD99" s="7">
        <f ca="1">$ER99 + SUM(HD81:HD89)</f>
        <v>0</v>
      </c>
      <c r="IL99" s="7">
        <f ca="1">$EG99 + SUM(IL81:IL89)</f>
        <v>50000</v>
      </c>
      <c r="IM99" s="7">
        <f ca="1">$EH99 + SUM(IM81:IM89)</f>
        <v>49919.744470857047</v>
      </c>
      <c r="IN99" s="7">
        <f ca="1">$EI99 + SUM(IN81:IN89)</f>
        <v>47244.639989790172</v>
      </c>
      <c r="IO99" s="7">
        <f ca="1">$EJ99 + SUM(IO81:IO89)</f>
        <v>86000</v>
      </c>
      <c r="IP99" s="7">
        <f ca="1">$EK99 + SUM(IP81:IP89)</f>
        <v>85842.761808928844</v>
      </c>
      <c r="IQ99" s="7">
        <f ca="1">$EL99 + SUM(IQ81:IQ89)</f>
        <v>81596.56211412196</v>
      </c>
      <c r="IR99" s="7">
        <f ca="1">$EM99 + SUM(IR81:IR89)</f>
        <v>17394.557330143343</v>
      </c>
      <c r="IS99" s="7">
        <f ca="1">$EN99 + SUM(IS81:IS89)</f>
        <v>0</v>
      </c>
      <c r="IT99" s="7">
        <f ca="1">$EO99 + SUM(IT81:IT89)</f>
        <v>12120.135962241689</v>
      </c>
      <c r="IU99" s="7">
        <f ca="1">$EP99 + SUM(IU81:IU89)</f>
        <v>0</v>
      </c>
      <c r="IV99" s="7">
        <f ca="1">$EQ99 + SUM(IV81:IV89)</f>
        <v>22485.647280429195</v>
      </c>
      <c r="IW99" s="7">
        <f ca="1">$ER99 + SUM(IW81:IW89)</f>
        <v>0</v>
      </c>
      <c r="KE99" s="7">
        <f ca="1">$EG99 + SUM(KE81:KE89)</f>
        <v>50000</v>
      </c>
      <c r="KF99" s="7">
        <f ca="1">$EH99 + SUM(KF81:KF89)</f>
        <v>49924.857083730727</v>
      </c>
      <c r="KG99" s="7">
        <f ca="1">$EI99 + SUM(KG81:KG89)</f>
        <v>47372.545041463469</v>
      </c>
      <c r="KH99" s="7">
        <f ca="1">$EJ99 + SUM(KH81:KH89)</f>
        <v>86000</v>
      </c>
      <c r="KI99" s="7">
        <f ca="1">$EK99 + SUM(KI81:KI89)</f>
        <v>85849.928421915844</v>
      </c>
      <c r="KJ99" s="7">
        <f ca="1">$EL99 + SUM(KJ81:KJ89)</f>
        <v>81750.379628252194</v>
      </c>
      <c r="KK99" s="7">
        <f ca="1">$EM99 + SUM(KK81:KK89)</f>
        <v>20072.837454510194</v>
      </c>
      <c r="KL99" s="7">
        <f ca="1">$EN99 + SUM(KL81:KL89)</f>
        <v>12861.560047909328</v>
      </c>
      <c r="KM99" s="7">
        <f ca="1">$EO99 + SUM(KM81:KM89)</f>
        <v>12657.912377648974</v>
      </c>
      <c r="KN99" s="7">
        <f ca="1">$EP99 + SUM(KN81:KN89)</f>
        <v>11883.414556729156</v>
      </c>
      <c r="KO99" s="7">
        <f ca="1">$EQ99 + SUM(KO81:KO89)</f>
        <v>25947.814270464394</v>
      </c>
      <c r="KP99" s="7">
        <f ca="1">$ER99 + SUM(KP81:KP89)</f>
        <v>21866.776254362339</v>
      </c>
      <c r="LX99" s="7">
        <f ca="1">$EG99 + SUM(LX81:LX89)</f>
        <v>50000</v>
      </c>
      <c r="LY99" s="7">
        <f ca="1">$EH99 + SUM(LY81:LY89)</f>
        <v>50009.582537964241</v>
      </c>
      <c r="LZ99" s="7">
        <f ca="1">$EI99 + SUM(LZ81:LZ89)</f>
        <v>47445.98674779883</v>
      </c>
      <c r="MA99" s="7">
        <f ca="1">$EJ99 + SUM(MA81:MA89)</f>
        <v>86000</v>
      </c>
      <c r="MB99" s="7">
        <f ca="1">$EK99 + SUM(MB81:MB89)</f>
        <v>85934.990211349825</v>
      </c>
      <c r="MC99" s="7">
        <f ca="1">$EL99 + SUM(MC81:MC89)</f>
        <v>81825.210386173421</v>
      </c>
      <c r="MD99" s="7">
        <f ca="1">$EM99 + SUM(MD81:MD89)</f>
        <v>20435.728033581894</v>
      </c>
      <c r="ME99" s="7">
        <f ca="1">$EN99 + SUM(ME81:ME89)</f>
        <v>15125.893334738244</v>
      </c>
      <c r="MF99" s="7">
        <f ca="1">$EO99 + SUM(MF81:MF89)</f>
        <v>12757.05413025029</v>
      </c>
      <c r="MG99" s="7">
        <f ca="1">$EP99 + SUM(MG81:MG89)</f>
        <v>12410.687526523017</v>
      </c>
      <c r="MH99" s="7">
        <f ca="1">$EQ99 + SUM(MH81:MH89)</f>
        <v>26416.916726337571</v>
      </c>
      <c r="MI99" s="7">
        <f ca="1">$ER99 + SUM(MI81:MI89)</f>
        <v>25836.614531830619</v>
      </c>
      <c r="NQ99" s="7">
        <f ca="1">$EG99 + SUM(NQ81:NQ89)</f>
        <v>50000</v>
      </c>
      <c r="NR99" s="7">
        <f ca="1">$EH99 + SUM(NR81:NR89)</f>
        <v>50022.555683717554</v>
      </c>
      <c r="NS99" s="7">
        <f ca="1">$EI99 + SUM(NS81:NS89)</f>
        <v>47532.00582908409</v>
      </c>
      <c r="NT99" s="7">
        <f ca="1">$EJ99 + SUM(NT81:NT89)</f>
        <v>86000</v>
      </c>
      <c r="NU99" s="7">
        <f ca="1">$EK99 + SUM(NU81:NU89)</f>
        <v>85947.736482030465</v>
      </c>
      <c r="NV99" s="7">
        <f ca="1">$EL99 + SUM(NV81:NV89)</f>
        <v>81911.962857197082</v>
      </c>
      <c r="NW99" s="7">
        <f ca="1">$EM99 + SUM(NW81:NW89)</f>
        <v>20501.658946863165</v>
      </c>
      <c r="NX99" s="7">
        <f ca="1">$EN99 + SUM(NX81:NX89)</f>
        <v>15444.216187565738</v>
      </c>
      <c r="NY99" s="7">
        <f ca="1">$EO99 + SUM(NY81:NY89)</f>
        <v>12772.002703063958</v>
      </c>
      <c r="NZ99" s="7">
        <f ca="1">$EP99 + SUM(NZ81:NZ89)</f>
        <v>12507.892916768838</v>
      </c>
      <c r="OA99" s="7">
        <f ca="1">$EQ99 + SUM(OA81:OA89)</f>
        <v>26502.144492286527</v>
      </c>
      <c r="OB99" s="7">
        <f ca="1">$ER99 + SUM(OB81:OB89)</f>
        <v>26401.163305847847</v>
      </c>
    </row>
    <row r="100" spans="1:392" ht="20">
      <c r="A100" s="20"/>
      <c r="B100" s="3"/>
      <c r="C100" s="211" t="s">
        <v>380</v>
      </c>
      <c r="D100" s="211"/>
      <c r="E100" s="211"/>
      <c r="F100" s="211"/>
      <c r="G100" s="211"/>
      <c r="H100" s="211"/>
      <c r="I100" s="211"/>
      <c r="J100" s="211"/>
      <c r="K100" s="211"/>
      <c r="L100" s="211"/>
      <c r="M100" s="211"/>
      <c r="N100" s="211"/>
      <c r="O100" s="4"/>
      <c r="AL100" s="38"/>
      <c r="EG100" s="221" t="s">
        <v>411</v>
      </c>
      <c r="EH100" s="221"/>
      <c r="EI100" s="221"/>
      <c r="EJ100" s="221"/>
      <c r="EK100" s="221"/>
      <c r="EL100" s="221"/>
      <c r="EM100" s="221"/>
      <c r="EN100" s="221"/>
      <c r="EO100" s="221"/>
      <c r="EP100" s="221"/>
      <c r="EQ100" s="221"/>
      <c r="EZ100" s="221" t="s">
        <v>421</v>
      </c>
      <c r="FA100" s="221"/>
      <c r="FB100" s="221"/>
      <c r="FC100" s="221"/>
      <c r="FD100" s="221"/>
      <c r="FE100" s="221"/>
      <c r="FF100" s="221"/>
      <c r="FG100" s="221"/>
      <c r="FH100" s="221"/>
      <c r="FI100" s="221"/>
      <c r="FJ100" s="221"/>
      <c r="FK100" s="221"/>
      <c r="GS100" s="221" t="s">
        <v>439</v>
      </c>
      <c r="GT100" s="221"/>
      <c r="GU100" s="221"/>
      <c r="GV100" s="221"/>
      <c r="GW100" s="221"/>
      <c r="GX100" s="221"/>
      <c r="GY100" s="221"/>
      <c r="GZ100" s="221"/>
      <c r="HA100" s="221"/>
      <c r="HB100" s="221"/>
      <c r="HC100" s="221"/>
      <c r="HD100" s="221"/>
      <c r="IL100" s="221" t="s">
        <v>441</v>
      </c>
      <c r="IM100" s="221"/>
      <c r="IN100" s="221"/>
      <c r="IO100" s="221"/>
      <c r="IP100" s="221"/>
      <c r="IQ100" s="221"/>
      <c r="IR100" s="221"/>
      <c r="IS100" s="221"/>
      <c r="IT100" s="221"/>
      <c r="IU100" s="221"/>
      <c r="IV100" s="221"/>
      <c r="IW100" s="221"/>
      <c r="KE100" s="221" t="s">
        <v>451</v>
      </c>
      <c r="KF100" s="221"/>
      <c r="KG100" s="221"/>
      <c r="KH100" s="221"/>
      <c r="KI100" s="221"/>
      <c r="KJ100" s="221"/>
      <c r="KK100" s="221"/>
      <c r="KL100" s="221"/>
      <c r="KM100" s="221"/>
      <c r="KN100" s="221"/>
      <c r="KO100" s="221"/>
      <c r="KP100" s="221"/>
      <c r="LX100" s="221" t="s">
        <v>461</v>
      </c>
      <c r="LY100" s="221"/>
      <c r="LZ100" s="221"/>
      <c r="MA100" s="221"/>
      <c r="MB100" s="221"/>
      <c r="MC100" s="221"/>
      <c r="MD100" s="221"/>
      <c r="ME100" s="221"/>
      <c r="MF100" s="221"/>
      <c r="MG100" s="221"/>
      <c r="MH100" s="221"/>
      <c r="MI100" s="221"/>
      <c r="NQ100" s="221" t="s">
        <v>471</v>
      </c>
      <c r="NR100" s="221"/>
      <c r="NS100" s="221"/>
      <c r="NT100" s="221"/>
      <c r="NU100" s="221"/>
      <c r="NV100" s="221"/>
      <c r="NW100" s="221"/>
      <c r="NX100" s="221"/>
      <c r="NY100" s="221"/>
      <c r="NZ100" s="221"/>
      <c r="OA100" s="221"/>
      <c r="OB100" s="221"/>
    </row>
    <row r="101" spans="1:392">
      <c r="A101" s="20"/>
      <c r="B101" s="3"/>
      <c r="C101" s="7">
        <f>C91+C99</f>
        <v>50000</v>
      </c>
      <c r="D101" s="7">
        <f t="shared" ref="D101:N101" si="61">D91+D99</f>
        <v>50000</v>
      </c>
      <c r="E101" s="7">
        <f t="shared" si="61"/>
        <v>47500</v>
      </c>
      <c r="F101" s="7">
        <f t="shared" si="61"/>
        <v>43000</v>
      </c>
      <c r="G101" s="7">
        <f t="shared" si="61"/>
        <v>43000</v>
      </c>
      <c r="H101" s="7">
        <f t="shared" si="61"/>
        <v>41000</v>
      </c>
      <c r="I101" s="7">
        <f t="shared" si="61"/>
        <v>20500</v>
      </c>
      <c r="J101" s="7">
        <f t="shared" si="61"/>
        <v>15500</v>
      </c>
      <c r="K101" s="7">
        <f t="shared" si="61"/>
        <v>6400</v>
      </c>
      <c r="L101" s="7">
        <f t="shared" si="61"/>
        <v>6275</v>
      </c>
      <c r="M101" s="7">
        <f t="shared" si="61"/>
        <v>26500</v>
      </c>
      <c r="N101" s="7">
        <f t="shared" si="61"/>
        <v>26500</v>
      </c>
      <c r="O101" s="4"/>
      <c r="AL101" s="38"/>
    </row>
    <row r="102" spans="1:392" ht="19">
      <c r="A102" s="20"/>
      <c r="B102" s="3"/>
      <c r="C102" s="221" t="s">
        <v>381</v>
      </c>
      <c r="D102" s="221"/>
      <c r="E102" s="221"/>
      <c r="F102" s="221"/>
      <c r="G102" s="221"/>
      <c r="H102" s="221"/>
      <c r="I102" s="221"/>
      <c r="J102" s="221"/>
      <c r="K102" s="221"/>
      <c r="L102" s="221"/>
      <c r="M102" s="221"/>
      <c r="N102" s="221"/>
      <c r="O102" s="4"/>
      <c r="AL102" s="38"/>
    </row>
    <row r="103" spans="1:392">
      <c r="A103" s="20"/>
      <c r="B103" s="3"/>
      <c r="C103" s="38"/>
      <c r="D103" s="38"/>
      <c r="E103" s="38"/>
      <c r="F103" s="38"/>
      <c r="G103" s="38"/>
      <c r="H103" s="38"/>
      <c r="I103" s="38"/>
      <c r="J103" s="38"/>
      <c r="K103" s="38"/>
      <c r="L103" s="38"/>
      <c r="M103" s="38"/>
      <c r="N103" s="38"/>
      <c r="O103" s="4"/>
      <c r="AL103" s="38"/>
      <c r="AU103" s="211" t="s">
        <v>110</v>
      </c>
      <c r="AV103" s="211"/>
      <c r="AW103" s="211"/>
      <c r="AX103" s="211"/>
      <c r="AY103" s="211"/>
      <c r="AZ103" s="211"/>
      <c r="BA103" s="211"/>
      <c r="BB103" s="211"/>
      <c r="BC103" s="211"/>
      <c r="BD103" s="211"/>
      <c r="BE103" s="211"/>
      <c r="BF103" s="211"/>
      <c r="BJ103" s="211" t="s">
        <v>110</v>
      </c>
      <c r="BK103" s="211"/>
      <c r="BL103" s="211"/>
      <c r="BM103" s="211"/>
      <c r="BN103" s="211"/>
      <c r="BO103" s="211"/>
      <c r="BP103" s="211"/>
      <c r="BQ103" s="211"/>
      <c r="BR103" s="211"/>
      <c r="BS103" s="211"/>
      <c r="BT103" s="211"/>
      <c r="BU103" s="211"/>
      <c r="BY103" s="211" t="s">
        <v>110</v>
      </c>
      <c r="BZ103" s="211"/>
      <c r="CA103" s="211"/>
      <c r="CB103" s="211"/>
      <c r="CC103" s="211"/>
      <c r="CD103" s="211"/>
      <c r="CE103" s="211"/>
      <c r="CF103" s="211"/>
      <c r="CG103" s="211"/>
      <c r="CH103" s="211"/>
      <c r="CI103" s="211"/>
      <c r="CJ103" s="211"/>
      <c r="CQ103" s="211" t="s">
        <v>1</v>
      </c>
      <c r="CR103" s="211"/>
      <c r="CS103" s="211"/>
      <c r="CT103" s="211"/>
      <c r="CU103" s="211"/>
      <c r="CV103" s="211"/>
      <c r="CW103" s="211"/>
      <c r="CX103" s="211"/>
      <c r="CY103" s="211"/>
      <c r="EG103" s="211" t="s">
        <v>110</v>
      </c>
      <c r="EH103" s="211"/>
      <c r="EI103" s="211"/>
      <c r="EJ103" s="211"/>
      <c r="EK103" s="211"/>
      <c r="EL103" s="211"/>
      <c r="EM103" s="211"/>
      <c r="EN103" s="211"/>
      <c r="EO103" s="211"/>
      <c r="EP103" s="211"/>
      <c r="EQ103" s="211"/>
      <c r="ER103" s="211"/>
    </row>
    <row r="104" spans="1:392" ht="93">
      <c r="A104" s="20"/>
      <c r="O104" s="4"/>
      <c r="AL104" s="38"/>
      <c r="AU104" s="6" t="s">
        <v>14</v>
      </c>
      <c r="AV104" s="6" t="s">
        <v>201</v>
      </c>
      <c r="AW104" s="6" t="s">
        <v>202</v>
      </c>
      <c r="AX104" s="6" t="s">
        <v>27</v>
      </c>
      <c r="AY104" s="6" t="s">
        <v>203</v>
      </c>
      <c r="AZ104" s="6" t="s">
        <v>204</v>
      </c>
      <c r="BA104" s="6" t="s">
        <v>15</v>
      </c>
      <c r="BB104" s="6" t="s">
        <v>206</v>
      </c>
      <c r="BC104" s="6" t="s">
        <v>21</v>
      </c>
      <c r="BD104" s="6" t="s">
        <v>205</v>
      </c>
      <c r="BE104" s="6" t="s">
        <v>20</v>
      </c>
      <c r="BF104" s="6" t="s">
        <v>207</v>
      </c>
      <c r="BJ104" s="6" t="s">
        <v>14</v>
      </c>
      <c r="BK104" s="6" t="s">
        <v>201</v>
      </c>
      <c r="BL104" s="6" t="s">
        <v>202</v>
      </c>
      <c r="BM104" s="6" t="s">
        <v>27</v>
      </c>
      <c r="BN104" s="6" t="s">
        <v>203</v>
      </c>
      <c r="BO104" s="6" t="s">
        <v>204</v>
      </c>
      <c r="BP104" s="6" t="s">
        <v>15</v>
      </c>
      <c r="BQ104" s="6" t="s">
        <v>206</v>
      </c>
      <c r="BR104" s="6" t="s">
        <v>21</v>
      </c>
      <c r="BS104" s="6" t="s">
        <v>205</v>
      </c>
      <c r="BT104" s="6" t="s">
        <v>20</v>
      </c>
      <c r="BU104" s="6" t="s">
        <v>207</v>
      </c>
      <c r="BY104" s="6" t="s">
        <v>14</v>
      </c>
      <c r="BZ104" s="6" t="s">
        <v>201</v>
      </c>
      <c r="CA104" s="6" t="s">
        <v>202</v>
      </c>
      <c r="CB104" s="6" t="s">
        <v>27</v>
      </c>
      <c r="CC104" s="6" t="s">
        <v>203</v>
      </c>
      <c r="CD104" s="6" t="s">
        <v>204</v>
      </c>
      <c r="CE104" s="6" t="s">
        <v>15</v>
      </c>
      <c r="CF104" s="6" t="s">
        <v>206</v>
      </c>
      <c r="CG104" s="6" t="s">
        <v>21</v>
      </c>
      <c r="CH104" s="6" t="s">
        <v>205</v>
      </c>
      <c r="CI104" s="6" t="s">
        <v>20</v>
      </c>
      <c r="CJ104" s="6" t="s">
        <v>207</v>
      </c>
      <c r="CQ104" s="6" t="s">
        <v>28</v>
      </c>
      <c r="CR104" s="6" t="s">
        <v>0</v>
      </c>
      <c r="CS104" s="6" t="s">
        <v>37</v>
      </c>
      <c r="CT104" s="6" t="s">
        <v>38</v>
      </c>
      <c r="CU104" s="6" t="s">
        <v>13</v>
      </c>
      <c r="CV104" s="6" t="s">
        <v>23</v>
      </c>
      <c r="CW104" s="6" t="s">
        <v>208</v>
      </c>
      <c r="CX104" s="6" t="s">
        <v>131</v>
      </c>
      <c r="CY104" s="6" t="s">
        <v>132</v>
      </c>
      <c r="EG104" s="6" t="s">
        <v>14</v>
      </c>
      <c r="EH104" s="6" t="s">
        <v>201</v>
      </c>
      <c r="EI104" s="6" t="s">
        <v>202</v>
      </c>
      <c r="EJ104" s="6" t="s">
        <v>27</v>
      </c>
      <c r="EK104" s="6" t="s">
        <v>203</v>
      </c>
      <c r="EL104" s="6" t="s">
        <v>204</v>
      </c>
      <c r="EM104" s="6" t="s">
        <v>15</v>
      </c>
      <c r="EN104" s="6" t="s">
        <v>206</v>
      </c>
      <c r="EO104" s="6" t="s">
        <v>21</v>
      </c>
      <c r="EP104" s="6" t="s">
        <v>205</v>
      </c>
      <c r="EQ104" s="6" t="s">
        <v>20</v>
      </c>
      <c r="ER104" s="6" t="s">
        <v>207</v>
      </c>
    </row>
    <row r="105" spans="1:392" ht="16" customHeight="1">
      <c r="A105" s="204" t="s">
        <v>171</v>
      </c>
      <c r="B105" s="23" t="s">
        <v>14</v>
      </c>
      <c r="C105" s="38"/>
      <c r="D105" s="38"/>
      <c r="E105" s="38"/>
      <c r="F105" s="38"/>
      <c r="G105" s="38"/>
      <c r="H105" s="38"/>
      <c r="I105" s="38"/>
      <c r="J105" s="38"/>
      <c r="K105" s="38"/>
      <c r="L105" s="38"/>
      <c r="M105" s="38"/>
      <c r="N105" s="38"/>
      <c r="O105" s="4"/>
      <c r="P105" s="7">
        <f t="array" ref="P105:X116">TRANSPOSE(C81:N89) - P60:X71</f>
        <v>0</v>
      </c>
      <c r="Q105" s="7">
        <v>-50000</v>
      </c>
      <c r="R105" s="7">
        <v>0</v>
      </c>
      <c r="S105" s="7">
        <v>0</v>
      </c>
      <c r="T105" s="7">
        <v>0</v>
      </c>
      <c r="U105" s="7">
        <v>0</v>
      </c>
      <c r="V105" s="7">
        <v>0</v>
      </c>
      <c r="W105" s="7">
        <v>0</v>
      </c>
      <c r="X105" s="7">
        <v>0</v>
      </c>
      <c r="AL105" s="7">
        <f>SUM(P105:X105)</f>
        <v>-50000</v>
      </c>
      <c r="AU105" s="7">
        <f t="array" aca="1" ref="AU105:BF116" ca="1">MMULT(BJ60:BR71, BJ81:BU89)</f>
        <v>0</v>
      </c>
      <c r="AV105" s="7">
        <f ca="1"/>
        <v>1</v>
      </c>
      <c r="AW105" s="7">
        <f ca="1"/>
        <v>0</v>
      </c>
      <c r="AX105" s="7">
        <f ca="1"/>
        <v>0</v>
      </c>
      <c r="AY105" s="7">
        <f ca="1"/>
        <v>0</v>
      </c>
      <c r="AZ105" s="7">
        <f ca="1"/>
        <v>0</v>
      </c>
      <c r="BA105" s="7">
        <f ca="1"/>
        <v>0</v>
      </c>
      <c r="BB105" s="7">
        <f ca="1"/>
        <v>0</v>
      </c>
      <c r="BC105" s="7">
        <f ca="1"/>
        <v>0</v>
      </c>
      <c r="BD105" s="7">
        <f ca="1"/>
        <v>0</v>
      </c>
      <c r="BE105" s="7">
        <f ca="1"/>
        <v>0</v>
      </c>
      <c r="BF105" s="7">
        <f ca="1"/>
        <v>0</v>
      </c>
      <c r="BJ105" s="7">
        <f t="array" aca="1" ref="BJ105:BU116" ca="1">_xlfn.MUNIT(12) - AU105:BF116</f>
        <v>1</v>
      </c>
      <c r="BK105" s="7">
        <f ca="1"/>
        <v>-1</v>
      </c>
      <c r="BL105" s="7">
        <f ca="1"/>
        <v>0</v>
      </c>
      <c r="BM105" s="7">
        <f ca="1"/>
        <v>0</v>
      </c>
      <c r="BN105" s="7">
        <f ca="1"/>
        <v>0</v>
      </c>
      <c r="BO105" s="7">
        <f ca="1"/>
        <v>0</v>
      </c>
      <c r="BP105" s="7">
        <f ca="1"/>
        <v>0</v>
      </c>
      <c r="BQ105" s="7">
        <f ca="1"/>
        <v>0</v>
      </c>
      <c r="BR105" s="7">
        <f ca="1"/>
        <v>0</v>
      </c>
      <c r="BS105" s="7">
        <f ca="1"/>
        <v>0</v>
      </c>
      <c r="BT105" s="7">
        <f ca="1"/>
        <v>0</v>
      </c>
      <c r="BU105" s="7">
        <f ca="1"/>
        <v>0</v>
      </c>
      <c r="BY105" s="7">
        <f t="array" aca="1" ref="BY105:CJ116" ca="1">MINVERSE(BJ105:BU116)</f>
        <v>1</v>
      </c>
      <c r="BZ105" s="7">
        <f ca="1"/>
        <v>1.0539190809521257</v>
      </c>
      <c r="CA105" s="7">
        <f ca="1"/>
        <v>1.0657831285619324</v>
      </c>
      <c r="CB105" s="7">
        <f ca="1"/>
        <v>0</v>
      </c>
      <c r="CC105" s="7">
        <f ca="1"/>
        <v>1.4916181762431502E-3</v>
      </c>
      <c r="CD105" s="7">
        <f ca="1"/>
        <v>2.2391961563614565E-3</v>
      </c>
      <c r="CE105" s="7">
        <f ca="1"/>
        <v>1.1926724330914769</v>
      </c>
      <c r="CF105" s="7">
        <f ca="1"/>
        <v>1.2202259216447451</v>
      </c>
      <c r="CG105" s="7">
        <f ca="1"/>
        <v>5.6886461057360886E-3</v>
      </c>
      <c r="CH105" s="7">
        <f ca="1"/>
        <v>5.8019657492766486E-3</v>
      </c>
      <c r="CI105" s="7">
        <f ca="1"/>
        <v>1.1926724330914766</v>
      </c>
      <c r="CJ105" s="7">
        <f ca="1"/>
        <v>1.2273413829744353</v>
      </c>
      <c r="CL105" s="7">
        <f t="array" aca="1" ref="CL105:CL116" ca="1">MMULT(BY105:CJ116, AJ60:AJ71)</f>
        <v>50000</v>
      </c>
      <c r="CM105" s="22">
        <f ca="1">CL105-AL60</f>
        <v>0</v>
      </c>
      <c r="CQ105" s="7">
        <f t="array" aca="1" ref="CQ105:CY116" ca="1">MMULT(MINVERSE(AU60:BF71), P60:X71)</f>
        <v>0</v>
      </c>
      <c r="CR105" s="7">
        <f ca="1"/>
        <v>1</v>
      </c>
      <c r="CS105" s="7">
        <f ca="1"/>
        <v>0</v>
      </c>
      <c r="CT105" s="7">
        <f ca="1"/>
        <v>0</v>
      </c>
      <c r="CU105" s="7">
        <f ca="1"/>
        <v>0</v>
      </c>
      <c r="CV105" s="7">
        <f ca="1"/>
        <v>0</v>
      </c>
      <c r="CW105" s="7">
        <f ca="1"/>
        <v>0</v>
      </c>
      <c r="CX105" s="7">
        <f ca="1"/>
        <v>0</v>
      </c>
      <c r="CY105" s="7">
        <f ca="1"/>
        <v>0</v>
      </c>
      <c r="DA105" s="22">
        <f ca="1">SUM(CQ105:CY105)</f>
        <v>1</v>
      </c>
      <c r="EE105" s="204" t="s">
        <v>171</v>
      </c>
      <c r="EF105" s="23" t="s">
        <v>14</v>
      </c>
      <c r="EG105" s="7">
        <f ca="1">IF((ROW()-ROW($EG$105))=(COLUMN()-COLUMN($EG$105)),INDIRECT(ADDRESS(ROW(EG$99),COLUMN(EG$99))),0)</f>
        <v>50000</v>
      </c>
      <c r="EH105" s="7">
        <f t="shared" ref="EH105:ER116" ca="1" si="62">IF((ROW()-ROW($EG$105))=(COLUMN()-COLUMN($EG$105)),INDIRECT(ADDRESS(ROW(EH$99),COLUMN(EH$99))),0)</f>
        <v>0</v>
      </c>
      <c r="EI105" s="7">
        <f t="shared" ca="1" si="62"/>
        <v>0</v>
      </c>
      <c r="EJ105" s="7">
        <f t="shared" ca="1" si="62"/>
        <v>0</v>
      </c>
      <c r="EK105" s="7">
        <f t="shared" ca="1" si="62"/>
        <v>0</v>
      </c>
      <c r="EL105" s="7">
        <f t="shared" ca="1" si="62"/>
        <v>0</v>
      </c>
      <c r="EM105" s="7">
        <f t="shared" ca="1" si="62"/>
        <v>0</v>
      </c>
      <c r="EN105" s="7">
        <f t="shared" ca="1" si="62"/>
        <v>0</v>
      </c>
      <c r="EO105" s="7">
        <f t="shared" ca="1" si="62"/>
        <v>0</v>
      </c>
      <c r="EP105" s="7">
        <f t="shared" ca="1" si="62"/>
        <v>0</v>
      </c>
      <c r="EQ105" s="7">
        <f t="shared" ca="1" si="62"/>
        <v>0</v>
      </c>
      <c r="ER105" s="7">
        <f t="shared" ca="1" si="62"/>
        <v>0</v>
      </c>
      <c r="EX105" s="204" t="s">
        <v>171</v>
      </c>
      <c r="EY105" s="23" t="s">
        <v>14</v>
      </c>
      <c r="EZ105" s="7">
        <f ca="1">IF((ROW()-ROW($EZ$105))=(COLUMN()-COLUMN($EZ$105)),INDIRECT(ADDRESS(ROW(EZ$99),COLUMN(EZ$99))),0)</f>
        <v>50000</v>
      </c>
      <c r="FA105" s="7">
        <f t="shared" ref="FA105:FK116" ca="1" si="63">IF((ROW()-ROW($EZ$105))=(COLUMN()-COLUMN($EZ$105)),INDIRECT(ADDRESS(ROW(FA$99),COLUMN(FA$99))),0)</f>
        <v>0</v>
      </c>
      <c r="FB105" s="7">
        <f t="shared" ca="1" si="63"/>
        <v>0</v>
      </c>
      <c r="FC105" s="7">
        <f t="shared" ca="1" si="63"/>
        <v>0</v>
      </c>
      <c r="FD105" s="7">
        <f t="shared" ca="1" si="63"/>
        <v>0</v>
      </c>
      <c r="FE105" s="7">
        <f t="shared" ca="1" si="63"/>
        <v>0</v>
      </c>
      <c r="FF105" s="7">
        <f t="shared" ca="1" si="63"/>
        <v>0</v>
      </c>
      <c r="FG105" s="7">
        <f t="shared" ca="1" si="63"/>
        <v>0</v>
      </c>
      <c r="FH105" s="7">
        <f t="shared" ca="1" si="63"/>
        <v>0</v>
      </c>
      <c r="FI105" s="7">
        <f t="shared" ca="1" si="63"/>
        <v>0</v>
      </c>
      <c r="FJ105" s="7">
        <f t="shared" ca="1" si="63"/>
        <v>0</v>
      </c>
      <c r="FK105" s="7">
        <f t="shared" ca="1" si="63"/>
        <v>0</v>
      </c>
      <c r="GQ105" s="204" t="s">
        <v>171</v>
      </c>
      <c r="GR105" s="23" t="s">
        <v>14</v>
      </c>
      <c r="GS105" s="7">
        <f ca="1">IF((ROW()-ROW($GS$105))=(COLUMN()-COLUMN($GS$105)),INDIRECT(ADDRESS(ROW(GS$99),COLUMN(GS$99))),0)</f>
        <v>50000</v>
      </c>
      <c r="GT105" s="7">
        <f t="shared" ref="GT105:HD116" ca="1" si="64">IF((ROW()-ROW($GS$105))=(COLUMN()-COLUMN($GS$105)),INDIRECT(ADDRESS(ROW(GT$99),COLUMN(GT$99))),0)</f>
        <v>0</v>
      </c>
      <c r="GU105" s="7">
        <f t="shared" ca="1" si="64"/>
        <v>0</v>
      </c>
      <c r="GV105" s="7">
        <f t="shared" ca="1" si="64"/>
        <v>0</v>
      </c>
      <c r="GW105" s="7">
        <f t="shared" ca="1" si="64"/>
        <v>0</v>
      </c>
      <c r="GX105" s="7">
        <f t="shared" ca="1" si="64"/>
        <v>0</v>
      </c>
      <c r="GY105" s="7">
        <f t="shared" ca="1" si="64"/>
        <v>0</v>
      </c>
      <c r="GZ105" s="7">
        <f t="shared" ca="1" si="64"/>
        <v>0</v>
      </c>
      <c r="HA105" s="7">
        <f t="shared" ca="1" si="64"/>
        <v>0</v>
      </c>
      <c r="HB105" s="7">
        <f t="shared" ca="1" si="64"/>
        <v>0</v>
      </c>
      <c r="HC105" s="7">
        <f t="shared" ca="1" si="64"/>
        <v>0</v>
      </c>
      <c r="HD105" s="7">
        <f t="shared" ca="1" si="64"/>
        <v>0</v>
      </c>
      <c r="IJ105" s="204" t="s">
        <v>171</v>
      </c>
      <c r="IK105" s="23" t="s">
        <v>14</v>
      </c>
      <c r="IL105" s="7">
        <f ca="1">IF((ROW()-ROW($IL$105))=(COLUMN()-COLUMN($IL$105)),INDIRECT(ADDRESS(ROW(IL$99),COLUMN(IL$99))),0)</f>
        <v>50000</v>
      </c>
      <c r="IM105" s="7">
        <f t="shared" ref="IM105:IW116" ca="1" si="65">IF((ROW()-ROW($IL$105))=(COLUMN()-COLUMN($IL$105)),INDIRECT(ADDRESS(ROW(IM$99),COLUMN(IM$99))),0)</f>
        <v>0</v>
      </c>
      <c r="IN105" s="7">
        <f t="shared" ca="1" si="65"/>
        <v>0</v>
      </c>
      <c r="IO105" s="7">
        <f t="shared" ca="1" si="65"/>
        <v>0</v>
      </c>
      <c r="IP105" s="7">
        <f t="shared" ca="1" si="65"/>
        <v>0</v>
      </c>
      <c r="IQ105" s="7">
        <f t="shared" ca="1" si="65"/>
        <v>0</v>
      </c>
      <c r="IR105" s="7">
        <f t="shared" ca="1" si="65"/>
        <v>0</v>
      </c>
      <c r="IS105" s="7">
        <f t="shared" ca="1" si="65"/>
        <v>0</v>
      </c>
      <c r="IT105" s="7">
        <f t="shared" ca="1" si="65"/>
        <v>0</v>
      </c>
      <c r="IU105" s="7">
        <f t="shared" ca="1" si="65"/>
        <v>0</v>
      </c>
      <c r="IV105" s="7">
        <f t="shared" ca="1" si="65"/>
        <v>0</v>
      </c>
      <c r="IW105" s="7">
        <f t="shared" ca="1" si="65"/>
        <v>0</v>
      </c>
      <c r="KC105" s="204" t="s">
        <v>171</v>
      </c>
      <c r="KD105" s="23" t="s">
        <v>14</v>
      </c>
      <c r="KE105" s="7">
        <f ca="1">IF((ROW()-ROW($KE$105))=(COLUMN()-COLUMN($KE$105)),INDIRECT(ADDRESS(ROW(KE$99),COLUMN(KE$99))),0)</f>
        <v>50000</v>
      </c>
      <c r="KF105" s="7">
        <f t="shared" ref="KF105:KP116" ca="1" si="66">IF((ROW()-ROW($KE$105))=(COLUMN()-COLUMN($KE$105)),INDIRECT(ADDRESS(ROW(KF$99),COLUMN(KF$99))),0)</f>
        <v>0</v>
      </c>
      <c r="KG105" s="7">
        <f t="shared" ca="1" si="66"/>
        <v>0</v>
      </c>
      <c r="KH105" s="7">
        <f t="shared" ca="1" si="66"/>
        <v>0</v>
      </c>
      <c r="KI105" s="7">
        <f t="shared" ca="1" si="66"/>
        <v>0</v>
      </c>
      <c r="KJ105" s="7">
        <f t="shared" ca="1" si="66"/>
        <v>0</v>
      </c>
      <c r="KK105" s="7">
        <f t="shared" ca="1" si="66"/>
        <v>0</v>
      </c>
      <c r="KL105" s="7">
        <f t="shared" ca="1" si="66"/>
        <v>0</v>
      </c>
      <c r="KM105" s="7">
        <f t="shared" ca="1" si="66"/>
        <v>0</v>
      </c>
      <c r="KN105" s="7">
        <f t="shared" ca="1" si="66"/>
        <v>0</v>
      </c>
      <c r="KO105" s="7">
        <f t="shared" ca="1" si="66"/>
        <v>0</v>
      </c>
      <c r="KP105" s="7">
        <f t="shared" ca="1" si="66"/>
        <v>0</v>
      </c>
      <c r="LV105" s="204" t="s">
        <v>171</v>
      </c>
      <c r="LW105" s="23" t="s">
        <v>14</v>
      </c>
      <c r="LX105" s="7">
        <f ca="1">IF((ROW()-ROW($LX$105))=(COLUMN()-COLUMN($LX$105)),INDIRECT(ADDRESS(ROW(LX$99),COLUMN(LX$99))),0)</f>
        <v>50000</v>
      </c>
      <c r="LY105" s="7">
        <f t="shared" ref="LY105:MI116" ca="1" si="67">IF((ROW()-ROW($LX$105))=(COLUMN()-COLUMN($LX$105)),INDIRECT(ADDRESS(ROW(LY$99),COLUMN(LY$99))),0)</f>
        <v>0</v>
      </c>
      <c r="LZ105" s="7">
        <f t="shared" ca="1" si="67"/>
        <v>0</v>
      </c>
      <c r="MA105" s="7">
        <f t="shared" ca="1" si="67"/>
        <v>0</v>
      </c>
      <c r="MB105" s="7">
        <f t="shared" ca="1" si="67"/>
        <v>0</v>
      </c>
      <c r="MC105" s="7">
        <f t="shared" ca="1" si="67"/>
        <v>0</v>
      </c>
      <c r="MD105" s="7">
        <f t="shared" ca="1" si="67"/>
        <v>0</v>
      </c>
      <c r="ME105" s="7">
        <f t="shared" ca="1" si="67"/>
        <v>0</v>
      </c>
      <c r="MF105" s="7">
        <f t="shared" ca="1" si="67"/>
        <v>0</v>
      </c>
      <c r="MG105" s="7">
        <f t="shared" ca="1" si="67"/>
        <v>0</v>
      </c>
      <c r="MH105" s="7">
        <f t="shared" ca="1" si="67"/>
        <v>0</v>
      </c>
      <c r="MI105" s="7">
        <f t="shared" ca="1" si="67"/>
        <v>0</v>
      </c>
      <c r="NO105" s="204" t="s">
        <v>171</v>
      </c>
      <c r="NP105" s="23" t="s">
        <v>14</v>
      </c>
      <c r="NQ105" s="7">
        <f ca="1">IF((ROW()-ROW($NQ$105))=(COLUMN()-COLUMN($NQ$105)),INDIRECT(ADDRESS(ROW(NQ$99),COLUMN(NQ$99))),0)</f>
        <v>50000</v>
      </c>
      <c r="NR105" s="7">
        <f t="shared" ref="NR105:OB116" ca="1" si="68">IF((ROW()-ROW($NQ$105))=(COLUMN()-COLUMN($NQ$105)),INDIRECT(ADDRESS(ROW(NR$99),COLUMN(NR$99))),0)</f>
        <v>0</v>
      </c>
      <c r="NS105" s="7">
        <f t="shared" ca="1" si="68"/>
        <v>0</v>
      </c>
      <c r="NT105" s="7">
        <f t="shared" ca="1" si="68"/>
        <v>0</v>
      </c>
      <c r="NU105" s="7">
        <f t="shared" ca="1" si="68"/>
        <v>0</v>
      </c>
      <c r="NV105" s="7">
        <f t="shared" ca="1" si="68"/>
        <v>0</v>
      </c>
      <c r="NW105" s="7">
        <f t="shared" ca="1" si="68"/>
        <v>0</v>
      </c>
      <c r="NX105" s="7">
        <f t="shared" ca="1" si="68"/>
        <v>0</v>
      </c>
      <c r="NY105" s="7">
        <f t="shared" ca="1" si="68"/>
        <v>0</v>
      </c>
      <c r="NZ105" s="7">
        <f t="shared" ca="1" si="68"/>
        <v>0</v>
      </c>
      <c r="OA105" s="7">
        <f t="shared" ca="1" si="68"/>
        <v>0</v>
      </c>
      <c r="OB105" s="7">
        <f t="shared" ca="1" si="68"/>
        <v>0</v>
      </c>
    </row>
    <row r="106" spans="1:392">
      <c r="A106" s="204"/>
      <c r="B106" s="23" t="s">
        <v>201</v>
      </c>
      <c r="C106" s="38"/>
      <c r="D106" s="38"/>
      <c r="E106" s="38"/>
      <c r="F106" s="38"/>
      <c r="G106" s="38"/>
      <c r="H106" s="38"/>
      <c r="I106" s="38"/>
      <c r="J106" s="38"/>
      <c r="K106" s="38"/>
      <c r="L106" s="38"/>
      <c r="M106" s="38"/>
      <c r="N106" s="38"/>
      <c r="O106" s="4"/>
      <c r="P106" s="7">
        <v>0</v>
      </c>
      <c r="Q106" s="7">
        <v>47500</v>
      </c>
      <c r="R106" s="7">
        <v>-47500</v>
      </c>
      <c r="S106" s="7">
        <v>0</v>
      </c>
      <c r="T106" s="7">
        <v>0</v>
      </c>
      <c r="U106" s="7">
        <v>0</v>
      </c>
      <c r="V106" s="7">
        <v>0</v>
      </c>
      <c r="W106" s="7">
        <v>0</v>
      </c>
      <c r="X106" s="7">
        <v>0</v>
      </c>
      <c r="AL106" s="7">
        <f t="shared" ref="AL106:AL116" si="69">SUM(P106:X106)</f>
        <v>0</v>
      </c>
      <c r="AU106" s="7">
        <f ca="1"/>
        <v>0</v>
      </c>
      <c r="AV106" s="7">
        <f ca="1"/>
        <v>0.05</v>
      </c>
      <c r="AW106" s="7">
        <f ca="1"/>
        <v>1</v>
      </c>
      <c r="AX106" s="7">
        <f ca="1"/>
        <v>0</v>
      </c>
      <c r="AY106" s="7">
        <f ca="1"/>
        <v>0</v>
      </c>
      <c r="AZ106" s="7">
        <f ca="1"/>
        <v>0</v>
      </c>
      <c r="BA106" s="7">
        <f ca="1"/>
        <v>0</v>
      </c>
      <c r="BB106" s="7">
        <f ca="1"/>
        <v>0</v>
      </c>
      <c r="BC106" s="7">
        <f ca="1"/>
        <v>0</v>
      </c>
      <c r="BD106" s="7">
        <f ca="1"/>
        <v>0</v>
      </c>
      <c r="BE106" s="7">
        <f ca="1"/>
        <v>0</v>
      </c>
      <c r="BF106" s="7">
        <f ca="1"/>
        <v>0</v>
      </c>
      <c r="BJ106" s="7">
        <f ca="1"/>
        <v>0</v>
      </c>
      <c r="BK106" s="7">
        <f ca="1"/>
        <v>0.95</v>
      </c>
      <c r="BL106" s="7">
        <f ca="1"/>
        <v>-1</v>
      </c>
      <c r="BM106" s="7">
        <f ca="1"/>
        <v>0</v>
      </c>
      <c r="BN106" s="7">
        <f ca="1"/>
        <v>0</v>
      </c>
      <c r="BO106" s="7">
        <f ca="1"/>
        <v>0</v>
      </c>
      <c r="BP106" s="7">
        <f ca="1"/>
        <v>0</v>
      </c>
      <c r="BQ106" s="7">
        <f ca="1"/>
        <v>0</v>
      </c>
      <c r="BR106" s="7">
        <f ca="1"/>
        <v>0</v>
      </c>
      <c r="BS106" s="7">
        <f ca="1"/>
        <v>0</v>
      </c>
      <c r="BT106" s="7">
        <f ca="1"/>
        <v>0</v>
      </c>
      <c r="BU106" s="7">
        <f ca="1"/>
        <v>0</v>
      </c>
      <c r="BY106" s="7">
        <f ca="1"/>
        <v>0</v>
      </c>
      <c r="BZ106" s="7">
        <f ca="1"/>
        <v>1.0539190809521257</v>
      </c>
      <c r="CA106" s="7">
        <f ca="1"/>
        <v>1.0657831285619324</v>
      </c>
      <c r="CB106" s="7">
        <f ca="1"/>
        <v>0</v>
      </c>
      <c r="CC106" s="7">
        <f ca="1"/>
        <v>1.4916181762431502E-3</v>
      </c>
      <c r="CD106" s="7">
        <f ca="1"/>
        <v>2.2391961563614565E-3</v>
      </c>
      <c r="CE106" s="7">
        <f ca="1"/>
        <v>1.1926724330914769</v>
      </c>
      <c r="CF106" s="7">
        <f ca="1"/>
        <v>1.2202259216447451</v>
      </c>
      <c r="CG106" s="7">
        <f ca="1"/>
        <v>5.6886461057360886E-3</v>
      </c>
      <c r="CH106" s="7">
        <f ca="1"/>
        <v>5.8019657492766486E-3</v>
      </c>
      <c r="CI106" s="7">
        <f ca="1"/>
        <v>1.1926724330914766</v>
      </c>
      <c r="CJ106" s="7">
        <f ca="1"/>
        <v>1.2273413829744353</v>
      </c>
      <c r="CL106" s="7">
        <f ca="1"/>
        <v>50000</v>
      </c>
      <c r="CM106" s="22">
        <f t="shared" ref="CM106:CM116" ca="1" si="70">CL106-AL61</f>
        <v>0</v>
      </c>
      <c r="CQ106" s="7">
        <f ca="1"/>
        <v>0</v>
      </c>
      <c r="CR106" s="7">
        <f ca="1"/>
        <v>0.05</v>
      </c>
      <c r="CS106" s="7">
        <f ca="1"/>
        <v>0.95000000000000007</v>
      </c>
      <c r="CT106" s="7">
        <f ca="1"/>
        <v>0</v>
      </c>
      <c r="CU106" s="7">
        <f ca="1"/>
        <v>0</v>
      </c>
      <c r="CV106" s="7">
        <f ca="1"/>
        <v>0</v>
      </c>
      <c r="CW106" s="7">
        <f ca="1"/>
        <v>0</v>
      </c>
      <c r="CX106" s="7">
        <f ca="1"/>
        <v>0</v>
      </c>
      <c r="CY106" s="7">
        <f ca="1"/>
        <v>0</v>
      </c>
      <c r="DA106" s="22">
        <f t="shared" ref="DA106:DA116" ca="1" si="71">SUM(CQ106:CY106)</f>
        <v>1</v>
      </c>
      <c r="EE106" s="204"/>
      <c r="EF106" s="23" t="s">
        <v>201</v>
      </c>
      <c r="EG106" s="7">
        <f t="shared" ref="EG106:EG116" ca="1" si="72">IF((ROW()-ROW($EG$105))=(COLUMN()-COLUMN($EG$105)),INDIRECT(ADDRESS(ROW(EG$99),COLUMN(EG$99))),0)</f>
        <v>0</v>
      </c>
      <c r="EH106" s="7">
        <f t="shared" ca="1" si="62"/>
        <v>0</v>
      </c>
      <c r="EI106" s="7">
        <f t="shared" ca="1" si="62"/>
        <v>0</v>
      </c>
      <c r="EJ106" s="7">
        <f t="shared" ca="1" si="62"/>
        <v>0</v>
      </c>
      <c r="EK106" s="7">
        <f t="shared" ca="1" si="62"/>
        <v>0</v>
      </c>
      <c r="EL106" s="7">
        <f t="shared" ca="1" si="62"/>
        <v>0</v>
      </c>
      <c r="EM106" s="7">
        <f t="shared" ca="1" si="62"/>
        <v>0</v>
      </c>
      <c r="EN106" s="7">
        <f t="shared" ca="1" si="62"/>
        <v>0</v>
      </c>
      <c r="EO106" s="7">
        <f t="shared" ca="1" si="62"/>
        <v>0</v>
      </c>
      <c r="EP106" s="7">
        <f t="shared" ca="1" si="62"/>
        <v>0</v>
      </c>
      <c r="EQ106" s="7">
        <f t="shared" ca="1" si="62"/>
        <v>0</v>
      </c>
      <c r="ER106" s="7">
        <f t="shared" ca="1" si="62"/>
        <v>0</v>
      </c>
      <c r="EX106" s="204"/>
      <c r="EY106" s="23" t="s">
        <v>201</v>
      </c>
      <c r="EZ106" s="7">
        <f t="shared" ref="EZ106:EZ116" ca="1" si="73">IF((ROW()-ROW($EZ$105))=(COLUMN()-COLUMN($EZ$105)),INDIRECT(ADDRESS(ROW(EZ$99),COLUMN(EZ$99))),0)</f>
        <v>0</v>
      </c>
      <c r="FA106" s="7">
        <f t="shared" ca="1" si="63"/>
        <v>47551.117451260106</v>
      </c>
      <c r="FB106" s="7">
        <f t="shared" ca="1" si="63"/>
        <v>0</v>
      </c>
      <c r="FC106" s="7">
        <f t="shared" ca="1" si="63"/>
        <v>0</v>
      </c>
      <c r="FD106" s="7">
        <f t="shared" ca="1" si="63"/>
        <v>0</v>
      </c>
      <c r="FE106" s="7">
        <f t="shared" ca="1" si="63"/>
        <v>0</v>
      </c>
      <c r="FF106" s="7">
        <f t="shared" ca="1" si="63"/>
        <v>0</v>
      </c>
      <c r="FG106" s="7">
        <f t="shared" ca="1" si="63"/>
        <v>0</v>
      </c>
      <c r="FH106" s="7">
        <f t="shared" ca="1" si="63"/>
        <v>0</v>
      </c>
      <c r="FI106" s="7">
        <f t="shared" ca="1" si="63"/>
        <v>0</v>
      </c>
      <c r="FJ106" s="7">
        <f t="shared" ca="1" si="63"/>
        <v>0</v>
      </c>
      <c r="FK106" s="7">
        <f t="shared" ca="1" si="63"/>
        <v>0</v>
      </c>
      <c r="GQ106" s="204"/>
      <c r="GR106" s="23" t="s">
        <v>201</v>
      </c>
      <c r="GS106" s="7">
        <f t="shared" ref="GS106:GS116" ca="1" si="74">IF((ROW()-ROW($GS$105))=(COLUMN()-COLUMN($GS$105)),INDIRECT(ADDRESS(ROW(GS$99),COLUMN(GS$99))),0)</f>
        <v>0</v>
      </c>
      <c r="GT106" s="7">
        <f t="shared" ca="1" si="64"/>
        <v>49812.226222123638</v>
      </c>
      <c r="GU106" s="7">
        <f t="shared" ca="1" si="64"/>
        <v>0</v>
      </c>
      <c r="GV106" s="7">
        <f t="shared" ca="1" si="64"/>
        <v>0</v>
      </c>
      <c r="GW106" s="7">
        <f t="shared" ca="1" si="64"/>
        <v>0</v>
      </c>
      <c r="GX106" s="7">
        <f t="shared" ca="1" si="64"/>
        <v>0</v>
      </c>
      <c r="GY106" s="7">
        <f t="shared" ca="1" si="64"/>
        <v>0</v>
      </c>
      <c r="GZ106" s="7">
        <f t="shared" ca="1" si="64"/>
        <v>0</v>
      </c>
      <c r="HA106" s="7">
        <f t="shared" ca="1" si="64"/>
        <v>0</v>
      </c>
      <c r="HB106" s="7">
        <f t="shared" ca="1" si="64"/>
        <v>0</v>
      </c>
      <c r="HC106" s="7">
        <f t="shared" ca="1" si="64"/>
        <v>0</v>
      </c>
      <c r="HD106" s="7">
        <f t="shared" ca="1" si="64"/>
        <v>0</v>
      </c>
      <c r="IJ106" s="204"/>
      <c r="IK106" s="23" t="s">
        <v>201</v>
      </c>
      <c r="IL106" s="7">
        <f t="shared" ref="IL106:IL116" ca="1" si="75">IF((ROW()-ROW($IL$105))=(COLUMN()-COLUMN($IL$105)),INDIRECT(ADDRESS(ROW(IL$99),COLUMN(IL$99))),0)</f>
        <v>0</v>
      </c>
      <c r="IM106" s="7">
        <f t="shared" ca="1" si="65"/>
        <v>49919.744470857047</v>
      </c>
      <c r="IN106" s="7">
        <f t="shared" ca="1" si="65"/>
        <v>0</v>
      </c>
      <c r="IO106" s="7">
        <f t="shared" ca="1" si="65"/>
        <v>0</v>
      </c>
      <c r="IP106" s="7">
        <f t="shared" ca="1" si="65"/>
        <v>0</v>
      </c>
      <c r="IQ106" s="7">
        <f t="shared" ca="1" si="65"/>
        <v>0</v>
      </c>
      <c r="IR106" s="7">
        <f t="shared" ca="1" si="65"/>
        <v>0</v>
      </c>
      <c r="IS106" s="7">
        <f t="shared" ca="1" si="65"/>
        <v>0</v>
      </c>
      <c r="IT106" s="7">
        <f t="shared" ca="1" si="65"/>
        <v>0</v>
      </c>
      <c r="IU106" s="7">
        <f t="shared" ca="1" si="65"/>
        <v>0</v>
      </c>
      <c r="IV106" s="7">
        <f t="shared" ca="1" si="65"/>
        <v>0</v>
      </c>
      <c r="IW106" s="7">
        <f t="shared" ca="1" si="65"/>
        <v>0</v>
      </c>
      <c r="KC106" s="204"/>
      <c r="KD106" s="23" t="s">
        <v>201</v>
      </c>
      <c r="KE106" s="7">
        <f t="shared" ref="KE106:KE116" ca="1" si="76">IF((ROW()-ROW($KE$105))=(COLUMN()-COLUMN($KE$105)),INDIRECT(ADDRESS(ROW(KE$99),COLUMN(KE$99))),0)</f>
        <v>0</v>
      </c>
      <c r="KF106" s="7">
        <f t="shared" ca="1" si="66"/>
        <v>49924.857083730727</v>
      </c>
      <c r="KG106" s="7">
        <f t="shared" ca="1" si="66"/>
        <v>0</v>
      </c>
      <c r="KH106" s="7">
        <f t="shared" ca="1" si="66"/>
        <v>0</v>
      </c>
      <c r="KI106" s="7">
        <f t="shared" ca="1" si="66"/>
        <v>0</v>
      </c>
      <c r="KJ106" s="7">
        <f t="shared" ca="1" si="66"/>
        <v>0</v>
      </c>
      <c r="KK106" s="7">
        <f t="shared" ca="1" si="66"/>
        <v>0</v>
      </c>
      <c r="KL106" s="7">
        <f t="shared" ca="1" si="66"/>
        <v>0</v>
      </c>
      <c r="KM106" s="7">
        <f t="shared" ca="1" si="66"/>
        <v>0</v>
      </c>
      <c r="KN106" s="7">
        <f t="shared" ca="1" si="66"/>
        <v>0</v>
      </c>
      <c r="KO106" s="7">
        <f t="shared" ca="1" si="66"/>
        <v>0</v>
      </c>
      <c r="KP106" s="7">
        <f t="shared" ca="1" si="66"/>
        <v>0</v>
      </c>
      <c r="LV106" s="204"/>
      <c r="LW106" s="23" t="s">
        <v>201</v>
      </c>
      <c r="LX106" s="7">
        <f t="shared" ref="LX106:LX116" ca="1" si="77">IF((ROW()-ROW($LX$105))=(COLUMN()-COLUMN($LX$105)),INDIRECT(ADDRESS(ROW(LX$99),COLUMN(LX$99))),0)</f>
        <v>0</v>
      </c>
      <c r="LY106" s="7">
        <f t="shared" ca="1" si="67"/>
        <v>50009.582537964241</v>
      </c>
      <c r="LZ106" s="7">
        <f t="shared" ca="1" si="67"/>
        <v>0</v>
      </c>
      <c r="MA106" s="7">
        <f t="shared" ca="1" si="67"/>
        <v>0</v>
      </c>
      <c r="MB106" s="7">
        <f t="shared" ca="1" si="67"/>
        <v>0</v>
      </c>
      <c r="MC106" s="7">
        <f t="shared" ca="1" si="67"/>
        <v>0</v>
      </c>
      <c r="MD106" s="7">
        <f t="shared" ca="1" si="67"/>
        <v>0</v>
      </c>
      <c r="ME106" s="7">
        <f t="shared" ca="1" si="67"/>
        <v>0</v>
      </c>
      <c r="MF106" s="7">
        <f t="shared" ca="1" si="67"/>
        <v>0</v>
      </c>
      <c r="MG106" s="7">
        <f t="shared" ca="1" si="67"/>
        <v>0</v>
      </c>
      <c r="MH106" s="7">
        <f t="shared" ca="1" si="67"/>
        <v>0</v>
      </c>
      <c r="MI106" s="7">
        <f t="shared" ca="1" si="67"/>
        <v>0</v>
      </c>
      <c r="NO106" s="204"/>
      <c r="NP106" s="23" t="s">
        <v>201</v>
      </c>
      <c r="NQ106" s="7">
        <f t="shared" ref="NQ106:NQ116" ca="1" si="78">IF((ROW()-ROW($NQ$105))=(COLUMN()-COLUMN($NQ$105)),INDIRECT(ADDRESS(ROW(NQ$99),COLUMN(NQ$99))),0)</f>
        <v>0</v>
      </c>
      <c r="NR106" s="7">
        <f t="shared" ca="1" si="68"/>
        <v>50022.555683717554</v>
      </c>
      <c r="NS106" s="7">
        <f t="shared" ca="1" si="68"/>
        <v>0</v>
      </c>
      <c r="NT106" s="7">
        <f t="shared" ca="1" si="68"/>
        <v>0</v>
      </c>
      <c r="NU106" s="7">
        <f t="shared" ca="1" si="68"/>
        <v>0</v>
      </c>
      <c r="NV106" s="7">
        <f t="shared" ca="1" si="68"/>
        <v>0</v>
      </c>
      <c r="NW106" s="7">
        <f t="shared" ca="1" si="68"/>
        <v>0</v>
      </c>
      <c r="NX106" s="7">
        <f t="shared" ca="1" si="68"/>
        <v>0</v>
      </c>
      <c r="NY106" s="7">
        <f t="shared" ca="1" si="68"/>
        <v>0</v>
      </c>
      <c r="NZ106" s="7">
        <f t="shared" ca="1" si="68"/>
        <v>0</v>
      </c>
      <c r="OA106" s="7">
        <f t="shared" ca="1" si="68"/>
        <v>0</v>
      </c>
      <c r="OB106" s="7">
        <f t="shared" ca="1" si="68"/>
        <v>0</v>
      </c>
    </row>
    <row r="107" spans="1:392">
      <c r="A107" s="204"/>
      <c r="B107" s="23" t="s">
        <v>202</v>
      </c>
      <c r="C107" s="38"/>
      <c r="D107" s="38"/>
      <c r="E107" s="38"/>
      <c r="F107" s="38"/>
      <c r="G107" s="38"/>
      <c r="H107" s="38"/>
      <c r="I107" s="38"/>
      <c r="J107" s="38"/>
      <c r="K107" s="38"/>
      <c r="L107" s="38"/>
      <c r="M107" s="38"/>
      <c r="N107" s="38"/>
      <c r="O107" s="4"/>
      <c r="P107" s="7">
        <v>0</v>
      </c>
      <c r="Q107" s="7">
        <v>0</v>
      </c>
      <c r="R107" s="7">
        <v>47000</v>
      </c>
      <c r="S107" s="7">
        <v>0</v>
      </c>
      <c r="T107" s="7">
        <v>-47000</v>
      </c>
      <c r="U107" s="7">
        <v>0</v>
      </c>
      <c r="V107" s="7">
        <v>0</v>
      </c>
      <c r="W107" s="7">
        <v>0</v>
      </c>
      <c r="X107" s="7">
        <v>0</v>
      </c>
      <c r="AL107" s="7">
        <f t="shared" si="69"/>
        <v>0</v>
      </c>
      <c r="AU107" s="7">
        <f ca="1"/>
        <v>0</v>
      </c>
      <c r="AV107" s="7">
        <f ca="1"/>
        <v>0</v>
      </c>
      <c r="AW107" s="7">
        <f ca="1"/>
        <v>1.0526315789473684E-2</v>
      </c>
      <c r="AX107" s="7">
        <f ca="1"/>
        <v>0</v>
      </c>
      <c r="AY107" s="7">
        <f ca="1"/>
        <v>0</v>
      </c>
      <c r="AZ107" s="7">
        <f ca="1"/>
        <v>0</v>
      </c>
      <c r="BA107" s="7">
        <f ca="1"/>
        <v>1</v>
      </c>
      <c r="BB107" s="7">
        <f ca="1"/>
        <v>0</v>
      </c>
      <c r="BC107" s="7">
        <f ca="1"/>
        <v>0</v>
      </c>
      <c r="BD107" s="7">
        <f ca="1"/>
        <v>0</v>
      </c>
      <c r="BE107" s="7">
        <f ca="1"/>
        <v>1</v>
      </c>
      <c r="BF107" s="7">
        <f ca="1"/>
        <v>0</v>
      </c>
      <c r="BJ107" s="7">
        <f ca="1"/>
        <v>0</v>
      </c>
      <c r="BK107" s="7">
        <f ca="1"/>
        <v>0</v>
      </c>
      <c r="BL107" s="7">
        <f ca="1"/>
        <v>0.98947368421052628</v>
      </c>
      <c r="BM107" s="7">
        <f ca="1"/>
        <v>0</v>
      </c>
      <c r="BN107" s="7">
        <f ca="1"/>
        <v>0</v>
      </c>
      <c r="BO107" s="7">
        <f ca="1"/>
        <v>0</v>
      </c>
      <c r="BP107" s="7">
        <f ca="1"/>
        <v>-1</v>
      </c>
      <c r="BQ107" s="7">
        <f ca="1"/>
        <v>0</v>
      </c>
      <c r="BR107" s="7">
        <f ca="1"/>
        <v>0</v>
      </c>
      <c r="BS107" s="7">
        <f ca="1"/>
        <v>0</v>
      </c>
      <c r="BT107" s="7">
        <f ca="1"/>
        <v>-1</v>
      </c>
      <c r="BU107" s="7">
        <f ca="1"/>
        <v>0</v>
      </c>
      <c r="BY107" s="7">
        <f ca="1"/>
        <v>0</v>
      </c>
      <c r="BZ107" s="7">
        <f ca="1"/>
        <v>1.2231269045193832E-3</v>
      </c>
      <c r="CA107" s="7">
        <f ca="1"/>
        <v>1.0124939721338357</v>
      </c>
      <c r="CB107" s="7">
        <f ca="1"/>
        <v>0</v>
      </c>
      <c r="CC107" s="7">
        <f ca="1"/>
        <v>1.4170372674309926E-3</v>
      </c>
      <c r="CD107" s="7">
        <f ca="1"/>
        <v>2.1272363485433836E-3</v>
      </c>
      <c r="CE107" s="7">
        <f ca="1"/>
        <v>1.133038811436903</v>
      </c>
      <c r="CF107" s="7">
        <f ca="1"/>
        <v>1.1592146255625078</v>
      </c>
      <c r="CG107" s="7">
        <f ca="1"/>
        <v>5.4042138004492838E-3</v>
      </c>
      <c r="CH107" s="7">
        <f ca="1"/>
        <v>5.5118674618128156E-3</v>
      </c>
      <c r="CI107" s="7">
        <f ca="1"/>
        <v>1.1330388114369028</v>
      </c>
      <c r="CJ107" s="7">
        <f ca="1"/>
        <v>1.1659743138257135</v>
      </c>
      <c r="CL107" s="7">
        <f ca="1"/>
        <v>47500</v>
      </c>
      <c r="CM107" s="22">
        <f t="shared" ca="1" si="70"/>
        <v>0</v>
      </c>
      <c r="CQ107" s="7">
        <f ca="1"/>
        <v>0</v>
      </c>
      <c r="CR107" s="7">
        <f ca="1"/>
        <v>0</v>
      </c>
      <c r="CS107" s="7">
        <f ca="1"/>
        <v>1.0526315789473684E-2</v>
      </c>
      <c r="CT107" s="7">
        <f ca="1"/>
        <v>0</v>
      </c>
      <c r="CU107" s="7">
        <f ca="1"/>
        <v>0.98947368421052628</v>
      </c>
      <c r="CV107" s="7">
        <f ca="1"/>
        <v>0</v>
      </c>
      <c r="CW107" s="7">
        <f ca="1"/>
        <v>0</v>
      </c>
      <c r="CX107" s="7">
        <f ca="1"/>
        <v>0</v>
      </c>
      <c r="CY107" s="7">
        <f ca="1"/>
        <v>0</v>
      </c>
      <c r="DA107" s="22">
        <f t="shared" ca="1" si="71"/>
        <v>1</v>
      </c>
      <c r="EE107" s="204"/>
      <c r="EF107" s="23" t="s">
        <v>202</v>
      </c>
      <c r="EG107" s="7">
        <f t="shared" ca="1" si="72"/>
        <v>0</v>
      </c>
      <c r="EH107" s="7">
        <f t="shared" ca="1" si="62"/>
        <v>0</v>
      </c>
      <c r="EI107" s="7">
        <f t="shared" ca="1" si="62"/>
        <v>0</v>
      </c>
      <c r="EJ107" s="7">
        <f t="shared" ca="1" si="62"/>
        <v>0</v>
      </c>
      <c r="EK107" s="7">
        <f t="shared" ca="1" si="62"/>
        <v>0</v>
      </c>
      <c r="EL107" s="7">
        <f t="shared" ca="1" si="62"/>
        <v>0</v>
      </c>
      <c r="EM107" s="7">
        <f t="shared" ca="1" si="62"/>
        <v>0</v>
      </c>
      <c r="EN107" s="7">
        <f t="shared" ca="1" si="62"/>
        <v>0</v>
      </c>
      <c r="EO107" s="7">
        <f t="shared" ca="1" si="62"/>
        <v>0</v>
      </c>
      <c r="EP107" s="7">
        <f t="shared" ca="1" si="62"/>
        <v>0</v>
      </c>
      <c r="EQ107" s="7">
        <f t="shared" ca="1" si="62"/>
        <v>0</v>
      </c>
      <c r="ER107" s="7">
        <f t="shared" ca="1" si="62"/>
        <v>0</v>
      </c>
      <c r="EX107" s="204"/>
      <c r="EY107" s="23" t="s">
        <v>202</v>
      </c>
      <c r="EZ107" s="7">
        <f t="shared" ca="1" si="73"/>
        <v>0</v>
      </c>
      <c r="FA107" s="7">
        <f t="shared" ca="1" si="63"/>
        <v>0</v>
      </c>
      <c r="FB107" s="7">
        <f t="shared" ca="1" si="63"/>
        <v>0</v>
      </c>
      <c r="FC107" s="7">
        <f t="shared" ca="1" si="63"/>
        <v>0</v>
      </c>
      <c r="FD107" s="7">
        <f t="shared" ca="1" si="63"/>
        <v>0</v>
      </c>
      <c r="FE107" s="7">
        <f t="shared" ca="1" si="63"/>
        <v>0</v>
      </c>
      <c r="FF107" s="7">
        <f t="shared" ca="1" si="63"/>
        <v>0</v>
      </c>
      <c r="FG107" s="7">
        <f t="shared" ca="1" si="63"/>
        <v>0</v>
      </c>
      <c r="FH107" s="7">
        <f t="shared" ca="1" si="63"/>
        <v>0</v>
      </c>
      <c r="FI107" s="7">
        <f t="shared" ca="1" si="63"/>
        <v>0</v>
      </c>
      <c r="FJ107" s="7">
        <f t="shared" ca="1" si="63"/>
        <v>0</v>
      </c>
      <c r="FK107" s="7">
        <f t="shared" ca="1" si="63"/>
        <v>0</v>
      </c>
      <c r="GQ107" s="204"/>
      <c r="GR107" s="23" t="s">
        <v>202</v>
      </c>
      <c r="GS107" s="7">
        <f t="shared" ca="1" si="74"/>
        <v>0</v>
      </c>
      <c r="GT107" s="7">
        <f t="shared" ca="1" si="64"/>
        <v>0</v>
      </c>
      <c r="GU107" s="7">
        <f t="shared" ca="1" si="64"/>
        <v>44656.486472177159</v>
      </c>
      <c r="GV107" s="7">
        <f t="shared" ca="1" si="64"/>
        <v>0</v>
      </c>
      <c r="GW107" s="7">
        <f t="shared" ca="1" si="64"/>
        <v>0</v>
      </c>
      <c r="GX107" s="7">
        <f t="shared" ca="1" si="64"/>
        <v>0</v>
      </c>
      <c r="GY107" s="7">
        <f t="shared" ca="1" si="64"/>
        <v>0</v>
      </c>
      <c r="GZ107" s="7">
        <f t="shared" ca="1" si="64"/>
        <v>0</v>
      </c>
      <c r="HA107" s="7">
        <f t="shared" ca="1" si="64"/>
        <v>0</v>
      </c>
      <c r="HB107" s="7">
        <f t="shared" ca="1" si="64"/>
        <v>0</v>
      </c>
      <c r="HC107" s="7">
        <f t="shared" ca="1" si="64"/>
        <v>0</v>
      </c>
      <c r="HD107" s="7">
        <f t="shared" ca="1" si="64"/>
        <v>0</v>
      </c>
      <c r="IJ107" s="204"/>
      <c r="IK107" s="23" t="s">
        <v>202</v>
      </c>
      <c r="IL107" s="7">
        <f t="shared" ca="1" si="75"/>
        <v>0</v>
      </c>
      <c r="IM107" s="7">
        <f t="shared" ca="1" si="65"/>
        <v>0</v>
      </c>
      <c r="IN107" s="7">
        <f t="shared" ca="1" si="65"/>
        <v>47244.639989790172</v>
      </c>
      <c r="IO107" s="7">
        <f t="shared" ca="1" si="65"/>
        <v>0</v>
      </c>
      <c r="IP107" s="7">
        <f t="shared" ca="1" si="65"/>
        <v>0</v>
      </c>
      <c r="IQ107" s="7">
        <f t="shared" ca="1" si="65"/>
        <v>0</v>
      </c>
      <c r="IR107" s="7">
        <f t="shared" ca="1" si="65"/>
        <v>0</v>
      </c>
      <c r="IS107" s="7">
        <f t="shared" ca="1" si="65"/>
        <v>0</v>
      </c>
      <c r="IT107" s="7">
        <f t="shared" ca="1" si="65"/>
        <v>0</v>
      </c>
      <c r="IU107" s="7">
        <f t="shared" ca="1" si="65"/>
        <v>0</v>
      </c>
      <c r="IV107" s="7">
        <f t="shared" ca="1" si="65"/>
        <v>0</v>
      </c>
      <c r="IW107" s="7">
        <f t="shared" ca="1" si="65"/>
        <v>0</v>
      </c>
      <c r="KC107" s="204"/>
      <c r="KD107" s="23" t="s">
        <v>202</v>
      </c>
      <c r="KE107" s="7">
        <f t="shared" ca="1" si="76"/>
        <v>0</v>
      </c>
      <c r="KF107" s="7">
        <f t="shared" ca="1" si="66"/>
        <v>0</v>
      </c>
      <c r="KG107" s="7">
        <f t="shared" ca="1" si="66"/>
        <v>47372.545041463469</v>
      </c>
      <c r="KH107" s="7">
        <f t="shared" ca="1" si="66"/>
        <v>0</v>
      </c>
      <c r="KI107" s="7">
        <f t="shared" ca="1" si="66"/>
        <v>0</v>
      </c>
      <c r="KJ107" s="7">
        <f t="shared" ca="1" si="66"/>
        <v>0</v>
      </c>
      <c r="KK107" s="7">
        <f t="shared" ca="1" si="66"/>
        <v>0</v>
      </c>
      <c r="KL107" s="7">
        <f t="shared" ca="1" si="66"/>
        <v>0</v>
      </c>
      <c r="KM107" s="7">
        <f t="shared" ca="1" si="66"/>
        <v>0</v>
      </c>
      <c r="KN107" s="7">
        <f t="shared" ca="1" si="66"/>
        <v>0</v>
      </c>
      <c r="KO107" s="7">
        <f t="shared" ca="1" si="66"/>
        <v>0</v>
      </c>
      <c r="KP107" s="7">
        <f t="shared" ca="1" si="66"/>
        <v>0</v>
      </c>
      <c r="LV107" s="204"/>
      <c r="LW107" s="23" t="s">
        <v>202</v>
      </c>
      <c r="LX107" s="7">
        <f t="shared" ca="1" si="77"/>
        <v>0</v>
      </c>
      <c r="LY107" s="7">
        <f t="shared" ca="1" si="67"/>
        <v>0</v>
      </c>
      <c r="LZ107" s="7">
        <f t="shared" ca="1" si="67"/>
        <v>47445.98674779883</v>
      </c>
      <c r="MA107" s="7">
        <f t="shared" ca="1" si="67"/>
        <v>0</v>
      </c>
      <c r="MB107" s="7">
        <f t="shared" ca="1" si="67"/>
        <v>0</v>
      </c>
      <c r="MC107" s="7">
        <f t="shared" ca="1" si="67"/>
        <v>0</v>
      </c>
      <c r="MD107" s="7">
        <f t="shared" ca="1" si="67"/>
        <v>0</v>
      </c>
      <c r="ME107" s="7">
        <f t="shared" ca="1" si="67"/>
        <v>0</v>
      </c>
      <c r="MF107" s="7">
        <f t="shared" ca="1" si="67"/>
        <v>0</v>
      </c>
      <c r="MG107" s="7">
        <f t="shared" ca="1" si="67"/>
        <v>0</v>
      </c>
      <c r="MH107" s="7">
        <f t="shared" ca="1" si="67"/>
        <v>0</v>
      </c>
      <c r="MI107" s="7">
        <f t="shared" ca="1" si="67"/>
        <v>0</v>
      </c>
      <c r="NO107" s="204"/>
      <c r="NP107" s="23" t="s">
        <v>202</v>
      </c>
      <c r="NQ107" s="7">
        <f t="shared" ca="1" si="78"/>
        <v>0</v>
      </c>
      <c r="NR107" s="7">
        <f t="shared" ca="1" si="68"/>
        <v>0</v>
      </c>
      <c r="NS107" s="7">
        <f t="shared" ca="1" si="68"/>
        <v>47532.00582908409</v>
      </c>
      <c r="NT107" s="7">
        <f t="shared" ca="1" si="68"/>
        <v>0</v>
      </c>
      <c r="NU107" s="7">
        <f t="shared" ca="1" si="68"/>
        <v>0</v>
      </c>
      <c r="NV107" s="7">
        <f t="shared" ca="1" si="68"/>
        <v>0</v>
      </c>
      <c r="NW107" s="7">
        <f t="shared" ca="1" si="68"/>
        <v>0</v>
      </c>
      <c r="NX107" s="7">
        <f t="shared" ca="1" si="68"/>
        <v>0</v>
      </c>
      <c r="NY107" s="7">
        <f t="shared" ca="1" si="68"/>
        <v>0</v>
      </c>
      <c r="NZ107" s="7">
        <f t="shared" ca="1" si="68"/>
        <v>0</v>
      </c>
      <c r="OA107" s="7">
        <f t="shared" ca="1" si="68"/>
        <v>0</v>
      </c>
      <c r="OB107" s="7">
        <f t="shared" ca="1" si="68"/>
        <v>0</v>
      </c>
    </row>
    <row r="108" spans="1:392" ht="16" customHeight="1">
      <c r="A108" s="204"/>
      <c r="B108" s="23" t="s">
        <v>27</v>
      </c>
      <c r="C108" s="38"/>
      <c r="D108" s="38"/>
      <c r="E108" s="38"/>
      <c r="F108" s="38"/>
      <c r="G108" s="38"/>
      <c r="H108" s="38"/>
      <c r="I108" s="38"/>
      <c r="J108" s="38"/>
      <c r="K108" s="38"/>
      <c r="L108" s="38"/>
      <c r="M108" s="38"/>
      <c r="N108" s="38"/>
      <c r="O108" s="4"/>
      <c r="P108" s="7">
        <v>-43000</v>
      </c>
      <c r="Q108" s="7">
        <v>0</v>
      </c>
      <c r="R108" s="7">
        <v>0</v>
      </c>
      <c r="S108" s="7">
        <v>0</v>
      </c>
      <c r="T108" s="7">
        <v>0</v>
      </c>
      <c r="U108" s="7">
        <v>0</v>
      </c>
      <c r="V108" s="7">
        <v>0</v>
      </c>
      <c r="W108" s="7">
        <v>0</v>
      </c>
      <c r="X108" s="7">
        <v>0</v>
      </c>
      <c r="AL108" s="7">
        <f t="shared" si="69"/>
        <v>-43000</v>
      </c>
      <c r="AU108" s="7">
        <f ca="1"/>
        <v>0</v>
      </c>
      <c r="AV108" s="7">
        <f ca="1"/>
        <v>0</v>
      </c>
      <c r="AW108" s="7">
        <f ca="1"/>
        <v>0</v>
      </c>
      <c r="AX108" s="7">
        <f ca="1"/>
        <v>0</v>
      </c>
      <c r="AY108" s="7">
        <f ca="1"/>
        <v>0.99999999999999978</v>
      </c>
      <c r="AZ108" s="7">
        <f ca="1"/>
        <v>0</v>
      </c>
      <c r="BA108" s="7">
        <f ca="1"/>
        <v>0</v>
      </c>
      <c r="BB108" s="7">
        <f ca="1"/>
        <v>0</v>
      </c>
      <c r="BC108" s="7">
        <f ca="1"/>
        <v>0</v>
      </c>
      <c r="BD108" s="7">
        <f ca="1"/>
        <v>0</v>
      </c>
      <c r="BE108" s="7">
        <f ca="1"/>
        <v>0</v>
      </c>
      <c r="BF108" s="7">
        <f ca="1"/>
        <v>0</v>
      </c>
      <c r="BJ108" s="7">
        <f ca="1"/>
        <v>0</v>
      </c>
      <c r="BK108" s="7">
        <f ca="1"/>
        <v>0</v>
      </c>
      <c r="BL108" s="7">
        <f ca="1"/>
        <v>0</v>
      </c>
      <c r="BM108" s="7">
        <f ca="1"/>
        <v>1</v>
      </c>
      <c r="BN108" s="7">
        <f ca="1"/>
        <v>-0.99999999999999978</v>
      </c>
      <c r="BO108" s="7">
        <f ca="1"/>
        <v>0</v>
      </c>
      <c r="BP108" s="7">
        <f ca="1"/>
        <v>0</v>
      </c>
      <c r="BQ108" s="7">
        <f ca="1"/>
        <v>0</v>
      </c>
      <c r="BR108" s="7">
        <f ca="1"/>
        <v>0</v>
      </c>
      <c r="BS108" s="7">
        <f ca="1"/>
        <v>0</v>
      </c>
      <c r="BT108" s="7">
        <f ca="1"/>
        <v>0</v>
      </c>
      <c r="BU108" s="7">
        <f ca="1"/>
        <v>0</v>
      </c>
      <c r="BY108" s="7">
        <f ca="1"/>
        <v>0</v>
      </c>
      <c r="BZ108" s="7">
        <f ca="1"/>
        <v>1.4435651970523115E-3</v>
      </c>
      <c r="CA108" s="7">
        <f ca="1"/>
        <v>2.9134210627082381E-3</v>
      </c>
      <c r="CB108" s="7">
        <f ca="1"/>
        <v>1</v>
      </c>
      <c r="CC108" s="7">
        <f ca="1"/>
        <v>1.0504529108990237</v>
      </c>
      <c r="CD108" s="7">
        <f ca="1"/>
        <v>1.0521202631694457</v>
      </c>
      <c r="CE108" s="7">
        <f ca="1"/>
        <v>8.1283668545511223E-3</v>
      </c>
      <c r="CF108" s="7">
        <f ca="1"/>
        <v>8.3161509072965274E-3</v>
      </c>
      <c r="CG108" s="7">
        <f ca="1"/>
        <v>2.6728966199952517</v>
      </c>
      <c r="CH108" s="7">
        <f ca="1"/>
        <v>2.7261415725847984</v>
      </c>
      <c r="CI108" s="7">
        <f ca="1"/>
        <v>8.1283668545511223E-3</v>
      </c>
      <c r="CJ108" s="7">
        <f ca="1"/>
        <v>8.3646445912472622E-3</v>
      </c>
      <c r="CL108" s="7">
        <f ca="1"/>
        <v>42999.999999999985</v>
      </c>
      <c r="CM108" s="22">
        <f t="shared" ca="1" si="70"/>
        <v>0</v>
      </c>
      <c r="CQ108" s="7">
        <f ca="1"/>
        <v>0.99999999999999989</v>
      </c>
      <c r="CR108" s="7">
        <f ca="1"/>
        <v>0</v>
      </c>
      <c r="CS108" s="7">
        <f ca="1"/>
        <v>0</v>
      </c>
      <c r="CT108" s="7">
        <f ca="1"/>
        <v>0</v>
      </c>
      <c r="CU108" s="7">
        <f ca="1"/>
        <v>0</v>
      </c>
      <c r="CV108" s="7">
        <f ca="1"/>
        <v>0</v>
      </c>
      <c r="CW108" s="7">
        <f ca="1"/>
        <v>0</v>
      </c>
      <c r="CX108" s="7">
        <f ca="1"/>
        <v>0</v>
      </c>
      <c r="CY108" s="7">
        <f ca="1"/>
        <v>0</v>
      </c>
      <c r="DA108" s="22">
        <f t="shared" ca="1" si="71"/>
        <v>0.99999999999999989</v>
      </c>
      <c r="EE108" s="204"/>
      <c r="EF108" s="23" t="s">
        <v>27</v>
      </c>
      <c r="EG108" s="7">
        <f t="shared" ca="1" si="72"/>
        <v>0</v>
      </c>
      <c r="EH108" s="7">
        <f t="shared" ca="1" si="62"/>
        <v>0</v>
      </c>
      <c r="EI108" s="7">
        <f t="shared" ca="1" si="62"/>
        <v>0</v>
      </c>
      <c r="EJ108" s="7">
        <f t="shared" ca="1" si="62"/>
        <v>86000</v>
      </c>
      <c r="EK108" s="7">
        <f t="shared" ca="1" si="62"/>
        <v>0</v>
      </c>
      <c r="EL108" s="7">
        <f t="shared" ca="1" si="62"/>
        <v>0</v>
      </c>
      <c r="EM108" s="7">
        <f t="shared" ca="1" si="62"/>
        <v>0</v>
      </c>
      <c r="EN108" s="7">
        <f t="shared" ca="1" si="62"/>
        <v>0</v>
      </c>
      <c r="EO108" s="7">
        <f t="shared" ca="1" si="62"/>
        <v>0</v>
      </c>
      <c r="EP108" s="7">
        <f t="shared" ca="1" si="62"/>
        <v>0</v>
      </c>
      <c r="EQ108" s="7">
        <f t="shared" ca="1" si="62"/>
        <v>0</v>
      </c>
      <c r="ER108" s="7">
        <f t="shared" ca="1" si="62"/>
        <v>0</v>
      </c>
      <c r="EX108" s="204"/>
      <c r="EY108" s="23" t="s">
        <v>27</v>
      </c>
      <c r="EZ108" s="7">
        <f t="shared" ca="1" si="73"/>
        <v>0</v>
      </c>
      <c r="FA108" s="7">
        <f t="shared" ca="1" si="63"/>
        <v>0</v>
      </c>
      <c r="FB108" s="7">
        <f t="shared" ca="1" si="63"/>
        <v>0</v>
      </c>
      <c r="FC108" s="7">
        <f t="shared" ca="1" si="63"/>
        <v>86000</v>
      </c>
      <c r="FD108" s="7">
        <f t="shared" ca="1" si="63"/>
        <v>0</v>
      </c>
      <c r="FE108" s="7">
        <f t="shared" ca="1" si="63"/>
        <v>0</v>
      </c>
      <c r="FF108" s="7">
        <f t="shared" ca="1" si="63"/>
        <v>0</v>
      </c>
      <c r="FG108" s="7">
        <f t="shared" ca="1" si="63"/>
        <v>0</v>
      </c>
      <c r="FH108" s="7">
        <f t="shared" ca="1" si="63"/>
        <v>0</v>
      </c>
      <c r="FI108" s="7">
        <f t="shared" ca="1" si="63"/>
        <v>0</v>
      </c>
      <c r="FJ108" s="7">
        <f t="shared" ca="1" si="63"/>
        <v>0</v>
      </c>
      <c r="FK108" s="7">
        <f t="shared" ca="1" si="63"/>
        <v>0</v>
      </c>
      <c r="GQ108" s="204"/>
      <c r="GR108" s="23" t="s">
        <v>27</v>
      </c>
      <c r="GS108" s="7">
        <f t="shared" ca="1" si="74"/>
        <v>0</v>
      </c>
      <c r="GT108" s="7">
        <f t="shared" ca="1" si="64"/>
        <v>0</v>
      </c>
      <c r="GU108" s="7">
        <f t="shared" ca="1" si="64"/>
        <v>0</v>
      </c>
      <c r="GV108" s="7">
        <f t="shared" ca="1" si="64"/>
        <v>86000</v>
      </c>
      <c r="GW108" s="7">
        <f t="shared" ca="1" si="64"/>
        <v>0</v>
      </c>
      <c r="GX108" s="7">
        <f t="shared" ca="1" si="64"/>
        <v>0</v>
      </c>
      <c r="GY108" s="7">
        <f t="shared" ca="1" si="64"/>
        <v>0</v>
      </c>
      <c r="GZ108" s="7">
        <f t="shared" ca="1" si="64"/>
        <v>0</v>
      </c>
      <c r="HA108" s="7">
        <f t="shared" ca="1" si="64"/>
        <v>0</v>
      </c>
      <c r="HB108" s="7">
        <f t="shared" ca="1" si="64"/>
        <v>0</v>
      </c>
      <c r="HC108" s="7">
        <f t="shared" ca="1" si="64"/>
        <v>0</v>
      </c>
      <c r="HD108" s="7">
        <f t="shared" ca="1" si="64"/>
        <v>0</v>
      </c>
      <c r="IJ108" s="204"/>
      <c r="IK108" s="23" t="s">
        <v>27</v>
      </c>
      <c r="IL108" s="7">
        <f t="shared" ca="1" si="75"/>
        <v>0</v>
      </c>
      <c r="IM108" s="7">
        <f t="shared" ca="1" si="65"/>
        <v>0</v>
      </c>
      <c r="IN108" s="7">
        <f t="shared" ca="1" si="65"/>
        <v>0</v>
      </c>
      <c r="IO108" s="7">
        <f t="shared" ca="1" si="65"/>
        <v>86000</v>
      </c>
      <c r="IP108" s="7">
        <f t="shared" ca="1" si="65"/>
        <v>0</v>
      </c>
      <c r="IQ108" s="7">
        <f t="shared" ca="1" si="65"/>
        <v>0</v>
      </c>
      <c r="IR108" s="7">
        <f t="shared" ca="1" si="65"/>
        <v>0</v>
      </c>
      <c r="IS108" s="7">
        <f t="shared" ca="1" si="65"/>
        <v>0</v>
      </c>
      <c r="IT108" s="7">
        <f t="shared" ca="1" si="65"/>
        <v>0</v>
      </c>
      <c r="IU108" s="7">
        <f t="shared" ca="1" si="65"/>
        <v>0</v>
      </c>
      <c r="IV108" s="7">
        <f t="shared" ca="1" si="65"/>
        <v>0</v>
      </c>
      <c r="IW108" s="7">
        <f t="shared" ca="1" si="65"/>
        <v>0</v>
      </c>
      <c r="KC108" s="204"/>
      <c r="KD108" s="23" t="s">
        <v>27</v>
      </c>
      <c r="KE108" s="7">
        <f t="shared" ca="1" si="76"/>
        <v>0</v>
      </c>
      <c r="KF108" s="7">
        <f t="shared" ca="1" si="66"/>
        <v>0</v>
      </c>
      <c r="KG108" s="7">
        <f t="shared" ca="1" si="66"/>
        <v>0</v>
      </c>
      <c r="KH108" s="7">
        <f t="shared" ca="1" si="66"/>
        <v>86000</v>
      </c>
      <c r="KI108" s="7">
        <f t="shared" ca="1" si="66"/>
        <v>0</v>
      </c>
      <c r="KJ108" s="7">
        <f t="shared" ca="1" si="66"/>
        <v>0</v>
      </c>
      <c r="KK108" s="7">
        <f t="shared" ca="1" si="66"/>
        <v>0</v>
      </c>
      <c r="KL108" s="7">
        <f t="shared" ca="1" si="66"/>
        <v>0</v>
      </c>
      <c r="KM108" s="7">
        <f t="shared" ca="1" si="66"/>
        <v>0</v>
      </c>
      <c r="KN108" s="7">
        <f t="shared" ca="1" si="66"/>
        <v>0</v>
      </c>
      <c r="KO108" s="7">
        <f t="shared" ca="1" si="66"/>
        <v>0</v>
      </c>
      <c r="KP108" s="7">
        <f t="shared" ca="1" si="66"/>
        <v>0</v>
      </c>
      <c r="LV108" s="204"/>
      <c r="LW108" s="23" t="s">
        <v>27</v>
      </c>
      <c r="LX108" s="7">
        <f t="shared" ca="1" si="77"/>
        <v>0</v>
      </c>
      <c r="LY108" s="7">
        <f t="shared" ca="1" si="67"/>
        <v>0</v>
      </c>
      <c r="LZ108" s="7">
        <f t="shared" ca="1" si="67"/>
        <v>0</v>
      </c>
      <c r="MA108" s="7">
        <f t="shared" ca="1" si="67"/>
        <v>86000</v>
      </c>
      <c r="MB108" s="7">
        <f t="shared" ca="1" si="67"/>
        <v>0</v>
      </c>
      <c r="MC108" s="7">
        <f t="shared" ca="1" si="67"/>
        <v>0</v>
      </c>
      <c r="MD108" s="7">
        <f t="shared" ca="1" si="67"/>
        <v>0</v>
      </c>
      <c r="ME108" s="7">
        <f t="shared" ca="1" si="67"/>
        <v>0</v>
      </c>
      <c r="MF108" s="7">
        <f t="shared" ca="1" si="67"/>
        <v>0</v>
      </c>
      <c r="MG108" s="7">
        <f t="shared" ca="1" si="67"/>
        <v>0</v>
      </c>
      <c r="MH108" s="7">
        <f t="shared" ca="1" si="67"/>
        <v>0</v>
      </c>
      <c r="MI108" s="7">
        <f t="shared" ca="1" si="67"/>
        <v>0</v>
      </c>
      <c r="NO108" s="204"/>
      <c r="NP108" s="23" t="s">
        <v>27</v>
      </c>
      <c r="NQ108" s="7">
        <f t="shared" ca="1" si="78"/>
        <v>0</v>
      </c>
      <c r="NR108" s="7">
        <f t="shared" ca="1" si="68"/>
        <v>0</v>
      </c>
      <c r="NS108" s="7">
        <f t="shared" ca="1" si="68"/>
        <v>0</v>
      </c>
      <c r="NT108" s="7">
        <f t="shared" ca="1" si="68"/>
        <v>86000</v>
      </c>
      <c r="NU108" s="7">
        <f t="shared" ca="1" si="68"/>
        <v>0</v>
      </c>
      <c r="NV108" s="7">
        <f t="shared" ca="1" si="68"/>
        <v>0</v>
      </c>
      <c r="NW108" s="7">
        <f t="shared" ca="1" si="68"/>
        <v>0</v>
      </c>
      <c r="NX108" s="7">
        <f t="shared" ca="1" si="68"/>
        <v>0</v>
      </c>
      <c r="NY108" s="7">
        <f t="shared" ca="1" si="68"/>
        <v>0</v>
      </c>
      <c r="NZ108" s="7">
        <f t="shared" ca="1" si="68"/>
        <v>0</v>
      </c>
      <c r="OA108" s="7">
        <f t="shared" ca="1" si="68"/>
        <v>0</v>
      </c>
      <c r="OB108" s="7">
        <f t="shared" ca="1" si="68"/>
        <v>0</v>
      </c>
    </row>
    <row r="109" spans="1:392" ht="16" customHeight="1">
      <c r="A109" s="204"/>
      <c r="B109" s="23" t="s">
        <v>203</v>
      </c>
      <c r="C109" s="38"/>
      <c r="D109" s="38"/>
      <c r="E109" s="38"/>
      <c r="F109" s="38"/>
      <c r="G109" s="38"/>
      <c r="H109" s="38"/>
      <c r="I109" s="38"/>
      <c r="J109" s="38"/>
      <c r="K109" s="38"/>
      <c r="L109" s="38"/>
      <c r="M109" s="38"/>
      <c r="N109" s="38"/>
      <c r="O109" s="4"/>
      <c r="P109" s="7">
        <v>41000</v>
      </c>
      <c r="Q109" s="7">
        <v>0</v>
      </c>
      <c r="R109" s="7">
        <v>0</v>
      </c>
      <c r="S109" s="7">
        <v>-41000</v>
      </c>
      <c r="T109" s="7">
        <v>0</v>
      </c>
      <c r="U109" s="7">
        <v>0</v>
      </c>
      <c r="V109" s="7">
        <v>0</v>
      </c>
      <c r="W109" s="7">
        <v>0</v>
      </c>
      <c r="X109" s="7">
        <v>0</v>
      </c>
      <c r="AL109" s="7">
        <f t="shared" si="69"/>
        <v>0</v>
      </c>
      <c r="AU109" s="7">
        <f ca="1"/>
        <v>0</v>
      </c>
      <c r="AV109" s="7">
        <f ca="1"/>
        <v>0</v>
      </c>
      <c r="AW109" s="7">
        <f ca="1"/>
        <v>0</v>
      </c>
      <c r="AX109" s="7">
        <f ca="1"/>
        <v>0</v>
      </c>
      <c r="AY109" s="7">
        <f ca="1"/>
        <v>4.6511627906976737E-2</v>
      </c>
      <c r="AZ109" s="7">
        <f ca="1"/>
        <v>1</v>
      </c>
      <c r="BA109" s="7">
        <f ca="1"/>
        <v>0</v>
      </c>
      <c r="BB109" s="7">
        <f ca="1"/>
        <v>0</v>
      </c>
      <c r="BC109" s="7">
        <f ca="1"/>
        <v>0</v>
      </c>
      <c r="BD109" s="7">
        <f ca="1"/>
        <v>0</v>
      </c>
      <c r="BE109" s="7">
        <f ca="1"/>
        <v>0</v>
      </c>
      <c r="BF109" s="7">
        <f ca="1"/>
        <v>0</v>
      </c>
      <c r="BJ109" s="7">
        <f ca="1"/>
        <v>0</v>
      </c>
      <c r="BK109" s="7">
        <f ca="1"/>
        <v>0</v>
      </c>
      <c r="BL109" s="7">
        <f ca="1"/>
        <v>0</v>
      </c>
      <c r="BM109" s="7">
        <f ca="1"/>
        <v>0</v>
      </c>
      <c r="BN109" s="7">
        <f ca="1"/>
        <v>0.95348837209302328</v>
      </c>
      <c r="BO109" s="7">
        <f ca="1"/>
        <v>-1</v>
      </c>
      <c r="BP109" s="7">
        <f ca="1"/>
        <v>0</v>
      </c>
      <c r="BQ109" s="7">
        <f ca="1"/>
        <v>0</v>
      </c>
      <c r="BR109" s="7">
        <f ca="1"/>
        <v>0</v>
      </c>
      <c r="BS109" s="7">
        <f ca="1"/>
        <v>0</v>
      </c>
      <c r="BT109" s="7">
        <f ca="1"/>
        <v>0</v>
      </c>
      <c r="BU109" s="7">
        <f ca="1"/>
        <v>0</v>
      </c>
      <c r="BY109" s="7">
        <f ca="1"/>
        <v>0</v>
      </c>
      <c r="BZ109" s="7">
        <f ca="1"/>
        <v>1.4435651970523117E-3</v>
      </c>
      <c r="CA109" s="7">
        <f ca="1"/>
        <v>2.9134210627082386E-3</v>
      </c>
      <c r="CB109" s="7">
        <f ca="1"/>
        <v>0</v>
      </c>
      <c r="CC109" s="7">
        <f ca="1"/>
        <v>1.0504529108990239</v>
      </c>
      <c r="CD109" s="7">
        <f ca="1"/>
        <v>1.052120263169446</v>
      </c>
      <c r="CE109" s="7">
        <f ca="1"/>
        <v>8.128366854551124E-3</v>
      </c>
      <c r="CF109" s="7">
        <f ca="1"/>
        <v>8.3161509072965292E-3</v>
      </c>
      <c r="CG109" s="7">
        <f ca="1"/>
        <v>2.6728966199952522</v>
      </c>
      <c r="CH109" s="7">
        <f ca="1"/>
        <v>2.7261415725847988</v>
      </c>
      <c r="CI109" s="7">
        <f ca="1"/>
        <v>8.128366854551124E-3</v>
      </c>
      <c r="CJ109" s="7">
        <f ca="1"/>
        <v>8.3646445912472639E-3</v>
      </c>
      <c r="CL109" s="7">
        <f ca="1"/>
        <v>42999.999999999993</v>
      </c>
      <c r="CM109" s="22">
        <f t="shared" ca="1" si="70"/>
        <v>0</v>
      </c>
      <c r="CQ109" s="7">
        <f ca="1"/>
        <v>4.6511627906976744E-2</v>
      </c>
      <c r="CR109" s="7">
        <f ca="1"/>
        <v>0</v>
      </c>
      <c r="CS109" s="7">
        <f ca="1"/>
        <v>0</v>
      </c>
      <c r="CT109" s="7">
        <f ca="1"/>
        <v>0.95348837209302317</v>
      </c>
      <c r="CU109" s="7">
        <f ca="1"/>
        <v>0</v>
      </c>
      <c r="CV109" s="7">
        <f ca="1"/>
        <v>0</v>
      </c>
      <c r="CW109" s="7">
        <f ca="1"/>
        <v>0</v>
      </c>
      <c r="CX109" s="7">
        <f ca="1"/>
        <v>0</v>
      </c>
      <c r="CY109" s="7">
        <f ca="1"/>
        <v>0</v>
      </c>
      <c r="DA109" s="22">
        <f t="shared" ca="1" si="71"/>
        <v>0.99999999999999989</v>
      </c>
      <c r="EE109" s="204"/>
      <c r="EF109" s="23" t="s">
        <v>203</v>
      </c>
      <c r="EG109" s="7">
        <f t="shared" ca="1" si="72"/>
        <v>0</v>
      </c>
      <c r="EH109" s="7">
        <f t="shared" ca="1" si="62"/>
        <v>0</v>
      </c>
      <c r="EI109" s="7">
        <f t="shared" ca="1" si="62"/>
        <v>0</v>
      </c>
      <c r="EJ109" s="7">
        <f t="shared" ca="1" si="62"/>
        <v>0</v>
      </c>
      <c r="EK109" s="7">
        <f t="shared" ca="1" si="62"/>
        <v>0</v>
      </c>
      <c r="EL109" s="7">
        <f t="shared" ca="1" si="62"/>
        <v>0</v>
      </c>
      <c r="EM109" s="7">
        <f t="shared" ca="1" si="62"/>
        <v>0</v>
      </c>
      <c r="EN109" s="7">
        <f t="shared" ca="1" si="62"/>
        <v>0</v>
      </c>
      <c r="EO109" s="7">
        <f t="shared" ca="1" si="62"/>
        <v>0</v>
      </c>
      <c r="EP109" s="7">
        <f t="shared" ca="1" si="62"/>
        <v>0</v>
      </c>
      <c r="EQ109" s="7">
        <f t="shared" ca="1" si="62"/>
        <v>0</v>
      </c>
      <c r="ER109" s="7">
        <f t="shared" ca="1" si="62"/>
        <v>0</v>
      </c>
      <c r="EX109" s="204"/>
      <c r="EY109" s="23" t="s">
        <v>203</v>
      </c>
      <c r="EZ109" s="7">
        <f t="shared" ca="1" si="73"/>
        <v>0</v>
      </c>
      <c r="FA109" s="7">
        <f t="shared" ca="1" si="63"/>
        <v>0</v>
      </c>
      <c r="FB109" s="7">
        <f t="shared" ca="1" si="63"/>
        <v>0</v>
      </c>
      <c r="FC109" s="7">
        <f t="shared" ca="1" si="63"/>
        <v>0</v>
      </c>
      <c r="FD109" s="7">
        <f t="shared" ca="1" si="63"/>
        <v>82041.042706600085</v>
      </c>
      <c r="FE109" s="7">
        <f t="shared" ca="1" si="63"/>
        <v>0</v>
      </c>
      <c r="FF109" s="7">
        <f t="shared" ca="1" si="63"/>
        <v>0</v>
      </c>
      <c r="FG109" s="7">
        <f t="shared" ca="1" si="63"/>
        <v>0</v>
      </c>
      <c r="FH109" s="7">
        <f t="shared" ca="1" si="63"/>
        <v>0</v>
      </c>
      <c r="FI109" s="7">
        <f t="shared" ca="1" si="63"/>
        <v>0</v>
      </c>
      <c r="FJ109" s="7">
        <f t="shared" ca="1" si="63"/>
        <v>0</v>
      </c>
      <c r="FK109" s="7">
        <f t="shared" ca="1" si="63"/>
        <v>0</v>
      </c>
      <c r="GQ109" s="204"/>
      <c r="GR109" s="23" t="s">
        <v>203</v>
      </c>
      <c r="GS109" s="7">
        <f t="shared" ca="1" si="74"/>
        <v>0</v>
      </c>
      <c r="GT109" s="7">
        <f t="shared" ca="1" si="64"/>
        <v>0</v>
      </c>
      <c r="GU109" s="7">
        <f t="shared" ca="1" si="64"/>
        <v>0</v>
      </c>
      <c r="GV109" s="7">
        <f t="shared" ca="1" si="64"/>
        <v>0</v>
      </c>
      <c r="GW109" s="7">
        <f t="shared" ca="1" si="64"/>
        <v>85681.244268734314</v>
      </c>
      <c r="GX109" s="7">
        <f t="shared" ca="1" si="64"/>
        <v>0</v>
      </c>
      <c r="GY109" s="7">
        <f t="shared" ca="1" si="64"/>
        <v>0</v>
      </c>
      <c r="GZ109" s="7">
        <f t="shared" ca="1" si="64"/>
        <v>0</v>
      </c>
      <c r="HA109" s="7">
        <f t="shared" ca="1" si="64"/>
        <v>0</v>
      </c>
      <c r="HB109" s="7">
        <f t="shared" ca="1" si="64"/>
        <v>0</v>
      </c>
      <c r="HC109" s="7">
        <f t="shared" ca="1" si="64"/>
        <v>0</v>
      </c>
      <c r="HD109" s="7">
        <f t="shared" ca="1" si="64"/>
        <v>0</v>
      </c>
      <c r="IJ109" s="204"/>
      <c r="IK109" s="23" t="s">
        <v>203</v>
      </c>
      <c r="IL109" s="7">
        <f t="shared" ca="1" si="75"/>
        <v>0</v>
      </c>
      <c r="IM109" s="7">
        <f t="shared" ca="1" si="65"/>
        <v>0</v>
      </c>
      <c r="IN109" s="7">
        <f t="shared" ca="1" si="65"/>
        <v>0</v>
      </c>
      <c r="IO109" s="7">
        <f t="shared" ca="1" si="65"/>
        <v>0</v>
      </c>
      <c r="IP109" s="7">
        <f t="shared" ca="1" si="65"/>
        <v>85842.761808928844</v>
      </c>
      <c r="IQ109" s="7">
        <f t="shared" ca="1" si="65"/>
        <v>0</v>
      </c>
      <c r="IR109" s="7">
        <f t="shared" ca="1" si="65"/>
        <v>0</v>
      </c>
      <c r="IS109" s="7">
        <f t="shared" ca="1" si="65"/>
        <v>0</v>
      </c>
      <c r="IT109" s="7">
        <f t="shared" ca="1" si="65"/>
        <v>0</v>
      </c>
      <c r="IU109" s="7">
        <f t="shared" ca="1" si="65"/>
        <v>0</v>
      </c>
      <c r="IV109" s="7">
        <f t="shared" ca="1" si="65"/>
        <v>0</v>
      </c>
      <c r="IW109" s="7">
        <f t="shared" ca="1" si="65"/>
        <v>0</v>
      </c>
      <c r="KC109" s="204"/>
      <c r="KD109" s="23" t="s">
        <v>203</v>
      </c>
      <c r="KE109" s="7">
        <f t="shared" ca="1" si="76"/>
        <v>0</v>
      </c>
      <c r="KF109" s="7">
        <f t="shared" ca="1" si="66"/>
        <v>0</v>
      </c>
      <c r="KG109" s="7">
        <f t="shared" ca="1" si="66"/>
        <v>0</v>
      </c>
      <c r="KH109" s="7">
        <f t="shared" ca="1" si="66"/>
        <v>0</v>
      </c>
      <c r="KI109" s="7">
        <f t="shared" ca="1" si="66"/>
        <v>85849.928421915844</v>
      </c>
      <c r="KJ109" s="7">
        <f t="shared" ca="1" si="66"/>
        <v>0</v>
      </c>
      <c r="KK109" s="7">
        <f t="shared" ca="1" si="66"/>
        <v>0</v>
      </c>
      <c r="KL109" s="7">
        <f t="shared" ca="1" si="66"/>
        <v>0</v>
      </c>
      <c r="KM109" s="7">
        <f t="shared" ca="1" si="66"/>
        <v>0</v>
      </c>
      <c r="KN109" s="7">
        <f t="shared" ca="1" si="66"/>
        <v>0</v>
      </c>
      <c r="KO109" s="7">
        <f t="shared" ca="1" si="66"/>
        <v>0</v>
      </c>
      <c r="KP109" s="7">
        <f t="shared" ca="1" si="66"/>
        <v>0</v>
      </c>
      <c r="LV109" s="204"/>
      <c r="LW109" s="23" t="s">
        <v>203</v>
      </c>
      <c r="LX109" s="7">
        <f t="shared" ca="1" si="77"/>
        <v>0</v>
      </c>
      <c r="LY109" s="7">
        <f t="shared" ca="1" si="67"/>
        <v>0</v>
      </c>
      <c r="LZ109" s="7">
        <f t="shared" ca="1" si="67"/>
        <v>0</v>
      </c>
      <c r="MA109" s="7">
        <f t="shared" ca="1" si="67"/>
        <v>0</v>
      </c>
      <c r="MB109" s="7">
        <f t="shared" ca="1" si="67"/>
        <v>85934.990211349825</v>
      </c>
      <c r="MC109" s="7">
        <f t="shared" ca="1" si="67"/>
        <v>0</v>
      </c>
      <c r="MD109" s="7">
        <f t="shared" ca="1" si="67"/>
        <v>0</v>
      </c>
      <c r="ME109" s="7">
        <f t="shared" ca="1" si="67"/>
        <v>0</v>
      </c>
      <c r="MF109" s="7">
        <f t="shared" ca="1" si="67"/>
        <v>0</v>
      </c>
      <c r="MG109" s="7">
        <f t="shared" ca="1" si="67"/>
        <v>0</v>
      </c>
      <c r="MH109" s="7">
        <f t="shared" ca="1" si="67"/>
        <v>0</v>
      </c>
      <c r="MI109" s="7">
        <f t="shared" ca="1" si="67"/>
        <v>0</v>
      </c>
      <c r="NO109" s="204"/>
      <c r="NP109" s="23" t="s">
        <v>203</v>
      </c>
      <c r="NQ109" s="7">
        <f t="shared" ca="1" si="78"/>
        <v>0</v>
      </c>
      <c r="NR109" s="7">
        <f t="shared" ca="1" si="68"/>
        <v>0</v>
      </c>
      <c r="NS109" s="7">
        <f t="shared" ca="1" si="68"/>
        <v>0</v>
      </c>
      <c r="NT109" s="7">
        <f t="shared" ca="1" si="68"/>
        <v>0</v>
      </c>
      <c r="NU109" s="7">
        <f t="shared" ca="1" si="68"/>
        <v>85947.736482030465</v>
      </c>
      <c r="NV109" s="7">
        <f t="shared" ca="1" si="68"/>
        <v>0</v>
      </c>
      <c r="NW109" s="7">
        <f t="shared" ca="1" si="68"/>
        <v>0</v>
      </c>
      <c r="NX109" s="7">
        <f t="shared" ca="1" si="68"/>
        <v>0</v>
      </c>
      <c r="NY109" s="7">
        <f t="shared" ca="1" si="68"/>
        <v>0</v>
      </c>
      <c r="NZ109" s="7">
        <f t="shared" ca="1" si="68"/>
        <v>0</v>
      </c>
      <c r="OA109" s="7">
        <f t="shared" ca="1" si="68"/>
        <v>0</v>
      </c>
      <c r="OB109" s="7">
        <f t="shared" ca="1" si="68"/>
        <v>0</v>
      </c>
    </row>
    <row r="110" spans="1:392" ht="16" customHeight="1">
      <c r="A110" s="204"/>
      <c r="B110" s="23" t="s">
        <v>204</v>
      </c>
      <c r="C110" s="38"/>
      <c r="D110" s="38"/>
      <c r="E110" s="38"/>
      <c r="F110" s="38"/>
      <c r="G110" s="38"/>
      <c r="H110" s="38"/>
      <c r="I110" s="38"/>
      <c r="J110" s="38"/>
      <c r="K110" s="38"/>
      <c r="L110" s="38"/>
      <c r="M110" s="38"/>
      <c r="N110" s="38"/>
      <c r="O110" s="4"/>
      <c r="P110" s="7">
        <v>0</v>
      </c>
      <c r="Q110" s="7">
        <v>0</v>
      </c>
      <c r="R110" s="7">
        <v>0</v>
      </c>
      <c r="S110" s="7">
        <v>41000</v>
      </c>
      <c r="T110" s="7">
        <v>0</v>
      </c>
      <c r="U110" s="7">
        <v>-16000</v>
      </c>
      <c r="V110" s="7">
        <v>0</v>
      </c>
      <c r="W110" s="7">
        <v>0</v>
      </c>
      <c r="X110" s="7">
        <v>0</v>
      </c>
      <c r="AL110" s="7">
        <f t="shared" si="69"/>
        <v>25000</v>
      </c>
      <c r="AU110" s="7">
        <f ca="1"/>
        <v>0</v>
      </c>
      <c r="AV110" s="7">
        <f ca="1"/>
        <v>0</v>
      </c>
      <c r="AW110" s="7">
        <f ca="1"/>
        <v>0</v>
      </c>
      <c r="AX110" s="7">
        <f ca="1"/>
        <v>0</v>
      </c>
      <c r="AY110" s="7">
        <f ca="1"/>
        <v>0</v>
      </c>
      <c r="AZ110" s="7">
        <f ca="1"/>
        <v>0</v>
      </c>
      <c r="BA110" s="7">
        <f ca="1"/>
        <v>0</v>
      </c>
      <c r="BB110" s="7">
        <f ca="1"/>
        <v>0</v>
      </c>
      <c r="BC110" s="7">
        <f ca="1"/>
        <v>2.5</v>
      </c>
      <c r="BD110" s="7">
        <f ca="1"/>
        <v>0</v>
      </c>
      <c r="BE110" s="7">
        <f ca="1"/>
        <v>0</v>
      </c>
      <c r="BF110" s="7">
        <f ca="1"/>
        <v>0</v>
      </c>
      <c r="BJ110" s="7">
        <f ca="1"/>
        <v>0</v>
      </c>
      <c r="BK110" s="7">
        <f ca="1"/>
        <v>0</v>
      </c>
      <c r="BL110" s="7">
        <f ca="1"/>
        <v>0</v>
      </c>
      <c r="BM110" s="7">
        <f ca="1"/>
        <v>0</v>
      </c>
      <c r="BN110" s="7">
        <f ca="1"/>
        <v>0</v>
      </c>
      <c r="BO110" s="7">
        <f ca="1"/>
        <v>1</v>
      </c>
      <c r="BP110" s="7">
        <f ca="1"/>
        <v>0</v>
      </c>
      <c r="BQ110" s="7">
        <f ca="1"/>
        <v>0</v>
      </c>
      <c r="BR110" s="7">
        <f ca="1"/>
        <v>-2.5</v>
      </c>
      <c r="BS110" s="7">
        <f ca="1"/>
        <v>0</v>
      </c>
      <c r="BT110" s="7">
        <f ca="1"/>
        <v>0</v>
      </c>
      <c r="BU110" s="7">
        <f ca="1"/>
        <v>0</v>
      </c>
      <c r="BY110" s="7">
        <f ca="1"/>
        <v>0</v>
      </c>
      <c r="BZ110" s="7">
        <f ca="1"/>
        <v>1.3764226297475531E-3</v>
      </c>
      <c r="CA110" s="7">
        <f ca="1"/>
        <v>2.7779131063032044E-3</v>
      </c>
      <c r="CB110" s="7">
        <f ca="1"/>
        <v>0</v>
      </c>
      <c r="CC110" s="7">
        <f ca="1"/>
        <v>1.5946359734880186E-3</v>
      </c>
      <c r="CD110" s="7">
        <f ca="1"/>
        <v>1.0031844369755183</v>
      </c>
      <c r="CE110" s="7">
        <f ca="1"/>
        <v>7.75030327992084E-3</v>
      </c>
      <c r="CF110" s="7">
        <f ca="1"/>
        <v>7.9293531906780863E-3</v>
      </c>
      <c r="CG110" s="7">
        <f ca="1"/>
        <v>2.5485758469722173</v>
      </c>
      <c r="CH110" s="7">
        <f ca="1"/>
        <v>2.5993442901389945</v>
      </c>
      <c r="CI110" s="7">
        <f ca="1"/>
        <v>7.7503032799208392E-3</v>
      </c>
      <c r="CJ110" s="7">
        <f ca="1"/>
        <v>7.9755913544450659E-3</v>
      </c>
      <c r="CL110" s="7">
        <f ca="1"/>
        <v>41000</v>
      </c>
      <c r="CM110" s="22">
        <f t="shared" ca="1" si="70"/>
        <v>0</v>
      </c>
      <c r="CQ110" s="7">
        <f ca="1"/>
        <v>0</v>
      </c>
      <c r="CR110" s="7">
        <f ca="1"/>
        <v>0</v>
      </c>
      <c r="CS110" s="7">
        <f ca="1"/>
        <v>0</v>
      </c>
      <c r="CT110" s="7">
        <f ca="1"/>
        <v>0</v>
      </c>
      <c r="CU110" s="7">
        <f ca="1"/>
        <v>0</v>
      </c>
      <c r="CV110" s="7">
        <f ca="1"/>
        <v>0.3902439024390244</v>
      </c>
      <c r="CW110" s="7">
        <f ca="1"/>
        <v>0</v>
      </c>
      <c r="CX110" s="7">
        <f ca="1"/>
        <v>0</v>
      </c>
      <c r="CY110" s="7">
        <f ca="1"/>
        <v>0</v>
      </c>
      <c r="DA110" s="22">
        <f t="shared" ca="1" si="71"/>
        <v>0.3902439024390244</v>
      </c>
      <c r="EE110" s="204"/>
      <c r="EF110" s="23" t="s">
        <v>204</v>
      </c>
      <c r="EG110" s="7">
        <f t="shared" ca="1" si="72"/>
        <v>0</v>
      </c>
      <c r="EH110" s="7">
        <f t="shared" ca="1" si="62"/>
        <v>0</v>
      </c>
      <c r="EI110" s="7">
        <f t="shared" ca="1" si="62"/>
        <v>0</v>
      </c>
      <c r="EJ110" s="7">
        <f t="shared" ca="1" si="62"/>
        <v>0</v>
      </c>
      <c r="EK110" s="7">
        <f t="shared" ca="1" si="62"/>
        <v>0</v>
      </c>
      <c r="EL110" s="7">
        <f t="shared" ca="1" si="62"/>
        <v>0</v>
      </c>
      <c r="EM110" s="7">
        <f t="shared" ca="1" si="62"/>
        <v>0</v>
      </c>
      <c r="EN110" s="7">
        <f t="shared" ca="1" si="62"/>
        <v>0</v>
      </c>
      <c r="EO110" s="7">
        <f t="shared" ca="1" si="62"/>
        <v>0</v>
      </c>
      <c r="EP110" s="7">
        <f t="shared" ca="1" si="62"/>
        <v>0</v>
      </c>
      <c r="EQ110" s="7">
        <f t="shared" ca="1" si="62"/>
        <v>0</v>
      </c>
      <c r="ER110" s="7">
        <f t="shared" ca="1" si="62"/>
        <v>0</v>
      </c>
      <c r="EX110" s="204"/>
      <c r="EY110" s="23" t="s">
        <v>204</v>
      </c>
      <c r="EZ110" s="7">
        <f t="shared" ca="1" si="73"/>
        <v>0</v>
      </c>
      <c r="FA110" s="7">
        <f t="shared" ca="1" si="63"/>
        <v>0</v>
      </c>
      <c r="FB110" s="7">
        <f t="shared" ca="1" si="63"/>
        <v>0</v>
      </c>
      <c r="FC110" s="7">
        <f t="shared" ca="1" si="63"/>
        <v>0</v>
      </c>
      <c r="FD110" s="7">
        <f t="shared" ca="1" si="63"/>
        <v>0</v>
      </c>
      <c r="FE110" s="7">
        <f t="shared" ca="1" si="63"/>
        <v>0</v>
      </c>
      <c r="FF110" s="7">
        <f t="shared" ca="1" si="63"/>
        <v>0</v>
      </c>
      <c r="FG110" s="7">
        <f t="shared" ca="1" si="63"/>
        <v>0</v>
      </c>
      <c r="FH110" s="7">
        <f t="shared" ca="1" si="63"/>
        <v>0</v>
      </c>
      <c r="FI110" s="7">
        <f t="shared" ca="1" si="63"/>
        <v>0</v>
      </c>
      <c r="FJ110" s="7">
        <f t="shared" ca="1" si="63"/>
        <v>0</v>
      </c>
      <c r="FK110" s="7">
        <f t="shared" ca="1" si="63"/>
        <v>0</v>
      </c>
      <c r="GQ110" s="204"/>
      <c r="GR110" s="23" t="s">
        <v>204</v>
      </c>
      <c r="GS110" s="7">
        <f t="shared" ca="1" si="74"/>
        <v>0</v>
      </c>
      <c r="GT110" s="7">
        <f t="shared" ca="1" si="64"/>
        <v>0</v>
      </c>
      <c r="GU110" s="7">
        <f t="shared" ca="1" si="64"/>
        <v>0</v>
      </c>
      <c r="GV110" s="7">
        <f t="shared" ca="1" si="64"/>
        <v>0</v>
      </c>
      <c r="GW110" s="7">
        <f t="shared" ca="1" si="64"/>
        <v>0</v>
      </c>
      <c r="GX110" s="7">
        <f t="shared" ca="1" si="64"/>
        <v>78129.899889411521</v>
      </c>
      <c r="GY110" s="7">
        <f t="shared" ca="1" si="64"/>
        <v>0</v>
      </c>
      <c r="GZ110" s="7">
        <f t="shared" ca="1" si="64"/>
        <v>0</v>
      </c>
      <c r="HA110" s="7">
        <f t="shared" ca="1" si="64"/>
        <v>0</v>
      </c>
      <c r="HB110" s="7">
        <f t="shared" ca="1" si="64"/>
        <v>0</v>
      </c>
      <c r="HC110" s="7">
        <f t="shared" ca="1" si="64"/>
        <v>0</v>
      </c>
      <c r="HD110" s="7">
        <f t="shared" ca="1" si="64"/>
        <v>0</v>
      </c>
      <c r="IJ110" s="204"/>
      <c r="IK110" s="23" t="s">
        <v>204</v>
      </c>
      <c r="IL110" s="7">
        <f t="shared" ca="1" si="75"/>
        <v>0</v>
      </c>
      <c r="IM110" s="7">
        <f t="shared" ca="1" si="65"/>
        <v>0</v>
      </c>
      <c r="IN110" s="7">
        <f t="shared" ca="1" si="65"/>
        <v>0</v>
      </c>
      <c r="IO110" s="7">
        <f t="shared" ca="1" si="65"/>
        <v>0</v>
      </c>
      <c r="IP110" s="7">
        <f t="shared" ca="1" si="65"/>
        <v>0</v>
      </c>
      <c r="IQ110" s="7">
        <f t="shared" ca="1" si="65"/>
        <v>81596.56211412196</v>
      </c>
      <c r="IR110" s="7">
        <f t="shared" ca="1" si="65"/>
        <v>0</v>
      </c>
      <c r="IS110" s="7">
        <f t="shared" ca="1" si="65"/>
        <v>0</v>
      </c>
      <c r="IT110" s="7">
        <f t="shared" ca="1" si="65"/>
        <v>0</v>
      </c>
      <c r="IU110" s="7">
        <f t="shared" ca="1" si="65"/>
        <v>0</v>
      </c>
      <c r="IV110" s="7">
        <f t="shared" ca="1" si="65"/>
        <v>0</v>
      </c>
      <c r="IW110" s="7">
        <f t="shared" ca="1" si="65"/>
        <v>0</v>
      </c>
      <c r="KC110" s="204"/>
      <c r="KD110" s="23" t="s">
        <v>204</v>
      </c>
      <c r="KE110" s="7">
        <f t="shared" ca="1" si="76"/>
        <v>0</v>
      </c>
      <c r="KF110" s="7">
        <f t="shared" ca="1" si="66"/>
        <v>0</v>
      </c>
      <c r="KG110" s="7">
        <f t="shared" ca="1" si="66"/>
        <v>0</v>
      </c>
      <c r="KH110" s="7">
        <f t="shared" ca="1" si="66"/>
        <v>0</v>
      </c>
      <c r="KI110" s="7">
        <f t="shared" ca="1" si="66"/>
        <v>0</v>
      </c>
      <c r="KJ110" s="7">
        <f t="shared" ca="1" si="66"/>
        <v>81750.379628252194</v>
      </c>
      <c r="KK110" s="7">
        <f t="shared" ca="1" si="66"/>
        <v>0</v>
      </c>
      <c r="KL110" s="7">
        <f t="shared" ca="1" si="66"/>
        <v>0</v>
      </c>
      <c r="KM110" s="7">
        <f t="shared" ca="1" si="66"/>
        <v>0</v>
      </c>
      <c r="KN110" s="7">
        <f t="shared" ca="1" si="66"/>
        <v>0</v>
      </c>
      <c r="KO110" s="7">
        <f t="shared" ca="1" si="66"/>
        <v>0</v>
      </c>
      <c r="KP110" s="7">
        <f t="shared" ca="1" si="66"/>
        <v>0</v>
      </c>
      <c r="LV110" s="204"/>
      <c r="LW110" s="23" t="s">
        <v>204</v>
      </c>
      <c r="LX110" s="7">
        <f t="shared" ca="1" si="77"/>
        <v>0</v>
      </c>
      <c r="LY110" s="7">
        <f t="shared" ca="1" si="67"/>
        <v>0</v>
      </c>
      <c r="LZ110" s="7">
        <f t="shared" ca="1" si="67"/>
        <v>0</v>
      </c>
      <c r="MA110" s="7">
        <f t="shared" ca="1" si="67"/>
        <v>0</v>
      </c>
      <c r="MB110" s="7">
        <f t="shared" ca="1" si="67"/>
        <v>0</v>
      </c>
      <c r="MC110" s="7">
        <f t="shared" ca="1" si="67"/>
        <v>81825.210386173421</v>
      </c>
      <c r="MD110" s="7">
        <f t="shared" ca="1" si="67"/>
        <v>0</v>
      </c>
      <c r="ME110" s="7">
        <f t="shared" ca="1" si="67"/>
        <v>0</v>
      </c>
      <c r="MF110" s="7">
        <f t="shared" ca="1" si="67"/>
        <v>0</v>
      </c>
      <c r="MG110" s="7">
        <f t="shared" ca="1" si="67"/>
        <v>0</v>
      </c>
      <c r="MH110" s="7">
        <f t="shared" ca="1" si="67"/>
        <v>0</v>
      </c>
      <c r="MI110" s="7">
        <f t="shared" ca="1" si="67"/>
        <v>0</v>
      </c>
      <c r="NO110" s="204"/>
      <c r="NP110" s="23" t="s">
        <v>204</v>
      </c>
      <c r="NQ110" s="7">
        <f t="shared" ca="1" si="78"/>
        <v>0</v>
      </c>
      <c r="NR110" s="7">
        <f t="shared" ca="1" si="68"/>
        <v>0</v>
      </c>
      <c r="NS110" s="7">
        <f t="shared" ca="1" si="68"/>
        <v>0</v>
      </c>
      <c r="NT110" s="7">
        <f t="shared" ca="1" si="68"/>
        <v>0</v>
      </c>
      <c r="NU110" s="7">
        <f t="shared" ca="1" si="68"/>
        <v>0</v>
      </c>
      <c r="NV110" s="7">
        <f t="shared" ca="1" si="68"/>
        <v>81911.962857197082</v>
      </c>
      <c r="NW110" s="7">
        <f t="shared" ca="1" si="68"/>
        <v>0</v>
      </c>
      <c r="NX110" s="7">
        <f t="shared" ca="1" si="68"/>
        <v>0</v>
      </c>
      <c r="NY110" s="7">
        <f t="shared" ca="1" si="68"/>
        <v>0</v>
      </c>
      <c r="NZ110" s="7">
        <f t="shared" ca="1" si="68"/>
        <v>0</v>
      </c>
      <c r="OA110" s="7">
        <f t="shared" ca="1" si="68"/>
        <v>0</v>
      </c>
      <c r="OB110" s="7">
        <f t="shared" ca="1" si="68"/>
        <v>0</v>
      </c>
    </row>
    <row r="111" spans="1:392" ht="16" customHeight="1">
      <c r="A111" s="204"/>
      <c r="B111" s="23" t="s">
        <v>15</v>
      </c>
      <c r="C111" s="38"/>
      <c r="D111" s="38"/>
      <c r="E111" s="38"/>
      <c r="F111" s="38"/>
      <c r="G111" s="38"/>
      <c r="H111" s="38"/>
      <c r="I111" s="38"/>
      <c r="J111" s="38"/>
      <c r="K111" s="38"/>
      <c r="L111" s="38"/>
      <c r="M111" s="38"/>
      <c r="N111" s="38"/>
      <c r="O111" s="4"/>
      <c r="P111" s="7">
        <v>0</v>
      </c>
      <c r="Q111" s="7">
        <v>0</v>
      </c>
      <c r="R111" s="7">
        <v>0</v>
      </c>
      <c r="S111" s="7">
        <v>0</v>
      </c>
      <c r="T111" s="7">
        <v>15500</v>
      </c>
      <c r="U111" s="7">
        <v>0</v>
      </c>
      <c r="V111" s="7">
        <v>0</v>
      </c>
      <c r="W111" s="7">
        <v>-15500</v>
      </c>
      <c r="X111" s="7">
        <v>0</v>
      </c>
      <c r="AL111" s="7">
        <f t="shared" si="69"/>
        <v>0</v>
      </c>
      <c r="AU111" s="7">
        <f ca="1"/>
        <v>0</v>
      </c>
      <c r="AV111" s="7">
        <f ca="1"/>
        <v>0</v>
      </c>
      <c r="AW111" s="7">
        <f ca="1"/>
        <v>0</v>
      </c>
      <c r="AX111" s="7">
        <f ca="1"/>
        <v>0</v>
      </c>
      <c r="AY111" s="7">
        <f ca="1"/>
        <v>0</v>
      </c>
      <c r="AZ111" s="7">
        <f ca="1"/>
        <v>0</v>
      </c>
      <c r="BA111" s="7">
        <f ca="1"/>
        <v>0.10638297872340426</v>
      </c>
      <c r="BB111" s="7">
        <f ca="1"/>
        <v>1</v>
      </c>
      <c r="BC111" s="7">
        <f ca="1"/>
        <v>0</v>
      </c>
      <c r="BD111" s="7">
        <f ca="1"/>
        <v>0</v>
      </c>
      <c r="BE111" s="7">
        <f ca="1"/>
        <v>0.10638297872340426</v>
      </c>
      <c r="BF111" s="7">
        <f ca="1"/>
        <v>0</v>
      </c>
      <c r="BJ111" s="7">
        <f ca="1"/>
        <v>0</v>
      </c>
      <c r="BK111" s="7">
        <f ca="1"/>
        <v>0</v>
      </c>
      <c r="BL111" s="7">
        <f ca="1"/>
        <v>0</v>
      </c>
      <c r="BM111" s="7">
        <f ca="1"/>
        <v>0</v>
      </c>
      <c r="BN111" s="7">
        <f ca="1"/>
        <v>0</v>
      </c>
      <c r="BO111" s="7">
        <f ca="1"/>
        <v>0</v>
      </c>
      <c r="BP111" s="7">
        <f ca="1"/>
        <v>0.8936170212765957</v>
      </c>
      <c r="BQ111" s="7">
        <f ca="1"/>
        <v>-1</v>
      </c>
      <c r="BR111" s="7">
        <f ca="1"/>
        <v>0</v>
      </c>
      <c r="BS111" s="7">
        <f ca="1"/>
        <v>0</v>
      </c>
      <c r="BT111" s="7">
        <f ca="1"/>
        <v>-0.10638297872340426</v>
      </c>
      <c r="BU111" s="7">
        <f ca="1"/>
        <v>0</v>
      </c>
      <c r="BY111" s="7">
        <f ca="1"/>
        <v>0</v>
      </c>
      <c r="BZ111" s="7">
        <f ca="1"/>
        <v>1.2102518844718108E-3</v>
      </c>
      <c r="CA111" s="7">
        <f ca="1"/>
        <v>1.836140848216394E-3</v>
      </c>
      <c r="CB111" s="7">
        <f ca="1"/>
        <v>0</v>
      </c>
      <c r="CC111" s="7">
        <f ca="1"/>
        <v>1.4021210856685611E-3</v>
      </c>
      <c r="CD111" s="7">
        <f ca="1"/>
        <v>2.1048443869797688E-3</v>
      </c>
      <c r="CE111" s="7">
        <f ca="1"/>
        <v>1.1211120871059881</v>
      </c>
      <c r="CF111" s="7">
        <f ca="1"/>
        <v>1.1470123663460603</v>
      </c>
      <c r="CG111" s="7">
        <f ca="1"/>
        <v>5.3473273393919224E-3</v>
      </c>
      <c r="CH111" s="7">
        <f ca="1"/>
        <v>5.4538478043200493E-3</v>
      </c>
      <c r="CI111" s="7">
        <f ca="1"/>
        <v>0.12111208710598798</v>
      </c>
      <c r="CJ111" s="7">
        <f ca="1"/>
        <v>0.13447013076519984</v>
      </c>
      <c r="CL111" s="7">
        <f ca="1"/>
        <v>20500.000000000004</v>
      </c>
      <c r="CM111" s="22">
        <f t="shared" ca="1" si="70"/>
        <v>0</v>
      </c>
      <c r="CQ111" s="7">
        <f ca="1"/>
        <v>0</v>
      </c>
      <c r="CR111" s="7">
        <f ca="1"/>
        <v>0</v>
      </c>
      <c r="CS111" s="7">
        <f ca="1"/>
        <v>0</v>
      </c>
      <c r="CT111" s="7">
        <f ca="1"/>
        <v>0</v>
      </c>
      <c r="CU111" s="7">
        <f ca="1"/>
        <v>0.24390243902439027</v>
      </c>
      <c r="CV111" s="7">
        <f ca="1"/>
        <v>0</v>
      </c>
      <c r="CW111" s="7">
        <f ca="1"/>
        <v>0</v>
      </c>
      <c r="CX111" s="7">
        <f ca="1"/>
        <v>0.75609756097560976</v>
      </c>
      <c r="CY111" s="7">
        <f ca="1"/>
        <v>0</v>
      </c>
      <c r="DA111" s="22">
        <f t="shared" ca="1" si="71"/>
        <v>1</v>
      </c>
      <c r="EE111" s="204"/>
      <c r="EF111" s="23" t="s">
        <v>15</v>
      </c>
      <c r="EG111" s="7">
        <f t="shared" ca="1" si="72"/>
        <v>0</v>
      </c>
      <c r="EH111" s="7">
        <f t="shared" ca="1" si="62"/>
        <v>0</v>
      </c>
      <c r="EI111" s="7">
        <f t="shared" ca="1" si="62"/>
        <v>0</v>
      </c>
      <c r="EJ111" s="7">
        <f t="shared" ca="1" si="62"/>
        <v>0</v>
      </c>
      <c r="EK111" s="7">
        <f t="shared" ca="1" si="62"/>
        <v>0</v>
      </c>
      <c r="EL111" s="7">
        <f t="shared" ca="1" si="62"/>
        <v>0</v>
      </c>
      <c r="EM111" s="7">
        <f t="shared" ca="1" si="62"/>
        <v>0</v>
      </c>
      <c r="EN111" s="7">
        <f t="shared" ca="1" si="62"/>
        <v>0</v>
      </c>
      <c r="EO111" s="7">
        <f t="shared" ca="1" si="62"/>
        <v>0</v>
      </c>
      <c r="EP111" s="7">
        <f t="shared" ca="1" si="62"/>
        <v>0</v>
      </c>
      <c r="EQ111" s="7">
        <f t="shared" ca="1" si="62"/>
        <v>0</v>
      </c>
      <c r="ER111" s="7">
        <f t="shared" ca="1" si="62"/>
        <v>0</v>
      </c>
      <c r="EX111" s="204"/>
      <c r="EY111" s="23" t="s">
        <v>15</v>
      </c>
      <c r="EZ111" s="7">
        <f t="shared" ca="1" si="73"/>
        <v>0</v>
      </c>
      <c r="FA111" s="7">
        <f t="shared" ca="1" si="63"/>
        <v>0</v>
      </c>
      <c r="FB111" s="7">
        <f t="shared" ca="1" si="63"/>
        <v>0</v>
      </c>
      <c r="FC111" s="7">
        <f t="shared" ca="1" si="63"/>
        <v>0</v>
      </c>
      <c r="FD111" s="7">
        <f t="shared" ca="1" si="63"/>
        <v>0</v>
      </c>
      <c r="FE111" s="7">
        <f t="shared" ca="1" si="63"/>
        <v>0</v>
      </c>
      <c r="FF111" s="7">
        <f t="shared" ca="1" si="63"/>
        <v>0</v>
      </c>
      <c r="FG111" s="7">
        <f t="shared" ca="1" si="63"/>
        <v>0</v>
      </c>
      <c r="FH111" s="7">
        <f t="shared" ca="1" si="63"/>
        <v>0</v>
      </c>
      <c r="FI111" s="7">
        <f t="shared" ca="1" si="63"/>
        <v>0</v>
      </c>
      <c r="FJ111" s="7">
        <f t="shared" ca="1" si="63"/>
        <v>0</v>
      </c>
      <c r="FK111" s="7">
        <f t="shared" ca="1" si="63"/>
        <v>0</v>
      </c>
      <c r="GQ111" s="204"/>
      <c r="GR111" s="23" t="s">
        <v>15</v>
      </c>
      <c r="GS111" s="7">
        <f t="shared" ca="1" si="74"/>
        <v>0</v>
      </c>
      <c r="GT111" s="7">
        <f t="shared" ca="1" si="64"/>
        <v>0</v>
      </c>
      <c r="GU111" s="7">
        <f t="shared" ca="1" si="64"/>
        <v>0</v>
      </c>
      <c r="GV111" s="7">
        <f t="shared" ca="1" si="64"/>
        <v>0</v>
      </c>
      <c r="GW111" s="7">
        <f t="shared" ca="1" si="64"/>
        <v>0</v>
      </c>
      <c r="GX111" s="7">
        <f t="shared" ca="1" si="64"/>
        <v>0</v>
      </c>
      <c r="GY111" s="7">
        <f t="shared" ca="1" si="64"/>
        <v>0</v>
      </c>
      <c r="GZ111" s="7">
        <f t="shared" ca="1" si="64"/>
        <v>0</v>
      </c>
      <c r="HA111" s="7">
        <f t="shared" ca="1" si="64"/>
        <v>0</v>
      </c>
      <c r="HB111" s="7">
        <f t="shared" ca="1" si="64"/>
        <v>0</v>
      </c>
      <c r="HC111" s="7">
        <f t="shared" ca="1" si="64"/>
        <v>0</v>
      </c>
      <c r="HD111" s="7">
        <f t="shared" ca="1" si="64"/>
        <v>0</v>
      </c>
      <c r="IJ111" s="204"/>
      <c r="IK111" s="23" t="s">
        <v>15</v>
      </c>
      <c r="IL111" s="7">
        <f t="shared" ca="1" si="75"/>
        <v>0</v>
      </c>
      <c r="IM111" s="7">
        <f t="shared" ca="1" si="65"/>
        <v>0</v>
      </c>
      <c r="IN111" s="7">
        <f t="shared" ca="1" si="65"/>
        <v>0</v>
      </c>
      <c r="IO111" s="7">
        <f t="shared" ca="1" si="65"/>
        <v>0</v>
      </c>
      <c r="IP111" s="7">
        <f t="shared" ca="1" si="65"/>
        <v>0</v>
      </c>
      <c r="IQ111" s="7">
        <f t="shared" ca="1" si="65"/>
        <v>0</v>
      </c>
      <c r="IR111" s="7">
        <f t="shared" ca="1" si="65"/>
        <v>17394.557330143343</v>
      </c>
      <c r="IS111" s="7">
        <f t="shared" ca="1" si="65"/>
        <v>0</v>
      </c>
      <c r="IT111" s="7">
        <f t="shared" ca="1" si="65"/>
        <v>0</v>
      </c>
      <c r="IU111" s="7">
        <f t="shared" ca="1" si="65"/>
        <v>0</v>
      </c>
      <c r="IV111" s="7">
        <f t="shared" ca="1" si="65"/>
        <v>0</v>
      </c>
      <c r="IW111" s="7">
        <f t="shared" ca="1" si="65"/>
        <v>0</v>
      </c>
      <c r="KC111" s="204"/>
      <c r="KD111" s="23" t="s">
        <v>15</v>
      </c>
      <c r="KE111" s="7">
        <f t="shared" ca="1" si="76"/>
        <v>0</v>
      </c>
      <c r="KF111" s="7">
        <f t="shared" ca="1" si="66"/>
        <v>0</v>
      </c>
      <c r="KG111" s="7">
        <f t="shared" ca="1" si="66"/>
        <v>0</v>
      </c>
      <c r="KH111" s="7">
        <f t="shared" ca="1" si="66"/>
        <v>0</v>
      </c>
      <c r="KI111" s="7">
        <f t="shared" ca="1" si="66"/>
        <v>0</v>
      </c>
      <c r="KJ111" s="7">
        <f t="shared" ca="1" si="66"/>
        <v>0</v>
      </c>
      <c r="KK111" s="7">
        <f t="shared" ca="1" si="66"/>
        <v>20072.837454510194</v>
      </c>
      <c r="KL111" s="7">
        <f t="shared" ca="1" si="66"/>
        <v>0</v>
      </c>
      <c r="KM111" s="7">
        <f t="shared" ca="1" si="66"/>
        <v>0</v>
      </c>
      <c r="KN111" s="7">
        <f t="shared" ca="1" si="66"/>
        <v>0</v>
      </c>
      <c r="KO111" s="7">
        <f t="shared" ca="1" si="66"/>
        <v>0</v>
      </c>
      <c r="KP111" s="7">
        <f t="shared" ca="1" si="66"/>
        <v>0</v>
      </c>
      <c r="LV111" s="204"/>
      <c r="LW111" s="23" t="s">
        <v>15</v>
      </c>
      <c r="LX111" s="7">
        <f t="shared" ca="1" si="77"/>
        <v>0</v>
      </c>
      <c r="LY111" s="7">
        <f t="shared" ca="1" si="67"/>
        <v>0</v>
      </c>
      <c r="LZ111" s="7">
        <f t="shared" ca="1" si="67"/>
        <v>0</v>
      </c>
      <c r="MA111" s="7">
        <f t="shared" ca="1" si="67"/>
        <v>0</v>
      </c>
      <c r="MB111" s="7">
        <f t="shared" ca="1" si="67"/>
        <v>0</v>
      </c>
      <c r="MC111" s="7">
        <f t="shared" ca="1" si="67"/>
        <v>0</v>
      </c>
      <c r="MD111" s="7">
        <f t="shared" ca="1" si="67"/>
        <v>20435.728033581894</v>
      </c>
      <c r="ME111" s="7">
        <f t="shared" ca="1" si="67"/>
        <v>0</v>
      </c>
      <c r="MF111" s="7">
        <f t="shared" ca="1" si="67"/>
        <v>0</v>
      </c>
      <c r="MG111" s="7">
        <f t="shared" ca="1" si="67"/>
        <v>0</v>
      </c>
      <c r="MH111" s="7">
        <f t="shared" ca="1" si="67"/>
        <v>0</v>
      </c>
      <c r="MI111" s="7">
        <f t="shared" ca="1" si="67"/>
        <v>0</v>
      </c>
      <c r="NO111" s="204"/>
      <c r="NP111" s="23" t="s">
        <v>15</v>
      </c>
      <c r="NQ111" s="7">
        <f t="shared" ca="1" si="78"/>
        <v>0</v>
      </c>
      <c r="NR111" s="7">
        <f t="shared" ca="1" si="68"/>
        <v>0</v>
      </c>
      <c r="NS111" s="7">
        <f t="shared" ca="1" si="68"/>
        <v>0</v>
      </c>
      <c r="NT111" s="7">
        <f t="shared" ca="1" si="68"/>
        <v>0</v>
      </c>
      <c r="NU111" s="7">
        <f t="shared" ca="1" si="68"/>
        <v>0</v>
      </c>
      <c r="NV111" s="7">
        <f t="shared" ca="1" si="68"/>
        <v>0</v>
      </c>
      <c r="NW111" s="7">
        <f t="shared" ca="1" si="68"/>
        <v>20501.658946863165</v>
      </c>
      <c r="NX111" s="7">
        <f t="shared" ca="1" si="68"/>
        <v>0</v>
      </c>
      <c r="NY111" s="7">
        <f t="shared" ca="1" si="68"/>
        <v>0</v>
      </c>
      <c r="NZ111" s="7">
        <f t="shared" ca="1" si="68"/>
        <v>0</v>
      </c>
      <c r="OA111" s="7">
        <f t="shared" ca="1" si="68"/>
        <v>0</v>
      </c>
      <c r="OB111" s="7">
        <f t="shared" ca="1" si="68"/>
        <v>0</v>
      </c>
    </row>
    <row r="112" spans="1:392" ht="16" customHeight="1">
      <c r="A112" s="204"/>
      <c r="B112" s="23" t="s">
        <v>206</v>
      </c>
      <c r="C112" s="38"/>
      <c r="D112" s="38"/>
      <c r="E112" s="38"/>
      <c r="F112" s="38"/>
      <c r="G112" s="38"/>
      <c r="H112" s="38"/>
      <c r="I112" s="38"/>
      <c r="J112" s="38"/>
      <c r="K112" s="38"/>
      <c r="L112" s="38"/>
      <c r="M112" s="38"/>
      <c r="N112" s="38"/>
      <c r="O112" s="4"/>
      <c r="P112" s="7">
        <v>-50</v>
      </c>
      <c r="Q112" s="7">
        <v>-50</v>
      </c>
      <c r="R112" s="7">
        <v>-25</v>
      </c>
      <c r="S112" s="7">
        <v>-25</v>
      </c>
      <c r="T112" s="7">
        <v>0</v>
      </c>
      <c r="U112" s="7">
        <v>0</v>
      </c>
      <c r="V112" s="7">
        <v>0</v>
      </c>
      <c r="W112" s="7">
        <v>15150</v>
      </c>
      <c r="X112" s="7">
        <v>-250</v>
      </c>
      <c r="AL112" s="7">
        <f t="shared" si="69"/>
        <v>14750</v>
      </c>
      <c r="AU112" s="7">
        <f ca="1"/>
        <v>0</v>
      </c>
      <c r="AV112" s="7">
        <f ca="1"/>
        <v>1E-3</v>
      </c>
      <c r="AW112" s="7">
        <f ca="1"/>
        <v>5.263157894736842E-4</v>
      </c>
      <c r="AX112" s="7">
        <f ca="1"/>
        <v>0</v>
      </c>
      <c r="AY112" s="7">
        <f ca="1"/>
        <v>1.1627906976744184E-3</v>
      </c>
      <c r="AZ112" s="7">
        <f ca="1"/>
        <v>6.0975609756097561E-4</v>
      </c>
      <c r="BA112" s="7">
        <f ca="1"/>
        <v>0</v>
      </c>
      <c r="BB112" s="7">
        <f ca="1"/>
        <v>2.2580645161290325E-2</v>
      </c>
      <c r="BC112" s="7">
        <f ca="1"/>
        <v>0</v>
      </c>
      <c r="BD112" s="7">
        <f ca="1"/>
        <v>0</v>
      </c>
      <c r="BE112" s="7">
        <f ca="1"/>
        <v>0</v>
      </c>
      <c r="BF112" s="7">
        <f ca="1"/>
        <v>9.4339622641509448E-3</v>
      </c>
      <c r="BJ112" s="7">
        <f ca="1"/>
        <v>0</v>
      </c>
      <c r="BK112" s="7">
        <f ca="1"/>
        <v>-1E-3</v>
      </c>
      <c r="BL112" s="7">
        <f ca="1"/>
        <v>-5.263157894736842E-4</v>
      </c>
      <c r="BM112" s="7">
        <f ca="1"/>
        <v>0</v>
      </c>
      <c r="BN112" s="7">
        <f ca="1"/>
        <v>-1.1627906976744184E-3</v>
      </c>
      <c r="BO112" s="7">
        <f ca="1"/>
        <v>-6.0975609756097561E-4</v>
      </c>
      <c r="BP112" s="7">
        <f ca="1"/>
        <v>0</v>
      </c>
      <c r="BQ112" s="7">
        <f ca="1"/>
        <v>0.97741935483870968</v>
      </c>
      <c r="BR112" s="7">
        <f ca="1"/>
        <v>0</v>
      </c>
      <c r="BS112" s="7">
        <f ca="1"/>
        <v>0</v>
      </c>
      <c r="BT112" s="7">
        <f ca="1"/>
        <v>0</v>
      </c>
      <c r="BU112" s="7">
        <f ca="1"/>
        <v>-9.4339622641509448E-3</v>
      </c>
      <c r="BY112" s="7">
        <f ca="1"/>
        <v>0</v>
      </c>
      <c r="BZ112" s="7">
        <f ca="1"/>
        <v>1.0815016839960862E-3</v>
      </c>
      <c r="CA112" s="7">
        <f ca="1"/>
        <v>1.640806715427416E-3</v>
      </c>
      <c r="CB112" s="7">
        <f ca="1"/>
        <v>0</v>
      </c>
      <c r="CC112" s="7">
        <f ca="1"/>
        <v>1.252959268044246E-3</v>
      </c>
      <c r="CD112" s="7">
        <f ca="1"/>
        <v>1.8809247713436231E-3</v>
      </c>
      <c r="CE112" s="7">
        <f ca="1"/>
        <v>1.8448437968403091E-3</v>
      </c>
      <c r="CF112" s="7">
        <f ca="1"/>
        <v>1.0249897741815857</v>
      </c>
      <c r="CG112" s="7">
        <f ca="1"/>
        <v>4.7784627288183137E-3</v>
      </c>
      <c r="CH112" s="7">
        <f ca="1"/>
        <v>4.8736512293923841E-3</v>
      </c>
      <c r="CI112" s="7">
        <f ca="1"/>
        <v>1.8448437968403091E-3</v>
      </c>
      <c r="CJ112" s="7">
        <f ca="1"/>
        <v>1.1735992467756333E-2</v>
      </c>
      <c r="CL112" s="7">
        <f ca="1"/>
        <v>15499.999999999998</v>
      </c>
      <c r="CM112" s="22">
        <f t="shared" ca="1" si="70"/>
        <v>0</v>
      </c>
      <c r="CQ112" s="7">
        <f ca="1"/>
        <v>3.2258064516129032E-3</v>
      </c>
      <c r="CR112" s="7">
        <f ca="1"/>
        <v>3.2258064516129032E-3</v>
      </c>
      <c r="CS112" s="7">
        <f ca="1"/>
        <v>1.6129032258064516E-3</v>
      </c>
      <c r="CT112" s="7">
        <f ca="1"/>
        <v>1.6129032258064516E-3</v>
      </c>
      <c r="CU112" s="7">
        <f ca="1"/>
        <v>0</v>
      </c>
      <c r="CV112" s="7">
        <f ca="1"/>
        <v>0</v>
      </c>
      <c r="CW112" s="7">
        <f ca="1"/>
        <v>0</v>
      </c>
      <c r="CX112" s="7">
        <f ca="1"/>
        <v>2.2580645161290325E-2</v>
      </c>
      <c r="CY112" s="7">
        <f ca="1"/>
        <v>1.6129032258064516E-2</v>
      </c>
      <c r="DA112" s="22">
        <f t="shared" ca="1" si="71"/>
        <v>4.8387096774193547E-2</v>
      </c>
      <c r="EE112" s="204"/>
      <c r="EF112" s="23" t="s">
        <v>206</v>
      </c>
      <c r="EG112" s="7">
        <f t="shared" ca="1" si="72"/>
        <v>0</v>
      </c>
      <c r="EH112" s="7">
        <f t="shared" ca="1" si="62"/>
        <v>0</v>
      </c>
      <c r="EI112" s="7">
        <f t="shared" ca="1" si="62"/>
        <v>0</v>
      </c>
      <c r="EJ112" s="7">
        <f t="shared" ca="1" si="62"/>
        <v>0</v>
      </c>
      <c r="EK112" s="7">
        <f t="shared" ca="1" si="62"/>
        <v>0</v>
      </c>
      <c r="EL112" s="7">
        <f t="shared" ca="1" si="62"/>
        <v>0</v>
      </c>
      <c r="EM112" s="7">
        <f t="shared" ca="1" si="62"/>
        <v>0</v>
      </c>
      <c r="EN112" s="7">
        <f t="shared" ca="1" si="62"/>
        <v>0</v>
      </c>
      <c r="EO112" s="7">
        <f t="shared" ca="1" si="62"/>
        <v>0</v>
      </c>
      <c r="EP112" s="7">
        <f t="shared" ca="1" si="62"/>
        <v>0</v>
      </c>
      <c r="EQ112" s="7">
        <f t="shared" ca="1" si="62"/>
        <v>0</v>
      </c>
      <c r="ER112" s="7">
        <f t="shared" ca="1" si="62"/>
        <v>0</v>
      </c>
      <c r="EX112" s="204"/>
      <c r="EY112" s="23" t="s">
        <v>206</v>
      </c>
      <c r="EZ112" s="7">
        <f t="shared" ca="1" si="73"/>
        <v>0</v>
      </c>
      <c r="FA112" s="7">
        <f t="shared" ca="1" si="63"/>
        <v>0</v>
      </c>
      <c r="FB112" s="7">
        <f t="shared" ca="1" si="63"/>
        <v>0</v>
      </c>
      <c r="FC112" s="7">
        <f t="shared" ca="1" si="63"/>
        <v>0</v>
      </c>
      <c r="FD112" s="7">
        <f t="shared" ca="1" si="63"/>
        <v>0</v>
      </c>
      <c r="FE112" s="7">
        <f t="shared" ca="1" si="63"/>
        <v>0</v>
      </c>
      <c r="FF112" s="7">
        <f t="shared" ca="1" si="63"/>
        <v>0</v>
      </c>
      <c r="FG112" s="7">
        <f t="shared" ca="1" si="63"/>
        <v>0</v>
      </c>
      <c r="FH112" s="7">
        <f t="shared" ca="1" si="63"/>
        <v>0</v>
      </c>
      <c r="FI112" s="7">
        <f t="shared" ca="1" si="63"/>
        <v>0</v>
      </c>
      <c r="FJ112" s="7">
        <f t="shared" ca="1" si="63"/>
        <v>0</v>
      </c>
      <c r="FK112" s="7">
        <f t="shared" ca="1" si="63"/>
        <v>0</v>
      </c>
      <c r="GQ112" s="204"/>
      <c r="GR112" s="23" t="s">
        <v>206</v>
      </c>
      <c r="GS112" s="7">
        <f t="shared" ca="1" si="74"/>
        <v>0</v>
      </c>
      <c r="GT112" s="7">
        <f t="shared" ca="1" si="64"/>
        <v>0</v>
      </c>
      <c r="GU112" s="7">
        <f t="shared" ca="1" si="64"/>
        <v>0</v>
      </c>
      <c r="GV112" s="7">
        <f t="shared" ca="1" si="64"/>
        <v>0</v>
      </c>
      <c r="GW112" s="7">
        <f t="shared" ca="1" si="64"/>
        <v>0</v>
      </c>
      <c r="GX112" s="7">
        <f t="shared" ca="1" si="64"/>
        <v>0</v>
      </c>
      <c r="GY112" s="7">
        <f t="shared" ca="1" si="64"/>
        <v>0</v>
      </c>
      <c r="GZ112" s="7">
        <f t="shared" ca="1" si="64"/>
        <v>0</v>
      </c>
      <c r="HA112" s="7">
        <f t="shared" ca="1" si="64"/>
        <v>0</v>
      </c>
      <c r="HB112" s="7">
        <f t="shared" ca="1" si="64"/>
        <v>0</v>
      </c>
      <c r="HC112" s="7">
        <f t="shared" ca="1" si="64"/>
        <v>0</v>
      </c>
      <c r="HD112" s="7">
        <f t="shared" ca="1" si="64"/>
        <v>0</v>
      </c>
      <c r="IJ112" s="204"/>
      <c r="IK112" s="23" t="s">
        <v>206</v>
      </c>
      <c r="IL112" s="7">
        <f t="shared" ca="1" si="75"/>
        <v>0</v>
      </c>
      <c r="IM112" s="7">
        <f t="shared" ca="1" si="65"/>
        <v>0</v>
      </c>
      <c r="IN112" s="7">
        <f t="shared" ca="1" si="65"/>
        <v>0</v>
      </c>
      <c r="IO112" s="7">
        <f t="shared" ca="1" si="65"/>
        <v>0</v>
      </c>
      <c r="IP112" s="7">
        <f t="shared" ca="1" si="65"/>
        <v>0</v>
      </c>
      <c r="IQ112" s="7">
        <f t="shared" ca="1" si="65"/>
        <v>0</v>
      </c>
      <c r="IR112" s="7">
        <f t="shared" ca="1" si="65"/>
        <v>0</v>
      </c>
      <c r="IS112" s="7">
        <f t="shared" ca="1" si="65"/>
        <v>0</v>
      </c>
      <c r="IT112" s="7">
        <f t="shared" ca="1" si="65"/>
        <v>0</v>
      </c>
      <c r="IU112" s="7">
        <f t="shared" ca="1" si="65"/>
        <v>0</v>
      </c>
      <c r="IV112" s="7">
        <f t="shared" ca="1" si="65"/>
        <v>0</v>
      </c>
      <c r="IW112" s="7">
        <f t="shared" ca="1" si="65"/>
        <v>0</v>
      </c>
      <c r="KC112" s="204"/>
      <c r="KD112" s="23" t="s">
        <v>206</v>
      </c>
      <c r="KE112" s="7">
        <f t="shared" ca="1" si="76"/>
        <v>0</v>
      </c>
      <c r="KF112" s="7">
        <f t="shared" ca="1" si="66"/>
        <v>0</v>
      </c>
      <c r="KG112" s="7">
        <f t="shared" ca="1" si="66"/>
        <v>0</v>
      </c>
      <c r="KH112" s="7">
        <f t="shared" ca="1" si="66"/>
        <v>0</v>
      </c>
      <c r="KI112" s="7">
        <f t="shared" ca="1" si="66"/>
        <v>0</v>
      </c>
      <c r="KJ112" s="7">
        <f t="shared" ca="1" si="66"/>
        <v>0</v>
      </c>
      <c r="KK112" s="7">
        <f t="shared" ca="1" si="66"/>
        <v>0</v>
      </c>
      <c r="KL112" s="7">
        <f t="shared" ca="1" si="66"/>
        <v>12861.560047909328</v>
      </c>
      <c r="KM112" s="7">
        <f t="shared" ca="1" si="66"/>
        <v>0</v>
      </c>
      <c r="KN112" s="7">
        <f t="shared" ca="1" si="66"/>
        <v>0</v>
      </c>
      <c r="KO112" s="7">
        <f t="shared" ca="1" si="66"/>
        <v>0</v>
      </c>
      <c r="KP112" s="7">
        <f t="shared" ca="1" si="66"/>
        <v>0</v>
      </c>
      <c r="LV112" s="204"/>
      <c r="LW112" s="23" t="s">
        <v>206</v>
      </c>
      <c r="LX112" s="7">
        <f t="shared" ca="1" si="77"/>
        <v>0</v>
      </c>
      <c r="LY112" s="7">
        <f t="shared" ca="1" si="67"/>
        <v>0</v>
      </c>
      <c r="LZ112" s="7">
        <f t="shared" ca="1" si="67"/>
        <v>0</v>
      </c>
      <c r="MA112" s="7">
        <f t="shared" ca="1" si="67"/>
        <v>0</v>
      </c>
      <c r="MB112" s="7">
        <f t="shared" ca="1" si="67"/>
        <v>0</v>
      </c>
      <c r="MC112" s="7">
        <f t="shared" ca="1" si="67"/>
        <v>0</v>
      </c>
      <c r="MD112" s="7">
        <f t="shared" ca="1" si="67"/>
        <v>0</v>
      </c>
      <c r="ME112" s="7">
        <f t="shared" ca="1" si="67"/>
        <v>15125.893334738244</v>
      </c>
      <c r="MF112" s="7">
        <f t="shared" ca="1" si="67"/>
        <v>0</v>
      </c>
      <c r="MG112" s="7">
        <f t="shared" ca="1" si="67"/>
        <v>0</v>
      </c>
      <c r="MH112" s="7">
        <f t="shared" ca="1" si="67"/>
        <v>0</v>
      </c>
      <c r="MI112" s="7">
        <f t="shared" ca="1" si="67"/>
        <v>0</v>
      </c>
      <c r="NO112" s="204"/>
      <c r="NP112" s="23" t="s">
        <v>206</v>
      </c>
      <c r="NQ112" s="7">
        <f t="shared" ca="1" si="78"/>
        <v>0</v>
      </c>
      <c r="NR112" s="7">
        <f t="shared" ca="1" si="68"/>
        <v>0</v>
      </c>
      <c r="NS112" s="7">
        <f t="shared" ca="1" si="68"/>
        <v>0</v>
      </c>
      <c r="NT112" s="7">
        <f t="shared" ca="1" si="68"/>
        <v>0</v>
      </c>
      <c r="NU112" s="7">
        <f t="shared" ca="1" si="68"/>
        <v>0</v>
      </c>
      <c r="NV112" s="7">
        <f t="shared" ca="1" si="68"/>
        <v>0</v>
      </c>
      <c r="NW112" s="7">
        <f t="shared" ca="1" si="68"/>
        <v>0</v>
      </c>
      <c r="NX112" s="7">
        <f t="shared" ca="1" si="68"/>
        <v>15444.216187565738</v>
      </c>
      <c r="NY112" s="7">
        <f t="shared" ca="1" si="68"/>
        <v>0</v>
      </c>
      <c r="NZ112" s="7">
        <f t="shared" ca="1" si="68"/>
        <v>0</v>
      </c>
      <c r="OA112" s="7">
        <f t="shared" ca="1" si="68"/>
        <v>0</v>
      </c>
      <c r="OB112" s="7">
        <f t="shared" ca="1" si="68"/>
        <v>0</v>
      </c>
    </row>
    <row r="113" spans="1:392" ht="16" customHeight="1">
      <c r="A113" s="204"/>
      <c r="B113" s="23" t="s">
        <v>21</v>
      </c>
      <c r="C113" s="38"/>
      <c r="D113" s="38"/>
      <c r="E113" s="38"/>
      <c r="F113" s="38"/>
      <c r="G113" s="38"/>
      <c r="H113" s="38"/>
      <c r="I113" s="38"/>
      <c r="J113" s="38"/>
      <c r="K113" s="38"/>
      <c r="L113" s="38"/>
      <c r="M113" s="38"/>
      <c r="N113" s="38"/>
      <c r="O113" s="4"/>
      <c r="P113" s="7">
        <v>0</v>
      </c>
      <c r="Q113" s="7">
        <v>0</v>
      </c>
      <c r="R113" s="7">
        <v>0</v>
      </c>
      <c r="S113" s="7">
        <v>0</v>
      </c>
      <c r="T113" s="7">
        <v>0</v>
      </c>
      <c r="U113" s="7">
        <v>6400</v>
      </c>
      <c r="V113" s="7">
        <v>-6400</v>
      </c>
      <c r="W113" s="7">
        <v>0</v>
      </c>
      <c r="X113" s="7">
        <v>0</v>
      </c>
      <c r="AL113" s="7">
        <f t="shared" si="69"/>
        <v>0</v>
      </c>
      <c r="AU113" s="7">
        <f ca="1"/>
        <v>0</v>
      </c>
      <c r="AV113" s="7">
        <f ca="1"/>
        <v>0</v>
      </c>
      <c r="AW113" s="7">
        <f ca="1"/>
        <v>0</v>
      </c>
      <c r="AX113" s="7">
        <f ca="1"/>
        <v>0</v>
      </c>
      <c r="AY113" s="7">
        <f ca="1"/>
        <v>0</v>
      </c>
      <c r="AZ113" s="7">
        <f ca="1"/>
        <v>0</v>
      </c>
      <c r="BA113" s="7">
        <f ca="1"/>
        <v>0</v>
      </c>
      <c r="BB113" s="7">
        <f ca="1"/>
        <v>0</v>
      </c>
      <c r="BC113" s="7">
        <f ca="1"/>
        <v>0</v>
      </c>
      <c r="BD113" s="7">
        <f ca="1"/>
        <v>1.0199203187250996</v>
      </c>
      <c r="BE113" s="7">
        <f ca="1"/>
        <v>0</v>
      </c>
      <c r="BF113" s="7">
        <f ca="1"/>
        <v>0</v>
      </c>
      <c r="BJ113" s="7">
        <f ca="1"/>
        <v>0</v>
      </c>
      <c r="BK113" s="7">
        <f ca="1"/>
        <v>0</v>
      </c>
      <c r="BL113" s="7">
        <f ca="1"/>
        <v>0</v>
      </c>
      <c r="BM113" s="7">
        <f ca="1"/>
        <v>0</v>
      </c>
      <c r="BN113" s="7">
        <f ca="1"/>
        <v>0</v>
      </c>
      <c r="BO113" s="7">
        <f ca="1"/>
        <v>0</v>
      </c>
      <c r="BP113" s="7">
        <f ca="1"/>
        <v>0</v>
      </c>
      <c r="BQ113" s="7">
        <f ca="1"/>
        <v>0</v>
      </c>
      <c r="BR113" s="7">
        <f ca="1"/>
        <v>1</v>
      </c>
      <c r="BS113" s="7">
        <f ca="1"/>
        <v>-1.0199203187250996</v>
      </c>
      <c r="BT113" s="7">
        <f ca="1"/>
        <v>0</v>
      </c>
      <c r="BU113" s="7">
        <f ca="1"/>
        <v>0</v>
      </c>
      <c r="BY113" s="7">
        <f ca="1"/>
        <v>0</v>
      </c>
      <c r="BZ113" s="7">
        <f ca="1"/>
        <v>5.5056905189902121E-4</v>
      </c>
      <c r="CA113" s="7">
        <f ca="1"/>
        <v>1.1111652425212818E-3</v>
      </c>
      <c r="CB113" s="7">
        <f ca="1"/>
        <v>0</v>
      </c>
      <c r="CC113" s="7">
        <f ca="1"/>
        <v>6.3785438939520747E-4</v>
      </c>
      <c r="CD113" s="7">
        <f ca="1"/>
        <v>1.2737747902073228E-3</v>
      </c>
      <c r="CE113" s="7">
        <f ca="1"/>
        <v>3.1001213119683361E-3</v>
      </c>
      <c r="CF113" s="7">
        <f ca="1"/>
        <v>3.1717412762712347E-3</v>
      </c>
      <c r="CG113" s="7">
        <f ca="1"/>
        <v>1.019430338788887</v>
      </c>
      <c r="CH113" s="7">
        <f ca="1"/>
        <v>1.0397377160555978</v>
      </c>
      <c r="CI113" s="7">
        <f ca="1"/>
        <v>3.1001213119683357E-3</v>
      </c>
      <c r="CJ113" s="7">
        <f ca="1"/>
        <v>3.1902365417780265E-3</v>
      </c>
      <c r="CL113" s="7">
        <f ca="1"/>
        <v>6400</v>
      </c>
      <c r="CM113" s="22">
        <f t="shared" ca="1" si="70"/>
        <v>0</v>
      </c>
      <c r="CQ113" s="7">
        <f ca="1"/>
        <v>0</v>
      </c>
      <c r="CR113" s="7">
        <f ca="1"/>
        <v>0</v>
      </c>
      <c r="CS113" s="7">
        <f ca="1"/>
        <v>0</v>
      </c>
      <c r="CT113" s="7">
        <f ca="1"/>
        <v>0</v>
      </c>
      <c r="CU113" s="7">
        <f ca="1"/>
        <v>0</v>
      </c>
      <c r="CV113" s="7">
        <f ca="1"/>
        <v>0</v>
      </c>
      <c r="CW113" s="7">
        <f ca="1"/>
        <v>1</v>
      </c>
      <c r="CX113" s="7">
        <f ca="1"/>
        <v>0</v>
      </c>
      <c r="CY113" s="7">
        <f ca="1"/>
        <v>0</v>
      </c>
      <c r="DA113" s="22">
        <f t="shared" ca="1" si="71"/>
        <v>1</v>
      </c>
      <c r="EE113" s="204"/>
      <c r="EF113" s="23" t="s">
        <v>21</v>
      </c>
      <c r="EG113" s="7">
        <f t="shared" ca="1" si="72"/>
        <v>0</v>
      </c>
      <c r="EH113" s="7">
        <f t="shared" ca="1" si="62"/>
        <v>0</v>
      </c>
      <c r="EI113" s="7">
        <f t="shared" ca="1" si="62"/>
        <v>0</v>
      </c>
      <c r="EJ113" s="7">
        <f t="shared" ca="1" si="62"/>
        <v>0</v>
      </c>
      <c r="EK113" s="7">
        <f t="shared" ca="1" si="62"/>
        <v>0</v>
      </c>
      <c r="EL113" s="7">
        <f t="shared" ca="1" si="62"/>
        <v>0</v>
      </c>
      <c r="EM113" s="7">
        <f t="shared" ca="1" si="62"/>
        <v>0</v>
      </c>
      <c r="EN113" s="7">
        <f t="shared" ca="1" si="62"/>
        <v>0</v>
      </c>
      <c r="EO113" s="7">
        <f t="shared" ca="1" si="62"/>
        <v>0</v>
      </c>
      <c r="EP113" s="7">
        <f t="shared" ca="1" si="62"/>
        <v>0</v>
      </c>
      <c r="EQ113" s="7">
        <f t="shared" ca="1" si="62"/>
        <v>0</v>
      </c>
      <c r="ER113" s="7">
        <f t="shared" ca="1" si="62"/>
        <v>0</v>
      </c>
      <c r="EX113" s="204"/>
      <c r="EY113" s="23" t="s">
        <v>21</v>
      </c>
      <c r="EZ113" s="7">
        <f t="shared" ca="1" si="73"/>
        <v>0</v>
      </c>
      <c r="FA113" s="7">
        <f t="shared" ca="1" si="63"/>
        <v>0</v>
      </c>
      <c r="FB113" s="7">
        <f t="shared" ca="1" si="63"/>
        <v>0</v>
      </c>
      <c r="FC113" s="7">
        <f t="shared" ca="1" si="63"/>
        <v>0</v>
      </c>
      <c r="FD113" s="7">
        <f t="shared" ca="1" si="63"/>
        <v>0</v>
      </c>
      <c r="FE113" s="7">
        <f t="shared" ca="1" si="63"/>
        <v>0</v>
      </c>
      <c r="FF113" s="7">
        <f t="shared" ca="1" si="63"/>
        <v>0</v>
      </c>
      <c r="FG113" s="7">
        <f t="shared" ca="1" si="63"/>
        <v>0</v>
      </c>
      <c r="FH113" s="7">
        <f t="shared" ca="1" si="63"/>
        <v>0</v>
      </c>
      <c r="FI113" s="7">
        <f t="shared" ca="1" si="63"/>
        <v>0</v>
      </c>
      <c r="FJ113" s="7">
        <f t="shared" ca="1" si="63"/>
        <v>0</v>
      </c>
      <c r="FK113" s="7">
        <f t="shared" ca="1" si="63"/>
        <v>0</v>
      </c>
      <c r="GQ113" s="204"/>
      <c r="GR113" s="23" t="s">
        <v>21</v>
      </c>
      <c r="GS113" s="7">
        <f t="shared" ca="1" si="74"/>
        <v>0</v>
      </c>
      <c r="GT113" s="7">
        <f t="shared" ca="1" si="64"/>
        <v>0</v>
      </c>
      <c r="GU113" s="7">
        <f t="shared" ca="1" si="64"/>
        <v>0</v>
      </c>
      <c r="GV113" s="7">
        <f t="shared" ca="1" si="64"/>
        <v>0</v>
      </c>
      <c r="GW113" s="7">
        <f t="shared" ca="1" si="64"/>
        <v>0</v>
      </c>
      <c r="GX113" s="7">
        <f t="shared" ca="1" si="64"/>
        <v>0</v>
      </c>
      <c r="GY113" s="7">
        <f t="shared" ca="1" si="64"/>
        <v>0</v>
      </c>
      <c r="GZ113" s="7">
        <f t="shared" ca="1" si="64"/>
        <v>0</v>
      </c>
      <c r="HA113" s="7">
        <f t="shared" ca="1" si="64"/>
        <v>0</v>
      </c>
      <c r="HB113" s="7">
        <f t="shared" ca="1" si="64"/>
        <v>0</v>
      </c>
      <c r="HC113" s="7">
        <f t="shared" ca="1" si="64"/>
        <v>0</v>
      </c>
      <c r="HD113" s="7">
        <f t="shared" ca="1" si="64"/>
        <v>0</v>
      </c>
      <c r="IJ113" s="204"/>
      <c r="IK113" s="23" t="s">
        <v>21</v>
      </c>
      <c r="IL113" s="7">
        <f t="shared" ca="1" si="75"/>
        <v>0</v>
      </c>
      <c r="IM113" s="7">
        <f t="shared" ca="1" si="65"/>
        <v>0</v>
      </c>
      <c r="IN113" s="7">
        <f t="shared" ca="1" si="65"/>
        <v>0</v>
      </c>
      <c r="IO113" s="7">
        <f t="shared" ca="1" si="65"/>
        <v>0</v>
      </c>
      <c r="IP113" s="7">
        <f t="shared" ca="1" si="65"/>
        <v>0</v>
      </c>
      <c r="IQ113" s="7">
        <f t="shared" ca="1" si="65"/>
        <v>0</v>
      </c>
      <c r="IR113" s="7">
        <f t="shared" ca="1" si="65"/>
        <v>0</v>
      </c>
      <c r="IS113" s="7">
        <f t="shared" ca="1" si="65"/>
        <v>0</v>
      </c>
      <c r="IT113" s="7">
        <f t="shared" ca="1" si="65"/>
        <v>12120.135962241689</v>
      </c>
      <c r="IU113" s="7">
        <f t="shared" ca="1" si="65"/>
        <v>0</v>
      </c>
      <c r="IV113" s="7">
        <f t="shared" ca="1" si="65"/>
        <v>0</v>
      </c>
      <c r="IW113" s="7">
        <f t="shared" ca="1" si="65"/>
        <v>0</v>
      </c>
      <c r="KC113" s="204"/>
      <c r="KD113" s="23" t="s">
        <v>21</v>
      </c>
      <c r="KE113" s="7">
        <f t="shared" ca="1" si="76"/>
        <v>0</v>
      </c>
      <c r="KF113" s="7">
        <f t="shared" ca="1" si="66"/>
        <v>0</v>
      </c>
      <c r="KG113" s="7">
        <f t="shared" ca="1" si="66"/>
        <v>0</v>
      </c>
      <c r="KH113" s="7">
        <f t="shared" ca="1" si="66"/>
        <v>0</v>
      </c>
      <c r="KI113" s="7">
        <f t="shared" ca="1" si="66"/>
        <v>0</v>
      </c>
      <c r="KJ113" s="7">
        <f t="shared" ca="1" si="66"/>
        <v>0</v>
      </c>
      <c r="KK113" s="7">
        <f t="shared" ca="1" si="66"/>
        <v>0</v>
      </c>
      <c r="KL113" s="7">
        <f t="shared" ca="1" si="66"/>
        <v>0</v>
      </c>
      <c r="KM113" s="7">
        <f t="shared" ca="1" si="66"/>
        <v>12657.912377648974</v>
      </c>
      <c r="KN113" s="7">
        <f t="shared" ca="1" si="66"/>
        <v>0</v>
      </c>
      <c r="KO113" s="7">
        <f t="shared" ca="1" si="66"/>
        <v>0</v>
      </c>
      <c r="KP113" s="7">
        <f t="shared" ca="1" si="66"/>
        <v>0</v>
      </c>
      <c r="LV113" s="204"/>
      <c r="LW113" s="23" t="s">
        <v>21</v>
      </c>
      <c r="LX113" s="7">
        <f t="shared" ca="1" si="77"/>
        <v>0</v>
      </c>
      <c r="LY113" s="7">
        <f t="shared" ca="1" si="67"/>
        <v>0</v>
      </c>
      <c r="LZ113" s="7">
        <f t="shared" ca="1" si="67"/>
        <v>0</v>
      </c>
      <c r="MA113" s="7">
        <f t="shared" ca="1" si="67"/>
        <v>0</v>
      </c>
      <c r="MB113" s="7">
        <f t="shared" ca="1" si="67"/>
        <v>0</v>
      </c>
      <c r="MC113" s="7">
        <f t="shared" ca="1" si="67"/>
        <v>0</v>
      </c>
      <c r="MD113" s="7">
        <f t="shared" ca="1" si="67"/>
        <v>0</v>
      </c>
      <c r="ME113" s="7">
        <f t="shared" ca="1" si="67"/>
        <v>0</v>
      </c>
      <c r="MF113" s="7">
        <f t="shared" ca="1" si="67"/>
        <v>12757.05413025029</v>
      </c>
      <c r="MG113" s="7">
        <f t="shared" ca="1" si="67"/>
        <v>0</v>
      </c>
      <c r="MH113" s="7">
        <f t="shared" ca="1" si="67"/>
        <v>0</v>
      </c>
      <c r="MI113" s="7">
        <f t="shared" ca="1" si="67"/>
        <v>0</v>
      </c>
      <c r="NO113" s="204"/>
      <c r="NP113" s="23" t="s">
        <v>21</v>
      </c>
      <c r="NQ113" s="7">
        <f t="shared" ca="1" si="78"/>
        <v>0</v>
      </c>
      <c r="NR113" s="7">
        <f t="shared" ca="1" si="68"/>
        <v>0</v>
      </c>
      <c r="NS113" s="7">
        <f t="shared" ca="1" si="68"/>
        <v>0</v>
      </c>
      <c r="NT113" s="7">
        <f t="shared" ca="1" si="68"/>
        <v>0</v>
      </c>
      <c r="NU113" s="7">
        <f t="shared" ca="1" si="68"/>
        <v>0</v>
      </c>
      <c r="NV113" s="7">
        <f t="shared" ca="1" si="68"/>
        <v>0</v>
      </c>
      <c r="NW113" s="7">
        <f t="shared" ca="1" si="68"/>
        <v>0</v>
      </c>
      <c r="NX113" s="7">
        <f t="shared" ca="1" si="68"/>
        <v>0</v>
      </c>
      <c r="NY113" s="7">
        <f t="shared" ca="1" si="68"/>
        <v>12772.002703063958</v>
      </c>
      <c r="NZ113" s="7">
        <f t="shared" ca="1" si="68"/>
        <v>0</v>
      </c>
      <c r="OA113" s="7">
        <f t="shared" ca="1" si="68"/>
        <v>0</v>
      </c>
      <c r="OB113" s="7">
        <f t="shared" ca="1" si="68"/>
        <v>0</v>
      </c>
    </row>
    <row r="114" spans="1:392" ht="16" customHeight="1">
      <c r="A114" s="204"/>
      <c r="B114" s="23" t="s">
        <v>205</v>
      </c>
      <c r="C114" s="38"/>
      <c r="D114" s="38"/>
      <c r="E114" s="38"/>
      <c r="F114" s="38"/>
      <c r="G114" s="38"/>
      <c r="H114" s="38"/>
      <c r="I114" s="38"/>
      <c r="J114" s="38"/>
      <c r="K114" s="38"/>
      <c r="L114" s="38"/>
      <c r="M114" s="38"/>
      <c r="N114" s="38"/>
      <c r="O114" s="4"/>
      <c r="P114" s="7">
        <v>-25</v>
      </c>
      <c r="Q114" s="7">
        <v>-25</v>
      </c>
      <c r="R114" s="7">
        <v>-25</v>
      </c>
      <c r="S114" s="7">
        <v>-25</v>
      </c>
      <c r="T114" s="7">
        <v>-75</v>
      </c>
      <c r="U114" s="7">
        <v>-100</v>
      </c>
      <c r="V114" s="7">
        <v>6275</v>
      </c>
      <c r="W114" s="7">
        <v>0</v>
      </c>
      <c r="X114" s="7">
        <v>0</v>
      </c>
      <c r="AL114" s="7">
        <f t="shared" si="69"/>
        <v>6000</v>
      </c>
      <c r="AU114" s="7">
        <f ca="1"/>
        <v>0</v>
      </c>
      <c r="AV114" s="7">
        <f ca="1"/>
        <v>5.0000000000000001E-4</v>
      </c>
      <c r="AW114" s="7">
        <f ca="1"/>
        <v>5.263157894736842E-4</v>
      </c>
      <c r="AX114" s="7">
        <f ca="1"/>
        <v>0</v>
      </c>
      <c r="AY114" s="7">
        <f ca="1"/>
        <v>5.8139534883720919E-4</v>
      </c>
      <c r="AZ114" s="7">
        <f ca="1"/>
        <v>6.0975609756097561E-4</v>
      </c>
      <c r="BA114" s="7">
        <f ca="1"/>
        <v>1.595744680851064E-3</v>
      </c>
      <c r="BB114" s="7">
        <f ca="1"/>
        <v>0</v>
      </c>
      <c r="BC114" s="7">
        <f ca="1"/>
        <v>1.5625E-2</v>
      </c>
      <c r="BD114" s="7">
        <f ca="1"/>
        <v>0</v>
      </c>
      <c r="BE114" s="7">
        <f ca="1"/>
        <v>1.595744680851064E-3</v>
      </c>
      <c r="BF114" s="7">
        <f ca="1"/>
        <v>0</v>
      </c>
      <c r="BJ114" s="7">
        <f ca="1"/>
        <v>0</v>
      </c>
      <c r="BK114" s="7">
        <f ca="1"/>
        <v>-5.0000000000000001E-4</v>
      </c>
      <c r="BL114" s="7">
        <f ca="1"/>
        <v>-5.263157894736842E-4</v>
      </c>
      <c r="BM114" s="7">
        <f ca="1"/>
        <v>0</v>
      </c>
      <c r="BN114" s="7">
        <f ca="1"/>
        <v>-5.8139534883720919E-4</v>
      </c>
      <c r="BO114" s="7">
        <f ca="1"/>
        <v>-6.0975609756097561E-4</v>
      </c>
      <c r="BP114" s="7">
        <f ca="1"/>
        <v>-1.595744680851064E-3</v>
      </c>
      <c r="BQ114" s="7">
        <f ca="1"/>
        <v>0</v>
      </c>
      <c r="BR114" s="7">
        <f ca="1"/>
        <v>-1.5625E-2</v>
      </c>
      <c r="BS114" s="7">
        <f ca="1"/>
        <v>1</v>
      </c>
      <c r="BT114" s="7">
        <f ca="1"/>
        <v>-1.595744680851064E-3</v>
      </c>
      <c r="BU114" s="7">
        <f ca="1"/>
        <v>0</v>
      </c>
      <c r="BY114" s="7">
        <f ca="1"/>
        <v>0</v>
      </c>
      <c r="BZ114" s="7">
        <f ca="1"/>
        <v>5.3981575010411849E-4</v>
      </c>
      <c r="CA114" s="7">
        <f ca="1"/>
        <v>1.089462796378288E-3</v>
      </c>
      <c r="CB114" s="7">
        <f ca="1"/>
        <v>0</v>
      </c>
      <c r="CC114" s="7">
        <f ca="1"/>
        <v>6.2539629585233228E-4</v>
      </c>
      <c r="CD114" s="7">
        <f ca="1"/>
        <v>1.248896376336086E-3</v>
      </c>
      <c r="CE114" s="7">
        <f ca="1"/>
        <v>3.0395720675939547E-3</v>
      </c>
      <c r="CF114" s="7">
        <f ca="1"/>
        <v>3.1097932044690624E-3</v>
      </c>
      <c r="CG114" s="7">
        <f ca="1"/>
        <v>1.9050839984416576E-2</v>
      </c>
      <c r="CH114" s="7">
        <f ca="1"/>
        <v>1.019430338788887</v>
      </c>
      <c r="CI114" s="7">
        <f ca="1"/>
        <v>3.0395720675939542E-3</v>
      </c>
      <c r="CJ114" s="7">
        <f ca="1"/>
        <v>3.1279272343214246E-3</v>
      </c>
      <c r="CL114" s="7">
        <f ca="1"/>
        <v>6275</v>
      </c>
      <c r="CM114" s="22">
        <f t="shared" ca="1" si="70"/>
        <v>0</v>
      </c>
      <c r="CQ114" s="7">
        <f ca="1"/>
        <v>3.9840637450199202E-3</v>
      </c>
      <c r="CR114" s="7">
        <f ca="1"/>
        <v>3.9840637450199202E-3</v>
      </c>
      <c r="CS114" s="7">
        <f ca="1"/>
        <v>3.9840637450199202E-3</v>
      </c>
      <c r="CT114" s="7">
        <f ca="1"/>
        <v>3.9840637450199202E-3</v>
      </c>
      <c r="CU114" s="7">
        <f ca="1"/>
        <v>1.1952191235059761E-2</v>
      </c>
      <c r="CV114" s="7">
        <f ca="1"/>
        <v>1.5936254980079681E-2</v>
      </c>
      <c r="CW114" s="7">
        <f ca="1"/>
        <v>0</v>
      </c>
      <c r="CX114" s="7">
        <f ca="1"/>
        <v>0</v>
      </c>
      <c r="CY114" s="7">
        <f ca="1"/>
        <v>0</v>
      </c>
      <c r="DA114" s="22">
        <f t="shared" ca="1" si="71"/>
        <v>4.3824701195219126E-2</v>
      </c>
      <c r="EE114" s="204"/>
      <c r="EF114" s="23" t="s">
        <v>205</v>
      </c>
      <c r="EG114" s="7">
        <f t="shared" ca="1" si="72"/>
        <v>0</v>
      </c>
      <c r="EH114" s="7">
        <f t="shared" ca="1" si="62"/>
        <v>0</v>
      </c>
      <c r="EI114" s="7">
        <f t="shared" ca="1" si="62"/>
        <v>0</v>
      </c>
      <c r="EJ114" s="7">
        <f t="shared" ca="1" si="62"/>
        <v>0</v>
      </c>
      <c r="EK114" s="7">
        <f t="shared" ca="1" si="62"/>
        <v>0</v>
      </c>
      <c r="EL114" s="7">
        <f t="shared" ca="1" si="62"/>
        <v>0</v>
      </c>
      <c r="EM114" s="7">
        <f t="shared" ca="1" si="62"/>
        <v>0</v>
      </c>
      <c r="EN114" s="7">
        <f t="shared" ca="1" si="62"/>
        <v>0</v>
      </c>
      <c r="EO114" s="7">
        <f t="shared" ca="1" si="62"/>
        <v>0</v>
      </c>
      <c r="EP114" s="7">
        <f t="shared" ca="1" si="62"/>
        <v>0</v>
      </c>
      <c r="EQ114" s="7">
        <f t="shared" ca="1" si="62"/>
        <v>0</v>
      </c>
      <c r="ER114" s="7">
        <f t="shared" ca="1" si="62"/>
        <v>0</v>
      </c>
      <c r="EX114" s="204"/>
      <c r="EY114" s="23" t="s">
        <v>205</v>
      </c>
      <c r="EZ114" s="7">
        <f t="shared" ca="1" si="73"/>
        <v>0</v>
      </c>
      <c r="FA114" s="7">
        <f t="shared" ca="1" si="63"/>
        <v>0</v>
      </c>
      <c r="FB114" s="7">
        <f t="shared" ca="1" si="63"/>
        <v>0</v>
      </c>
      <c r="FC114" s="7">
        <f t="shared" ca="1" si="63"/>
        <v>0</v>
      </c>
      <c r="FD114" s="7">
        <f t="shared" ca="1" si="63"/>
        <v>0</v>
      </c>
      <c r="FE114" s="7">
        <f t="shared" ca="1" si="63"/>
        <v>0</v>
      </c>
      <c r="FF114" s="7">
        <f t="shared" ca="1" si="63"/>
        <v>0</v>
      </c>
      <c r="FG114" s="7">
        <f t="shared" ca="1" si="63"/>
        <v>0</v>
      </c>
      <c r="FH114" s="7">
        <f t="shared" ca="1" si="63"/>
        <v>0</v>
      </c>
      <c r="FI114" s="7">
        <f t="shared" ca="1" si="63"/>
        <v>0</v>
      </c>
      <c r="FJ114" s="7">
        <f t="shared" ca="1" si="63"/>
        <v>0</v>
      </c>
      <c r="FK114" s="7">
        <f t="shared" ca="1" si="63"/>
        <v>0</v>
      </c>
      <c r="GQ114" s="204"/>
      <c r="GR114" s="23" t="s">
        <v>205</v>
      </c>
      <c r="GS114" s="7">
        <f t="shared" ca="1" si="74"/>
        <v>0</v>
      </c>
      <c r="GT114" s="7">
        <f t="shared" ca="1" si="64"/>
        <v>0</v>
      </c>
      <c r="GU114" s="7">
        <f t="shared" ca="1" si="64"/>
        <v>0</v>
      </c>
      <c r="GV114" s="7">
        <f t="shared" ca="1" si="64"/>
        <v>0</v>
      </c>
      <c r="GW114" s="7">
        <f t="shared" ca="1" si="64"/>
        <v>0</v>
      </c>
      <c r="GX114" s="7">
        <f t="shared" ca="1" si="64"/>
        <v>0</v>
      </c>
      <c r="GY114" s="7">
        <f t="shared" ca="1" si="64"/>
        <v>0</v>
      </c>
      <c r="GZ114" s="7">
        <f t="shared" ca="1" si="64"/>
        <v>0</v>
      </c>
      <c r="HA114" s="7">
        <f t="shared" ca="1" si="64"/>
        <v>0</v>
      </c>
      <c r="HB114" s="7">
        <f t="shared" ca="1" si="64"/>
        <v>0</v>
      </c>
      <c r="HC114" s="7">
        <f t="shared" ca="1" si="64"/>
        <v>0</v>
      </c>
      <c r="HD114" s="7">
        <f t="shared" ca="1" si="64"/>
        <v>0</v>
      </c>
      <c r="IJ114" s="204"/>
      <c r="IK114" s="23" t="s">
        <v>205</v>
      </c>
      <c r="IL114" s="7">
        <f t="shared" ca="1" si="75"/>
        <v>0</v>
      </c>
      <c r="IM114" s="7">
        <f t="shared" ca="1" si="65"/>
        <v>0</v>
      </c>
      <c r="IN114" s="7">
        <f t="shared" ca="1" si="65"/>
        <v>0</v>
      </c>
      <c r="IO114" s="7">
        <f t="shared" ca="1" si="65"/>
        <v>0</v>
      </c>
      <c r="IP114" s="7">
        <f t="shared" ca="1" si="65"/>
        <v>0</v>
      </c>
      <c r="IQ114" s="7">
        <f t="shared" ca="1" si="65"/>
        <v>0</v>
      </c>
      <c r="IR114" s="7">
        <f t="shared" ca="1" si="65"/>
        <v>0</v>
      </c>
      <c r="IS114" s="7">
        <f t="shared" ca="1" si="65"/>
        <v>0</v>
      </c>
      <c r="IT114" s="7">
        <f t="shared" ca="1" si="65"/>
        <v>0</v>
      </c>
      <c r="IU114" s="7">
        <f t="shared" ca="1" si="65"/>
        <v>0</v>
      </c>
      <c r="IV114" s="7">
        <f t="shared" ca="1" si="65"/>
        <v>0</v>
      </c>
      <c r="IW114" s="7">
        <f t="shared" ca="1" si="65"/>
        <v>0</v>
      </c>
      <c r="KC114" s="204"/>
      <c r="KD114" s="23" t="s">
        <v>205</v>
      </c>
      <c r="KE114" s="7">
        <f t="shared" ca="1" si="76"/>
        <v>0</v>
      </c>
      <c r="KF114" s="7">
        <f t="shared" ca="1" si="66"/>
        <v>0</v>
      </c>
      <c r="KG114" s="7">
        <f t="shared" ca="1" si="66"/>
        <v>0</v>
      </c>
      <c r="KH114" s="7">
        <f t="shared" ca="1" si="66"/>
        <v>0</v>
      </c>
      <c r="KI114" s="7">
        <f t="shared" ca="1" si="66"/>
        <v>0</v>
      </c>
      <c r="KJ114" s="7">
        <f t="shared" ca="1" si="66"/>
        <v>0</v>
      </c>
      <c r="KK114" s="7">
        <f t="shared" ca="1" si="66"/>
        <v>0</v>
      </c>
      <c r="KL114" s="7">
        <f t="shared" ca="1" si="66"/>
        <v>0</v>
      </c>
      <c r="KM114" s="7">
        <f t="shared" ca="1" si="66"/>
        <v>0</v>
      </c>
      <c r="KN114" s="7">
        <f t="shared" ca="1" si="66"/>
        <v>11883.414556729156</v>
      </c>
      <c r="KO114" s="7">
        <f t="shared" ca="1" si="66"/>
        <v>0</v>
      </c>
      <c r="KP114" s="7">
        <f t="shared" ca="1" si="66"/>
        <v>0</v>
      </c>
      <c r="LV114" s="204"/>
      <c r="LW114" s="23" t="s">
        <v>205</v>
      </c>
      <c r="LX114" s="7">
        <f t="shared" ca="1" si="77"/>
        <v>0</v>
      </c>
      <c r="LY114" s="7">
        <f t="shared" ca="1" si="67"/>
        <v>0</v>
      </c>
      <c r="LZ114" s="7">
        <f t="shared" ca="1" si="67"/>
        <v>0</v>
      </c>
      <c r="MA114" s="7">
        <f t="shared" ca="1" si="67"/>
        <v>0</v>
      </c>
      <c r="MB114" s="7">
        <f t="shared" ca="1" si="67"/>
        <v>0</v>
      </c>
      <c r="MC114" s="7">
        <f t="shared" ca="1" si="67"/>
        <v>0</v>
      </c>
      <c r="MD114" s="7">
        <f t="shared" ca="1" si="67"/>
        <v>0</v>
      </c>
      <c r="ME114" s="7">
        <f t="shared" ca="1" si="67"/>
        <v>0</v>
      </c>
      <c r="MF114" s="7">
        <f t="shared" ca="1" si="67"/>
        <v>0</v>
      </c>
      <c r="MG114" s="7">
        <f t="shared" ca="1" si="67"/>
        <v>12410.687526523017</v>
      </c>
      <c r="MH114" s="7">
        <f t="shared" ca="1" si="67"/>
        <v>0</v>
      </c>
      <c r="MI114" s="7">
        <f t="shared" ca="1" si="67"/>
        <v>0</v>
      </c>
      <c r="NO114" s="204"/>
      <c r="NP114" s="23" t="s">
        <v>205</v>
      </c>
      <c r="NQ114" s="7">
        <f t="shared" ca="1" si="78"/>
        <v>0</v>
      </c>
      <c r="NR114" s="7">
        <f t="shared" ca="1" si="68"/>
        <v>0</v>
      </c>
      <c r="NS114" s="7">
        <f t="shared" ca="1" si="68"/>
        <v>0</v>
      </c>
      <c r="NT114" s="7">
        <f t="shared" ca="1" si="68"/>
        <v>0</v>
      </c>
      <c r="NU114" s="7">
        <f t="shared" ca="1" si="68"/>
        <v>0</v>
      </c>
      <c r="NV114" s="7">
        <f t="shared" ca="1" si="68"/>
        <v>0</v>
      </c>
      <c r="NW114" s="7">
        <f t="shared" ca="1" si="68"/>
        <v>0</v>
      </c>
      <c r="NX114" s="7">
        <f t="shared" ca="1" si="68"/>
        <v>0</v>
      </c>
      <c r="NY114" s="7">
        <f t="shared" ca="1" si="68"/>
        <v>0</v>
      </c>
      <c r="NZ114" s="7">
        <f t="shared" ca="1" si="68"/>
        <v>12507.892916768838</v>
      </c>
      <c r="OA114" s="7">
        <f t="shared" ca="1" si="68"/>
        <v>0</v>
      </c>
      <c r="OB114" s="7">
        <f t="shared" ca="1" si="68"/>
        <v>0</v>
      </c>
    </row>
    <row r="115" spans="1:392" ht="16" customHeight="1">
      <c r="A115" s="204"/>
      <c r="B115" s="23" t="s">
        <v>20</v>
      </c>
      <c r="C115" s="38"/>
      <c r="D115" s="38"/>
      <c r="E115" s="38"/>
      <c r="F115" s="38"/>
      <c r="G115" s="38"/>
      <c r="H115" s="38"/>
      <c r="I115" s="38"/>
      <c r="J115" s="38"/>
      <c r="K115" s="38"/>
      <c r="L115" s="38"/>
      <c r="M115" s="38"/>
      <c r="N115" s="38"/>
      <c r="O115" s="4"/>
      <c r="P115" s="7">
        <v>0</v>
      </c>
      <c r="Q115" s="7">
        <v>0</v>
      </c>
      <c r="R115" s="7">
        <v>0</v>
      </c>
      <c r="S115" s="7">
        <v>0</v>
      </c>
      <c r="T115" s="7">
        <v>26500</v>
      </c>
      <c r="U115" s="7">
        <v>0</v>
      </c>
      <c r="V115" s="7">
        <v>0</v>
      </c>
      <c r="W115" s="7">
        <v>0</v>
      </c>
      <c r="X115" s="7">
        <v>-26500</v>
      </c>
      <c r="AL115" s="7">
        <f t="shared" si="69"/>
        <v>0</v>
      </c>
      <c r="AU115" s="7">
        <f ca="1"/>
        <v>0</v>
      </c>
      <c r="AV115" s="7">
        <f ca="1"/>
        <v>0</v>
      </c>
      <c r="AW115" s="7">
        <f ca="1"/>
        <v>0</v>
      </c>
      <c r="AX115" s="7">
        <f ca="1"/>
        <v>0</v>
      </c>
      <c r="AY115" s="7">
        <f ca="1"/>
        <v>0</v>
      </c>
      <c r="AZ115" s="7">
        <f ca="1"/>
        <v>0</v>
      </c>
      <c r="BA115" s="7">
        <f ca="1"/>
        <v>0</v>
      </c>
      <c r="BB115" s="7">
        <f ca="1"/>
        <v>0</v>
      </c>
      <c r="BC115" s="7">
        <f ca="1"/>
        <v>0</v>
      </c>
      <c r="BD115" s="7">
        <f ca="1"/>
        <v>0</v>
      </c>
      <c r="BE115" s="7">
        <f ca="1"/>
        <v>0</v>
      </c>
      <c r="BF115" s="7">
        <f ca="1"/>
        <v>1</v>
      </c>
      <c r="BJ115" s="7">
        <f ca="1"/>
        <v>0</v>
      </c>
      <c r="BK115" s="7">
        <f ca="1"/>
        <v>0</v>
      </c>
      <c r="BL115" s="7">
        <f ca="1"/>
        <v>0</v>
      </c>
      <c r="BM115" s="7">
        <f ca="1"/>
        <v>0</v>
      </c>
      <c r="BN115" s="7">
        <f ca="1"/>
        <v>0</v>
      </c>
      <c r="BO115" s="7">
        <f ca="1"/>
        <v>0</v>
      </c>
      <c r="BP115" s="7">
        <f ca="1"/>
        <v>0</v>
      </c>
      <c r="BQ115" s="7">
        <f ca="1"/>
        <v>0</v>
      </c>
      <c r="BR115" s="7">
        <f ca="1"/>
        <v>0</v>
      </c>
      <c r="BS115" s="7">
        <f ca="1"/>
        <v>0</v>
      </c>
      <c r="BT115" s="7">
        <f ca="1"/>
        <v>1</v>
      </c>
      <c r="BU115" s="7">
        <f ca="1"/>
        <v>-1</v>
      </c>
      <c r="BY115" s="7">
        <f ca="1"/>
        <v>0</v>
      </c>
      <c r="BZ115" s="7">
        <f ca="1"/>
        <v>0</v>
      </c>
      <c r="CA115" s="7">
        <f ca="1"/>
        <v>0</v>
      </c>
      <c r="CB115" s="7">
        <f ca="1"/>
        <v>0</v>
      </c>
      <c r="CC115" s="7">
        <f ca="1"/>
        <v>0</v>
      </c>
      <c r="CD115" s="7">
        <f ca="1"/>
        <v>0</v>
      </c>
      <c r="CE115" s="7">
        <f ca="1"/>
        <v>0</v>
      </c>
      <c r="CF115" s="7">
        <f ca="1"/>
        <v>0</v>
      </c>
      <c r="CG115" s="7">
        <f ca="1"/>
        <v>0</v>
      </c>
      <c r="CH115" s="7">
        <f ca="1"/>
        <v>0</v>
      </c>
      <c r="CI115" s="7">
        <f ca="1"/>
        <v>1</v>
      </c>
      <c r="CJ115" s="7">
        <f ca="1"/>
        <v>1.0192307692307692</v>
      </c>
      <c r="CL115" s="7">
        <f ca="1"/>
        <v>26500</v>
      </c>
      <c r="CM115" s="22">
        <f t="shared" ca="1" si="70"/>
        <v>0</v>
      </c>
      <c r="CQ115" s="7">
        <f ca="1"/>
        <v>0</v>
      </c>
      <c r="CR115" s="7">
        <f ca="1"/>
        <v>0</v>
      </c>
      <c r="CS115" s="7">
        <f ca="1"/>
        <v>0</v>
      </c>
      <c r="CT115" s="7">
        <f ca="1"/>
        <v>0</v>
      </c>
      <c r="CU115" s="7">
        <f ca="1"/>
        <v>0</v>
      </c>
      <c r="CV115" s="7">
        <f ca="1"/>
        <v>0</v>
      </c>
      <c r="CW115" s="7">
        <f ca="1"/>
        <v>0</v>
      </c>
      <c r="CX115" s="7">
        <f ca="1"/>
        <v>0</v>
      </c>
      <c r="CY115" s="7">
        <f ca="1"/>
        <v>1</v>
      </c>
      <c r="DA115" s="22">
        <f t="shared" ca="1" si="71"/>
        <v>1</v>
      </c>
      <c r="EE115" s="204"/>
      <c r="EF115" s="23" t="s">
        <v>20</v>
      </c>
      <c r="EG115" s="7">
        <f t="shared" ca="1" si="72"/>
        <v>0</v>
      </c>
      <c r="EH115" s="7">
        <f t="shared" ca="1" si="62"/>
        <v>0</v>
      </c>
      <c r="EI115" s="7">
        <f t="shared" ca="1" si="62"/>
        <v>0</v>
      </c>
      <c r="EJ115" s="7">
        <f t="shared" ca="1" si="62"/>
        <v>0</v>
      </c>
      <c r="EK115" s="7">
        <f t="shared" ca="1" si="62"/>
        <v>0</v>
      </c>
      <c r="EL115" s="7">
        <f t="shared" ca="1" si="62"/>
        <v>0</v>
      </c>
      <c r="EM115" s="7">
        <f t="shared" ca="1" si="62"/>
        <v>0</v>
      </c>
      <c r="EN115" s="7">
        <f t="shared" ca="1" si="62"/>
        <v>0</v>
      </c>
      <c r="EO115" s="7">
        <f t="shared" ca="1" si="62"/>
        <v>0</v>
      </c>
      <c r="EP115" s="7">
        <f t="shared" ca="1" si="62"/>
        <v>0</v>
      </c>
      <c r="EQ115" s="7">
        <f t="shared" ca="1" si="62"/>
        <v>0</v>
      </c>
      <c r="ER115" s="7">
        <f t="shared" ca="1" si="62"/>
        <v>0</v>
      </c>
      <c r="EX115" s="204"/>
      <c r="EY115" s="23" t="s">
        <v>20</v>
      </c>
      <c r="EZ115" s="7">
        <f t="shared" ca="1" si="73"/>
        <v>0</v>
      </c>
      <c r="FA115" s="7">
        <f t="shared" ca="1" si="63"/>
        <v>0</v>
      </c>
      <c r="FB115" s="7">
        <f t="shared" ca="1" si="63"/>
        <v>0</v>
      </c>
      <c r="FC115" s="7">
        <f t="shared" ca="1" si="63"/>
        <v>0</v>
      </c>
      <c r="FD115" s="7">
        <f t="shared" ca="1" si="63"/>
        <v>0</v>
      </c>
      <c r="FE115" s="7">
        <f t="shared" ca="1" si="63"/>
        <v>0</v>
      </c>
      <c r="FF115" s="7">
        <f t="shared" ca="1" si="63"/>
        <v>0</v>
      </c>
      <c r="FG115" s="7">
        <f t="shared" ca="1" si="63"/>
        <v>0</v>
      </c>
      <c r="FH115" s="7">
        <f t="shared" ca="1" si="63"/>
        <v>0</v>
      </c>
      <c r="FI115" s="7">
        <f t="shared" ca="1" si="63"/>
        <v>0</v>
      </c>
      <c r="FJ115" s="7">
        <f t="shared" ca="1" si="63"/>
        <v>0</v>
      </c>
      <c r="FK115" s="7">
        <f t="shared" ca="1" si="63"/>
        <v>0</v>
      </c>
      <c r="GQ115" s="204"/>
      <c r="GR115" s="23" t="s">
        <v>20</v>
      </c>
      <c r="GS115" s="7">
        <f t="shared" ca="1" si="74"/>
        <v>0</v>
      </c>
      <c r="GT115" s="7">
        <f t="shared" ca="1" si="64"/>
        <v>0</v>
      </c>
      <c r="GU115" s="7">
        <f t="shared" ca="1" si="64"/>
        <v>0</v>
      </c>
      <c r="GV115" s="7">
        <f t="shared" ca="1" si="64"/>
        <v>0</v>
      </c>
      <c r="GW115" s="7">
        <f t="shared" ca="1" si="64"/>
        <v>0</v>
      </c>
      <c r="GX115" s="7">
        <f t="shared" ca="1" si="64"/>
        <v>0</v>
      </c>
      <c r="GY115" s="7">
        <f t="shared" ca="1" si="64"/>
        <v>0</v>
      </c>
      <c r="GZ115" s="7">
        <f t="shared" ca="1" si="64"/>
        <v>0</v>
      </c>
      <c r="HA115" s="7">
        <f t="shared" ca="1" si="64"/>
        <v>0</v>
      </c>
      <c r="HB115" s="7">
        <f t="shared" ca="1" si="64"/>
        <v>0</v>
      </c>
      <c r="HC115" s="7">
        <f t="shared" ca="1" si="64"/>
        <v>0</v>
      </c>
      <c r="HD115" s="7">
        <f t="shared" ca="1" si="64"/>
        <v>0</v>
      </c>
      <c r="IJ115" s="204"/>
      <c r="IK115" s="23" t="s">
        <v>20</v>
      </c>
      <c r="IL115" s="7">
        <f t="shared" ca="1" si="75"/>
        <v>0</v>
      </c>
      <c r="IM115" s="7">
        <f t="shared" ca="1" si="65"/>
        <v>0</v>
      </c>
      <c r="IN115" s="7">
        <f t="shared" ca="1" si="65"/>
        <v>0</v>
      </c>
      <c r="IO115" s="7">
        <f t="shared" ca="1" si="65"/>
        <v>0</v>
      </c>
      <c r="IP115" s="7">
        <f t="shared" ca="1" si="65"/>
        <v>0</v>
      </c>
      <c r="IQ115" s="7">
        <f t="shared" ca="1" si="65"/>
        <v>0</v>
      </c>
      <c r="IR115" s="7">
        <f t="shared" ca="1" si="65"/>
        <v>0</v>
      </c>
      <c r="IS115" s="7">
        <f t="shared" ca="1" si="65"/>
        <v>0</v>
      </c>
      <c r="IT115" s="7">
        <f t="shared" ca="1" si="65"/>
        <v>0</v>
      </c>
      <c r="IU115" s="7">
        <f t="shared" ca="1" si="65"/>
        <v>0</v>
      </c>
      <c r="IV115" s="7">
        <f t="shared" ca="1" si="65"/>
        <v>22485.647280429195</v>
      </c>
      <c r="IW115" s="7">
        <f t="shared" ca="1" si="65"/>
        <v>0</v>
      </c>
      <c r="KC115" s="204"/>
      <c r="KD115" s="23" t="s">
        <v>20</v>
      </c>
      <c r="KE115" s="7">
        <f t="shared" ca="1" si="76"/>
        <v>0</v>
      </c>
      <c r="KF115" s="7">
        <f t="shared" ca="1" si="66"/>
        <v>0</v>
      </c>
      <c r="KG115" s="7">
        <f t="shared" ca="1" si="66"/>
        <v>0</v>
      </c>
      <c r="KH115" s="7">
        <f t="shared" ca="1" si="66"/>
        <v>0</v>
      </c>
      <c r="KI115" s="7">
        <f t="shared" ca="1" si="66"/>
        <v>0</v>
      </c>
      <c r="KJ115" s="7">
        <f t="shared" ca="1" si="66"/>
        <v>0</v>
      </c>
      <c r="KK115" s="7">
        <f t="shared" ca="1" si="66"/>
        <v>0</v>
      </c>
      <c r="KL115" s="7">
        <f t="shared" ca="1" si="66"/>
        <v>0</v>
      </c>
      <c r="KM115" s="7">
        <f t="shared" ca="1" si="66"/>
        <v>0</v>
      </c>
      <c r="KN115" s="7">
        <f t="shared" ca="1" si="66"/>
        <v>0</v>
      </c>
      <c r="KO115" s="7">
        <f t="shared" ca="1" si="66"/>
        <v>25947.814270464394</v>
      </c>
      <c r="KP115" s="7">
        <f t="shared" ca="1" si="66"/>
        <v>0</v>
      </c>
      <c r="LV115" s="204"/>
      <c r="LW115" s="23" t="s">
        <v>20</v>
      </c>
      <c r="LX115" s="7">
        <f t="shared" ca="1" si="77"/>
        <v>0</v>
      </c>
      <c r="LY115" s="7">
        <f t="shared" ca="1" si="67"/>
        <v>0</v>
      </c>
      <c r="LZ115" s="7">
        <f t="shared" ca="1" si="67"/>
        <v>0</v>
      </c>
      <c r="MA115" s="7">
        <f t="shared" ca="1" si="67"/>
        <v>0</v>
      </c>
      <c r="MB115" s="7">
        <f t="shared" ca="1" si="67"/>
        <v>0</v>
      </c>
      <c r="MC115" s="7">
        <f t="shared" ca="1" si="67"/>
        <v>0</v>
      </c>
      <c r="MD115" s="7">
        <f t="shared" ca="1" si="67"/>
        <v>0</v>
      </c>
      <c r="ME115" s="7">
        <f t="shared" ca="1" si="67"/>
        <v>0</v>
      </c>
      <c r="MF115" s="7">
        <f t="shared" ca="1" si="67"/>
        <v>0</v>
      </c>
      <c r="MG115" s="7">
        <f t="shared" ca="1" si="67"/>
        <v>0</v>
      </c>
      <c r="MH115" s="7">
        <f t="shared" ca="1" si="67"/>
        <v>26416.916726337571</v>
      </c>
      <c r="MI115" s="7">
        <f t="shared" ca="1" si="67"/>
        <v>0</v>
      </c>
      <c r="NO115" s="204"/>
      <c r="NP115" s="23" t="s">
        <v>20</v>
      </c>
      <c r="NQ115" s="7">
        <f t="shared" ca="1" si="78"/>
        <v>0</v>
      </c>
      <c r="NR115" s="7">
        <f t="shared" ca="1" si="68"/>
        <v>0</v>
      </c>
      <c r="NS115" s="7">
        <f t="shared" ca="1" si="68"/>
        <v>0</v>
      </c>
      <c r="NT115" s="7">
        <f t="shared" ca="1" si="68"/>
        <v>0</v>
      </c>
      <c r="NU115" s="7">
        <f t="shared" ca="1" si="68"/>
        <v>0</v>
      </c>
      <c r="NV115" s="7">
        <f t="shared" ca="1" si="68"/>
        <v>0</v>
      </c>
      <c r="NW115" s="7">
        <f t="shared" ca="1" si="68"/>
        <v>0</v>
      </c>
      <c r="NX115" s="7">
        <f t="shared" ca="1" si="68"/>
        <v>0</v>
      </c>
      <c r="NY115" s="7">
        <f t="shared" ca="1" si="68"/>
        <v>0</v>
      </c>
      <c r="NZ115" s="7">
        <f t="shared" ca="1" si="68"/>
        <v>0</v>
      </c>
      <c r="OA115" s="7">
        <f t="shared" ca="1" si="68"/>
        <v>26502.144492286527</v>
      </c>
      <c r="OB115" s="7">
        <f t="shared" ca="1" si="68"/>
        <v>0</v>
      </c>
    </row>
    <row r="116" spans="1:392" ht="16" customHeight="1">
      <c r="A116" s="204"/>
      <c r="B116" s="23" t="s">
        <v>207</v>
      </c>
      <c r="C116" s="38"/>
      <c r="D116" s="38"/>
      <c r="E116" s="38"/>
      <c r="F116" s="38"/>
      <c r="G116" s="38"/>
      <c r="H116" s="38"/>
      <c r="I116" s="38"/>
      <c r="J116" s="38"/>
      <c r="K116" s="38"/>
      <c r="L116" s="38"/>
      <c r="M116" s="38"/>
      <c r="N116" s="38"/>
      <c r="O116" s="4"/>
      <c r="P116" s="7">
        <v>0</v>
      </c>
      <c r="Q116" s="7">
        <v>0</v>
      </c>
      <c r="R116" s="7">
        <v>0</v>
      </c>
      <c r="S116" s="7">
        <v>0</v>
      </c>
      <c r="T116" s="7">
        <v>0</v>
      </c>
      <c r="U116" s="7">
        <v>0</v>
      </c>
      <c r="V116" s="7">
        <v>0</v>
      </c>
      <c r="W116" s="7">
        <v>0</v>
      </c>
      <c r="X116" s="7">
        <v>26000</v>
      </c>
      <c r="AL116" s="7">
        <f t="shared" si="69"/>
        <v>26000</v>
      </c>
      <c r="AU116" s="7">
        <f ca="1"/>
        <v>0</v>
      </c>
      <c r="AV116" s="7">
        <f ca="1"/>
        <v>0</v>
      </c>
      <c r="AW116" s="7">
        <f ca="1"/>
        <v>0</v>
      </c>
      <c r="AX116" s="7">
        <f ca="1"/>
        <v>0</v>
      </c>
      <c r="AY116" s="7">
        <f ca="1"/>
        <v>0</v>
      </c>
      <c r="AZ116" s="7">
        <f ca="1"/>
        <v>0</v>
      </c>
      <c r="BA116" s="7">
        <f ca="1"/>
        <v>0</v>
      </c>
      <c r="BB116" s="7">
        <f ca="1"/>
        <v>0</v>
      </c>
      <c r="BC116" s="7">
        <f ca="1"/>
        <v>0</v>
      </c>
      <c r="BD116" s="7">
        <f ca="1"/>
        <v>0</v>
      </c>
      <c r="BE116" s="7">
        <f ca="1"/>
        <v>0</v>
      </c>
      <c r="BF116" s="7">
        <f ca="1"/>
        <v>1.886792452830189E-2</v>
      </c>
      <c r="BJ116" s="7">
        <f ca="1"/>
        <v>0</v>
      </c>
      <c r="BK116" s="7">
        <f ca="1"/>
        <v>0</v>
      </c>
      <c r="BL116" s="7">
        <f ca="1"/>
        <v>0</v>
      </c>
      <c r="BM116" s="7">
        <f ca="1"/>
        <v>0</v>
      </c>
      <c r="BN116" s="7">
        <f ca="1"/>
        <v>0</v>
      </c>
      <c r="BO116" s="7">
        <f ca="1"/>
        <v>0</v>
      </c>
      <c r="BP116" s="7">
        <f ca="1"/>
        <v>0</v>
      </c>
      <c r="BQ116" s="7">
        <f ca="1"/>
        <v>0</v>
      </c>
      <c r="BR116" s="7">
        <f ca="1"/>
        <v>0</v>
      </c>
      <c r="BS116" s="7">
        <f ca="1"/>
        <v>0</v>
      </c>
      <c r="BT116" s="7">
        <f ca="1"/>
        <v>0</v>
      </c>
      <c r="BU116" s="7">
        <f ca="1"/>
        <v>0.98113207547169812</v>
      </c>
      <c r="BY116" s="7">
        <f ca="1"/>
        <v>0</v>
      </c>
      <c r="BZ116" s="7">
        <f ca="1"/>
        <v>0</v>
      </c>
      <c r="CA116" s="7">
        <f ca="1"/>
        <v>0</v>
      </c>
      <c r="CB116" s="7">
        <f ca="1"/>
        <v>0</v>
      </c>
      <c r="CC116" s="7">
        <f ca="1"/>
        <v>0</v>
      </c>
      <c r="CD116" s="7">
        <f ca="1"/>
        <v>0</v>
      </c>
      <c r="CE116" s="7">
        <f ca="1"/>
        <v>0</v>
      </c>
      <c r="CF116" s="7">
        <f ca="1"/>
        <v>0</v>
      </c>
      <c r="CG116" s="7">
        <f ca="1"/>
        <v>0</v>
      </c>
      <c r="CH116" s="7">
        <f ca="1"/>
        <v>0</v>
      </c>
      <c r="CI116" s="7">
        <f ca="1"/>
        <v>0</v>
      </c>
      <c r="CJ116" s="7">
        <f ca="1"/>
        <v>1.0192307692307692</v>
      </c>
      <c r="CL116" s="7">
        <f ca="1"/>
        <v>26500</v>
      </c>
      <c r="CM116" s="22">
        <f t="shared" ca="1" si="70"/>
        <v>0</v>
      </c>
      <c r="CQ116" s="7">
        <f ca="1"/>
        <v>0</v>
      </c>
      <c r="CR116" s="7">
        <f ca="1"/>
        <v>0</v>
      </c>
      <c r="CS116" s="7">
        <f ca="1"/>
        <v>0</v>
      </c>
      <c r="CT116" s="7">
        <f ca="1"/>
        <v>0</v>
      </c>
      <c r="CU116" s="7">
        <f ca="1"/>
        <v>0</v>
      </c>
      <c r="CV116" s="7">
        <f ca="1"/>
        <v>0</v>
      </c>
      <c r="CW116" s="7">
        <f ca="1"/>
        <v>0</v>
      </c>
      <c r="CX116" s="7">
        <f ca="1"/>
        <v>0</v>
      </c>
      <c r="CY116" s="7">
        <f ca="1"/>
        <v>1.886792452830189E-2</v>
      </c>
      <c r="DA116" s="22">
        <f t="shared" ca="1" si="71"/>
        <v>1.886792452830189E-2</v>
      </c>
      <c r="EE116" s="204"/>
      <c r="EF116" s="23" t="s">
        <v>207</v>
      </c>
      <c r="EG116" s="7">
        <f t="shared" ca="1" si="72"/>
        <v>0</v>
      </c>
      <c r="EH116" s="7">
        <f t="shared" ca="1" si="62"/>
        <v>0</v>
      </c>
      <c r="EI116" s="7">
        <f t="shared" ca="1" si="62"/>
        <v>0</v>
      </c>
      <c r="EJ116" s="7">
        <f t="shared" ca="1" si="62"/>
        <v>0</v>
      </c>
      <c r="EK116" s="7">
        <f t="shared" ca="1" si="62"/>
        <v>0</v>
      </c>
      <c r="EL116" s="7">
        <f t="shared" ca="1" si="62"/>
        <v>0</v>
      </c>
      <c r="EM116" s="7">
        <f t="shared" ca="1" si="62"/>
        <v>0</v>
      </c>
      <c r="EN116" s="7">
        <f t="shared" ca="1" si="62"/>
        <v>0</v>
      </c>
      <c r="EO116" s="7">
        <f t="shared" ca="1" si="62"/>
        <v>0</v>
      </c>
      <c r="EP116" s="7">
        <f t="shared" ca="1" si="62"/>
        <v>0</v>
      </c>
      <c r="EQ116" s="7">
        <f t="shared" ca="1" si="62"/>
        <v>0</v>
      </c>
      <c r="ER116" s="7">
        <f t="shared" ca="1" si="62"/>
        <v>0</v>
      </c>
      <c r="EX116" s="204"/>
      <c r="EY116" s="23" t="s">
        <v>207</v>
      </c>
      <c r="EZ116" s="7">
        <f t="shared" ca="1" si="73"/>
        <v>0</v>
      </c>
      <c r="FA116" s="7">
        <f t="shared" ca="1" si="63"/>
        <v>0</v>
      </c>
      <c r="FB116" s="7">
        <f t="shared" ca="1" si="63"/>
        <v>0</v>
      </c>
      <c r="FC116" s="7">
        <f t="shared" ca="1" si="63"/>
        <v>0</v>
      </c>
      <c r="FD116" s="7">
        <f t="shared" ca="1" si="63"/>
        <v>0</v>
      </c>
      <c r="FE116" s="7">
        <f t="shared" ca="1" si="63"/>
        <v>0</v>
      </c>
      <c r="FF116" s="7">
        <f t="shared" ca="1" si="63"/>
        <v>0</v>
      </c>
      <c r="FG116" s="7">
        <f t="shared" ca="1" si="63"/>
        <v>0</v>
      </c>
      <c r="FH116" s="7">
        <f t="shared" ca="1" si="63"/>
        <v>0</v>
      </c>
      <c r="FI116" s="7">
        <f t="shared" ca="1" si="63"/>
        <v>0</v>
      </c>
      <c r="FJ116" s="7">
        <f t="shared" ca="1" si="63"/>
        <v>0</v>
      </c>
      <c r="FK116" s="7">
        <f t="shared" ca="1" si="63"/>
        <v>0</v>
      </c>
      <c r="GQ116" s="204"/>
      <c r="GR116" s="23" t="s">
        <v>207</v>
      </c>
      <c r="GS116" s="7">
        <f t="shared" ca="1" si="74"/>
        <v>0</v>
      </c>
      <c r="GT116" s="7">
        <f t="shared" ca="1" si="64"/>
        <v>0</v>
      </c>
      <c r="GU116" s="7">
        <f t="shared" ca="1" si="64"/>
        <v>0</v>
      </c>
      <c r="GV116" s="7">
        <f t="shared" ca="1" si="64"/>
        <v>0</v>
      </c>
      <c r="GW116" s="7">
        <f t="shared" ca="1" si="64"/>
        <v>0</v>
      </c>
      <c r="GX116" s="7">
        <f t="shared" ca="1" si="64"/>
        <v>0</v>
      </c>
      <c r="GY116" s="7">
        <f t="shared" ca="1" si="64"/>
        <v>0</v>
      </c>
      <c r="GZ116" s="7">
        <f t="shared" ca="1" si="64"/>
        <v>0</v>
      </c>
      <c r="HA116" s="7">
        <f t="shared" ca="1" si="64"/>
        <v>0</v>
      </c>
      <c r="HB116" s="7">
        <f t="shared" ca="1" si="64"/>
        <v>0</v>
      </c>
      <c r="HC116" s="7">
        <f t="shared" ca="1" si="64"/>
        <v>0</v>
      </c>
      <c r="HD116" s="7">
        <f t="shared" ca="1" si="64"/>
        <v>0</v>
      </c>
      <c r="IJ116" s="204"/>
      <c r="IK116" s="23" t="s">
        <v>207</v>
      </c>
      <c r="IL116" s="7">
        <f t="shared" ca="1" si="75"/>
        <v>0</v>
      </c>
      <c r="IM116" s="7">
        <f t="shared" ca="1" si="65"/>
        <v>0</v>
      </c>
      <c r="IN116" s="7">
        <f t="shared" ca="1" si="65"/>
        <v>0</v>
      </c>
      <c r="IO116" s="7">
        <f t="shared" ca="1" si="65"/>
        <v>0</v>
      </c>
      <c r="IP116" s="7">
        <f t="shared" ca="1" si="65"/>
        <v>0</v>
      </c>
      <c r="IQ116" s="7">
        <f t="shared" ca="1" si="65"/>
        <v>0</v>
      </c>
      <c r="IR116" s="7">
        <f t="shared" ca="1" si="65"/>
        <v>0</v>
      </c>
      <c r="IS116" s="7">
        <f t="shared" ca="1" si="65"/>
        <v>0</v>
      </c>
      <c r="IT116" s="7">
        <f t="shared" ca="1" si="65"/>
        <v>0</v>
      </c>
      <c r="IU116" s="7">
        <f t="shared" ca="1" si="65"/>
        <v>0</v>
      </c>
      <c r="IV116" s="7">
        <f t="shared" ca="1" si="65"/>
        <v>0</v>
      </c>
      <c r="IW116" s="7">
        <f t="shared" ca="1" si="65"/>
        <v>0</v>
      </c>
      <c r="KC116" s="204"/>
      <c r="KD116" s="23" t="s">
        <v>207</v>
      </c>
      <c r="KE116" s="7">
        <f t="shared" ca="1" si="76"/>
        <v>0</v>
      </c>
      <c r="KF116" s="7">
        <f t="shared" ca="1" si="66"/>
        <v>0</v>
      </c>
      <c r="KG116" s="7">
        <f t="shared" ca="1" si="66"/>
        <v>0</v>
      </c>
      <c r="KH116" s="7">
        <f t="shared" ca="1" si="66"/>
        <v>0</v>
      </c>
      <c r="KI116" s="7">
        <f t="shared" ca="1" si="66"/>
        <v>0</v>
      </c>
      <c r="KJ116" s="7">
        <f t="shared" ca="1" si="66"/>
        <v>0</v>
      </c>
      <c r="KK116" s="7">
        <f t="shared" ca="1" si="66"/>
        <v>0</v>
      </c>
      <c r="KL116" s="7">
        <f t="shared" ca="1" si="66"/>
        <v>0</v>
      </c>
      <c r="KM116" s="7">
        <f t="shared" ca="1" si="66"/>
        <v>0</v>
      </c>
      <c r="KN116" s="7">
        <f t="shared" ca="1" si="66"/>
        <v>0</v>
      </c>
      <c r="KO116" s="7">
        <f t="shared" ca="1" si="66"/>
        <v>0</v>
      </c>
      <c r="KP116" s="7">
        <f t="shared" ca="1" si="66"/>
        <v>21866.776254362339</v>
      </c>
      <c r="LV116" s="204"/>
      <c r="LW116" s="23" t="s">
        <v>207</v>
      </c>
      <c r="LX116" s="7">
        <f t="shared" ca="1" si="77"/>
        <v>0</v>
      </c>
      <c r="LY116" s="7">
        <f t="shared" ca="1" si="67"/>
        <v>0</v>
      </c>
      <c r="LZ116" s="7">
        <f t="shared" ca="1" si="67"/>
        <v>0</v>
      </c>
      <c r="MA116" s="7">
        <f t="shared" ca="1" si="67"/>
        <v>0</v>
      </c>
      <c r="MB116" s="7">
        <f t="shared" ca="1" si="67"/>
        <v>0</v>
      </c>
      <c r="MC116" s="7">
        <f t="shared" ca="1" si="67"/>
        <v>0</v>
      </c>
      <c r="MD116" s="7">
        <f t="shared" ca="1" si="67"/>
        <v>0</v>
      </c>
      <c r="ME116" s="7">
        <f t="shared" ca="1" si="67"/>
        <v>0</v>
      </c>
      <c r="MF116" s="7">
        <f t="shared" ca="1" si="67"/>
        <v>0</v>
      </c>
      <c r="MG116" s="7">
        <f t="shared" ca="1" si="67"/>
        <v>0</v>
      </c>
      <c r="MH116" s="7">
        <f t="shared" ca="1" si="67"/>
        <v>0</v>
      </c>
      <c r="MI116" s="7">
        <f t="shared" ca="1" si="67"/>
        <v>25836.614531830619</v>
      </c>
      <c r="NO116" s="204"/>
      <c r="NP116" s="23" t="s">
        <v>207</v>
      </c>
      <c r="NQ116" s="7">
        <f t="shared" ca="1" si="78"/>
        <v>0</v>
      </c>
      <c r="NR116" s="7">
        <f t="shared" ca="1" si="68"/>
        <v>0</v>
      </c>
      <c r="NS116" s="7">
        <f t="shared" ca="1" si="68"/>
        <v>0</v>
      </c>
      <c r="NT116" s="7">
        <f t="shared" ca="1" si="68"/>
        <v>0</v>
      </c>
      <c r="NU116" s="7">
        <f t="shared" ca="1" si="68"/>
        <v>0</v>
      </c>
      <c r="NV116" s="7">
        <f t="shared" ca="1" si="68"/>
        <v>0</v>
      </c>
      <c r="NW116" s="7">
        <f t="shared" ca="1" si="68"/>
        <v>0</v>
      </c>
      <c r="NX116" s="7">
        <f t="shared" ca="1" si="68"/>
        <v>0</v>
      </c>
      <c r="NY116" s="7">
        <f t="shared" ca="1" si="68"/>
        <v>0</v>
      </c>
      <c r="NZ116" s="7">
        <f t="shared" ca="1" si="68"/>
        <v>0</v>
      </c>
      <c r="OA116" s="7">
        <f t="shared" ca="1" si="68"/>
        <v>0</v>
      </c>
      <c r="OB116" s="7">
        <f t="shared" ca="1" si="68"/>
        <v>26401.163305847847</v>
      </c>
    </row>
    <row r="117" spans="1:392" ht="16" customHeight="1">
      <c r="A117" s="20"/>
      <c r="C117" s="38"/>
      <c r="D117" s="38"/>
      <c r="E117" s="38"/>
      <c r="F117" s="38"/>
      <c r="G117" s="38"/>
      <c r="H117" s="38"/>
      <c r="I117" s="38"/>
      <c r="J117" s="38"/>
      <c r="K117" s="38"/>
      <c r="L117" s="38"/>
      <c r="M117" s="38"/>
      <c r="N117" s="38"/>
      <c r="O117" s="4"/>
      <c r="P117" s="211" t="s">
        <v>377</v>
      </c>
      <c r="Q117" s="211"/>
      <c r="R117" s="211"/>
      <c r="S117" s="211"/>
      <c r="T117" s="211"/>
      <c r="U117" s="211"/>
      <c r="V117" s="211"/>
      <c r="W117" s="211"/>
      <c r="X117" s="211"/>
      <c r="AL117" s="38" t="s">
        <v>109</v>
      </c>
      <c r="AU117" s="211" t="s">
        <v>398</v>
      </c>
      <c r="AV117" s="211"/>
      <c r="AW117" s="211"/>
      <c r="AX117" s="211"/>
      <c r="AY117" s="211"/>
      <c r="AZ117" s="211"/>
      <c r="BA117" s="211"/>
      <c r="BB117" s="211"/>
      <c r="BC117" s="211"/>
      <c r="BD117" s="211"/>
      <c r="BE117" s="211"/>
      <c r="BF117" s="211"/>
      <c r="BJ117" s="211" t="s">
        <v>399</v>
      </c>
      <c r="BK117" s="211"/>
      <c r="BL117" s="211"/>
      <c r="BM117" s="211"/>
      <c r="BN117" s="211"/>
      <c r="BO117" s="211"/>
      <c r="BP117" s="211"/>
      <c r="BQ117" s="211"/>
      <c r="BR117" s="211"/>
      <c r="BS117" s="211"/>
      <c r="BT117" s="211"/>
      <c r="BU117" s="211"/>
      <c r="BY117" s="211" t="s">
        <v>133</v>
      </c>
      <c r="BZ117" s="211"/>
      <c r="CA117" s="211"/>
      <c r="CB117" s="211"/>
      <c r="CC117" s="211"/>
      <c r="CD117" s="211"/>
      <c r="CE117" s="211"/>
      <c r="CF117" s="211"/>
      <c r="CG117" s="211"/>
      <c r="CH117" s="211"/>
      <c r="CI117" s="211"/>
      <c r="CJ117" s="211"/>
      <c r="CL117" s="5" t="s">
        <v>402</v>
      </c>
      <c r="CM117" s="4" t="s">
        <v>403</v>
      </c>
      <c r="CQ117" s="211" t="s">
        <v>404</v>
      </c>
      <c r="CR117" s="211"/>
      <c r="CS117" s="211"/>
      <c r="CT117" s="211"/>
      <c r="CU117" s="211"/>
      <c r="CV117" s="211"/>
      <c r="CW117" s="211"/>
      <c r="CX117" s="211"/>
      <c r="CY117" s="211"/>
      <c r="EG117" s="221" t="s">
        <v>412</v>
      </c>
      <c r="EH117" s="221"/>
      <c r="EI117" s="221"/>
      <c r="EJ117" s="221"/>
      <c r="EK117" s="221"/>
      <c r="EL117" s="221"/>
      <c r="EM117" s="221"/>
      <c r="EN117" s="221"/>
      <c r="EO117" s="221"/>
      <c r="EP117" s="221"/>
      <c r="EQ117" s="221"/>
      <c r="ER117" s="221"/>
      <c r="EZ117" s="221" t="s">
        <v>422</v>
      </c>
      <c r="FA117" s="221"/>
      <c r="FB117" s="221"/>
      <c r="FC117" s="221"/>
      <c r="FD117" s="221"/>
      <c r="FE117" s="221"/>
      <c r="FF117" s="221"/>
      <c r="FG117" s="221"/>
      <c r="FH117" s="221"/>
      <c r="FI117" s="221"/>
      <c r="FJ117" s="221"/>
      <c r="FK117" s="221"/>
      <c r="GS117" s="221" t="s">
        <v>440</v>
      </c>
      <c r="GT117" s="221"/>
      <c r="GU117" s="221"/>
      <c r="GV117" s="221"/>
      <c r="GW117" s="221"/>
      <c r="GX117" s="221"/>
      <c r="GY117" s="221"/>
      <c r="GZ117" s="221"/>
      <c r="HA117" s="221"/>
      <c r="HB117" s="221"/>
      <c r="HC117" s="221"/>
      <c r="HD117" s="221"/>
      <c r="IL117" s="221" t="s">
        <v>442</v>
      </c>
      <c r="IM117" s="221"/>
      <c r="IN117" s="221"/>
      <c r="IO117" s="221"/>
      <c r="IP117" s="221"/>
      <c r="IQ117" s="221"/>
      <c r="IR117" s="221"/>
      <c r="IS117" s="221"/>
      <c r="IT117" s="221"/>
      <c r="IU117" s="221"/>
      <c r="IV117" s="221"/>
      <c r="IW117" s="221"/>
      <c r="KE117" s="221" t="s">
        <v>452</v>
      </c>
      <c r="KF117" s="221"/>
      <c r="KG117" s="221"/>
      <c r="KH117" s="221"/>
      <c r="KI117" s="221"/>
      <c r="KJ117" s="221"/>
      <c r="KK117" s="221"/>
      <c r="KL117" s="221"/>
      <c r="KM117" s="221"/>
      <c r="KN117" s="221"/>
      <c r="KO117" s="221"/>
      <c r="KP117" s="221"/>
      <c r="LX117" s="221" t="s">
        <v>462</v>
      </c>
      <c r="LY117" s="221"/>
      <c r="LZ117" s="221"/>
      <c r="MA117" s="221"/>
      <c r="MB117" s="221"/>
      <c r="MC117" s="221"/>
      <c r="MD117" s="221"/>
      <c r="ME117" s="221"/>
      <c r="MF117" s="221"/>
      <c r="MG117" s="221"/>
      <c r="MH117" s="221"/>
      <c r="MI117" s="221"/>
      <c r="NQ117" s="221" t="s">
        <v>472</v>
      </c>
      <c r="NR117" s="221"/>
      <c r="NS117" s="221"/>
      <c r="NT117" s="221"/>
      <c r="NU117" s="221"/>
      <c r="NV117" s="221"/>
      <c r="NW117" s="221"/>
      <c r="NX117" s="221"/>
      <c r="NY117" s="221"/>
      <c r="NZ117" s="221"/>
      <c r="OA117" s="221"/>
      <c r="OB117" s="221"/>
    </row>
    <row r="118" spans="1:392" ht="16" customHeight="1">
      <c r="A118" s="20"/>
      <c r="C118" s="38"/>
      <c r="D118" s="38"/>
      <c r="E118" s="38"/>
      <c r="F118" s="38"/>
      <c r="G118" s="38"/>
      <c r="H118" s="38"/>
      <c r="I118" s="38"/>
      <c r="J118" s="38"/>
      <c r="K118" s="38"/>
      <c r="L118" s="38"/>
      <c r="M118" s="38"/>
      <c r="N118" s="38"/>
      <c r="O118" s="4"/>
      <c r="P118" s="7">
        <f t="shared" ref="P118:X118" si="79">SUM(P105:P116)</f>
        <v>-2075</v>
      </c>
      <c r="Q118" s="7">
        <f t="shared" si="79"/>
        <v>-2575</v>
      </c>
      <c r="R118" s="7">
        <f t="shared" si="79"/>
        <v>-550</v>
      </c>
      <c r="S118" s="7">
        <f t="shared" si="79"/>
        <v>-50</v>
      </c>
      <c r="T118" s="7">
        <f t="shared" si="79"/>
        <v>-5075</v>
      </c>
      <c r="U118" s="7">
        <f t="shared" si="79"/>
        <v>-9700</v>
      </c>
      <c r="V118" s="7">
        <f t="shared" si="79"/>
        <v>-125</v>
      </c>
      <c r="W118" s="7">
        <f t="shared" si="79"/>
        <v>-350</v>
      </c>
      <c r="X118" s="7">
        <f t="shared" si="79"/>
        <v>-750</v>
      </c>
      <c r="AL118" s="38"/>
    </row>
    <row r="119" spans="1:392" ht="16" customHeight="1">
      <c r="A119" s="20"/>
      <c r="C119" s="38"/>
      <c r="D119" s="38"/>
      <c r="E119" s="38"/>
      <c r="F119" s="38"/>
      <c r="G119" s="38"/>
      <c r="H119" s="38"/>
      <c r="I119" s="38"/>
      <c r="J119" s="38"/>
      <c r="K119" s="38"/>
      <c r="L119" s="38"/>
      <c r="M119" s="38"/>
      <c r="N119" s="38"/>
      <c r="O119" s="4"/>
      <c r="P119" s="211" t="s">
        <v>387</v>
      </c>
      <c r="Q119" s="211"/>
      <c r="R119" s="211"/>
      <c r="S119" s="211"/>
      <c r="T119" s="211"/>
      <c r="U119" s="211"/>
      <c r="V119" s="211"/>
      <c r="W119" s="211"/>
      <c r="X119" s="211"/>
      <c r="AL119" s="38"/>
    </row>
    <row r="120" spans="1:392">
      <c r="A120" s="20"/>
      <c r="C120" s="38"/>
      <c r="D120" s="38"/>
      <c r="E120" s="38"/>
      <c r="F120" s="38"/>
      <c r="G120" s="38"/>
      <c r="H120" s="38"/>
      <c r="I120" s="38"/>
      <c r="J120" s="38"/>
      <c r="K120" s="38"/>
      <c r="L120" s="38"/>
      <c r="M120" s="38"/>
      <c r="N120" s="38"/>
      <c r="O120" s="4"/>
      <c r="P120" s="4"/>
      <c r="Q120" s="4"/>
      <c r="R120" s="4"/>
      <c r="S120" s="4"/>
      <c r="T120" s="4"/>
      <c r="U120" s="4"/>
      <c r="V120" s="4"/>
      <c r="W120" s="4"/>
      <c r="X120" s="4"/>
      <c r="AL120" s="38"/>
    </row>
    <row r="121" spans="1:392" ht="18" customHeight="1">
      <c r="O121" s="5"/>
      <c r="P121" s="17"/>
      <c r="Q121" s="17"/>
      <c r="R121" s="17"/>
      <c r="S121" s="17"/>
      <c r="T121" s="17"/>
      <c r="U121" s="17"/>
      <c r="V121" s="17"/>
      <c r="W121" s="17"/>
      <c r="X121" s="17"/>
    </row>
    <row r="122" spans="1:392">
      <c r="K122" s="5"/>
      <c r="L122" s="5"/>
      <c r="M122" s="17"/>
      <c r="N122" s="17"/>
      <c r="O122" s="17"/>
      <c r="P122" s="17"/>
      <c r="Q122" s="17"/>
      <c r="R122" s="17"/>
      <c r="S122" s="17"/>
      <c r="T122" s="17"/>
      <c r="U122" s="17"/>
      <c r="V122" s="17"/>
      <c r="W122" s="17"/>
      <c r="X122" s="17"/>
    </row>
    <row r="123" spans="1:392">
      <c r="Z123" s="4"/>
      <c r="AA123" s="4"/>
      <c r="AE123" s="4"/>
      <c r="AN123" s="4"/>
    </row>
    <row r="125" spans="1:392" ht="47">
      <c r="A125" s="214" t="s">
        <v>121</v>
      </c>
      <c r="B125" s="214"/>
      <c r="C125" s="214"/>
      <c r="D125" s="214"/>
      <c r="E125" s="214"/>
      <c r="F125" s="214"/>
      <c r="G125" s="214"/>
      <c r="H125" s="214"/>
      <c r="I125" s="214"/>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row>
    <row r="126" spans="1:392" ht="16" customHeight="1"/>
    <row r="127" spans="1:392">
      <c r="A127" s="211" t="s">
        <v>122</v>
      </c>
      <c r="B127" s="211"/>
      <c r="C127" s="211"/>
      <c r="D127" s="211"/>
      <c r="E127" s="211"/>
      <c r="F127" s="211"/>
      <c r="G127" s="211"/>
      <c r="H127" s="211"/>
      <c r="I127" s="211"/>
      <c r="J127" s="6"/>
      <c r="K127" s="6"/>
      <c r="M127" s="6"/>
      <c r="N127" s="6"/>
      <c r="O127" s="6"/>
      <c r="P127" s="6"/>
      <c r="Q127" s="6"/>
      <c r="R127" s="6"/>
      <c r="S127" s="6"/>
      <c r="T127" s="6"/>
      <c r="U127" s="6"/>
    </row>
    <row r="128" spans="1:392">
      <c r="A128" s="38"/>
      <c r="B128" s="38"/>
      <c r="C128" s="38"/>
      <c r="D128" s="38"/>
      <c r="E128" s="38"/>
      <c r="F128" s="38"/>
      <c r="G128" s="38"/>
      <c r="H128" s="6"/>
      <c r="I128" s="6"/>
      <c r="J128" s="6"/>
      <c r="K128" s="6"/>
      <c r="M128" s="6"/>
      <c r="N128" s="6"/>
      <c r="O128" s="6"/>
      <c r="P128" s="6"/>
      <c r="Q128" s="6"/>
      <c r="R128" s="6"/>
      <c r="S128" s="6"/>
      <c r="T128" s="6"/>
      <c r="U128" s="6"/>
    </row>
    <row r="129" spans="1:26" ht="16" customHeight="1">
      <c r="A129" s="204" t="s">
        <v>171</v>
      </c>
      <c r="B129" s="23" t="s">
        <v>14</v>
      </c>
      <c r="C129" s="7">
        <f t="array" ref="C129:C140">TRANSPOSE(C99:N99)</f>
        <v>50000</v>
      </c>
      <c r="D129" s="17"/>
      <c r="E129" s="7">
        <f>AL105</f>
        <v>-50000</v>
      </c>
      <c r="F129" s="17"/>
      <c r="G129" s="46">
        <f t="shared" ref="G129:G140" si="80">AJ60</f>
        <v>0</v>
      </c>
      <c r="H129" s="17"/>
      <c r="I129" s="22">
        <f>C129+E129-G129</f>
        <v>0</v>
      </c>
      <c r="J129" s="17"/>
      <c r="K129" s="17"/>
      <c r="M129" s="17"/>
      <c r="N129" s="17"/>
      <c r="O129" s="17"/>
      <c r="P129" s="17"/>
      <c r="Q129" s="17"/>
      <c r="R129" s="17"/>
      <c r="S129" s="17"/>
      <c r="T129" s="17"/>
      <c r="U129" s="17"/>
      <c r="W129" s="17"/>
    </row>
    <row r="130" spans="1:26">
      <c r="A130" s="204"/>
      <c r="B130" s="23" t="s">
        <v>201</v>
      </c>
      <c r="C130" s="7">
        <v>0</v>
      </c>
      <c r="D130" s="17"/>
      <c r="E130" s="7">
        <f t="shared" ref="E130:E140" si="81">AL106</f>
        <v>0</v>
      </c>
      <c r="F130" s="17"/>
      <c r="G130" s="46">
        <f t="shared" si="80"/>
        <v>0</v>
      </c>
      <c r="H130" s="17"/>
      <c r="I130" s="22">
        <f t="shared" ref="I130:I140" si="82">C130+E130-G130</f>
        <v>0</v>
      </c>
      <c r="J130" s="17"/>
      <c r="K130" s="17"/>
      <c r="M130" s="17"/>
      <c r="N130" s="17"/>
      <c r="O130" s="17"/>
      <c r="P130" s="17"/>
      <c r="Q130" s="17"/>
      <c r="R130" s="17"/>
      <c r="S130" s="17"/>
      <c r="T130" s="17"/>
      <c r="U130" s="17"/>
      <c r="W130" s="17"/>
    </row>
    <row r="131" spans="1:26">
      <c r="A131" s="204"/>
      <c r="B131" s="23" t="s">
        <v>202</v>
      </c>
      <c r="C131" s="7">
        <v>0</v>
      </c>
      <c r="D131" s="17"/>
      <c r="E131" s="7">
        <f t="shared" si="81"/>
        <v>0</v>
      </c>
      <c r="G131" s="46">
        <f t="shared" si="80"/>
        <v>0</v>
      </c>
      <c r="I131" s="22">
        <f t="shared" si="82"/>
        <v>0</v>
      </c>
      <c r="J131" s="17"/>
      <c r="K131" s="17"/>
      <c r="L131" s="38"/>
      <c r="M131" s="17"/>
      <c r="N131" s="17"/>
      <c r="O131" s="17"/>
      <c r="P131" s="17"/>
      <c r="Q131" s="17"/>
      <c r="R131" s="17"/>
      <c r="S131" s="17"/>
      <c r="T131" s="17"/>
      <c r="U131" s="17"/>
      <c r="V131" s="91"/>
      <c r="W131" s="17"/>
    </row>
    <row r="132" spans="1:26">
      <c r="A132" s="204"/>
      <c r="B132" s="23" t="s">
        <v>27</v>
      </c>
      <c r="C132" s="7">
        <v>43000</v>
      </c>
      <c r="D132" s="17"/>
      <c r="E132" s="7">
        <f t="shared" si="81"/>
        <v>-43000</v>
      </c>
      <c r="F132" s="17"/>
      <c r="G132" s="46">
        <f t="shared" si="80"/>
        <v>0</v>
      </c>
      <c r="H132" s="17"/>
      <c r="I132" s="22">
        <f t="shared" si="82"/>
        <v>0</v>
      </c>
      <c r="J132" s="17"/>
      <c r="K132" s="17"/>
      <c r="M132" s="17"/>
      <c r="N132" s="17"/>
      <c r="O132" s="17"/>
      <c r="P132" s="17"/>
      <c r="Q132" s="17"/>
      <c r="R132" s="17"/>
      <c r="S132" s="17"/>
      <c r="T132" s="17"/>
      <c r="U132" s="17"/>
      <c r="W132" s="17"/>
    </row>
    <row r="133" spans="1:26">
      <c r="A133" s="204"/>
      <c r="B133" s="23" t="s">
        <v>203</v>
      </c>
      <c r="C133" s="7">
        <v>0</v>
      </c>
      <c r="D133" s="17"/>
      <c r="E133" s="7">
        <f t="shared" si="81"/>
        <v>0</v>
      </c>
      <c r="F133" s="17"/>
      <c r="G133" s="46">
        <f t="shared" si="80"/>
        <v>0</v>
      </c>
      <c r="H133" s="17"/>
      <c r="I133" s="22">
        <f t="shared" si="82"/>
        <v>0</v>
      </c>
      <c r="J133" s="17"/>
      <c r="K133" s="17"/>
      <c r="M133" s="17"/>
      <c r="N133" s="17"/>
      <c r="O133" s="17"/>
      <c r="P133" s="17"/>
      <c r="Q133" s="17"/>
      <c r="R133" s="17"/>
      <c r="S133" s="17"/>
      <c r="T133" s="17"/>
      <c r="U133" s="17"/>
      <c r="W133" s="17"/>
    </row>
    <row r="134" spans="1:26">
      <c r="A134" s="204"/>
      <c r="B134" s="23" t="s">
        <v>204</v>
      </c>
      <c r="C134" s="7">
        <v>0</v>
      </c>
      <c r="D134" s="17"/>
      <c r="E134" s="7">
        <f t="shared" si="81"/>
        <v>25000</v>
      </c>
      <c r="F134" s="17"/>
      <c r="G134" s="46">
        <f t="shared" si="80"/>
        <v>25000</v>
      </c>
      <c r="H134" s="17"/>
      <c r="I134" s="22">
        <f t="shared" si="82"/>
        <v>0</v>
      </c>
      <c r="J134" s="17"/>
      <c r="K134" s="17"/>
      <c r="M134" s="17"/>
      <c r="N134" s="17"/>
      <c r="O134" s="17"/>
      <c r="P134" s="17"/>
      <c r="Q134" s="17"/>
      <c r="R134" s="17"/>
      <c r="S134" s="17"/>
      <c r="T134" s="17"/>
      <c r="U134" s="17"/>
      <c r="W134" s="17"/>
    </row>
    <row r="135" spans="1:26">
      <c r="A135" s="204"/>
      <c r="B135" s="23" t="s">
        <v>15</v>
      </c>
      <c r="C135" s="7">
        <v>0</v>
      </c>
      <c r="D135" s="17" t="s">
        <v>386</v>
      </c>
      <c r="E135" s="7">
        <f t="shared" si="81"/>
        <v>0</v>
      </c>
      <c r="F135" s="38" t="s">
        <v>26</v>
      </c>
      <c r="G135" s="46">
        <f t="shared" si="80"/>
        <v>0</v>
      </c>
      <c r="H135" s="92" t="s">
        <v>25</v>
      </c>
      <c r="I135" s="22">
        <f t="shared" si="82"/>
        <v>0</v>
      </c>
      <c r="J135" s="17"/>
      <c r="K135" s="17"/>
      <c r="M135" s="17"/>
      <c r="N135" s="17"/>
      <c r="O135" s="17"/>
      <c r="P135" s="17"/>
      <c r="Q135" s="17"/>
      <c r="R135" s="17"/>
      <c r="S135" s="17"/>
      <c r="T135" s="17"/>
      <c r="U135" s="17"/>
      <c r="W135" s="17"/>
    </row>
    <row r="136" spans="1:26">
      <c r="A136" s="204"/>
      <c r="B136" s="23" t="s">
        <v>206</v>
      </c>
      <c r="C136" s="7">
        <v>0</v>
      </c>
      <c r="D136" s="17"/>
      <c r="E136" s="7">
        <f t="shared" si="81"/>
        <v>14750</v>
      </c>
      <c r="F136" s="17"/>
      <c r="G136" s="46">
        <f t="shared" si="80"/>
        <v>14750</v>
      </c>
      <c r="H136" s="17"/>
      <c r="I136" s="22">
        <f t="shared" si="82"/>
        <v>0</v>
      </c>
      <c r="J136" s="17"/>
      <c r="K136" s="17"/>
      <c r="M136" s="17"/>
      <c r="N136" s="17"/>
      <c r="O136" s="17"/>
      <c r="P136" s="17"/>
      <c r="Q136" s="17"/>
      <c r="R136" s="17"/>
      <c r="S136" s="17"/>
      <c r="T136" s="17"/>
      <c r="U136" s="17"/>
      <c r="W136" s="17"/>
    </row>
    <row r="137" spans="1:26">
      <c r="A137" s="204"/>
      <c r="B137" s="23" t="s">
        <v>21</v>
      </c>
      <c r="C137" s="7">
        <v>0</v>
      </c>
      <c r="D137" s="17"/>
      <c r="E137" s="7">
        <f t="shared" si="81"/>
        <v>0</v>
      </c>
      <c r="F137" s="17"/>
      <c r="G137" s="46">
        <f t="shared" si="80"/>
        <v>0</v>
      </c>
      <c r="H137" s="17"/>
      <c r="I137" s="22">
        <f t="shared" si="82"/>
        <v>0</v>
      </c>
      <c r="J137" s="17"/>
      <c r="K137" s="17"/>
      <c r="M137" s="17"/>
      <c r="N137" s="17"/>
      <c r="O137" s="17"/>
      <c r="P137" s="17"/>
      <c r="Q137" s="17"/>
      <c r="R137" s="17"/>
      <c r="S137" s="17"/>
      <c r="T137" s="17"/>
      <c r="U137" s="17"/>
      <c r="W137" s="17"/>
    </row>
    <row r="138" spans="1:26">
      <c r="A138" s="204"/>
      <c r="B138" s="23" t="s">
        <v>205</v>
      </c>
      <c r="C138" s="7">
        <v>0</v>
      </c>
      <c r="D138" s="17"/>
      <c r="E138" s="7">
        <f t="shared" si="81"/>
        <v>6000</v>
      </c>
      <c r="F138" s="17"/>
      <c r="G138" s="46">
        <f t="shared" si="80"/>
        <v>6000</v>
      </c>
      <c r="H138" s="17"/>
      <c r="I138" s="22">
        <f t="shared" si="82"/>
        <v>0</v>
      </c>
      <c r="J138" s="17"/>
      <c r="K138" s="17"/>
      <c r="M138" s="17"/>
      <c r="N138" s="17"/>
      <c r="O138" s="17"/>
      <c r="P138" s="17"/>
      <c r="Q138" s="17"/>
      <c r="R138" s="17"/>
      <c r="S138" s="17"/>
      <c r="T138" s="17"/>
      <c r="U138" s="17"/>
      <c r="W138" s="17"/>
    </row>
    <row r="139" spans="1:26">
      <c r="A139" s="204"/>
      <c r="B139" s="23" t="s">
        <v>20</v>
      </c>
      <c r="C139" s="7">
        <v>0</v>
      </c>
      <c r="D139" s="17"/>
      <c r="E139" s="7">
        <f t="shared" si="81"/>
        <v>0</v>
      </c>
      <c r="F139" s="17"/>
      <c r="G139" s="46">
        <f t="shared" si="80"/>
        <v>0</v>
      </c>
      <c r="H139" s="17"/>
      <c r="I139" s="22">
        <f t="shared" si="82"/>
        <v>0</v>
      </c>
      <c r="J139" s="17"/>
      <c r="K139" s="17"/>
      <c r="M139" s="17"/>
      <c r="N139" s="17"/>
      <c r="O139" s="17"/>
      <c r="P139" s="17"/>
      <c r="Q139" s="17"/>
      <c r="R139" s="17"/>
      <c r="S139" s="17"/>
      <c r="T139" s="17"/>
      <c r="U139" s="17"/>
      <c r="W139" s="17"/>
    </row>
    <row r="140" spans="1:26">
      <c r="A140" s="204"/>
      <c r="B140" s="23" t="s">
        <v>207</v>
      </c>
      <c r="C140" s="7">
        <v>0</v>
      </c>
      <c r="D140" s="17"/>
      <c r="E140" s="7">
        <f t="shared" si="81"/>
        <v>26000</v>
      </c>
      <c r="F140" s="17"/>
      <c r="G140" s="46">
        <f t="shared" si="80"/>
        <v>26000</v>
      </c>
      <c r="H140" s="17"/>
      <c r="I140" s="22">
        <f t="shared" si="82"/>
        <v>0</v>
      </c>
      <c r="J140" s="17"/>
      <c r="K140" s="17"/>
      <c r="M140" s="17"/>
      <c r="N140" s="17"/>
      <c r="O140" s="17"/>
      <c r="P140" s="17"/>
      <c r="Q140" s="17"/>
      <c r="R140" s="17"/>
      <c r="S140" s="17"/>
      <c r="T140" s="17"/>
      <c r="U140" s="17"/>
      <c r="W140" s="17"/>
    </row>
    <row r="141" spans="1:26" ht="19">
      <c r="C141" s="17" t="s">
        <v>384</v>
      </c>
      <c r="D141" s="17"/>
      <c r="E141" s="38" t="s">
        <v>109</v>
      </c>
      <c r="F141" s="4"/>
      <c r="G141" s="38" t="s">
        <v>104</v>
      </c>
      <c r="I141" s="17" t="s">
        <v>385</v>
      </c>
      <c r="J141" s="38"/>
      <c r="M141" s="4"/>
      <c r="O141" s="4"/>
      <c r="P141" s="4"/>
      <c r="R141" s="211"/>
      <c r="S141" s="211"/>
      <c r="T141" s="211"/>
      <c r="U141" s="211"/>
      <c r="V141" s="211"/>
      <c r="W141" s="211"/>
      <c r="X141" s="211"/>
      <c r="Y141" s="211"/>
      <c r="Z141" s="211"/>
    </row>
    <row r="142" spans="1:26">
      <c r="C142" s="38"/>
      <c r="D142" s="4"/>
      <c r="E142" s="38"/>
      <c r="H142" s="4"/>
      <c r="I142" s="17"/>
      <c r="J142" s="4"/>
      <c r="K142" s="4"/>
      <c r="M142" s="38"/>
      <c r="N142" s="38"/>
      <c r="O142" s="38"/>
      <c r="P142" s="38"/>
      <c r="Q142" s="38"/>
      <c r="R142" s="38"/>
      <c r="S142" s="38"/>
      <c r="T142" s="38"/>
      <c r="U142" s="38"/>
    </row>
    <row r="143" spans="1:26">
      <c r="A143" s="211" t="s">
        <v>123</v>
      </c>
      <c r="B143" s="211"/>
      <c r="C143" s="211"/>
      <c r="D143" s="211"/>
      <c r="E143" s="211"/>
      <c r="F143" s="211"/>
      <c r="G143" s="211"/>
      <c r="H143" s="211"/>
      <c r="I143" s="211"/>
    </row>
    <row r="144" spans="1:26">
      <c r="A144" s="38"/>
      <c r="B144" s="38"/>
      <c r="C144" s="38"/>
      <c r="D144" s="38"/>
      <c r="E144" s="38"/>
      <c r="F144" s="38"/>
      <c r="G144" s="38"/>
      <c r="H144" s="38"/>
      <c r="I144" s="38"/>
    </row>
    <row r="145" spans="1:402">
      <c r="C145" s="17" t="s">
        <v>335</v>
      </c>
      <c r="D145" s="17"/>
      <c r="E145" s="17" t="s">
        <v>335</v>
      </c>
      <c r="F145" s="17"/>
      <c r="G145" s="17" t="s">
        <v>335</v>
      </c>
      <c r="H145" s="17"/>
      <c r="I145" s="17" t="s">
        <v>335</v>
      </c>
    </row>
    <row r="146" spans="1:402">
      <c r="A146" s="204" t="s">
        <v>169</v>
      </c>
      <c r="B146" s="3" t="s">
        <v>28</v>
      </c>
      <c r="C146" s="7">
        <f>AL81</f>
        <v>43000</v>
      </c>
      <c r="E146" s="7">
        <f t="array" ref="E146:E154">TRANSPOSE(P118:X118)</f>
        <v>-2075</v>
      </c>
      <c r="G146" s="7">
        <f t="array" ref="G146:G154">TRANSPOSE(P73:X73)</f>
        <v>45075</v>
      </c>
      <c r="I146" s="22">
        <f t="shared" ref="I146:I154" si="83">C146-E146-G146</f>
        <v>0</v>
      </c>
    </row>
    <row r="147" spans="1:402">
      <c r="A147" s="204"/>
      <c r="B147" s="3" t="s">
        <v>0</v>
      </c>
      <c r="C147" s="7">
        <f t="shared" ref="C147:C154" si="84">AL82</f>
        <v>50000</v>
      </c>
      <c r="E147" s="7">
        <v>-2575</v>
      </c>
      <c r="G147" s="7">
        <v>52575</v>
      </c>
      <c r="I147" s="22">
        <f t="shared" si="83"/>
        <v>0</v>
      </c>
    </row>
    <row r="148" spans="1:402">
      <c r="A148" s="204"/>
      <c r="B148" s="3" t="s">
        <v>37</v>
      </c>
      <c r="C148" s="7">
        <f t="shared" si="84"/>
        <v>47500</v>
      </c>
      <c r="E148" s="7">
        <v>-550</v>
      </c>
      <c r="G148" s="7">
        <v>48050</v>
      </c>
      <c r="I148" s="22">
        <f t="shared" si="83"/>
        <v>0</v>
      </c>
    </row>
    <row r="149" spans="1:402">
      <c r="A149" s="204"/>
      <c r="B149" s="3" t="s">
        <v>38</v>
      </c>
      <c r="C149" s="7">
        <f t="shared" si="84"/>
        <v>41000</v>
      </c>
      <c r="D149" s="38" t="s">
        <v>116</v>
      </c>
      <c r="E149" s="7">
        <v>-50</v>
      </c>
      <c r="F149" s="38" t="s">
        <v>116</v>
      </c>
      <c r="G149" s="7">
        <v>41050</v>
      </c>
      <c r="H149" s="91" t="s">
        <v>25</v>
      </c>
      <c r="I149" s="22">
        <f t="shared" si="83"/>
        <v>0</v>
      </c>
    </row>
    <row r="150" spans="1:402">
      <c r="A150" s="204"/>
      <c r="B150" s="3" t="s">
        <v>13</v>
      </c>
      <c r="C150" s="7">
        <f t="shared" si="84"/>
        <v>47000</v>
      </c>
      <c r="E150" s="7">
        <v>-5075</v>
      </c>
      <c r="G150" s="7">
        <v>52075</v>
      </c>
      <c r="I150" s="22">
        <f t="shared" si="83"/>
        <v>0</v>
      </c>
    </row>
    <row r="151" spans="1:402">
      <c r="A151" s="204"/>
      <c r="B151" s="3" t="s">
        <v>23</v>
      </c>
      <c r="C151" s="7">
        <f t="shared" si="84"/>
        <v>6400</v>
      </c>
      <c r="E151" s="7">
        <v>-9700</v>
      </c>
      <c r="G151" s="7">
        <v>16100</v>
      </c>
      <c r="I151" s="22">
        <f t="shared" si="83"/>
        <v>0</v>
      </c>
    </row>
    <row r="152" spans="1:402">
      <c r="A152" s="204"/>
      <c r="B152" s="3" t="s">
        <v>22</v>
      </c>
      <c r="C152" s="7">
        <f t="shared" si="84"/>
        <v>6275</v>
      </c>
      <c r="E152" s="7">
        <v>-125</v>
      </c>
      <c r="G152" s="7">
        <v>6400</v>
      </c>
      <c r="I152" s="22">
        <f t="shared" si="83"/>
        <v>0</v>
      </c>
    </row>
    <row r="153" spans="1:402">
      <c r="A153" s="204"/>
      <c r="B153" s="3" t="s">
        <v>131</v>
      </c>
      <c r="C153" s="7">
        <f t="shared" si="84"/>
        <v>15500</v>
      </c>
      <c r="E153" s="7">
        <v>-350</v>
      </c>
      <c r="G153" s="7">
        <v>15850</v>
      </c>
      <c r="I153" s="22">
        <f t="shared" si="83"/>
        <v>0</v>
      </c>
    </row>
    <row r="154" spans="1:402">
      <c r="A154" s="204"/>
      <c r="B154" s="3" t="s">
        <v>132</v>
      </c>
      <c r="C154" s="7">
        <f t="shared" si="84"/>
        <v>26500</v>
      </c>
      <c r="E154" s="7">
        <v>-750</v>
      </c>
      <c r="G154" s="7">
        <v>27250</v>
      </c>
      <c r="I154" s="22">
        <f t="shared" si="83"/>
        <v>0</v>
      </c>
    </row>
    <row r="155" spans="1:402" ht="19">
      <c r="C155" s="38" t="s">
        <v>152</v>
      </c>
      <c r="E155" t="s">
        <v>153</v>
      </c>
      <c r="G155" s="17" t="s">
        <v>154</v>
      </c>
      <c r="I155" s="1" t="s">
        <v>155</v>
      </c>
      <c r="Z155" s="38"/>
    </row>
    <row r="157" spans="1:402">
      <c r="D157" s="4"/>
      <c r="E157" s="4"/>
    </row>
    <row r="158" spans="1:402" ht="16" customHeight="1"/>
    <row r="159" spans="1:402" ht="47">
      <c r="A159" s="29" t="s">
        <v>137</v>
      </c>
      <c r="CU159" s="196"/>
      <c r="DH159" s="197"/>
      <c r="EO159" s="197"/>
      <c r="FU159" s="197"/>
      <c r="HN159" s="197"/>
      <c r="JG159" s="197"/>
      <c r="KZ159" s="197"/>
      <c r="MS159" s="197"/>
      <c r="OL159" s="197"/>
    </row>
    <row r="161" spans="1:6">
      <c r="A161" s="204" t="s">
        <v>169</v>
      </c>
      <c r="B161" s="3" t="s">
        <v>28</v>
      </c>
      <c r="C161" s="7">
        <f>AN81</f>
        <v>43000</v>
      </c>
      <c r="D161" s="7">
        <f t="array" ref="D161:D169">TRANSPOSE(P73:X73)</f>
        <v>45075</v>
      </c>
      <c r="F161" s="7">
        <f>C161/D161</f>
        <v>0.95396561286744319</v>
      </c>
    </row>
    <row r="162" spans="1:6">
      <c r="A162" s="204"/>
      <c r="B162" s="3" t="s">
        <v>0</v>
      </c>
      <c r="C162" s="7">
        <f t="shared" ref="C162:C169" si="85">AN82</f>
        <v>50000</v>
      </c>
      <c r="D162" s="7">
        <v>52575</v>
      </c>
      <c r="F162" s="7">
        <f t="shared" ref="F162:F169" si="86">C162/D162</f>
        <v>0.95102234902520211</v>
      </c>
    </row>
    <row r="163" spans="1:6">
      <c r="A163" s="204"/>
      <c r="B163" s="3" t="s">
        <v>37</v>
      </c>
      <c r="C163" s="7">
        <f t="shared" si="85"/>
        <v>47500</v>
      </c>
      <c r="D163" s="7">
        <v>48050</v>
      </c>
      <c r="F163" s="7">
        <f t="shared" si="86"/>
        <v>0.98855359001040588</v>
      </c>
    </row>
    <row r="164" spans="1:6">
      <c r="A164" s="204"/>
      <c r="B164" s="3" t="s">
        <v>38</v>
      </c>
      <c r="C164" s="7">
        <f t="shared" si="85"/>
        <v>41000</v>
      </c>
      <c r="D164" s="7">
        <v>41050</v>
      </c>
      <c r="F164" s="7">
        <f t="shared" si="86"/>
        <v>0.99878197320341044</v>
      </c>
    </row>
    <row r="165" spans="1:6">
      <c r="A165" s="204"/>
      <c r="B165" s="3" t="s">
        <v>13</v>
      </c>
      <c r="C165" s="7">
        <f t="shared" si="85"/>
        <v>47000</v>
      </c>
      <c r="D165" s="7">
        <v>52075</v>
      </c>
      <c r="F165" s="7">
        <f t="shared" si="86"/>
        <v>0.90254440710513684</v>
      </c>
    </row>
    <row r="166" spans="1:6">
      <c r="A166" s="204"/>
      <c r="B166" s="3" t="s">
        <v>23</v>
      </c>
      <c r="C166" s="7">
        <f t="shared" si="85"/>
        <v>6400</v>
      </c>
      <c r="D166" s="7">
        <v>16100</v>
      </c>
      <c r="F166" s="7">
        <f t="shared" si="86"/>
        <v>0.39751552795031053</v>
      </c>
    </row>
    <row r="167" spans="1:6">
      <c r="A167" s="204"/>
      <c r="B167" s="3" t="s">
        <v>22</v>
      </c>
      <c r="C167" s="7">
        <f t="shared" si="85"/>
        <v>6275</v>
      </c>
      <c r="D167" s="7">
        <v>6400</v>
      </c>
      <c r="F167" s="7">
        <f t="shared" si="86"/>
        <v>0.98046875</v>
      </c>
    </row>
    <row r="168" spans="1:6">
      <c r="A168" s="204"/>
      <c r="B168" s="3" t="s">
        <v>131</v>
      </c>
      <c r="C168" s="7">
        <f t="shared" si="85"/>
        <v>15500</v>
      </c>
      <c r="D168" s="7">
        <v>15850</v>
      </c>
      <c r="F168" s="7">
        <f t="shared" si="86"/>
        <v>0.97791798107255523</v>
      </c>
    </row>
    <row r="169" spans="1:6">
      <c r="A169" s="204"/>
      <c r="B169" s="3" t="s">
        <v>132</v>
      </c>
      <c r="C169" s="7">
        <f t="shared" si="85"/>
        <v>26500</v>
      </c>
      <c r="D169" s="7">
        <v>27250</v>
      </c>
      <c r="F169" s="7">
        <f t="shared" si="86"/>
        <v>0.97247706422018354</v>
      </c>
    </row>
    <row r="170" spans="1:6" ht="20">
      <c r="C170" s="38" t="s">
        <v>105</v>
      </c>
      <c r="D170" s="17" t="s">
        <v>391</v>
      </c>
      <c r="F170" s="198" t="s">
        <v>392</v>
      </c>
    </row>
  </sheetData>
  <mergeCells count="164">
    <mergeCell ref="HV90:ID90"/>
    <mergeCell ref="GS100:HD100"/>
    <mergeCell ref="GQ105:GQ116"/>
    <mergeCell ref="GS117:HD117"/>
    <mergeCell ref="HH72:HP72"/>
    <mergeCell ref="HH74:HP74"/>
    <mergeCell ref="HH76:HP76"/>
    <mergeCell ref="GQ81:GQ89"/>
    <mergeCell ref="GS90:HD90"/>
    <mergeCell ref="HH90:HP90"/>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P58:X58"/>
    <mergeCell ref="AU58:BF58"/>
    <mergeCell ref="AU72:BF72"/>
    <mergeCell ref="AU79:BC79"/>
    <mergeCell ref="AU90:BC90"/>
    <mergeCell ref="Z72:AH72"/>
    <mergeCell ref="Z74:AH74"/>
    <mergeCell ref="A41:A52"/>
    <mergeCell ref="A81:A89"/>
    <mergeCell ref="AJ79:AJ89"/>
    <mergeCell ref="P72:X72"/>
    <mergeCell ref="Z58:AH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EE96:EE97"/>
    <mergeCell ref="EG98:EQ98"/>
    <mergeCell ref="EG100:EQ100"/>
    <mergeCell ref="EG58:ER58"/>
    <mergeCell ref="EE81:EE89"/>
    <mergeCell ref="EG90:ER90"/>
    <mergeCell ref="EW56:GB56"/>
    <mergeCell ref="EX60:EX71"/>
    <mergeCell ref="EZ58:FK58"/>
    <mergeCell ref="FO58:FW58"/>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LH58:LP58"/>
    <mergeCell ref="KC60:KC71"/>
    <mergeCell ref="KT72:LB72"/>
    <mergeCell ref="KT74:LB74"/>
    <mergeCell ref="KT76:LB76"/>
    <mergeCell ref="KC81:KC89"/>
    <mergeCell ref="KE90:KP90"/>
    <mergeCell ref="KT90:LB90"/>
    <mergeCell ref="LH90:LP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OT58:PB58"/>
    <mergeCell ref="NO60:NO71"/>
    <mergeCell ref="OF72:ON72"/>
    <mergeCell ref="OF74:ON74"/>
    <mergeCell ref="OF76:ON76"/>
    <mergeCell ref="NO81:NO89"/>
    <mergeCell ref="NQ90:OB90"/>
    <mergeCell ref="OF90:ON90"/>
    <mergeCell ref="OT90:PB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2024-04-07T19:08:44Z</dcterms:modified>
</cp:coreProperties>
</file>