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D2D37A13-8F7E-7D4D-B916-8DFB98796CAB}" xr6:coauthVersionLast="45" xr6:coauthVersionMax="45" xr10:uidLastSave="{00000000-0000-0000-0000-000000000000}"/>
  <bookViews>
    <workbookView xWindow="760" yWindow="460" windowWidth="50440" windowHeight="28340" tabRatio="590" firstSheet="3" activeTab="9"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F142" i="47" l="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H106" i="52"/>
  <c r="EQ115" i="52"/>
  <c r="EM111" i="52"/>
  <c r="ER116" i="52"/>
  <c r="EP99" i="52" l="1"/>
  <c r="EL99" i="52"/>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I107" i="52"/>
  <c r="EK109" i="52"/>
  <c r="EL110" i="52"/>
  <c r="EO113" i="52"/>
  <c r="EP114" i="52"/>
  <c r="EN112"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EJ97" i="52" s="1"/>
  <c r="NQ13" i="52" s="1"/>
  <c r="C96" i="52"/>
  <c r="EG96" i="52" s="1"/>
  <c r="NQ26" i="52" s="1"/>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K68" i="52"/>
  <c r="DF63" i="52"/>
  <c r="DE62" i="52"/>
  <c r="DD61" i="52"/>
  <c r="DM70" i="52"/>
  <c r="DI66" i="52"/>
  <c r="DC60" i="52"/>
  <c r="DG64" i="52"/>
  <c r="DH65"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AU60" i="52"/>
  <c r="AU81" i="52"/>
  <c r="AX84" i="52"/>
  <c r="EJ108" i="52"/>
  <c r="CQ81" i="52"/>
  <c r="AX63" i="52"/>
  <c r="AV97" i="52"/>
  <c r="EG105" i="52"/>
  <c r="CR82" i="52"/>
  <c r="AU96" i="52"/>
  <c r="DJ6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AV82" i="52"/>
  <c r="BB67"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Z65" i="52"/>
  <c r="AV61" i="52"/>
  <c r="CV86" i="52"/>
  <c r="CS83" i="52"/>
  <c r="T62" i="52" l="1"/>
  <c r="R27" i="52"/>
  <c r="E91" i="52"/>
  <c r="E101" i="52" s="1"/>
  <c r="AL83" i="52"/>
  <c r="L87" i="52"/>
  <c r="AB13" i="52"/>
  <c r="AG69" i="52" s="1"/>
  <c r="AL86" i="52"/>
  <c r="K91" i="52"/>
  <c r="K101" i="52" s="1"/>
  <c r="V73" i="52"/>
  <c r="AL68" i="52"/>
  <c r="BC68" i="52"/>
  <c r="AW83" i="52"/>
  <c r="CW87" i="52"/>
  <c r="AZ86" i="52"/>
  <c r="C148" i="52" l="1"/>
  <c r="AN83" i="52"/>
  <c r="C163" i="52" s="1"/>
  <c r="C151" i="52"/>
  <c r="AN86" i="52"/>
  <c r="C166" i="52" s="1"/>
  <c r="AL87" i="52"/>
  <c r="L91" i="52"/>
  <c r="L101" i="52" s="1"/>
  <c r="M85" i="52"/>
  <c r="X70" i="52"/>
  <c r="Z27" i="52"/>
  <c r="X28" i="52" s="1"/>
  <c r="AB32" i="52" s="1"/>
  <c r="T73" i="52"/>
  <c r="AL62" i="52"/>
  <c r="AJ69" i="52"/>
  <c r="AG73" i="52"/>
  <c r="CU85" i="52"/>
  <c r="BA87" i="52"/>
  <c r="DL69" i="52"/>
  <c r="AW62" i="52"/>
  <c r="C152" i="52" l="1"/>
  <c r="AN87" i="52"/>
  <c r="C167" i="52" s="1"/>
  <c r="AL69" i="52"/>
  <c r="G138" i="52"/>
  <c r="M91" i="52"/>
  <c r="M101" i="52" s="1"/>
  <c r="AL85" i="52"/>
  <c r="AB27" i="52"/>
  <c r="AH71" i="52" s="1"/>
  <c r="N89" i="52"/>
  <c r="P105" i="52" s="1" a="1"/>
  <c r="X73" i="52"/>
  <c r="AL70" i="52"/>
  <c r="CY89" i="52"/>
  <c r="BE70" i="52"/>
  <c r="AY85" i="52"/>
  <c r="BD69"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BC89" i="52"/>
  <c r="DN71"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s="1"/>
  <c r="S45" i="21"/>
  <c r="BL45" i="21" s="1"/>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BC50" i="21"/>
  <c r="BS50" i="21"/>
  <c r="BI51" i="21"/>
  <c r="BJ51" i="21"/>
  <c r="R51" i="21"/>
  <c r="BK51" i="21" s="1"/>
  <c r="S51" i="21"/>
  <c r="BL51" i="21"/>
  <c r="T51" i="21"/>
  <c r="BM51" i="21"/>
  <c r="U51" i="21"/>
  <c r="BN51" i="21" s="1"/>
  <c r="BO51" i="21"/>
  <c r="BP51" i="21"/>
  <c r="BQ51" i="21"/>
  <c r="Z51" i="21"/>
  <c r="BS51" i="21" s="1"/>
  <c r="BI52" i="21"/>
  <c r="BJ52" i="21"/>
  <c r="BK52" i="21"/>
  <c r="BL52" i="21"/>
  <c r="BM52" i="21"/>
  <c r="BN52" i="21"/>
  <c r="BO52" i="21"/>
  <c r="BP52" i="21"/>
  <c r="BB52" i="21"/>
  <c r="BR52" i="21"/>
  <c r="BS52" i="21"/>
  <c r="BI53" i="21"/>
  <c r="BJ53" i="21"/>
  <c r="R53" i="21"/>
  <c r="BK53" i="21" s="1"/>
  <c r="S53" i="21"/>
  <c r="BL53" i="21" s="1"/>
  <c r="T53" i="21"/>
  <c r="BM53" i="21" s="1"/>
  <c r="U53" i="21"/>
  <c r="BN53" i="21" s="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B143" i="47"/>
  <c r="C143" i="47"/>
  <c r="D143" i="47"/>
  <c r="F143" i="47"/>
  <c r="B144" i="47"/>
  <c r="C144" i="47"/>
  <c r="D144" i="47"/>
  <c r="F144" i="47"/>
  <c r="H4" i="47"/>
  <c r="H46" i="47" s="1"/>
  <c r="H91" i="47" s="1"/>
  <c r="H144" i="47" s="1"/>
  <c r="B145" i="47"/>
  <c r="C145" i="47"/>
  <c r="D145" i="47"/>
  <c r="F145" i="47"/>
  <c r="B146" i="47"/>
  <c r="C146" i="47"/>
  <c r="D146" i="47"/>
  <c r="F146" i="47"/>
  <c r="B147" i="47"/>
  <c r="C147" i="47"/>
  <c r="D147" i="47"/>
  <c r="F147" i="47"/>
  <c r="B148" i="47"/>
  <c r="C148" i="47"/>
  <c r="D148" i="47"/>
  <c r="F148" i="47"/>
  <c r="B149" i="47"/>
  <c r="C149" i="47"/>
  <c r="D149" i="47"/>
  <c r="F149" i="47"/>
  <c r="B150" i="47"/>
  <c r="C150" i="47"/>
  <c r="D150" i="47"/>
  <c r="F150" i="47"/>
  <c r="B151" i="47"/>
  <c r="C151" i="47"/>
  <c r="D151" i="47"/>
  <c r="F151" i="47"/>
  <c r="B152" i="47"/>
  <c r="C152" i="47"/>
  <c r="D152" i="47"/>
  <c r="F152" i="47"/>
  <c r="B153" i="47"/>
  <c r="C153" i="47"/>
  <c r="D153" i="47"/>
  <c r="F153" i="47"/>
  <c r="B154" i="47"/>
  <c r="C154" i="47"/>
  <c r="D154" i="47"/>
  <c r="F154" i="47"/>
  <c r="B155" i="47"/>
  <c r="C155" i="47"/>
  <c r="D155" i="47"/>
  <c r="F155" i="47"/>
  <c r="B156" i="47"/>
  <c r="C156" i="47"/>
  <c r="D156" i="47"/>
  <c r="F156" i="47"/>
  <c r="B157" i="47"/>
  <c r="C157" i="47"/>
  <c r="D157" i="47"/>
  <c r="F157" i="47"/>
  <c r="B158" i="47"/>
  <c r="C158" i="47"/>
  <c r="D158" i="47"/>
  <c r="F158" i="47"/>
  <c r="B159" i="47"/>
  <c r="C159" i="47"/>
  <c r="D159" i="47"/>
  <c r="F159" i="47"/>
  <c r="B160" i="47"/>
  <c r="C160" i="47"/>
  <c r="D160" i="47"/>
  <c r="F160" i="47"/>
  <c r="B161" i="47"/>
  <c r="C161" i="47"/>
  <c r="D161" i="47"/>
  <c r="F161" i="47"/>
  <c r="B162" i="47"/>
  <c r="C162" i="47"/>
  <c r="D162" i="47"/>
  <c r="F162" i="47"/>
  <c r="B163" i="47"/>
  <c r="C163" i="47"/>
  <c r="D163" i="47"/>
  <c r="F163" i="47"/>
  <c r="B164" i="47"/>
  <c r="C164" i="47"/>
  <c r="D164" i="47"/>
  <c r="F164" i="47"/>
  <c r="B165" i="47"/>
  <c r="C165" i="47"/>
  <c r="D165" i="47"/>
  <c r="F165" i="47"/>
  <c r="B166" i="47"/>
  <c r="C166" i="47"/>
  <c r="D166" i="47"/>
  <c r="F166" i="47"/>
  <c r="B167" i="47"/>
  <c r="C167" i="47"/>
  <c r="D167" i="47"/>
  <c r="F167" i="47"/>
  <c r="B168" i="47"/>
  <c r="C168" i="47"/>
  <c r="D168" i="47"/>
  <c r="F168" i="47"/>
  <c r="B169" i="47"/>
  <c r="C169" i="47"/>
  <c r="D169" i="47"/>
  <c r="F169" i="47"/>
  <c r="B170" i="47"/>
  <c r="C170" i="47"/>
  <c r="D170" i="47"/>
  <c r="F170" i="47"/>
  <c r="B171" i="47"/>
  <c r="C171" i="47"/>
  <c r="D171" i="47"/>
  <c r="F171" i="47"/>
  <c r="B172" i="47"/>
  <c r="C172" i="47"/>
  <c r="D172" i="47"/>
  <c r="F172" i="47"/>
  <c r="B173" i="47"/>
  <c r="C173" i="47"/>
  <c r="D173" i="47"/>
  <c r="F173" i="47"/>
  <c r="B174" i="47"/>
  <c r="C174" i="47"/>
  <c r="D174" i="47"/>
  <c r="F174" i="47"/>
  <c r="B175" i="47"/>
  <c r="C175" i="47"/>
  <c r="D175" i="47"/>
  <c r="F175" i="47"/>
  <c r="B176" i="47"/>
  <c r="C176" i="47"/>
  <c r="D176" i="47"/>
  <c r="F176" i="47"/>
  <c r="B177" i="47"/>
  <c r="C177" i="47"/>
  <c r="D177" i="47"/>
  <c r="F177" i="47"/>
  <c r="B178" i="47"/>
  <c r="C178" i="47"/>
  <c r="D178" i="47"/>
  <c r="F178" i="47"/>
  <c r="B179" i="47"/>
  <c r="C179" i="47"/>
  <c r="D179" i="47"/>
  <c r="F179" i="47"/>
  <c r="B180" i="47"/>
  <c r="C180" i="47"/>
  <c r="D180" i="47"/>
  <c r="F180" i="47"/>
  <c r="B181" i="47"/>
  <c r="C181" i="47"/>
  <c r="D181" i="47"/>
  <c r="F181" i="47"/>
  <c r="B182" i="47"/>
  <c r="C182" i="47"/>
  <c r="D182" i="47"/>
  <c r="F182" i="47"/>
  <c r="B183" i="47"/>
  <c r="C183" i="47"/>
  <c r="D183" i="47"/>
  <c r="F183" i="47"/>
  <c r="B184" i="47"/>
  <c r="C184" i="47"/>
  <c r="D184" i="47"/>
  <c r="F184" i="47"/>
  <c r="B185" i="47"/>
  <c r="C185" i="47"/>
  <c r="D185" i="47"/>
  <c r="F185" i="47"/>
  <c r="B186" i="47"/>
  <c r="C186" i="47"/>
  <c r="D186" i="47"/>
  <c r="F186" i="47"/>
  <c r="B187" i="47"/>
  <c r="C187" i="47"/>
  <c r="D187" i="47"/>
  <c r="F187" i="47"/>
  <c r="B188" i="47"/>
  <c r="C188" i="47"/>
  <c r="D188" i="47"/>
  <c r="F188" i="47"/>
  <c r="B189" i="47"/>
  <c r="C189" i="47"/>
  <c r="D189" i="47"/>
  <c r="F189" i="47"/>
  <c r="B190" i="47"/>
  <c r="C190" i="47"/>
  <c r="D190" i="47"/>
  <c r="F190" i="47"/>
  <c r="B191" i="47"/>
  <c r="C191" i="47"/>
  <c r="D191" i="47"/>
  <c r="F191" i="47"/>
  <c r="G191" i="47"/>
  <c r="B192" i="47"/>
  <c r="C192" i="47"/>
  <c r="D192" i="47"/>
  <c r="F192" i="47"/>
  <c r="G192" i="47"/>
  <c r="B193" i="47"/>
  <c r="C193" i="47"/>
  <c r="D193" i="47"/>
  <c r="F193" i="47"/>
  <c r="G193"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s="1"/>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s="1"/>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s="1"/>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s="1"/>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E119" i="36" s="1"/>
  <c r="P13" i="26"/>
  <c r="AE82" i="26" s="1"/>
  <c r="P18" i="26"/>
  <c r="P24" i="26"/>
  <c r="P24" i="46" s="1"/>
  <c r="AD82" i="46" s="1"/>
  <c r="I178" i="47" s="1"/>
  <c r="U18" i="26"/>
  <c r="P30" i="36"/>
  <c r="P33" i="26" s="1"/>
  <c r="AC58" i="36"/>
  <c r="AT45" i="36"/>
  <c r="E114" i="36"/>
  <c r="AT46" i="36"/>
  <c r="E115" i="36" s="1"/>
  <c r="AT47" i="36"/>
  <c r="E116" i="36" s="1"/>
  <c r="AT48" i="36"/>
  <c r="E117" i="36" s="1"/>
  <c r="AT49" i="36"/>
  <c r="E118" i="36" s="1"/>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s="1"/>
  <c r="AL50" i="2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I140" i="47" s="1"/>
  <c r="BB91" i="26"/>
  <c r="E181" i="26" s="1"/>
  <c r="FJ86" i="26"/>
  <c r="FJ75" i="26"/>
  <c r="E170" i="26"/>
  <c r="GK80" i="26"/>
  <c r="E106" i="21"/>
  <c r="I40" i="47"/>
  <c r="I14" i="47"/>
  <c r="I60" i="47" s="1"/>
  <c r="I109" i="47" s="1"/>
  <c r="I17" i="47"/>
  <c r="I63" i="47" s="1"/>
  <c r="I112" i="47" s="1"/>
  <c r="I66" i="47"/>
  <c r="F75" i="21"/>
  <c r="GK84" i="26"/>
  <c r="GK82" i="26"/>
  <c r="FJ87" i="26"/>
  <c r="FJ78" i="26"/>
  <c r="I105" i="47"/>
  <c r="B13" i="29"/>
  <c r="G65" i="21"/>
  <c r="AN65" i="21" s="1"/>
  <c r="V12" i="26"/>
  <c r="AA15" i="36"/>
  <c r="AA18" i="26" s="1"/>
  <c r="K18" i="26"/>
  <c r="D66" i="21"/>
  <c r="AN66" i="21" s="1"/>
  <c r="K13" i="26"/>
  <c r="AC82" i="26" s="1"/>
  <c r="D16" i="26"/>
  <c r="F106" i="26" s="1"/>
  <c r="BJ106" i="26" s="1"/>
  <c r="F67" i="36"/>
  <c r="AV67" i="36" s="1"/>
  <c r="V47" i="36"/>
  <c r="E121" i="36"/>
  <c r="E18" i="46"/>
  <c r="K24" i="26"/>
  <c r="AB82" i="26" s="1"/>
  <c r="U126" i="26"/>
  <c r="GT81" i="46"/>
  <c r="P78" i="36"/>
  <c r="I57" i="47" s="1"/>
  <c r="I102" i="47" s="1"/>
  <c r="D31" i="50"/>
  <c r="G31" i="50"/>
  <c r="IC133" i="26"/>
  <c r="HY129" i="26"/>
  <c r="IH161" i="26"/>
  <c r="IJ140" i="26"/>
  <c r="IO122" i="26"/>
  <c r="DE120" i="26"/>
  <c r="IJ163" i="26"/>
  <c r="IA131" i="26"/>
  <c r="IF159" i="26"/>
  <c r="HX151" i="26"/>
  <c r="DG122" i="26"/>
  <c r="FW84" i="46"/>
  <c r="IN144" i="26"/>
  <c r="CQ106" i="26"/>
  <c r="IK164" i="26"/>
  <c r="IL142" i="26"/>
  <c r="FO76" i="46"/>
  <c r="FV83" i="46"/>
  <c r="IB132" i="26"/>
  <c r="HX128" i="26"/>
  <c r="GA88" i="46"/>
  <c r="IE135" i="26"/>
  <c r="HY152" i="26"/>
  <c r="FM74" i="46"/>
  <c r="IA108" i="26"/>
  <c r="IE112" i="26"/>
  <c r="HZ153" i="26"/>
  <c r="FX85" i="46"/>
  <c r="HZ107" i="26"/>
  <c r="IA154" i="26"/>
  <c r="IM143" i="26"/>
  <c r="IC110" i="26"/>
  <c r="II162" i="26"/>
  <c r="II116" i="26"/>
  <c r="II139" i="26"/>
  <c r="ID134" i="26"/>
  <c r="IE158" i="26"/>
  <c r="IK118" i="26"/>
  <c r="IP146" i="26"/>
  <c r="IK141" i="26"/>
  <c r="IG160" i="26"/>
  <c r="IM166" i="26"/>
  <c r="FU82" i="46"/>
  <c r="IJ117" i="26"/>
  <c r="HX105" i="26"/>
  <c r="IL119" i="26"/>
  <c r="IC156" i="26"/>
  <c r="IF113" i="26"/>
  <c r="ID111" i="26"/>
  <c r="IN167" i="26"/>
  <c r="FS80" i="46"/>
  <c r="IM120" i="26"/>
  <c r="ID157" i="26"/>
  <c r="IH115" i="26"/>
  <c r="HY106" i="26"/>
  <c r="IF136" i="26"/>
  <c r="IO168" i="26"/>
  <c r="FR79" i="46"/>
  <c r="IB155" i="26"/>
  <c r="HZ130" i="26"/>
  <c r="IO145" i="26"/>
  <c r="IB109" i="26"/>
  <c r="IG114" i="26"/>
  <c r="IP123" i="26"/>
  <c r="DH123" i="26"/>
  <c r="FQ78" i="46"/>
  <c r="IN121" i="26"/>
  <c r="FY86" i="46"/>
  <c r="IG137" i="26"/>
  <c r="IP169" i="26"/>
  <c r="FL73" i="46"/>
  <c r="IL165" i="26"/>
  <c r="IH138" i="26"/>
  <c r="FN75" i="46"/>
  <c r="T45" i="21" l="1"/>
  <c r="BM45" i="21" s="1"/>
  <c r="BM57" i="21" s="1"/>
  <c r="M26" i="21"/>
  <c r="D75" i="21"/>
  <c r="GK73" i="26"/>
  <c r="Y50" i="21"/>
  <c r="I20" i="47" s="1"/>
  <c r="I67" i="47" s="1"/>
  <c r="I116" i="47" s="1"/>
  <c r="T126" i="26"/>
  <c r="P13" i="46"/>
  <c r="AE82" i="46" s="1"/>
  <c r="I179" i="47" s="1"/>
  <c r="B178" i="36"/>
  <c r="I107" i="47"/>
  <c r="I8" i="47"/>
  <c r="I37" i="47"/>
  <c r="AV78" i="36"/>
  <c r="C167" i="36" s="1"/>
  <c r="AV47" i="36"/>
  <c r="GK77" i="26"/>
  <c r="T120" i="46"/>
  <c r="B184" i="36"/>
  <c r="I108" i="47"/>
  <c r="FW73" i="52"/>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C139" i="21"/>
  <c r="C122" i="21"/>
  <c r="FJ79" i="26"/>
  <c r="W44" i="36"/>
  <c r="AV44" i="36" s="1"/>
  <c r="FH81" i="46"/>
  <c r="BI57" i="21"/>
  <c r="E169" i="46"/>
  <c r="AN44" i="21"/>
  <c r="B12" i="29"/>
  <c r="Y57" i="21"/>
  <c r="V61" i="36"/>
  <c r="I5" i="47"/>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Z76" i="26"/>
  <c r="BD76" i="26" s="1"/>
  <c r="FJ91" i="26"/>
  <c r="I4" i="47"/>
  <c r="D16" i="46"/>
  <c r="F104" i="46" s="1"/>
  <c r="BJ104" i="46" s="1"/>
  <c r="I2" i="47"/>
  <c r="I44" i="47" s="1"/>
  <c r="I89" i="47" s="1"/>
  <c r="BK57" i="21"/>
  <c r="GI77" i="46"/>
  <c r="F83" i="36"/>
  <c r="BL44" i="21"/>
  <c r="BL57" i="21" s="1"/>
  <c r="W24"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F126" i="26"/>
  <c r="C145" i="36"/>
  <c r="AT57" i="36"/>
  <c r="I86" i="47"/>
  <c r="P83" i="36"/>
  <c r="Y59" i="36"/>
  <c r="I82" i="47" s="1"/>
  <c r="I26" i="36"/>
  <c r="G13" i="46"/>
  <c r="Z82" i="46" s="1"/>
  <c r="I174" i="47" s="1"/>
  <c r="Z82" i="26"/>
  <c r="GI90" i="46"/>
  <c r="BD90" i="46"/>
  <c r="E178" i="46"/>
  <c r="AA80" i="46"/>
  <c r="I171" i="47" s="1"/>
  <c r="Z80" i="46"/>
  <c r="AB82" i="46"/>
  <c r="I176" i="47" s="1"/>
  <c r="FP77" i="46"/>
  <c r="FO81" i="52"/>
  <c r="CP73" i="26"/>
  <c r="DG90" i="26"/>
  <c r="CO104" i="46"/>
  <c r="DH91" i="26"/>
  <c r="FT81" i="46"/>
  <c r="CV79" i="26"/>
  <c r="FU87" i="52"/>
  <c r="DF121" i="46"/>
  <c r="DE90" i="46"/>
  <c r="FZ87" i="46"/>
  <c r="FP82" i="52"/>
  <c r="CS76" i="26"/>
  <c r="FS85" i="52"/>
  <c r="GC90" i="46"/>
  <c r="FV88" i="52"/>
  <c r="FT86" i="52"/>
  <c r="FW89" i="52"/>
  <c r="FR84" i="52"/>
  <c r="Y48" i="36" l="1"/>
  <c r="I15" i="47"/>
  <c r="I61" i="47" s="1"/>
  <c r="I110" i="47" s="1"/>
  <c r="BR50" i="21"/>
  <c r="BR57" i="21" s="1"/>
  <c r="AN45" i="21"/>
  <c r="I160" i="47"/>
  <c r="BJ120" i="46"/>
  <c r="O26" i="21"/>
  <c r="E67" i="21"/>
  <c r="T124" i="46"/>
  <c r="AN50" i="2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G107" i="26"/>
  <c r="BJ107" i="26" s="1"/>
  <c r="AC77" i="26"/>
  <c r="BD77" i="26" s="1"/>
  <c r="I142" i="47"/>
  <c r="AV66" i="36"/>
  <c r="S66" i="36"/>
  <c r="C83" i="36"/>
  <c r="BJ108" i="46"/>
  <c r="O16" i="26"/>
  <c r="AE78" i="26" s="1"/>
  <c r="BD78" i="26" s="1"/>
  <c r="AB74" i="26"/>
  <c r="BD74" i="26" s="1"/>
  <c r="AV68" i="36"/>
  <c r="C135" i="36" s="1"/>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Y61" i="36"/>
  <c r="AV48" i="36"/>
  <c r="H126" i="26"/>
  <c r="P117" i="26"/>
  <c r="AN86" i="26"/>
  <c r="AF18" i="26"/>
  <c r="D69" i="36"/>
  <c r="X45" i="36"/>
  <c r="N26" i="36"/>
  <c r="C126" i="26"/>
  <c r="BJ105" i="26"/>
  <c r="W105" i="26"/>
  <c r="E126" i="36"/>
  <c r="AV57" i="36"/>
  <c r="P115" i="46"/>
  <c r="I155" i="47" s="1"/>
  <c r="AA18" i="46"/>
  <c r="AF18" i="46"/>
  <c r="I170" i="47"/>
  <c r="BD86" i="46"/>
  <c r="I184" i="47"/>
  <c r="CS108" i="26"/>
  <c r="CP105" i="26"/>
  <c r="CQ76" i="46"/>
  <c r="CR75" i="26"/>
  <c r="CT77" i="26"/>
  <c r="CS108" i="46"/>
  <c r="CU78" i="26"/>
  <c r="DF91" i="46"/>
  <c r="CU110" i="26"/>
  <c r="CQ74" i="26"/>
  <c r="DA86" i="46"/>
  <c r="DF121" i="26"/>
  <c r="CR107" i="26"/>
  <c r="GD91" i="46"/>
  <c r="DE120" i="46"/>
  <c r="FQ83" i="52"/>
  <c r="DC118" i="46"/>
  <c r="CN103" i="46"/>
  <c r="V46" i="21" l="1"/>
  <c r="R27" i="21"/>
  <c r="C157" i="36"/>
  <c r="I6" i="47"/>
  <c r="AN67" i="21"/>
  <c r="E75" i="21"/>
  <c r="FY81" i="52" a="1"/>
  <c r="FY81" i="52" s="1"/>
  <c r="BY105" i="52" a="1"/>
  <c r="R30" i="26"/>
  <c r="AH83" i="26" s="1"/>
  <c r="BD83" i="26" s="1"/>
  <c r="N29" i="46"/>
  <c r="BB92" i="46"/>
  <c r="I194" i="47"/>
  <c r="BJ119" i="46"/>
  <c r="V124" i="46"/>
  <c r="I159" i="47"/>
  <c r="H83" i="36"/>
  <c r="E109" i="26"/>
  <c r="E126" i="26" s="1"/>
  <c r="I165" i="47"/>
  <c r="FJ92" i="26"/>
  <c r="E182" i="26"/>
  <c r="GK92" i="26"/>
  <c r="BD92" i="26"/>
  <c r="AC77" i="46"/>
  <c r="BD77" i="46" s="1"/>
  <c r="AA49" i="36"/>
  <c r="AV49" i="36" s="1"/>
  <c r="G105" i="46"/>
  <c r="BD73" i="46"/>
  <c r="AB25" i="21"/>
  <c r="AJ51" i="21" s="1"/>
  <c r="V25" i="36"/>
  <c r="C133" i="36"/>
  <c r="C155" i="36"/>
  <c r="I109" i="46"/>
  <c r="I124" i="46" s="1"/>
  <c r="K18" i="46"/>
  <c r="J75" i="21"/>
  <c r="AN72" i="21"/>
  <c r="I12" i="47"/>
  <c r="I7" i="47"/>
  <c r="I49" i="47" s="1"/>
  <c r="I94" i="47" s="1"/>
  <c r="AN68" i="21"/>
  <c r="H75" i="21"/>
  <c r="R13" i="21"/>
  <c r="W49" i="21"/>
  <c r="R16" i="26"/>
  <c r="AF81" i="26" s="1"/>
  <c r="BD81" i="26" s="1"/>
  <c r="K33" i="46"/>
  <c r="K112" i="26"/>
  <c r="K126" i="26" s="1"/>
  <c r="AB74" i="46"/>
  <c r="I163" i="47" s="1"/>
  <c r="F33" i="46"/>
  <c r="I47" i="47"/>
  <c r="I92" i="47" s="1"/>
  <c r="D83" i="36"/>
  <c r="AV69" i="36"/>
  <c r="AV45" i="36"/>
  <c r="X61" i="36"/>
  <c r="BD86" i="26"/>
  <c r="I131" i="47"/>
  <c r="C160" i="36"/>
  <c r="C138" i="36"/>
  <c r="E70" i="36"/>
  <c r="R27" i="36"/>
  <c r="Z46" i="36"/>
  <c r="P124" i="46"/>
  <c r="P126" i="26"/>
  <c r="BJ117" i="26"/>
  <c r="BJ115" i="46"/>
  <c r="V13" i="36"/>
  <c r="K73" i="36"/>
  <c r="AB52" i="36"/>
  <c r="BD79" i="46"/>
  <c r="I169" i="47"/>
  <c r="BD74" i="46"/>
  <c r="I145" i="47"/>
  <c r="BJ106" i="46"/>
  <c r="D124" i="46"/>
  <c r="E107" i="46"/>
  <c r="AD75" i="46"/>
  <c r="BD78" i="46"/>
  <c r="I167" i="47"/>
  <c r="CZ115" i="46"/>
  <c r="DD119" i="46"/>
  <c r="CQ106" i="46"/>
  <c r="CZ83" i="26"/>
  <c r="CN73" i="46"/>
  <c r="CO74" i="46"/>
  <c r="CT79" i="46"/>
  <c r="CS78" i="46"/>
  <c r="DB117" i="26"/>
  <c r="DI92" i="26"/>
  <c r="CR77" i="46"/>
  <c r="CX81" i="26"/>
  <c r="DC86" i="26"/>
  <c r="GC81" i="52"/>
  <c r="R30" i="46" l="1"/>
  <c r="C140" i="21"/>
  <c r="C123" i="21"/>
  <c r="BJ109" i="26"/>
  <c r="M111" i="26"/>
  <c r="M69" i="21"/>
  <c r="Z54" i="21"/>
  <c r="Z27" i="21"/>
  <c r="I16" i="47"/>
  <c r="I62" i="47" s="1"/>
  <c r="I111" i="47" s="1"/>
  <c r="BO46" i="21"/>
  <c r="BO57" i="21" s="1"/>
  <c r="V57" i="21"/>
  <c r="AN46" i="21"/>
  <c r="FY88" i="52"/>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V13" i="21"/>
  <c r="X52" i="21"/>
  <c r="K70" i="21"/>
  <c r="BJ112" i="26"/>
  <c r="BJ105" i="46"/>
  <c r="G124" i="46"/>
  <c r="I144" i="47"/>
  <c r="C141" i="21"/>
  <c r="C124" i="21"/>
  <c r="I41" i="47"/>
  <c r="AL51" i="2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E83" i="52"/>
  <c r="GH86" i="52"/>
  <c r="GJ88" i="52"/>
  <c r="GK89" i="52"/>
  <c r="GD82" i="52"/>
  <c r="GI87" i="52"/>
  <c r="CR107" i="46"/>
  <c r="CV111" i="26"/>
  <c r="GE92" i="46"/>
  <c r="CP75" i="46"/>
  <c r="CT109" i="26"/>
  <c r="GG85" i="52"/>
  <c r="GF84" i="52"/>
  <c r="DG92" i="46"/>
  <c r="CP105" i="46"/>
  <c r="CW112" i="26"/>
  <c r="X28" i="21" l="1"/>
  <c r="N73" i="21"/>
  <c r="AB27" i="21"/>
  <c r="I9" i="47"/>
  <c r="I51" i="47" s="1"/>
  <c r="I96" i="47" s="1"/>
  <c r="AN69" i="21"/>
  <c r="M75" i="21"/>
  <c r="AN54" i="21"/>
  <c r="Z57" i="21"/>
  <c r="I22" i="47"/>
  <c r="I79" i="47" s="1"/>
  <c r="I128" i="47" s="1"/>
  <c r="BS54" i="21"/>
  <c r="BS57" i="21" s="1"/>
  <c r="EZ81" i="52" a="1"/>
  <c r="FG82" i="52" s="1"/>
  <c r="CL105" i="52" a="1"/>
  <c r="BY81" i="52" a="1"/>
  <c r="AB13" i="21"/>
  <c r="AI53" i="21" s="1"/>
  <c r="L71" i="21"/>
  <c r="J114" i="26"/>
  <c r="V28" i="46"/>
  <c r="J112" i="46" s="1"/>
  <c r="Z26" i="26"/>
  <c r="AV75" i="36"/>
  <c r="J83" i="36"/>
  <c r="I54" i="47"/>
  <c r="I99" i="47" s="1"/>
  <c r="BQ52" i="21"/>
  <c r="BQ57" i="21" s="1"/>
  <c r="D136" i="21" s="1" a="1"/>
  <c r="X57" i="21"/>
  <c r="I21" i="47"/>
  <c r="I71" i="47" s="1"/>
  <c r="I120" i="47" s="1"/>
  <c r="AN52" i="21"/>
  <c r="X16" i="26"/>
  <c r="AK82" i="26" s="1"/>
  <c r="BD82" i="26" s="1"/>
  <c r="L113" i="26"/>
  <c r="V16" i="46"/>
  <c r="AC23" i="36"/>
  <c r="AA30" i="36"/>
  <c r="AA33" i="26" s="1"/>
  <c r="AH51" i="36"/>
  <c r="P18" i="46"/>
  <c r="AF81" i="46"/>
  <c r="K110" i="46"/>
  <c r="K75" i="21"/>
  <c r="AN70" i="21"/>
  <c r="I10" i="47"/>
  <c r="I52" i="47" s="1"/>
  <c r="I97" i="47" s="1"/>
  <c r="E110" i="21"/>
  <c r="AN51" i="21"/>
  <c r="M83" i="36"/>
  <c r="AV72" i="36"/>
  <c r="C137" i="36"/>
  <c r="C159" i="36"/>
  <c r="AV74" i="36"/>
  <c r="L83" i="36"/>
  <c r="C140" i="36"/>
  <c r="C162" i="36"/>
  <c r="AV54" i="36"/>
  <c r="AC13" i="36"/>
  <c r="Y15" i="36" s="1"/>
  <c r="AG53" i="36"/>
  <c r="I181" i="47"/>
  <c r="BD83" i="46"/>
  <c r="M124" i="46"/>
  <c r="I149" i="47"/>
  <c r="BJ109" i="46"/>
  <c r="CX83" i="46"/>
  <c r="CT109" i="46"/>
  <c r="CY82" i="26"/>
  <c r="X27" i="36" l="1"/>
  <c r="AJ55" i="21"/>
  <c r="N75" i="21"/>
  <c r="I13" i="47"/>
  <c r="AN73" i="21"/>
  <c r="C142" i="21"/>
  <c r="C125" i="21"/>
  <c r="G119" i="21" a="1"/>
  <c r="G119" i="21" s="1"/>
  <c r="U30" i="36"/>
  <c r="AB32" i="21"/>
  <c r="FC82" i="52"/>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FJ88" i="52"/>
  <c r="FG86" i="52"/>
  <c r="FK87" i="52"/>
  <c r="FA86" i="52"/>
  <c r="FI89" i="52"/>
  <c r="FC89" i="52"/>
  <c r="FG83" i="52"/>
  <c r="FA82" i="52"/>
  <c r="FA87" i="52"/>
  <c r="FB88" i="52"/>
  <c r="FE85" i="52"/>
  <c r="FC86" i="52"/>
  <c r="FH88" i="52"/>
  <c r="FB89" i="52"/>
  <c r="FE88" i="52"/>
  <c r="FC81" i="52"/>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G120" i="21"/>
  <c r="G128"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D144" i="21"/>
  <c r="D137" i="21"/>
  <c r="D136" i="21"/>
  <c r="I150" i="47"/>
  <c r="BJ110" i="46"/>
  <c r="K124" i="46"/>
  <c r="BD81" i="46"/>
  <c r="I173" i="47"/>
  <c r="I127" i="47"/>
  <c r="J126" i="26"/>
  <c r="BJ114" i="26"/>
  <c r="L26" i="26"/>
  <c r="R80" i="36"/>
  <c r="J18" i="26"/>
  <c r="S21" i="36"/>
  <c r="U21" i="36"/>
  <c r="L75" i="21"/>
  <c r="AN71" i="21"/>
  <c r="I11" i="47"/>
  <c r="I53" i="47" s="1"/>
  <c r="I98" i="47" s="1"/>
  <c r="BJ112" i="46"/>
  <c r="I152" i="47"/>
  <c r="J124" i="46"/>
  <c r="AL53" i="21"/>
  <c r="I42" i="47"/>
  <c r="AI57" i="21"/>
  <c r="C143" i="21"/>
  <c r="C126" i="21"/>
  <c r="AC26" i="26"/>
  <c r="Z26" i="46"/>
  <c r="AL80" i="26"/>
  <c r="C164" i="36"/>
  <c r="C142" i="36"/>
  <c r="I70" i="47"/>
  <c r="AH61" i="36"/>
  <c r="AV51" i="36"/>
  <c r="L111" i="46"/>
  <c r="X16" i="46"/>
  <c r="AK82" i="46" s="1"/>
  <c r="BD82" i="46" s="1"/>
  <c r="U18" i="46"/>
  <c r="P77" i="21" a="1"/>
  <c r="BJ113" i="26"/>
  <c r="L126" i="26"/>
  <c r="C139" i="36"/>
  <c r="C161" i="36"/>
  <c r="Y18" i="26"/>
  <c r="AB16" i="26" s="1"/>
  <c r="AD18" i="36"/>
  <c r="AG61" i="36"/>
  <c r="I78" i="47"/>
  <c r="AV53" i="36"/>
  <c r="AQ56" i="36"/>
  <c r="O79" i="36"/>
  <c r="C163" i="36"/>
  <c r="C141" i="36"/>
  <c r="CU110" i="46"/>
  <c r="CW82" i="46"/>
  <c r="CY114" i="26"/>
  <c r="CV81" i="46"/>
  <c r="CX113" i="26"/>
  <c r="CW112" i="46"/>
  <c r="G125" i="21" l="1"/>
  <c r="G127" i="21"/>
  <c r="G126" i="21"/>
  <c r="G121" i="21"/>
  <c r="G129" i="21"/>
  <c r="C146" i="21"/>
  <c r="F146" i="21" s="1"/>
  <c r="G146" i="21" s="1"/>
  <c r="H146" i="21" s="1"/>
  <c r="C129" i="21"/>
  <c r="G122" i="21"/>
  <c r="G124" i="21"/>
  <c r="FC99" i="52"/>
  <c r="EZ99" i="52"/>
  <c r="AJ57" i="21"/>
  <c r="D177" i="36" s="1" a="1"/>
  <c r="I43" i="47"/>
  <c r="AL55" i="21"/>
  <c r="G123" i="21"/>
  <c r="AA27" i="36"/>
  <c r="N76" i="36"/>
  <c r="AE55" i="36"/>
  <c r="X30" i="26"/>
  <c r="FK99" i="52"/>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AC89" i="26"/>
  <c r="I135" i="47" s="1"/>
  <c r="M18" i="26"/>
  <c r="AJ22" i="26" s="1"/>
  <c r="J18" i="46"/>
  <c r="R83" i="36"/>
  <c r="I59" i="47"/>
  <c r="I104" i="47" s="1"/>
  <c r="AV80" i="36"/>
  <c r="I119" i="47"/>
  <c r="BD80" i="26"/>
  <c r="I151" i="47"/>
  <c r="BJ111" i="46"/>
  <c r="L124" i="46"/>
  <c r="AC26" i="46"/>
  <c r="AA33" i="46" s="1"/>
  <c r="AE33" i="26"/>
  <c r="R119" i="26"/>
  <c r="AP88" i="26"/>
  <c r="AL80" i="46"/>
  <c r="S33" i="46"/>
  <c r="AD24" i="36"/>
  <c r="AC59" i="36"/>
  <c r="T23" i="26"/>
  <c r="AI28" i="26" s="1"/>
  <c r="AZ89" i="26" s="1"/>
  <c r="AN53" i="21"/>
  <c r="E112" i="21"/>
  <c r="C127" i="21"/>
  <c r="C144" i="21"/>
  <c r="AO85" i="26"/>
  <c r="AC18" i="26"/>
  <c r="AJ21" i="26" s="1"/>
  <c r="O118" i="26"/>
  <c r="AB16" i="46"/>
  <c r="AQ61" i="36"/>
  <c r="I85" i="47"/>
  <c r="AT56" i="36"/>
  <c r="O83" i="36"/>
  <c r="AV79" i="36"/>
  <c r="I58" i="47"/>
  <c r="I103" i="47" s="1"/>
  <c r="FC108" i="52"/>
  <c r="FI114" i="52"/>
  <c r="CW80" i="26"/>
  <c r="FJ115" i="52"/>
  <c r="CV111" i="46"/>
  <c r="FF111" i="52"/>
  <c r="FK116" i="52"/>
  <c r="FD109" i="52"/>
  <c r="EZ105" i="52"/>
  <c r="FE110" i="52"/>
  <c r="FG112" i="52"/>
  <c r="FB107" i="52"/>
  <c r="FH113" i="52"/>
  <c r="FA106" i="52"/>
  <c r="D178" i="36" l="1"/>
  <c r="D181" i="36"/>
  <c r="D180" i="36"/>
  <c r="D185" i="36"/>
  <c r="D184" i="36"/>
  <c r="D177" i="36"/>
  <c r="D179" i="36"/>
  <c r="D183" i="36"/>
  <c r="D182" i="36"/>
  <c r="X30" i="46"/>
  <c r="AI84" i="26"/>
  <c r="GW81" i="26"/>
  <c r="GX81" i="26" s="1"/>
  <c r="GY81" i="26" s="1"/>
  <c r="GZ81" i="26" s="1"/>
  <c r="HA81" i="26" s="1"/>
  <c r="HB81" i="26" s="1"/>
  <c r="N115" i="26"/>
  <c r="U33" i="26"/>
  <c r="AN55" i="21"/>
  <c r="E114" i="21"/>
  <c r="AV55" i="36"/>
  <c r="I80" i="47"/>
  <c r="AE61" i="36"/>
  <c r="I55" i="47"/>
  <c r="I100" i="47" s="1"/>
  <c r="N83" i="36"/>
  <c r="AV76" i="36"/>
  <c r="Y30" i="36"/>
  <c r="Q77" i="36"/>
  <c r="AR58" i="36"/>
  <c r="HH60" i="52" a="1"/>
  <c r="HI62" i="52" s="1"/>
  <c r="AN88" i="21"/>
  <c r="C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AN81" i="21"/>
  <c r="C107" i="21" s="1"/>
  <c r="I107" i="21" s="1"/>
  <c r="BJ119" i="26"/>
  <c r="R126" i="26"/>
  <c r="AN79" i="21"/>
  <c r="C105" i="21" s="1"/>
  <c r="I105" i="21" s="1"/>
  <c r="W90" i="21"/>
  <c r="W93" i="21" s="1"/>
  <c r="AN80" i="21"/>
  <c r="C106" i="21" s="1"/>
  <c r="I106" i="21" s="1"/>
  <c r="R90" i="21"/>
  <c r="R93" i="21" s="1"/>
  <c r="AR64" i="36"/>
  <c r="I83" i="47"/>
  <c r="AC61" i="36"/>
  <c r="AN85" i="21"/>
  <c r="C111" i="21" s="1"/>
  <c r="I111" i="21" s="1"/>
  <c r="AN84" i="21"/>
  <c r="C110" i="21" s="1"/>
  <c r="I110" i="21" s="1"/>
  <c r="S90" i="21"/>
  <c r="S93" i="21" s="1"/>
  <c r="C169" i="36"/>
  <c r="C147" i="36"/>
  <c r="AN83" i="21"/>
  <c r="C109" i="21" s="1"/>
  <c r="I109" i="21" s="1"/>
  <c r="U90" i="21"/>
  <c r="U93" i="21" s="1"/>
  <c r="AR59" i="36"/>
  <c r="AD26" i="36"/>
  <c r="V90" i="21"/>
  <c r="V93" i="21" s="1"/>
  <c r="Q90" i="21"/>
  <c r="Q92" i="21" s="1"/>
  <c r="AN87" i="21"/>
  <c r="C113" i="21" s="1"/>
  <c r="I113" i="21" s="1"/>
  <c r="R117" i="46"/>
  <c r="AP88" i="46"/>
  <c r="AE33" i="46"/>
  <c r="AG89" i="26"/>
  <c r="I136" i="47" s="1"/>
  <c r="T31" i="26"/>
  <c r="T23" i="46"/>
  <c r="AI28" i="46" s="1"/>
  <c r="AZ89" i="46" s="1"/>
  <c r="AC89" i="46"/>
  <c r="I188" i="47" s="1"/>
  <c r="M18" i="46"/>
  <c r="AJ22" i="46" s="1"/>
  <c r="AN86" i="21"/>
  <c r="C112" i="21" s="1"/>
  <c r="I112" i="21" s="1"/>
  <c r="P90" i="21"/>
  <c r="AN77" i="21"/>
  <c r="C103" i="21" s="1"/>
  <c r="I103" i="21" s="1"/>
  <c r="AN82" i="21"/>
  <c r="C108" i="21" s="1"/>
  <c r="I108" i="21" s="1"/>
  <c r="AB89" i="46"/>
  <c r="I187" i="47" s="1"/>
  <c r="M31" i="46"/>
  <c r="I172" i="47"/>
  <c r="BD80" i="46"/>
  <c r="I84" i="47"/>
  <c r="AD61" i="36"/>
  <c r="T90" i="21"/>
  <c r="T93" i="21" s="1"/>
  <c r="I133" i="47"/>
  <c r="BD88" i="26"/>
  <c r="X90" i="21"/>
  <c r="X93" i="21" s="1"/>
  <c r="V31" i="26"/>
  <c r="V23" i="46"/>
  <c r="AH89" i="26"/>
  <c r="I137" i="47" s="1"/>
  <c r="E125" i="36"/>
  <c r="AV56" i="36"/>
  <c r="C146" i="36"/>
  <c r="C168" i="36"/>
  <c r="Y18" i="46"/>
  <c r="AO85" i="46"/>
  <c r="AC18" i="46"/>
  <c r="O116" i="46"/>
  <c r="O126" i="26"/>
  <c r="BJ118" i="26"/>
  <c r="BD85" i="26"/>
  <c r="I130" i="47"/>
  <c r="DD119" i="26"/>
  <c r="CU80" i="46"/>
  <c r="DB85" i="26"/>
  <c r="DE88" i="26"/>
  <c r="DC118" i="26"/>
  <c r="AV77" i="36" l="1"/>
  <c r="I56" i="47"/>
  <c r="I101" i="47" s="1"/>
  <c r="Q83" i="36"/>
  <c r="T85" i="36" a="1"/>
  <c r="W97" i="36" s="1"/>
  <c r="Y33" i="26"/>
  <c r="AA30" i="26" s="1"/>
  <c r="AD32" i="36"/>
  <c r="C143" i="36"/>
  <c r="C165" i="36"/>
  <c r="BJ115" i="26"/>
  <c r="N126" i="26"/>
  <c r="AJ37" i="26"/>
  <c r="GU81" i="46"/>
  <c r="GV81" i="46" s="1"/>
  <c r="GW81" i="46" s="1"/>
  <c r="GX81" i="46" s="1"/>
  <c r="GY81" i="46" s="1"/>
  <c r="GZ81" i="46" s="1"/>
  <c r="AI84" i="46"/>
  <c r="N113" i="46"/>
  <c r="U33" i="46"/>
  <c r="I114" i="21"/>
  <c r="I129" i="47"/>
  <c r="BD84" i="26"/>
  <c r="I87" i="47"/>
  <c r="AT58" i="36"/>
  <c r="HN70" i="52"/>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E119" i="21" a="1"/>
  <c r="P92" i="21"/>
  <c r="AG89" i="46"/>
  <c r="I189" i="47" s="1"/>
  <c r="T31" i="46"/>
  <c r="I191" i="47"/>
  <c r="AR94" i="46" a="1"/>
  <c r="BB89" i="46"/>
  <c r="V31" i="46"/>
  <c r="AH89" i="46"/>
  <c r="I190" i="47" s="1"/>
  <c r="BD88" i="46"/>
  <c r="I186" i="47"/>
  <c r="BJ117" i="46"/>
  <c r="I157" i="47"/>
  <c r="R124" i="46"/>
  <c r="G133" i="36" a="1"/>
  <c r="D155" i="36" a="1"/>
  <c r="AC91" i="36"/>
  <c r="W95" i="36"/>
  <c r="AA96" i="36"/>
  <c r="AE95" i="36"/>
  <c r="AB87" i="36"/>
  <c r="AA86" i="36"/>
  <c r="W87" i="36"/>
  <c r="AG88" i="36"/>
  <c r="T94" i="36"/>
  <c r="AB97" i="36"/>
  <c r="AF97" i="36"/>
  <c r="Z93" i="36"/>
  <c r="W98" i="36"/>
  <c r="AB90" i="36"/>
  <c r="AD91" i="36"/>
  <c r="AE92" i="36"/>
  <c r="AG98" i="36"/>
  <c r="AG95" i="36"/>
  <c r="AF86" i="36"/>
  <c r="AA91" i="36"/>
  <c r="Z95" i="36"/>
  <c r="AC95" i="36"/>
  <c r="V94" i="36"/>
  <c r="T100" i="36"/>
  <c r="AE98" i="36"/>
  <c r="AB93" i="36"/>
  <c r="AG94" i="36"/>
  <c r="AD87" i="36"/>
  <c r="Z99" i="36"/>
  <c r="AH92" i="36"/>
  <c r="X85" i="36"/>
  <c r="AH99" i="36"/>
  <c r="AF89" i="36"/>
  <c r="T91" i="36"/>
  <c r="U99" i="36"/>
  <c r="W92" i="36"/>
  <c r="AC96" i="36"/>
  <c r="AD92" i="36"/>
  <c r="Z86" i="36"/>
  <c r="Y88" i="36"/>
  <c r="AF87" i="36"/>
  <c r="V89" i="36"/>
  <c r="W100" i="36"/>
  <c r="X90" i="36"/>
  <c r="AE88" i="36"/>
  <c r="T97" i="36"/>
  <c r="AA100" i="36"/>
  <c r="AE85" i="36"/>
  <c r="AB85" i="36"/>
  <c r="AF88" i="36"/>
  <c r="V86" i="36"/>
  <c r="W86" i="36"/>
  <c r="V93" i="36"/>
  <c r="W96" i="36"/>
  <c r="AA99" i="36"/>
  <c r="Z96" i="36"/>
  <c r="AE93" i="36"/>
  <c r="AC93" i="36"/>
  <c r="AC100" i="36"/>
  <c r="T86" i="36"/>
  <c r="T89" i="36"/>
  <c r="AB91" i="36"/>
  <c r="W85" i="36"/>
  <c r="AF100" i="36"/>
  <c r="AD99" i="36"/>
  <c r="AD100" i="36"/>
  <c r="U88" i="36"/>
  <c r="T85" i="36"/>
  <c r="AB94" i="36"/>
  <c r="AB100" i="36"/>
  <c r="Y85" i="36"/>
  <c r="Z94" i="36"/>
  <c r="AH89" i="36"/>
  <c r="Y95" i="36"/>
  <c r="Y100" i="36"/>
  <c r="T99" i="36"/>
  <c r="X94" i="36"/>
  <c r="W90" i="36"/>
  <c r="Y94" i="36"/>
  <c r="AC85" i="36"/>
  <c r="X92" i="36"/>
  <c r="AA85" i="36"/>
  <c r="AA90" i="36"/>
  <c r="AA88" i="36"/>
  <c r="V87" i="36"/>
  <c r="AH97" i="36"/>
  <c r="AB96" i="36"/>
  <c r="AH87" i="36"/>
  <c r="AG85" i="36"/>
  <c r="X89" i="36"/>
  <c r="AC94" i="36"/>
  <c r="AH96" i="36"/>
  <c r="AC87" i="36"/>
  <c r="AC98" i="36"/>
  <c r="AG90" i="36"/>
  <c r="AH90" i="36"/>
  <c r="AD89" i="36"/>
  <c r="Z88" i="36"/>
  <c r="V91" i="36"/>
  <c r="T87" i="36"/>
  <c r="Z87" i="36"/>
  <c r="Y93" i="36"/>
  <c r="X87" i="36"/>
  <c r="AH85" i="36"/>
  <c r="AG93" i="36"/>
  <c r="T88" i="36"/>
  <c r="Z85" i="36"/>
  <c r="Z89" i="36"/>
  <c r="AF93" i="36"/>
  <c r="AE86" i="36"/>
  <c r="AD96" i="36"/>
  <c r="V100" i="36"/>
  <c r="AD85" i="36"/>
  <c r="Y86" i="36"/>
  <c r="AD97" i="36"/>
  <c r="AF98" i="36"/>
  <c r="V88" i="36"/>
  <c r="AB88" i="36"/>
  <c r="AH93" i="36"/>
  <c r="Z92" i="36"/>
  <c r="AT59" i="36"/>
  <c r="I88" i="47"/>
  <c r="AR61" i="36"/>
  <c r="BD89" i="26"/>
  <c r="E179" i="26"/>
  <c r="FJ89" i="26"/>
  <c r="GK89" i="2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I183" i="47"/>
  <c r="BD85" i="46"/>
  <c r="I156" i="47"/>
  <c r="BJ116" i="46"/>
  <c r="O124" i="46"/>
  <c r="DA84" i="26"/>
  <c r="DC88" i="46"/>
  <c r="DA116" i="46"/>
  <c r="CZ85" i="46"/>
  <c r="CZ115" i="26"/>
  <c r="DB117" i="46"/>
  <c r="DF89" i="26"/>
  <c r="AJ37" i="46" l="1"/>
  <c r="AV58" i="36"/>
  <c r="E127" i="36"/>
  <c r="I153" i="47"/>
  <c r="N124" i="46"/>
  <c r="BJ113" i="46"/>
  <c r="W88" i="36"/>
  <c r="AF96" i="36"/>
  <c r="AH100" i="36"/>
  <c r="U96" i="36"/>
  <c r="AF85" i="36"/>
  <c r="AA89" i="36"/>
  <c r="AE87" i="36"/>
  <c r="U90" i="36"/>
  <c r="U91" i="36"/>
  <c r="X88" i="36"/>
  <c r="X86" i="36"/>
  <c r="AG89" i="36"/>
  <c r="T93" i="36"/>
  <c r="AA95" i="36"/>
  <c r="V95" i="36"/>
  <c r="V102" i="36" s="1"/>
  <c r="V105" i="36" s="1"/>
  <c r="W91" i="36"/>
  <c r="Y98" i="36"/>
  <c r="AE91" i="36"/>
  <c r="W94" i="36"/>
  <c r="AF92" i="36"/>
  <c r="X93" i="36"/>
  <c r="U86" i="36"/>
  <c r="U102" i="36" s="1"/>
  <c r="U104" i="36" s="1"/>
  <c r="U89" i="36"/>
  <c r="X91" i="36"/>
  <c r="U94" i="36"/>
  <c r="V85" i="36"/>
  <c r="AH88" i="36"/>
  <c r="AA98" i="36"/>
  <c r="AB95" i="36"/>
  <c r="W93" i="36"/>
  <c r="W102" i="36" s="1"/>
  <c r="W105" i="36" s="1"/>
  <c r="I182" i="47"/>
  <c r="BD84" i="46"/>
  <c r="AD29" i="26"/>
  <c r="AC33" i="26"/>
  <c r="AJ35" i="26" s="1"/>
  <c r="AM87" i="26"/>
  <c r="AA30" i="46"/>
  <c r="Q116" i="26"/>
  <c r="W99" i="36"/>
  <c r="Z100" i="36"/>
  <c r="Z97" i="36"/>
  <c r="AA94" i="36"/>
  <c r="X99" i="36"/>
  <c r="AC99" i="36"/>
  <c r="Z91" i="36"/>
  <c r="AD93" i="36"/>
  <c r="AH95" i="36"/>
  <c r="AH102" i="36" s="1"/>
  <c r="AH105" i="36" s="1"/>
  <c r="Y96" i="36"/>
  <c r="V96" i="36"/>
  <c r="T90" i="36"/>
  <c r="T102" i="36" s="1"/>
  <c r="W89" i="36"/>
  <c r="AF99" i="36"/>
  <c r="AG96" i="36"/>
  <c r="T98" i="36"/>
  <c r="X98" i="36"/>
  <c r="AV98" i="36" s="1"/>
  <c r="C126" i="36" s="1"/>
  <c r="I126" i="36" s="1"/>
  <c r="AG91" i="36"/>
  <c r="AG102" i="36" s="1"/>
  <c r="AG105" i="36" s="1"/>
  <c r="AB89" i="36"/>
  <c r="Y91" i="36"/>
  <c r="AA92" i="36"/>
  <c r="AE96" i="36"/>
  <c r="AG86" i="36"/>
  <c r="T96" i="36"/>
  <c r="AE97" i="36"/>
  <c r="U95" i="36"/>
  <c r="Y90" i="36"/>
  <c r="AA93" i="36"/>
  <c r="Y89" i="36"/>
  <c r="U85" i="36"/>
  <c r="AD90" i="36"/>
  <c r="V90" i="36"/>
  <c r="U92" i="36"/>
  <c r="AC92" i="36"/>
  <c r="AG87" i="36"/>
  <c r="AE100" i="36"/>
  <c r="V97" i="36"/>
  <c r="AB98" i="36"/>
  <c r="AG99" i="36"/>
  <c r="AA87" i="36"/>
  <c r="AE89" i="36"/>
  <c r="Y92" i="36"/>
  <c r="AE99" i="36"/>
  <c r="X96" i="36"/>
  <c r="AV96" i="36" s="1"/>
  <c r="C124" i="36" s="1"/>
  <c r="I124" i="36" s="1"/>
  <c r="AG100" i="36"/>
  <c r="AF91" i="36"/>
  <c r="AD95" i="36"/>
  <c r="AH94" i="36"/>
  <c r="AG92" i="36"/>
  <c r="Z98" i="36"/>
  <c r="Z102" i="36" s="1"/>
  <c r="Z105" i="36" s="1"/>
  <c r="AH86" i="36"/>
  <c r="V99" i="36"/>
  <c r="U93" i="36"/>
  <c r="AH98" i="36"/>
  <c r="AD94" i="36"/>
  <c r="AE90" i="36"/>
  <c r="AB86" i="36"/>
  <c r="AC88" i="36"/>
  <c r="AA97" i="36"/>
  <c r="U97" i="36"/>
  <c r="AD98" i="36"/>
  <c r="U100" i="36"/>
  <c r="X97" i="36"/>
  <c r="Y99" i="36"/>
  <c r="AF90" i="36"/>
  <c r="AD86" i="36"/>
  <c r="Y97" i="36"/>
  <c r="V98" i="36"/>
  <c r="AF94" i="36"/>
  <c r="AB99" i="36"/>
  <c r="AF95" i="36"/>
  <c r="AG97" i="36"/>
  <c r="X95" i="36"/>
  <c r="X102" i="36" s="1"/>
  <c r="X105" i="36" s="1"/>
  <c r="AD88" i="36"/>
  <c r="X100" i="36"/>
  <c r="AC90" i="36"/>
  <c r="U98" i="36"/>
  <c r="Z90" i="36"/>
  <c r="U87" i="36"/>
  <c r="AC89" i="36"/>
  <c r="AB92" i="36"/>
  <c r="Y87" i="36"/>
  <c r="Y102" i="36" s="1"/>
  <c r="Y105" i="36" s="1"/>
  <c r="V92" i="36"/>
  <c r="T95" i="36"/>
  <c r="AV95" i="36" s="1"/>
  <c r="C123" i="36" s="1"/>
  <c r="I123" i="36" s="1"/>
  <c r="AC86" i="36"/>
  <c r="AC97" i="36"/>
  <c r="T92" i="36"/>
  <c r="AH91" i="36"/>
  <c r="AE94" i="36"/>
  <c r="AV94" i="36" s="1"/>
  <c r="C122" i="36" s="1"/>
  <c r="I122" i="36" s="1"/>
  <c r="C166" i="36"/>
  <c r="C144" i="36"/>
  <c r="HI73" i="52"/>
  <c r="HI75" i="52" s="1"/>
  <c r="HP73" i="52"/>
  <c r="HP75" i="52" s="1"/>
  <c r="HK73" i="52"/>
  <c r="HK75" i="52" s="1"/>
  <c r="HJ73" i="52"/>
  <c r="HJ75" i="52" s="1"/>
  <c r="HH73" i="52"/>
  <c r="HH75" i="52" s="1"/>
  <c r="HO73" i="52"/>
  <c r="HO75" i="52" s="1"/>
  <c r="HL73" i="52"/>
  <c r="HL75" i="52" s="1"/>
  <c r="HN73" i="52"/>
  <c r="HN75" i="52" s="1"/>
  <c r="HM73" i="52"/>
  <c r="HM75" i="52" s="1"/>
  <c r="AV59" i="36"/>
  <c r="E128" i="36"/>
  <c r="AC102" i="36"/>
  <c r="AC105" i="36" s="1"/>
  <c r="AV86" i="36"/>
  <c r="C114" i="36" s="1"/>
  <c r="I114" i="36" s="1"/>
  <c r="D169" i="36"/>
  <c r="F169" i="36" s="1"/>
  <c r="D164" i="36"/>
  <c r="F164" i="36" s="1"/>
  <c r="D161" i="36"/>
  <c r="F161" i="36" s="1"/>
  <c r="D162" i="36"/>
  <c r="F162" i="36" s="1"/>
  <c r="D159" i="36"/>
  <c r="F159" i="36" s="1"/>
  <c r="D168" i="36"/>
  <c r="F168" i="36" s="1"/>
  <c r="D156" i="36"/>
  <c r="D165" i="36"/>
  <c r="F165" i="36" s="1"/>
  <c r="D160" i="36"/>
  <c r="F160" i="36" s="1"/>
  <c r="D166" i="36"/>
  <c r="D158" i="36"/>
  <c r="F158" i="36" s="1"/>
  <c r="D167" i="36"/>
  <c r="F167" i="36" s="1"/>
  <c r="D155" i="36"/>
  <c r="D163" i="36"/>
  <c r="F163" i="36" s="1"/>
  <c r="D157" i="36"/>
  <c r="F157" i="36" s="1"/>
  <c r="G135" i="36"/>
  <c r="G146" i="36"/>
  <c r="G138" i="36"/>
  <c r="G142" i="36"/>
  <c r="G136" i="36"/>
  <c r="G133" i="36"/>
  <c r="G144" i="36"/>
  <c r="G143" i="36"/>
  <c r="G137" i="36"/>
  <c r="G147" i="36"/>
  <c r="G141" i="36"/>
  <c r="G145" i="36"/>
  <c r="G139" i="36"/>
  <c r="G134" i="36"/>
  <c r="G140" i="36"/>
  <c r="AV85" i="36"/>
  <c r="C113" i="36" s="1"/>
  <c r="I113" i="36" s="1"/>
  <c r="AV88" i="36"/>
  <c r="C116" i="36" s="1"/>
  <c r="I116" i="36" s="1"/>
  <c r="AV97" i="36"/>
  <c r="C125" i="36" s="1"/>
  <c r="I125" i="36" s="1"/>
  <c r="AV99" i="36"/>
  <c r="C127" i="36" s="1"/>
  <c r="I127" i="36" s="1"/>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V100" i="36"/>
  <c r="C128" i="36" s="1"/>
  <c r="I128" i="36" s="1"/>
  <c r="AV90" i="36"/>
  <c r="C118" i="36" s="1"/>
  <c r="I118" i="36" s="1"/>
  <c r="AA102" i="36"/>
  <c r="AA105" i="36" s="1"/>
  <c r="AR63" i="36"/>
  <c r="AR65" i="36" s="1"/>
  <c r="C177" i="36" a="1"/>
  <c r="AF102" i="36"/>
  <c r="AF105" i="36" s="1"/>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HP89" i="52"/>
  <c r="DD89" i="46"/>
  <c r="HI82" i="52"/>
  <c r="HJ83" i="52"/>
  <c r="HO88" i="52"/>
  <c r="CX113" i="46"/>
  <c r="HL85" i="52"/>
  <c r="HN87" i="52"/>
  <c r="HM86" i="52"/>
  <c r="GB89" i="46"/>
  <c r="HK84" i="52"/>
  <c r="HH81" i="52"/>
  <c r="CY84" i="46"/>
  <c r="AD102" i="36" l="1"/>
  <c r="AD105" i="36" s="1"/>
  <c r="AE102" i="36"/>
  <c r="AE105" i="36" s="1"/>
  <c r="AB102" i="36"/>
  <c r="AB105" i="36" s="1"/>
  <c r="AV92" i="36"/>
  <c r="C120" i="36" s="1"/>
  <c r="I120" i="36" s="1"/>
  <c r="AV87" i="36"/>
  <c r="C115" i="36" s="1"/>
  <c r="I115" i="36" s="1"/>
  <c r="BD105" i="26" a="1"/>
  <c r="BJ116" i="26"/>
  <c r="X128" i="26" a="1"/>
  <c r="Q126" i="26"/>
  <c r="AV93" i="36"/>
  <c r="C121" i="36" s="1"/>
  <c r="I121" i="36" s="1"/>
  <c r="AM87" i="46"/>
  <c r="AC33" i="46"/>
  <c r="AD29" i="46"/>
  <c r="Y33" i="46"/>
  <c r="AJ35" i="46" s="1"/>
  <c r="Q114" i="46"/>
  <c r="F166" i="36"/>
  <c r="I132" i="47"/>
  <c r="BD87" i="26"/>
  <c r="X94" i="26" a="1"/>
  <c r="HR81" i="52" a="1"/>
  <c r="HR88" i="52" s="1"/>
  <c r="E133" i="36" a="1"/>
  <c r="T104" i="36"/>
  <c r="C181" i="36"/>
  <c r="C178" i="36"/>
  <c r="C180" i="36"/>
  <c r="C185" i="36"/>
  <c r="F185" i="36" s="1"/>
  <c r="C182" i="36"/>
  <c r="C184" i="36"/>
  <c r="F184" i="36" s="1"/>
  <c r="C177" i="36"/>
  <c r="C183" i="36"/>
  <c r="C179" i="36"/>
  <c r="IC88" i="52"/>
  <c r="DA116" i="26"/>
  <c r="DD87" i="26"/>
  <c r="DN105" i="26" l="1" a="1"/>
  <c r="DN73" i="26" a="1"/>
  <c r="EK73" i="26" a="1"/>
  <c r="BF113" i="26"/>
  <c r="E199" i="26" s="1"/>
  <c r="BD115" i="26"/>
  <c r="C201" i="26" s="1"/>
  <c r="BF120" i="26"/>
  <c r="E206" i="26" s="1"/>
  <c r="BD119" i="26"/>
  <c r="C205" i="26" s="1"/>
  <c r="BH118" i="26"/>
  <c r="G204" i="26" s="1"/>
  <c r="BG106" i="26"/>
  <c r="F192" i="26" s="1"/>
  <c r="BG112" i="26"/>
  <c r="F198" i="26" s="1"/>
  <c r="BF122" i="26"/>
  <c r="E208" i="26" s="1"/>
  <c r="BH107" i="26"/>
  <c r="G193" i="26" s="1"/>
  <c r="BF116" i="26"/>
  <c r="E202" i="26" s="1"/>
  <c r="BD122" i="26"/>
  <c r="C208" i="26" s="1"/>
  <c r="BF121" i="26"/>
  <c r="E207" i="26" s="1"/>
  <c r="BH114" i="26"/>
  <c r="G200" i="26" s="1"/>
  <c r="BD117" i="26"/>
  <c r="C203" i="26" s="1"/>
  <c r="BD118" i="26"/>
  <c r="C204" i="26" s="1"/>
  <c r="BF105" i="26"/>
  <c r="E191" i="26" s="1"/>
  <c r="BE109" i="26"/>
  <c r="D195" i="26" s="1"/>
  <c r="BE119" i="26"/>
  <c r="D205" i="26" s="1"/>
  <c r="BG122" i="26"/>
  <c r="F208" i="26" s="1"/>
  <c r="BD113" i="26"/>
  <c r="C199" i="26" s="1"/>
  <c r="BE108" i="26"/>
  <c r="D194" i="26" s="1"/>
  <c r="BD106" i="26"/>
  <c r="C192" i="26" s="1"/>
  <c r="BG110" i="26"/>
  <c r="F196" i="26" s="1"/>
  <c r="BD112" i="26"/>
  <c r="C198" i="26" s="1"/>
  <c r="BE114" i="26"/>
  <c r="D200" i="26" s="1"/>
  <c r="BG107" i="26"/>
  <c r="F193" i="26" s="1"/>
  <c r="BD116" i="26"/>
  <c r="C202" i="26" s="1"/>
  <c r="BF108" i="26"/>
  <c r="E194" i="26" s="1"/>
  <c r="BH117" i="26"/>
  <c r="G203" i="26" s="1"/>
  <c r="BH109" i="26"/>
  <c r="G195" i="26" s="1"/>
  <c r="BE113" i="26"/>
  <c r="D199" i="26" s="1"/>
  <c r="BG121" i="26"/>
  <c r="F207" i="26" s="1"/>
  <c r="BE122" i="26"/>
  <c r="D208" i="26" s="1"/>
  <c r="BG118" i="26"/>
  <c r="F204" i="26" s="1"/>
  <c r="BD121" i="26"/>
  <c r="C207" i="26" s="1"/>
  <c r="BF115" i="26"/>
  <c r="E201" i="26" s="1"/>
  <c r="BG113" i="26"/>
  <c r="F199" i="26" s="1"/>
  <c r="BE107" i="26"/>
  <c r="D193" i="26" s="1"/>
  <c r="BH119" i="26"/>
  <c r="G205" i="26" s="1"/>
  <c r="BF117" i="26"/>
  <c r="E203" i="26" s="1"/>
  <c r="BE120" i="26"/>
  <c r="D206" i="26" s="1"/>
  <c r="BH121" i="26"/>
  <c r="G207" i="26" s="1"/>
  <c r="BE106" i="26"/>
  <c r="D192" i="26" s="1"/>
  <c r="BF114" i="26"/>
  <c r="E200" i="26" s="1"/>
  <c r="BE118" i="26"/>
  <c r="D204" i="26" s="1"/>
  <c r="BE121" i="26"/>
  <c r="D207" i="26" s="1"/>
  <c r="BF119" i="26"/>
  <c r="E205" i="26" s="1"/>
  <c r="BD111" i="26"/>
  <c r="C197" i="26" s="1"/>
  <c r="BH113" i="26"/>
  <c r="G199" i="26" s="1"/>
  <c r="BD107" i="26"/>
  <c r="C193" i="26" s="1"/>
  <c r="BD108" i="26"/>
  <c r="C194" i="26" s="1"/>
  <c r="BH112" i="26"/>
  <c r="G198" i="26" s="1"/>
  <c r="BG116" i="26"/>
  <c r="F202" i="26" s="1"/>
  <c r="BE116" i="26"/>
  <c r="D202" i="26" s="1"/>
  <c r="BE110" i="26"/>
  <c r="D196" i="26" s="1"/>
  <c r="BH115" i="26"/>
  <c r="G201" i="26" s="1"/>
  <c r="BH116" i="26"/>
  <c r="G202" i="26" s="1"/>
  <c r="BF123" i="26"/>
  <c r="E209" i="26" s="1"/>
  <c r="BG115" i="26"/>
  <c r="F201" i="26" s="1"/>
  <c r="BH110" i="26"/>
  <c r="G196" i="26" s="1"/>
  <c r="BH111" i="26"/>
  <c r="G197" i="26" s="1"/>
  <c r="BG111" i="26"/>
  <c r="F197" i="26" s="1"/>
  <c r="BG114" i="26"/>
  <c r="F200" i="26" s="1"/>
  <c r="BH106" i="26"/>
  <c r="G192" i="26" s="1"/>
  <c r="BD110" i="26"/>
  <c r="C196" i="26" s="1"/>
  <c r="BH105" i="26"/>
  <c r="G191" i="26" s="1"/>
  <c r="BG123" i="26"/>
  <c r="F209" i="26" s="1"/>
  <c r="BD114" i="26"/>
  <c r="C200" i="26" s="1"/>
  <c r="BE112" i="26"/>
  <c r="D198" i="26" s="1"/>
  <c r="BF118" i="26"/>
  <c r="E204" i="26" s="1"/>
  <c r="BG120" i="26"/>
  <c r="F206" i="26" s="1"/>
  <c r="BH108" i="26"/>
  <c r="G194" i="26" s="1"/>
  <c r="BF107" i="26"/>
  <c r="E193" i="26" s="1"/>
  <c r="BF110" i="26"/>
  <c r="E196" i="26" s="1"/>
  <c r="BD123" i="26"/>
  <c r="C209" i="26" s="1"/>
  <c r="BD120" i="26"/>
  <c r="C206" i="26" s="1"/>
  <c r="BF111" i="26"/>
  <c r="E197" i="26" s="1"/>
  <c r="BE117" i="26"/>
  <c r="D203" i="26" s="1"/>
  <c r="BF109" i="26"/>
  <c r="E195" i="26" s="1"/>
  <c r="BG105" i="26"/>
  <c r="F191" i="26" s="1"/>
  <c r="BH122" i="26"/>
  <c r="G208" i="26" s="1"/>
  <c r="BH123" i="26"/>
  <c r="G209" i="26" s="1"/>
  <c r="BG108" i="26"/>
  <c r="F194" i="26" s="1"/>
  <c r="BE111" i="26"/>
  <c r="D197" i="26" s="1"/>
  <c r="BG117" i="26"/>
  <c r="F203" i="26" s="1"/>
  <c r="BE123" i="26"/>
  <c r="D209" i="26" s="1"/>
  <c r="BG119" i="26"/>
  <c r="F205" i="26" s="1"/>
  <c r="BE115" i="26"/>
  <c r="D201" i="26" s="1"/>
  <c r="BD109" i="26"/>
  <c r="C195" i="26" s="1"/>
  <c r="BH120" i="26"/>
  <c r="G206" i="26" s="1"/>
  <c r="BF106" i="26"/>
  <c r="E192" i="26" s="1"/>
  <c r="BF112" i="26"/>
  <c r="E198" i="26" s="1"/>
  <c r="BE105" i="26"/>
  <c r="D191" i="26" s="1"/>
  <c r="BD105" i="26"/>
  <c r="C191" i="26" s="1"/>
  <c r="BG109" i="26"/>
  <c r="F195" i="26" s="1"/>
  <c r="AP97" i="26"/>
  <c r="AG96" i="26"/>
  <c r="Y95" i="26"/>
  <c r="AI97" i="26"/>
  <c r="AP95" i="26"/>
  <c r="AB97" i="26"/>
  <c r="AK98" i="26"/>
  <c r="Y97" i="26"/>
  <c r="AB96" i="26"/>
  <c r="AD96" i="26"/>
  <c r="X94" i="26"/>
  <c r="AA98" i="26"/>
  <c r="AP96" i="26"/>
  <c r="AM98" i="26"/>
  <c r="AP94" i="26"/>
  <c r="AA96" i="26"/>
  <c r="AL96" i="26"/>
  <c r="AK97" i="26"/>
  <c r="AO97" i="26"/>
  <c r="X95" i="26"/>
  <c r="AO96" i="26"/>
  <c r="Y94" i="26"/>
  <c r="AC96" i="26"/>
  <c r="AK94" i="26"/>
  <c r="AH97" i="26"/>
  <c r="AJ95" i="26"/>
  <c r="AI94" i="26"/>
  <c r="AN98" i="26"/>
  <c r="AC94" i="26"/>
  <c r="AA94" i="26"/>
  <c r="X97" i="26"/>
  <c r="AO95" i="26"/>
  <c r="AE97" i="26"/>
  <c r="AI95" i="26"/>
  <c r="AA95" i="26"/>
  <c r="AB95" i="26"/>
  <c r="AN94" i="26"/>
  <c r="AC95" i="26"/>
  <c r="AH95" i="26"/>
  <c r="AB94" i="26"/>
  <c r="AO98" i="26"/>
  <c r="AJ97" i="26"/>
  <c r="AP98" i="26"/>
  <c r="AO94" i="26"/>
  <c r="AD94" i="26"/>
  <c r="AD95" i="26"/>
  <c r="AM95" i="26"/>
  <c r="AK96" i="26"/>
  <c r="AN97" i="26"/>
  <c r="AM97" i="26"/>
  <c r="X98" i="26"/>
  <c r="Z96" i="26"/>
  <c r="Z97" i="26"/>
  <c r="Z95" i="26"/>
  <c r="AH98" i="26"/>
  <c r="X96" i="26"/>
  <c r="AN96" i="26"/>
  <c r="AG97" i="26"/>
  <c r="AF98" i="26"/>
  <c r="Z98" i="26"/>
  <c r="AC98" i="26"/>
  <c r="AM94" i="26"/>
  <c r="AG94" i="26"/>
  <c r="AG95" i="26"/>
  <c r="AJ96" i="26"/>
  <c r="AL95" i="26"/>
  <c r="AH94" i="26"/>
  <c r="AJ98" i="26"/>
  <c r="AG98" i="26"/>
  <c r="AF95" i="26"/>
  <c r="AI96" i="26"/>
  <c r="AK95" i="26"/>
  <c r="Z94" i="26"/>
  <c r="Z100" i="26" s="1"/>
  <c r="AC97" i="26"/>
  <c r="AN95" i="26"/>
  <c r="AL94" i="26"/>
  <c r="AL98" i="26"/>
  <c r="Y98" i="26"/>
  <c r="AJ94" i="26"/>
  <c r="AF97" i="26"/>
  <c r="AF94" i="26"/>
  <c r="AF100" i="26" s="1"/>
  <c r="AM96" i="26"/>
  <c r="AE96" i="26"/>
  <c r="AF96" i="26"/>
  <c r="AL97" i="26"/>
  <c r="AE98" i="26"/>
  <c r="AH96" i="26"/>
  <c r="AD98" i="26"/>
  <c r="AE94" i="26"/>
  <c r="AE100" i="26" s="1"/>
  <c r="Y96" i="26"/>
  <c r="AD97" i="26"/>
  <c r="AA97" i="26"/>
  <c r="AI98" i="26"/>
  <c r="AE95" i="26"/>
  <c r="AB98" i="26"/>
  <c r="I185" i="47"/>
  <c r="BD87" i="46"/>
  <c r="X94" i="46" a="1"/>
  <c r="AK133" i="26"/>
  <c r="AG139" i="26"/>
  <c r="AG138" i="26"/>
  <c r="X131" i="26"/>
  <c r="AL133" i="26"/>
  <c r="AI132" i="26"/>
  <c r="AO136" i="26"/>
  <c r="AC144" i="26"/>
  <c r="AK141" i="26"/>
  <c r="AH139" i="26"/>
  <c r="AP142" i="26"/>
  <c r="AA141" i="26"/>
  <c r="AM137" i="26"/>
  <c r="Z138" i="26"/>
  <c r="AM133" i="26"/>
  <c r="AL145" i="26"/>
  <c r="AD134" i="26"/>
  <c r="AB131" i="26"/>
  <c r="AM142" i="26"/>
  <c r="AN141" i="26"/>
  <c r="AI128" i="26"/>
  <c r="AH143" i="26"/>
  <c r="Z139" i="26"/>
  <c r="AI137" i="26"/>
  <c r="AB141" i="26"/>
  <c r="AI145" i="26"/>
  <c r="AC129" i="26"/>
  <c r="AM140" i="26"/>
  <c r="AM138" i="26"/>
  <c r="AJ131" i="26"/>
  <c r="AB134" i="26"/>
  <c r="AB132" i="26"/>
  <c r="AF134" i="26"/>
  <c r="AH140" i="26"/>
  <c r="AM132" i="26"/>
  <c r="AD145" i="26"/>
  <c r="AF130" i="26"/>
  <c r="X137" i="26"/>
  <c r="Z146" i="26"/>
  <c r="AL143" i="26"/>
  <c r="AJ140" i="26"/>
  <c r="AC130" i="26"/>
  <c r="Z137" i="26"/>
  <c r="Y137" i="26"/>
  <c r="AN130" i="26"/>
  <c r="AK137" i="26"/>
  <c r="AF132" i="26"/>
  <c r="AH135" i="26"/>
  <c r="AJ142" i="26"/>
  <c r="AB138" i="26"/>
  <c r="AL147" i="26"/>
  <c r="AC132" i="26"/>
  <c r="AG134" i="26"/>
  <c r="AM144" i="26"/>
  <c r="Y142" i="26"/>
  <c r="AD133" i="26"/>
  <c r="AG141" i="26"/>
  <c r="X139" i="26"/>
  <c r="AI134" i="26"/>
  <c r="AN129" i="26"/>
  <c r="AK132" i="26"/>
  <c r="AF141" i="26"/>
  <c r="AP140" i="26"/>
  <c r="AA143" i="26"/>
  <c r="AH146" i="26"/>
  <c r="AB130" i="26"/>
  <c r="Y132" i="26"/>
  <c r="AO140" i="26"/>
  <c r="AP130" i="26"/>
  <c r="X144" i="26"/>
  <c r="AL129" i="26"/>
  <c r="AC128" i="26"/>
  <c r="AH133" i="26"/>
  <c r="AK130" i="26"/>
  <c r="AJ135" i="26"/>
  <c r="AO133" i="26"/>
  <c r="X142" i="26"/>
  <c r="AE144" i="26"/>
  <c r="AJ130" i="26"/>
  <c r="Y145" i="26"/>
  <c r="AP139" i="26"/>
  <c r="AI147" i="26"/>
  <c r="AD146" i="26"/>
  <c r="AO132" i="26"/>
  <c r="AH131" i="26"/>
  <c r="AO130" i="26"/>
  <c r="Y140" i="26"/>
  <c r="AK128" i="26"/>
  <c r="AO144" i="26"/>
  <c r="AB146" i="26"/>
  <c r="AG133" i="26"/>
  <c r="AJ139" i="26"/>
  <c r="AO143" i="26"/>
  <c r="AD141" i="26"/>
  <c r="AE141" i="26"/>
  <c r="AM130" i="26"/>
  <c r="AE135" i="26"/>
  <c r="AC139" i="26"/>
  <c r="AE138" i="26"/>
  <c r="AH145" i="26"/>
  <c r="X143" i="26"/>
  <c r="AK145" i="26"/>
  <c r="AH138" i="26"/>
  <c r="X145" i="26"/>
  <c r="AM129" i="26"/>
  <c r="Y144" i="26"/>
  <c r="AE142" i="26"/>
  <c r="AH129" i="26"/>
  <c r="AB140" i="26"/>
  <c r="AN143" i="26"/>
  <c r="AB145" i="26"/>
  <c r="AC136" i="26"/>
  <c r="AN147" i="26"/>
  <c r="AP132" i="26"/>
  <c r="AE143" i="26"/>
  <c r="AO129" i="26"/>
  <c r="AL144" i="26"/>
  <c r="AH137" i="26"/>
  <c r="AM139" i="26"/>
  <c r="AO141" i="26"/>
  <c r="Y134" i="26"/>
  <c r="AF128" i="26"/>
  <c r="X128" i="26"/>
  <c r="AE130" i="26"/>
  <c r="AO142" i="26"/>
  <c r="Y147" i="26"/>
  <c r="AL136" i="26"/>
  <c r="AM135" i="26"/>
  <c r="AM146" i="26"/>
  <c r="AM134" i="26"/>
  <c r="AI131" i="26"/>
  <c r="AO146" i="26"/>
  <c r="AC145" i="26"/>
  <c r="Z136" i="26"/>
  <c r="AP135" i="26"/>
  <c r="AC146" i="26"/>
  <c r="AB136" i="26"/>
  <c r="AF131" i="26"/>
  <c r="AA131" i="26"/>
  <c r="AO135" i="26"/>
  <c r="AN137" i="26"/>
  <c r="AK131" i="26"/>
  <c r="AH141" i="26"/>
  <c r="AE131" i="26"/>
  <c r="AM143" i="26"/>
  <c r="AM145" i="26"/>
  <c r="Y146" i="26"/>
  <c r="AD147" i="26"/>
  <c r="AF133" i="26"/>
  <c r="AK138" i="26"/>
  <c r="X146" i="26"/>
  <c r="X132" i="26"/>
  <c r="Z141" i="26"/>
  <c r="AL132" i="26"/>
  <c r="AA142" i="26"/>
  <c r="AH134" i="26"/>
  <c r="AC131" i="26"/>
  <c r="AI139" i="26"/>
  <c r="X138" i="26"/>
  <c r="AF139" i="26"/>
  <c r="AB135" i="26"/>
  <c r="AA147" i="26"/>
  <c r="AG143" i="26"/>
  <c r="AG146" i="26"/>
  <c r="Z142" i="26"/>
  <c r="AA132" i="26"/>
  <c r="AG131" i="26"/>
  <c r="AO128" i="26"/>
  <c r="AJ143" i="26"/>
  <c r="AP129" i="26"/>
  <c r="AO131" i="26"/>
  <c r="AF142" i="26"/>
  <c r="AK142" i="26"/>
  <c r="AH136" i="26"/>
  <c r="AN132" i="26"/>
  <c r="X147" i="26"/>
  <c r="AD131" i="26"/>
  <c r="AP131" i="26"/>
  <c r="AP134" i="26"/>
  <c r="AB133" i="26"/>
  <c r="AM147" i="26"/>
  <c r="AA146" i="26"/>
  <c r="AB147" i="26"/>
  <c r="AN128" i="26"/>
  <c r="AG137" i="26"/>
  <c r="AK136" i="26"/>
  <c r="AL134" i="26"/>
  <c r="AN146" i="26"/>
  <c r="AK129" i="26"/>
  <c r="AI133" i="26"/>
  <c r="AJ138" i="26"/>
  <c r="AP136" i="26"/>
  <c r="AE146" i="26"/>
  <c r="AK143" i="26"/>
  <c r="AN144" i="26"/>
  <c r="AG129" i="26"/>
  <c r="AJ129" i="26"/>
  <c r="AL141" i="26"/>
  <c r="AI136" i="26"/>
  <c r="AI144" i="26"/>
  <c r="AP147" i="26"/>
  <c r="Z131" i="26"/>
  <c r="AC133" i="26"/>
  <c r="AA140" i="26"/>
  <c r="AL146" i="26"/>
  <c r="AJ147" i="26"/>
  <c r="AK146" i="26"/>
  <c r="Z128" i="26"/>
  <c r="AG145" i="26"/>
  <c r="AO147" i="26"/>
  <c r="AF143" i="26"/>
  <c r="AA128" i="26"/>
  <c r="AK135" i="26"/>
  <c r="AD130" i="26"/>
  <c r="AM136" i="26"/>
  <c r="AA139" i="26"/>
  <c r="AO138" i="26"/>
  <c r="AF140" i="26"/>
  <c r="X141" i="26"/>
  <c r="AL130" i="26"/>
  <c r="AJ133" i="26"/>
  <c r="Y133" i="26"/>
  <c r="AN136" i="26"/>
  <c r="AJ134" i="26"/>
  <c r="AE147" i="26"/>
  <c r="X140" i="26"/>
  <c r="AH147" i="26"/>
  <c r="AJ141" i="26"/>
  <c r="AE134" i="26"/>
  <c r="AH128" i="26"/>
  <c r="AJ137" i="26"/>
  <c r="AC134" i="26"/>
  <c r="Y139" i="26"/>
  <c r="X133" i="26"/>
  <c r="AB137" i="26"/>
  <c r="AN139" i="26"/>
  <c r="Y130" i="26"/>
  <c r="X130" i="26"/>
  <c r="AP137" i="26"/>
  <c r="AE145" i="26"/>
  <c r="AL131" i="26"/>
  <c r="AB143" i="26"/>
  <c r="Y129" i="26"/>
  <c r="Y128" i="26"/>
  <c r="AK147" i="26"/>
  <c r="AH142" i="26"/>
  <c r="X135" i="26"/>
  <c r="BD135" i="26" s="1"/>
  <c r="C170" i="26" s="1"/>
  <c r="I170" i="26" s="1"/>
  <c r="AD144" i="26"/>
  <c r="Z132" i="26"/>
  <c r="AJ145" i="26"/>
  <c r="AD132" i="26"/>
  <c r="AC143" i="26"/>
  <c r="AD135" i="26"/>
  <c r="AJ136" i="26"/>
  <c r="AP133" i="26"/>
  <c r="AH144" i="26"/>
  <c r="AG142" i="26"/>
  <c r="AI130" i="26"/>
  <c r="Z130" i="26"/>
  <c r="AH132" i="26"/>
  <c r="AO137" i="26"/>
  <c r="AG130" i="26"/>
  <c r="AF137" i="26"/>
  <c r="AJ132" i="26"/>
  <c r="AN142" i="26"/>
  <c r="Y136" i="26"/>
  <c r="Y141" i="26"/>
  <c r="X129" i="26"/>
  <c r="AN134" i="26"/>
  <c r="Y131" i="26"/>
  <c r="AL138" i="26"/>
  <c r="AF135" i="26"/>
  <c r="AD137" i="26"/>
  <c r="AP138" i="26"/>
  <c r="AI140" i="26"/>
  <c r="AD129" i="26"/>
  <c r="AC141" i="26"/>
  <c r="AN135" i="26"/>
  <c r="AE136" i="26"/>
  <c r="AB139" i="26"/>
  <c r="AE128" i="26"/>
  <c r="AG128" i="26"/>
  <c r="AA138" i="26"/>
  <c r="Z143" i="26"/>
  <c r="AJ128" i="26"/>
  <c r="Z134" i="26"/>
  <c r="AA133" i="26"/>
  <c r="Z145" i="26"/>
  <c r="AL142" i="26"/>
  <c r="AF147" i="26"/>
  <c r="AA144" i="26"/>
  <c r="AG132" i="26"/>
  <c r="AA137" i="26"/>
  <c r="AI146" i="26"/>
  <c r="AE139" i="26"/>
  <c r="AD138" i="26"/>
  <c r="AG136" i="26"/>
  <c r="AP146" i="26"/>
  <c r="AK144" i="26"/>
  <c r="AG140" i="26"/>
  <c r="AL137" i="26"/>
  <c r="AE132" i="26"/>
  <c r="AP128" i="26"/>
  <c r="AH130" i="26"/>
  <c r="AE133" i="26"/>
  <c r="Y143" i="26"/>
  <c r="AL140" i="26"/>
  <c r="Z129" i="26"/>
  <c r="AL128" i="26"/>
  <c r="AA136" i="26"/>
  <c r="AE129" i="26"/>
  <c r="AN131" i="26"/>
  <c r="AL139" i="26"/>
  <c r="AB129" i="26"/>
  <c r="AI138" i="26"/>
  <c r="AB142" i="26"/>
  <c r="AD140" i="26"/>
  <c r="Z133" i="26"/>
  <c r="AC147" i="26"/>
  <c r="AL135" i="26"/>
  <c r="AG135" i="26"/>
  <c r="AF136" i="26"/>
  <c r="AD139" i="26"/>
  <c r="AJ144" i="26"/>
  <c r="AA135" i="26"/>
  <c r="AE137" i="26"/>
  <c r="AB144" i="26"/>
  <c r="AM131" i="26"/>
  <c r="AB128" i="26"/>
  <c r="AA130" i="26"/>
  <c r="Z147" i="26"/>
  <c r="AC140" i="26"/>
  <c r="AK139" i="26"/>
  <c r="AP144" i="26"/>
  <c r="AD136" i="26"/>
  <c r="AC142" i="26"/>
  <c r="AC137" i="26"/>
  <c r="AE140" i="26"/>
  <c r="AI143" i="26"/>
  <c r="AI142" i="26"/>
  <c r="AC138" i="26"/>
  <c r="AM128" i="26"/>
  <c r="AN145" i="26"/>
  <c r="Z144" i="26"/>
  <c r="AC135" i="26"/>
  <c r="AN138" i="26"/>
  <c r="AO145" i="26"/>
  <c r="AF145" i="26"/>
  <c r="AK134" i="26"/>
  <c r="AJ146" i="26"/>
  <c r="AN133" i="26"/>
  <c r="AO134" i="26"/>
  <c r="AG144" i="26"/>
  <c r="AK140" i="26"/>
  <c r="AD128" i="26"/>
  <c r="AA134" i="26"/>
  <c r="AN140" i="26"/>
  <c r="Z135" i="26"/>
  <c r="AI141" i="26"/>
  <c r="AD142" i="26"/>
  <c r="AP143" i="26"/>
  <c r="AD143" i="26"/>
  <c r="AA129" i="26"/>
  <c r="Y138" i="26"/>
  <c r="Y135" i="26"/>
  <c r="X134" i="26"/>
  <c r="BD134" i="26" s="1"/>
  <c r="C169" i="26" s="1"/>
  <c r="I169" i="26" s="1"/>
  <c r="AM141" i="26"/>
  <c r="AP141" i="26"/>
  <c r="AF146" i="26"/>
  <c r="AF144" i="26"/>
  <c r="AF138" i="26"/>
  <c r="AF129" i="26"/>
  <c r="AI135" i="26"/>
  <c r="AI129" i="26"/>
  <c r="X136" i="26"/>
  <c r="BD136" i="26" s="1"/>
  <c r="C171" i="26" s="1"/>
  <c r="I171" i="26" s="1"/>
  <c r="AO139" i="26"/>
  <c r="AG147" i="26"/>
  <c r="AA145" i="26"/>
  <c r="Z140" i="26"/>
  <c r="AP145" i="26"/>
  <c r="BD103" i="46" a="1"/>
  <c r="Q124" i="46"/>
  <c r="BJ114" i="46"/>
  <c r="I154" i="47"/>
  <c r="X126" i="46" a="1"/>
  <c r="HR87" i="52"/>
  <c r="HR81" i="52"/>
  <c r="HR84" i="52"/>
  <c r="HR89" i="52"/>
  <c r="HR86" i="52"/>
  <c r="HR83" i="52"/>
  <c r="HR85" i="52"/>
  <c r="HR82" i="52"/>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HX83" i="52"/>
  <c r="CY114" i="46"/>
  <c r="DB87" i="46"/>
  <c r="ID89" i="52"/>
  <c r="HV81" i="52"/>
  <c r="HZ85" i="52"/>
  <c r="HY84" i="52"/>
  <c r="IA86" i="52"/>
  <c r="IB87" i="52"/>
  <c r="HW82" i="52"/>
  <c r="EI73" i="46" l="1" a="1"/>
  <c r="DL73" i="46" a="1"/>
  <c r="DL103" i="46" a="1"/>
  <c r="KO73" i="46" a="1"/>
  <c r="BD138" i="26"/>
  <c r="C173" i="26" s="1"/>
  <c r="I173" i="26" s="1"/>
  <c r="BD146" i="26"/>
  <c r="C181" i="26" s="1"/>
  <c r="I181" i="26" s="1"/>
  <c r="JP100" i="46" a="1"/>
  <c r="BD130" i="26"/>
  <c r="C165" i="26" s="1"/>
  <c r="I165" i="26" s="1"/>
  <c r="BD144" i="26"/>
  <c r="C179" i="26" s="1"/>
  <c r="I179" i="26" s="1"/>
  <c r="BD137" i="26"/>
  <c r="C172" i="26" s="1"/>
  <c r="I172" i="26" s="1"/>
  <c r="AK100" i="26"/>
  <c r="BD129" i="26"/>
  <c r="C164" i="26" s="1"/>
  <c r="I164" i="26" s="1"/>
  <c r="BD131" i="26"/>
  <c r="C166" i="26" s="1"/>
  <c r="I166" i="26" s="1"/>
  <c r="AM100" i="26"/>
  <c r="AA100" i="26"/>
  <c r="Y100" i="26"/>
  <c r="BH107" i="46"/>
  <c r="G193" i="46" s="1"/>
  <c r="BE121" i="46"/>
  <c r="D207" i="46" s="1"/>
  <c r="BE107" i="46"/>
  <c r="D193" i="46" s="1"/>
  <c r="BD115" i="46"/>
  <c r="C201" i="46" s="1"/>
  <c r="BG121" i="46"/>
  <c r="F207" i="46" s="1"/>
  <c r="BH111" i="46"/>
  <c r="G197" i="46" s="1"/>
  <c r="BD120" i="46"/>
  <c r="C206" i="46" s="1"/>
  <c r="BE112" i="46"/>
  <c r="D198" i="46" s="1"/>
  <c r="BF121" i="46"/>
  <c r="E207" i="46" s="1"/>
  <c r="BG104" i="46"/>
  <c r="F190" i="46" s="1"/>
  <c r="BH110" i="46"/>
  <c r="G196" i="46" s="1"/>
  <c r="BD107" i="46"/>
  <c r="C193" i="46" s="1"/>
  <c r="BF106" i="46"/>
  <c r="E192" i="46" s="1"/>
  <c r="BH115" i="46"/>
  <c r="G201" i="46" s="1"/>
  <c r="BG115" i="46"/>
  <c r="F201" i="46" s="1"/>
  <c r="BE109" i="46"/>
  <c r="D195" i="46" s="1"/>
  <c r="BG114" i="46"/>
  <c r="F200" i="46" s="1"/>
  <c r="BG111" i="46"/>
  <c r="F197" i="46" s="1"/>
  <c r="BE116" i="46"/>
  <c r="D202" i="46" s="1"/>
  <c r="BD110" i="46"/>
  <c r="C196" i="46" s="1"/>
  <c r="BD103" i="46"/>
  <c r="C189" i="46" s="1"/>
  <c r="BH120" i="46"/>
  <c r="G206" i="46" s="1"/>
  <c r="BD112" i="46"/>
  <c r="C198" i="46" s="1"/>
  <c r="BD119" i="46"/>
  <c r="C205" i="46" s="1"/>
  <c r="BF110" i="46"/>
  <c r="E196" i="46" s="1"/>
  <c r="BG113" i="46"/>
  <c r="F199" i="46" s="1"/>
  <c r="BH112" i="46"/>
  <c r="G198" i="46" s="1"/>
  <c r="BG108" i="46"/>
  <c r="F194" i="46" s="1"/>
  <c r="BD106" i="46"/>
  <c r="C192" i="46" s="1"/>
  <c r="BG117" i="46"/>
  <c r="F203" i="46" s="1"/>
  <c r="BG106" i="46"/>
  <c r="F192" i="46" s="1"/>
  <c r="BF108" i="46"/>
  <c r="E194" i="46" s="1"/>
  <c r="BH104" i="46"/>
  <c r="G190" i="46" s="1"/>
  <c r="BF113" i="46"/>
  <c r="E199" i="46" s="1"/>
  <c r="BD111" i="46"/>
  <c r="C197" i="46" s="1"/>
  <c r="BF118" i="46"/>
  <c r="E204" i="46" s="1"/>
  <c r="BF116" i="46"/>
  <c r="E202" i="46" s="1"/>
  <c r="BE108" i="46"/>
  <c r="D194" i="46" s="1"/>
  <c r="BD104" i="46"/>
  <c r="C190" i="46" s="1"/>
  <c r="BH105" i="46"/>
  <c r="G191" i="46" s="1"/>
  <c r="BH119" i="46"/>
  <c r="G205" i="46" s="1"/>
  <c r="BG119" i="46"/>
  <c r="F205" i="46" s="1"/>
  <c r="BG103" i="46"/>
  <c r="F189" i="46" s="1"/>
  <c r="BH108" i="46"/>
  <c r="G194" i="46" s="1"/>
  <c r="BE103" i="46"/>
  <c r="D189" i="46" s="1"/>
  <c r="BF107" i="46"/>
  <c r="E193" i="46" s="1"/>
  <c r="BE120" i="46"/>
  <c r="D206" i="46" s="1"/>
  <c r="BD118" i="46"/>
  <c r="C204" i="46" s="1"/>
  <c r="BE114" i="46"/>
  <c r="D200" i="46" s="1"/>
  <c r="BG120" i="46"/>
  <c r="F206" i="46" s="1"/>
  <c r="BG112" i="46"/>
  <c r="F198" i="46" s="1"/>
  <c r="BG110" i="46"/>
  <c r="F196" i="46" s="1"/>
  <c r="BF105" i="46"/>
  <c r="E191" i="46" s="1"/>
  <c r="BH121" i="46"/>
  <c r="G207" i="46" s="1"/>
  <c r="BH113" i="46"/>
  <c r="G199" i="46" s="1"/>
  <c r="BH106" i="46"/>
  <c r="G192" i="46" s="1"/>
  <c r="BH116" i="46"/>
  <c r="G202" i="46" s="1"/>
  <c r="BH114" i="46"/>
  <c r="G200" i="46" s="1"/>
  <c r="BH109" i="46"/>
  <c r="G195" i="46" s="1"/>
  <c r="BD114" i="46"/>
  <c r="C200" i="46" s="1"/>
  <c r="BD117" i="46"/>
  <c r="C203" i="46" s="1"/>
  <c r="BE106" i="46"/>
  <c r="D192" i="46" s="1"/>
  <c r="BH117" i="46"/>
  <c r="G203" i="46" s="1"/>
  <c r="BF104" i="46"/>
  <c r="E190" i="46" s="1"/>
  <c r="BE113" i="46"/>
  <c r="D199" i="46" s="1"/>
  <c r="BE118" i="46"/>
  <c r="D204" i="46" s="1"/>
  <c r="BF117" i="46"/>
  <c r="E203" i="46" s="1"/>
  <c r="BE104" i="46"/>
  <c r="D190" i="46" s="1"/>
  <c r="BF119" i="46"/>
  <c r="E205" i="46" s="1"/>
  <c r="BG105" i="46"/>
  <c r="F191" i="46" s="1"/>
  <c r="BF120" i="46"/>
  <c r="E206" i="46" s="1"/>
  <c r="BD108" i="46"/>
  <c r="C194" i="46" s="1"/>
  <c r="BE119" i="46"/>
  <c r="D205" i="46" s="1"/>
  <c r="BD121" i="46"/>
  <c r="C207" i="46" s="1"/>
  <c r="BD109" i="46"/>
  <c r="C195" i="46" s="1"/>
  <c r="BG109" i="46"/>
  <c r="F195" i="46" s="1"/>
  <c r="BD113" i="46"/>
  <c r="C199" i="46" s="1"/>
  <c r="BE105" i="46"/>
  <c r="D191" i="46" s="1"/>
  <c r="BF112" i="46"/>
  <c r="E198" i="46" s="1"/>
  <c r="BH118" i="46"/>
  <c r="G204" i="46" s="1"/>
  <c r="BD116" i="46"/>
  <c r="C202" i="46" s="1"/>
  <c r="BG107" i="46"/>
  <c r="F193" i="46" s="1"/>
  <c r="BG116" i="46"/>
  <c r="F202" i="46" s="1"/>
  <c r="BF111" i="46"/>
  <c r="E197" i="46" s="1"/>
  <c r="BF115" i="46"/>
  <c r="E201" i="46" s="1"/>
  <c r="BD105" i="46"/>
  <c r="C191" i="46" s="1"/>
  <c r="BF103" i="46"/>
  <c r="E189" i="46" s="1"/>
  <c r="BE110" i="46"/>
  <c r="D196" i="46" s="1"/>
  <c r="BE115" i="46"/>
  <c r="D201" i="46" s="1"/>
  <c r="BG118" i="46"/>
  <c r="F204" i="46" s="1"/>
  <c r="BF109" i="46"/>
  <c r="E195" i="46" s="1"/>
  <c r="BF114" i="46"/>
  <c r="E200" i="46" s="1"/>
  <c r="BE117" i="46"/>
  <c r="D203" i="46" s="1"/>
  <c r="BE111" i="46"/>
  <c r="D197" i="46" s="1"/>
  <c r="BH103" i="46"/>
  <c r="G189" i="46" s="1"/>
  <c r="BD142" i="26"/>
  <c r="C177" i="26" s="1"/>
  <c r="I177" i="26" s="1"/>
  <c r="BD141" i="26"/>
  <c r="C176" i="26" s="1"/>
  <c r="I176" i="26" s="1"/>
  <c r="HX73" i="26" a="1"/>
  <c r="X149" i="26" a="1"/>
  <c r="BD128" i="26"/>
  <c r="C163" i="26" s="1"/>
  <c r="I163" i="26" s="1"/>
  <c r="AD100" i="26"/>
  <c r="AN100" i="26"/>
  <c r="BD143" i="26"/>
  <c r="C178" i="26" s="1"/>
  <c r="I178" i="26" s="1"/>
  <c r="AJ100" i="26"/>
  <c r="AP100" i="26"/>
  <c r="BD133" i="26"/>
  <c r="C168" i="26" s="1"/>
  <c r="I168" i="26" s="1"/>
  <c r="BD140" i="26"/>
  <c r="C175" i="26" s="1"/>
  <c r="I175" i="26" s="1"/>
  <c r="BD139" i="26"/>
  <c r="C174" i="26" s="1"/>
  <c r="I174" i="26" s="1"/>
  <c r="AL100" i="26"/>
  <c r="AO100" i="26"/>
  <c r="AM132" i="46"/>
  <c r="AH128" i="46"/>
  <c r="AG126" i="46"/>
  <c r="AP128" i="46"/>
  <c r="AC144" i="46"/>
  <c r="AI131" i="46"/>
  <c r="AC141" i="46"/>
  <c r="Y129" i="46"/>
  <c r="AH141" i="46"/>
  <c r="Y145" i="46"/>
  <c r="AG136" i="46"/>
  <c r="X135" i="46"/>
  <c r="Y135" i="46"/>
  <c r="AB132" i="46"/>
  <c r="AJ134" i="46"/>
  <c r="AK145" i="46"/>
  <c r="AA143" i="46"/>
  <c r="AN138" i="46"/>
  <c r="Z138" i="46"/>
  <c r="AI129" i="46"/>
  <c r="AK128" i="46"/>
  <c r="AK131" i="46"/>
  <c r="AH145" i="46"/>
  <c r="Y126" i="46"/>
  <c r="X137" i="46"/>
  <c r="AO132" i="46"/>
  <c r="X126" i="46"/>
  <c r="AC128" i="46"/>
  <c r="AD134" i="46"/>
  <c r="AJ129" i="46"/>
  <c r="AB129" i="46"/>
  <c r="AG137" i="46"/>
  <c r="Z142" i="46"/>
  <c r="X145" i="46"/>
  <c r="AL132" i="46"/>
  <c r="AM128" i="46"/>
  <c r="AM129" i="46"/>
  <c r="AP140" i="46"/>
  <c r="AI128" i="46"/>
  <c r="AI138" i="46"/>
  <c r="AI142" i="46"/>
  <c r="AF133" i="46"/>
  <c r="AF137" i="46"/>
  <c r="AA142" i="46"/>
  <c r="AJ138" i="46"/>
  <c r="AG140" i="46"/>
  <c r="Z129" i="46"/>
  <c r="AL129" i="46"/>
  <c r="AJ142" i="46"/>
  <c r="AE129" i="46"/>
  <c r="AC133" i="46"/>
  <c r="AO131" i="46"/>
  <c r="AP133" i="46"/>
  <c r="AO135" i="46"/>
  <c r="AF141" i="46"/>
  <c r="AC139" i="46"/>
  <c r="AC126" i="46"/>
  <c r="AM145" i="46"/>
  <c r="AK143" i="46"/>
  <c r="AB142" i="46"/>
  <c r="AE139" i="46"/>
  <c r="AC130" i="46"/>
  <c r="AC143" i="46"/>
  <c r="AB143" i="46"/>
  <c r="AA129" i="46"/>
  <c r="AO139" i="46"/>
  <c r="AO138" i="46"/>
  <c r="AH129" i="46"/>
  <c r="AI127" i="46"/>
  <c r="AA138" i="46"/>
  <c r="AM131" i="46"/>
  <c r="AF145" i="46"/>
  <c r="AI139" i="46"/>
  <c r="AP144" i="46"/>
  <c r="AI136" i="46"/>
  <c r="X139" i="46"/>
  <c r="AM137" i="46"/>
  <c r="AJ133" i="46"/>
  <c r="AA135" i="46"/>
  <c r="AC137" i="46"/>
  <c r="AB138" i="46"/>
  <c r="AE135" i="46"/>
  <c r="AL131" i="46"/>
  <c r="AO137" i="46"/>
  <c r="X132" i="46"/>
  <c r="Y137" i="46"/>
  <c r="AL138" i="46"/>
  <c r="AK133" i="46"/>
  <c r="Z136" i="46"/>
  <c r="AG144" i="46"/>
  <c r="AP129" i="46"/>
  <c r="AB144" i="46"/>
  <c r="AO145" i="46"/>
  <c r="AK127" i="46"/>
  <c r="AM134" i="46"/>
  <c r="AO141" i="46"/>
  <c r="AL139" i="46"/>
  <c r="AD142" i="46"/>
  <c r="AN141" i="46"/>
  <c r="AO136" i="46"/>
  <c r="X138" i="46"/>
  <c r="AA136" i="46"/>
  <c r="AM133" i="46"/>
  <c r="AP131" i="46"/>
  <c r="AB135" i="46"/>
  <c r="AL135" i="46"/>
  <c r="AE140" i="46"/>
  <c r="AF126" i="46"/>
  <c r="Y141" i="46"/>
  <c r="AH135" i="46"/>
  <c r="AF134" i="46"/>
  <c r="AP142" i="46"/>
  <c r="AC136" i="46"/>
  <c r="AI132" i="46"/>
  <c r="AJ137" i="46"/>
  <c r="AH142" i="46"/>
  <c r="Y142" i="46"/>
  <c r="AO143" i="46"/>
  <c r="AC145" i="46"/>
  <c r="AD143" i="46"/>
  <c r="AO130" i="46"/>
  <c r="AB141" i="46"/>
  <c r="AJ132" i="46"/>
  <c r="AE131" i="46"/>
  <c r="AG142" i="46"/>
  <c r="AG134" i="46"/>
  <c r="AG127" i="46"/>
  <c r="AJ141" i="46"/>
  <c r="Y132" i="46"/>
  <c r="AH133" i="46"/>
  <c r="AE133" i="46"/>
  <c r="AA134" i="46"/>
  <c r="AG143" i="46"/>
  <c r="AA130" i="46"/>
  <c r="AG138" i="46"/>
  <c r="AN126" i="46"/>
  <c r="AJ126" i="46"/>
  <c r="AM126" i="46"/>
  <c r="AN128" i="46"/>
  <c r="AH144" i="46"/>
  <c r="AN132" i="46"/>
  <c r="AF135" i="46"/>
  <c r="AB140" i="46"/>
  <c r="AC138" i="46"/>
  <c r="AO126" i="46"/>
  <c r="AE128" i="46"/>
  <c r="Z137" i="46"/>
  <c r="X128" i="46"/>
  <c r="AB131" i="46"/>
  <c r="AM130" i="46"/>
  <c r="Y139" i="46"/>
  <c r="X142" i="46"/>
  <c r="AB126" i="46"/>
  <c r="AO127" i="46"/>
  <c r="AD131" i="46"/>
  <c r="Z130" i="46"/>
  <c r="AJ131" i="46"/>
  <c r="AL127" i="46"/>
  <c r="AK144" i="46"/>
  <c r="AP127" i="46"/>
  <c r="AI140" i="46"/>
  <c r="AL126" i="46"/>
  <c r="AP130" i="46"/>
  <c r="AD136" i="46"/>
  <c r="AF136" i="46"/>
  <c r="AE145" i="46"/>
  <c r="AA127" i="46"/>
  <c r="AB127" i="46"/>
  <c r="AG133" i="46"/>
  <c r="AB145" i="46"/>
  <c r="AJ136" i="46"/>
  <c r="AN127" i="46"/>
  <c r="Y138" i="46"/>
  <c r="AN139" i="46"/>
  <c r="AE142" i="46"/>
  <c r="Y143" i="46"/>
  <c r="AI143" i="46"/>
  <c r="AG139" i="46"/>
  <c r="AG128" i="46"/>
  <c r="AI141" i="46"/>
  <c r="AP136" i="46"/>
  <c r="AE130" i="46"/>
  <c r="AD141" i="46"/>
  <c r="AF128" i="46"/>
  <c r="AB128" i="46"/>
  <c r="X130" i="46"/>
  <c r="AH137" i="46"/>
  <c r="AD132" i="46"/>
  <c r="AO133" i="46"/>
  <c r="Z126" i="46"/>
  <c r="AK129" i="46"/>
  <c r="AC127" i="46"/>
  <c r="AD126" i="46"/>
  <c r="AD128" i="46"/>
  <c r="AH140" i="46"/>
  <c r="X136" i="46"/>
  <c r="AI144" i="46"/>
  <c r="AK132" i="46"/>
  <c r="AA145" i="46"/>
  <c r="AN142" i="46"/>
  <c r="AO134" i="46"/>
  <c r="AL144" i="46"/>
  <c r="AK130" i="46"/>
  <c r="AK142" i="46"/>
  <c r="Y131" i="46"/>
  <c r="AI145" i="46"/>
  <c r="AK134" i="46"/>
  <c r="AE138" i="46"/>
  <c r="AP126" i="46"/>
  <c r="AC129" i="46"/>
  <c r="AJ144" i="46"/>
  <c r="AO142" i="46"/>
  <c r="AO129" i="46"/>
  <c r="X127" i="46"/>
  <c r="AG129" i="46"/>
  <c r="AP137" i="46"/>
  <c r="AO140" i="46"/>
  <c r="AN133" i="46"/>
  <c r="AM138" i="46"/>
  <c r="AA132" i="46"/>
  <c r="Y144" i="46"/>
  <c r="AP145" i="46"/>
  <c r="AH130" i="46"/>
  <c r="AF139" i="46"/>
  <c r="AF142" i="46"/>
  <c r="AE141" i="46"/>
  <c r="AM139" i="46"/>
  <c r="AF143" i="46"/>
  <c r="AL130" i="46"/>
  <c r="AK126" i="46"/>
  <c r="AE134" i="46"/>
  <c r="X131" i="46"/>
  <c r="AA128" i="46"/>
  <c r="Z139" i="46"/>
  <c r="AF140" i="46"/>
  <c r="AF138" i="46"/>
  <c r="AC134" i="46"/>
  <c r="AJ128" i="46"/>
  <c r="AK138" i="46"/>
  <c r="AH132" i="46"/>
  <c r="AD144" i="46"/>
  <c r="AG145" i="46"/>
  <c r="AA139" i="46"/>
  <c r="AE126" i="46"/>
  <c r="AB137" i="46"/>
  <c r="AD130" i="46"/>
  <c r="AI134" i="46"/>
  <c r="Y130" i="46"/>
  <c r="AJ140" i="46"/>
  <c r="AL141" i="46"/>
  <c r="AC131" i="46"/>
  <c r="AM140" i="46"/>
  <c r="AH126" i="46"/>
  <c r="X134" i="46"/>
  <c r="X144" i="46"/>
  <c r="AA133" i="46"/>
  <c r="AB134" i="46"/>
  <c r="AH138" i="46"/>
  <c r="AM135" i="46"/>
  <c r="AL143" i="46"/>
  <c r="AM136" i="46"/>
  <c r="AO144" i="46"/>
  <c r="AD135" i="46"/>
  <c r="AK137" i="46"/>
  <c r="AB136" i="46"/>
  <c r="AM143" i="46"/>
  <c r="AD133" i="46"/>
  <c r="AK140" i="46"/>
  <c r="Z145" i="46"/>
  <c r="AD129" i="46"/>
  <c r="AE144" i="46"/>
  <c r="AK135" i="46"/>
  <c r="AK139" i="46"/>
  <c r="AP141" i="46"/>
  <c r="AB139" i="46"/>
  <c r="AN131" i="46"/>
  <c r="Z141" i="46"/>
  <c r="AJ130" i="46"/>
  <c r="AC135" i="46"/>
  <c r="Y134" i="46"/>
  <c r="AJ139" i="46"/>
  <c r="Z131" i="46"/>
  <c r="AH134" i="46"/>
  <c r="AI137" i="46"/>
  <c r="AP139" i="46"/>
  <c r="AF130" i="46"/>
  <c r="AP143" i="46"/>
  <c r="AL133" i="46"/>
  <c r="AN144" i="46"/>
  <c r="Y140" i="46"/>
  <c r="AL136" i="46"/>
  <c r="AK136" i="46"/>
  <c r="AB133" i="46"/>
  <c r="Z135" i="46"/>
  <c r="AF132" i="46"/>
  <c r="Y133" i="46"/>
  <c r="Z132" i="46"/>
  <c r="AN137" i="46"/>
  <c r="Z128" i="46"/>
  <c r="AJ143" i="46"/>
  <c r="Z143" i="46"/>
  <c r="AD127" i="46"/>
  <c r="AP135" i="46"/>
  <c r="AF129" i="46"/>
  <c r="AB130" i="46"/>
  <c r="AF131" i="46"/>
  <c r="AP138" i="46"/>
  <c r="AI135" i="46"/>
  <c r="X140" i="46"/>
  <c r="BD140" i="46" s="1"/>
  <c r="C175" i="46" s="1"/>
  <c r="I175" i="46" s="1"/>
  <c r="AA144" i="46"/>
  <c r="X133" i="46"/>
  <c r="AI126" i="46"/>
  <c r="AF144" i="46"/>
  <c r="AO128" i="46"/>
  <c r="AC140" i="46"/>
  <c r="AL142" i="46"/>
  <c r="Z134" i="46"/>
  <c r="AP132" i="46"/>
  <c r="AN134" i="46"/>
  <c r="AE136" i="46"/>
  <c r="AJ127" i="46"/>
  <c r="AM127" i="46"/>
  <c r="AG141" i="46"/>
  <c r="AL134" i="46"/>
  <c r="AC142" i="46"/>
  <c r="AA140" i="46"/>
  <c r="AH143" i="46"/>
  <c r="AN136" i="46"/>
  <c r="AL145" i="46"/>
  <c r="AN130" i="46"/>
  <c r="AG130" i="46"/>
  <c r="X141" i="46"/>
  <c r="Z140" i="46"/>
  <c r="Z127" i="46"/>
  <c r="AH139" i="46"/>
  <c r="AI133" i="46"/>
  <c r="Z144" i="46"/>
  <c r="AJ145" i="46"/>
  <c r="AA126" i="46"/>
  <c r="X129" i="46"/>
  <c r="AH127" i="46"/>
  <c r="AN135" i="46"/>
  <c r="AA137" i="46"/>
  <c r="AD145" i="46"/>
  <c r="AM142" i="46"/>
  <c r="AI130" i="46"/>
  <c r="AG131" i="46"/>
  <c r="AE127" i="46"/>
  <c r="AG132" i="46"/>
  <c r="AD138" i="46"/>
  <c r="AA131" i="46"/>
  <c r="AH136" i="46"/>
  <c r="AP134" i="46"/>
  <c r="AL128" i="46"/>
  <c r="Y127" i="46"/>
  <c r="AD140" i="46"/>
  <c r="AG135" i="46"/>
  <c r="Y136" i="46"/>
  <c r="AL140" i="46"/>
  <c r="Z133" i="46"/>
  <c r="AE143" i="46"/>
  <c r="AE137" i="46"/>
  <c r="AE132" i="46"/>
  <c r="Y128" i="46"/>
  <c r="AC132" i="46"/>
  <c r="AM144" i="46"/>
  <c r="AN140" i="46"/>
  <c r="AN129" i="46"/>
  <c r="AJ135" i="46"/>
  <c r="X143" i="46"/>
  <c r="AD139" i="46"/>
  <c r="AK141" i="46"/>
  <c r="AH131" i="46"/>
  <c r="AL137" i="46"/>
  <c r="AA141" i="46"/>
  <c r="AD137" i="46"/>
  <c r="AN145" i="46"/>
  <c r="AF127" i="46"/>
  <c r="AM141" i="46"/>
  <c r="AN143" i="46"/>
  <c r="AI100" i="26"/>
  <c r="X100" i="26"/>
  <c r="O191" i="26" a="1"/>
  <c r="BD147" i="26"/>
  <c r="C182" i="26" s="1"/>
  <c r="I182" i="26" s="1"/>
  <c r="BD132" i="26"/>
  <c r="C167" i="26" s="1"/>
  <c r="I167" i="26" s="1"/>
  <c r="BD145" i="26"/>
  <c r="C180" i="26" s="1"/>
  <c r="I180" i="26" s="1"/>
  <c r="Y97" i="46"/>
  <c r="X97" i="46"/>
  <c r="AO98" i="46"/>
  <c r="AC95" i="46"/>
  <c r="AJ96" i="46"/>
  <c r="AL95" i="46"/>
  <c r="AD94" i="46"/>
  <c r="X94" i="46"/>
  <c r="AH95" i="46"/>
  <c r="X95" i="46"/>
  <c r="AA95" i="46"/>
  <c r="AN94" i="46"/>
  <c r="AO94" i="46"/>
  <c r="AM95" i="46"/>
  <c r="AG98" i="46"/>
  <c r="AB94" i="46"/>
  <c r="Z94" i="46"/>
  <c r="AH97" i="46"/>
  <c r="AL98" i="46"/>
  <c r="AF98" i="46"/>
  <c r="AK94" i="46"/>
  <c r="AH98" i="46"/>
  <c r="AI95" i="46"/>
  <c r="Y94" i="46"/>
  <c r="AL94" i="46"/>
  <c r="AF95" i="46"/>
  <c r="AE95" i="46"/>
  <c r="AI96" i="46"/>
  <c r="AN96" i="46"/>
  <c r="AE98" i="46"/>
  <c r="AC96" i="46"/>
  <c r="AB98" i="46"/>
  <c r="AB96" i="46"/>
  <c r="Y98" i="46"/>
  <c r="AH94" i="46"/>
  <c r="AI98" i="46"/>
  <c r="Z96" i="46"/>
  <c r="AB95" i="46"/>
  <c r="AP97" i="46"/>
  <c r="Z97" i="46"/>
  <c r="AL97" i="46"/>
  <c r="AN95" i="46"/>
  <c r="AM97" i="46"/>
  <c r="X98" i="46"/>
  <c r="AD95" i="46"/>
  <c r="AD97" i="46"/>
  <c r="AN97" i="46"/>
  <c r="Y95" i="46"/>
  <c r="AK97" i="46"/>
  <c r="AG97" i="46"/>
  <c r="AM98" i="46"/>
  <c r="AG94" i="46"/>
  <c r="AI97" i="46"/>
  <c r="AC97" i="46"/>
  <c r="AD96" i="46"/>
  <c r="AC94" i="46"/>
  <c r="AO95" i="46"/>
  <c r="AP98" i="46"/>
  <c r="AA94" i="46"/>
  <c r="AF94" i="46"/>
  <c r="AM96" i="46"/>
  <c r="AP94" i="46"/>
  <c r="AJ97" i="46"/>
  <c r="AA97" i="46"/>
  <c r="AA98" i="46"/>
  <c r="AG95" i="46"/>
  <c r="AO96" i="46"/>
  <c r="AD98" i="46"/>
  <c r="X96" i="46"/>
  <c r="AJ95" i="46"/>
  <c r="AN98" i="46"/>
  <c r="AO97" i="46"/>
  <c r="AP95" i="46"/>
  <c r="Z95" i="46"/>
  <c r="AI94" i="46"/>
  <c r="AB97" i="46"/>
  <c r="AP96" i="46"/>
  <c r="AC98" i="46"/>
  <c r="AJ98" i="46"/>
  <c r="AK96" i="46"/>
  <c r="AL96" i="46"/>
  <c r="AE96" i="46"/>
  <c r="Y96" i="46"/>
  <c r="AF96" i="46"/>
  <c r="AH96" i="46"/>
  <c r="AK98" i="46"/>
  <c r="AK95" i="46"/>
  <c r="AA96" i="46"/>
  <c r="AM94" i="46"/>
  <c r="AE97" i="46"/>
  <c r="AG96" i="46"/>
  <c r="AF97" i="46"/>
  <c r="AE94" i="46"/>
  <c r="Z98" i="46"/>
  <c r="AJ94" i="46"/>
  <c r="EZ83" i="26"/>
  <c r="ET79" i="26"/>
  <c r="EU78" i="26"/>
  <c r="EN88" i="26"/>
  <c r="EP90" i="26"/>
  <c r="EY92" i="26"/>
  <c r="EQ85" i="26"/>
  <c r="EW77" i="26"/>
  <c r="FB88" i="26"/>
  <c r="EZ85" i="26"/>
  <c r="FC91" i="26"/>
  <c r="EP89" i="26"/>
  <c r="EK85" i="26"/>
  <c r="FC77" i="26"/>
  <c r="ER77" i="26"/>
  <c r="EY90" i="26"/>
  <c r="ER92" i="26"/>
  <c r="ET87" i="26"/>
  <c r="EO81" i="26"/>
  <c r="EK84" i="26"/>
  <c r="EL83" i="26"/>
  <c r="ET78" i="26"/>
  <c r="EK82" i="26"/>
  <c r="ER91" i="26"/>
  <c r="EX76" i="26"/>
  <c r="EX74" i="26"/>
  <c r="ER84" i="26"/>
  <c r="EL85" i="26"/>
  <c r="FA90" i="26"/>
  <c r="EU88" i="26"/>
  <c r="EU86" i="26"/>
  <c r="EN84" i="26"/>
  <c r="ET76" i="26"/>
  <c r="EM89" i="26"/>
  <c r="FC83" i="26"/>
  <c r="EM78" i="26"/>
  <c r="EP78" i="26"/>
  <c r="EP79" i="26"/>
  <c r="EW85" i="26"/>
  <c r="FC76" i="26"/>
  <c r="FB92" i="26"/>
  <c r="EU73" i="26"/>
  <c r="EX73" i="26"/>
  <c r="ES76" i="26"/>
  <c r="ES86" i="26"/>
  <c r="EX92" i="26"/>
  <c r="EV92" i="26"/>
  <c r="EL88" i="26"/>
  <c r="EL90" i="26"/>
  <c r="EX83" i="26"/>
  <c r="EQ83" i="26"/>
  <c r="EY81" i="26"/>
  <c r="ET75" i="26"/>
  <c r="EK90" i="26"/>
  <c r="EZ92" i="26"/>
  <c r="EZ79" i="26"/>
  <c r="EK77" i="26"/>
  <c r="ET73" i="26"/>
  <c r="EL73" i="26"/>
  <c r="EM92" i="26"/>
  <c r="FC78" i="26"/>
  <c r="EL87" i="26"/>
  <c r="EV76" i="26"/>
  <c r="EP76" i="26"/>
  <c r="FA81" i="26"/>
  <c r="FC80" i="26"/>
  <c r="EU89" i="26"/>
  <c r="FB91" i="26"/>
  <c r="ER82" i="26"/>
  <c r="EZ82" i="26"/>
  <c r="EP92" i="26"/>
  <c r="EP73" i="26"/>
  <c r="EV86" i="26"/>
  <c r="ET91" i="26"/>
  <c r="EX88" i="26"/>
  <c r="EO85" i="26"/>
  <c r="FA74" i="26"/>
  <c r="EU79" i="26"/>
  <c r="EX79" i="26"/>
  <c r="EQ74" i="26"/>
  <c r="EX84" i="26"/>
  <c r="ET88" i="26"/>
  <c r="EY87" i="26"/>
  <c r="EM75" i="26"/>
  <c r="FA84" i="26"/>
  <c r="ES89" i="26"/>
  <c r="EV80" i="26"/>
  <c r="FB79" i="26"/>
  <c r="EL74" i="26"/>
  <c r="EY80" i="26"/>
  <c r="FC74" i="26"/>
  <c r="ER75" i="26"/>
  <c r="EW74" i="26"/>
  <c r="EO87" i="26"/>
  <c r="EU76" i="26"/>
  <c r="FB77" i="26"/>
  <c r="FA92" i="26"/>
  <c r="EM79" i="26"/>
  <c r="FB90" i="26"/>
  <c r="ES82" i="26"/>
  <c r="FA88" i="26"/>
  <c r="EM77" i="26"/>
  <c r="EM88" i="26"/>
  <c r="EY88" i="26"/>
  <c r="EU84" i="26"/>
  <c r="FA83" i="26"/>
  <c r="EY73" i="26"/>
  <c r="EY85" i="26"/>
  <c r="ET80" i="26"/>
  <c r="EM80" i="26"/>
  <c r="EP74" i="26"/>
  <c r="EV81" i="26"/>
  <c r="EM84" i="26"/>
  <c r="EV85" i="26"/>
  <c r="EV89" i="26"/>
  <c r="ET86" i="26"/>
  <c r="FA80" i="26"/>
  <c r="EU74" i="26"/>
  <c r="ER86" i="26"/>
  <c r="EU80" i="26"/>
  <c r="EY78" i="26"/>
  <c r="EQ76" i="26"/>
  <c r="ES91" i="26"/>
  <c r="ER85" i="26"/>
  <c r="ES87" i="26"/>
  <c r="EW88" i="26"/>
  <c r="EW79" i="26"/>
  <c r="EW91" i="26"/>
  <c r="EN83" i="26"/>
  <c r="EL86" i="26"/>
  <c r="EX85" i="26"/>
  <c r="EK75" i="26"/>
  <c r="EM82" i="26"/>
  <c r="EY91" i="26"/>
  <c r="EL91" i="26"/>
  <c r="EW89" i="26"/>
  <c r="EN92" i="26"/>
  <c r="FB82" i="26"/>
  <c r="FC90" i="26"/>
  <c r="EO91" i="26"/>
  <c r="FB85" i="26"/>
  <c r="FB84" i="26"/>
  <c r="ES85" i="26"/>
  <c r="EL75" i="26"/>
  <c r="EP83" i="26"/>
  <c r="EN76" i="26"/>
  <c r="EN86" i="26"/>
  <c r="FA76" i="26"/>
  <c r="EQ77" i="26"/>
  <c r="EK91" i="26"/>
  <c r="EQ81" i="26"/>
  <c r="EP84" i="26"/>
  <c r="EW92" i="26"/>
  <c r="ES80" i="26"/>
  <c r="EK76" i="26"/>
  <c r="ES92" i="26"/>
  <c r="EN80" i="26"/>
  <c r="EV78" i="26"/>
  <c r="EZ76" i="26"/>
  <c r="ET74" i="26"/>
  <c r="EU92" i="26"/>
  <c r="EQ91" i="26"/>
  <c r="EK78" i="26"/>
  <c r="ES77" i="26"/>
  <c r="EU85" i="26"/>
  <c r="EW78" i="26"/>
  <c r="EZ88" i="26"/>
  <c r="EL81" i="26"/>
  <c r="EL77" i="26"/>
  <c r="EU82" i="26"/>
  <c r="EU77" i="26"/>
  <c r="EN82" i="26"/>
  <c r="FA87" i="26"/>
  <c r="ET89" i="26"/>
  <c r="EK88" i="26"/>
  <c r="ER81" i="26"/>
  <c r="FA77" i="26"/>
  <c r="EY82" i="26"/>
  <c r="EM85" i="26"/>
  <c r="FA91" i="26"/>
  <c r="EQ80" i="26"/>
  <c r="EL79" i="26"/>
  <c r="EM81" i="26"/>
  <c r="EK92" i="26"/>
  <c r="EW75" i="26"/>
  <c r="EY75" i="26"/>
  <c r="EK83" i="26"/>
  <c r="ES78" i="26"/>
  <c r="EW83" i="26"/>
  <c r="EO77" i="26"/>
  <c r="FB74" i="26"/>
  <c r="EV84" i="26"/>
  <c r="EZ81" i="26"/>
  <c r="EL78" i="26"/>
  <c r="EQ88" i="26"/>
  <c r="FB81" i="26"/>
  <c r="EL76" i="26"/>
  <c r="EO76" i="26"/>
  <c r="EX91" i="26"/>
  <c r="EO88" i="26"/>
  <c r="FC79" i="26"/>
  <c r="EM86" i="26"/>
  <c r="FC73" i="26"/>
  <c r="EV75" i="26"/>
  <c r="EX89" i="26"/>
  <c r="EZ84" i="26"/>
  <c r="ER90" i="26"/>
  <c r="EP75" i="26"/>
  <c r="EO75" i="26"/>
  <c r="EQ92" i="26"/>
  <c r="ES83" i="26"/>
  <c r="EZ78" i="26"/>
  <c r="FA78" i="26"/>
  <c r="EK73" i="26"/>
  <c r="ES84" i="26"/>
  <c r="EN74" i="26"/>
  <c r="EP87" i="26"/>
  <c r="EM73" i="26"/>
  <c r="EU90" i="26"/>
  <c r="EZ86" i="26"/>
  <c r="EQ82" i="26"/>
  <c r="FB80" i="26"/>
  <c r="EV88" i="26"/>
  <c r="EL80" i="26"/>
  <c r="EN78" i="26"/>
  <c r="EX87" i="26"/>
  <c r="EW73" i="26"/>
  <c r="ER88" i="26"/>
  <c r="FC85" i="26"/>
  <c r="EX77" i="26"/>
  <c r="EV83" i="26"/>
  <c r="FC84" i="26"/>
  <c r="ER80" i="26"/>
  <c r="EX81" i="26"/>
  <c r="EZ80" i="26"/>
  <c r="FC87" i="26"/>
  <c r="EM83" i="26"/>
  <c r="ER73" i="26"/>
  <c r="ER87" i="26"/>
  <c r="EN87" i="26"/>
  <c r="ER83" i="26"/>
  <c r="EO78" i="26"/>
  <c r="EP82" i="26"/>
  <c r="EL84" i="26"/>
  <c r="ES75" i="26"/>
  <c r="ET82" i="26"/>
  <c r="EO92" i="26"/>
  <c r="FB75" i="26"/>
  <c r="FC82" i="26"/>
  <c r="FA79" i="26"/>
  <c r="EW76" i="26"/>
  <c r="EZ73" i="26"/>
  <c r="EP86" i="26"/>
  <c r="EO83" i="26"/>
  <c r="EO86" i="26"/>
  <c r="FC89" i="26"/>
  <c r="EN73" i="26"/>
  <c r="EM91" i="26"/>
  <c r="EV73" i="26"/>
  <c r="EN75" i="26"/>
  <c r="EZ89" i="26"/>
  <c r="EK74" i="26"/>
  <c r="ET81" i="26"/>
  <c r="FC92" i="26"/>
  <c r="EX82" i="26"/>
  <c r="EQ75" i="26"/>
  <c r="EX78" i="26"/>
  <c r="ES73" i="26"/>
  <c r="EW90" i="26"/>
  <c r="EZ75" i="26"/>
  <c r="EU83" i="26"/>
  <c r="ET83" i="26"/>
  <c r="EM74" i="26"/>
  <c r="EK89" i="26"/>
  <c r="EK87" i="26"/>
  <c r="EZ91" i="26"/>
  <c r="EO90" i="26"/>
  <c r="ET77" i="26"/>
  <c r="EN81" i="26"/>
  <c r="EN85" i="26"/>
  <c r="EY89" i="26"/>
  <c r="EW82" i="26"/>
  <c r="EX75" i="26"/>
  <c r="EV87" i="26"/>
  <c r="EM76" i="26"/>
  <c r="EZ77" i="26"/>
  <c r="FC81" i="26"/>
  <c r="ES79" i="26"/>
  <c r="FA89" i="26"/>
  <c r="EM87" i="26"/>
  <c r="EV79" i="26"/>
  <c r="EQ90" i="26"/>
  <c r="ET84" i="26"/>
  <c r="EK80" i="26"/>
  <c r="EQ86" i="26"/>
  <c r="EP77" i="26"/>
  <c r="EO84" i="26"/>
  <c r="FC88" i="26"/>
  <c r="ER74" i="26"/>
  <c r="ER79" i="26"/>
  <c r="ES74" i="26"/>
  <c r="EZ87" i="26"/>
  <c r="EZ90" i="26"/>
  <c r="FC86" i="26"/>
  <c r="EU75" i="26"/>
  <c r="FA82" i="26"/>
  <c r="EY86" i="26"/>
  <c r="FA86" i="26"/>
  <c r="EO89" i="26"/>
  <c r="ER78" i="26"/>
  <c r="EP91" i="26"/>
  <c r="EO82" i="26"/>
  <c r="FB83" i="26"/>
  <c r="EU81" i="26"/>
  <c r="EO73" i="26"/>
  <c r="FB86" i="26"/>
  <c r="EP85" i="26"/>
  <c r="EK86" i="26"/>
  <c r="FB87" i="26"/>
  <c r="EO74" i="26"/>
  <c r="EL89" i="26"/>
  <c r="EY77" i="26"/>
  <c r="FC75" i="26"/>
  <c r="EY74" i="26"/>
  <c r="EP88" i="26"/>
  <c r="EK79" i="26"/>
  <c r="EL82" i="26"/>
  <c r="EX90" i="26"/>
  <c r="EV77" i="26"/>
  <c r="EN91" i="26"/>
  <c r="EY83" i="26"/>
  <c r="EU87" i="26"/>
  <c r="EY76" i="26"/>
  <c r="FA85" i="26"/>
  <c r="EQ84" i="26"/>
  <c r="EW80" i="26"/>
  <c r="EY84" i="26"/>
  <c r="ET90" i="26"/>
  <c r="EQ79" i="26"/>
  <c r="FB73" i="26"/>
  <c r="EQ87" i="26"/>
  <c r="ER89" i="26"/>
  <c r="EV90" i="26"/>
  <c r="EM90" i="26"/>
  <c r="ER76" i="26"/>
  <c r="EY79" i="26"/>
  <c r="EV82" i="26"/>
  <c r="ET85" i="26"/>
  <c r="EK81" i="26"/>
  <c r="EX86" i="26"/>
  <c r="EO80" i="26"/>
  <c r="EW81" i="26"/>
  <c r="ES88" i="26"/>
  <c r="ET92" i="26"/>
  <c r="EL92" i="26"/>
  <c r="EX80" i="26"/>
  <c r="FB78" i="26"/>
  <c r="EN79" i="26"/>
  <c r="ES90" i="26"/>
  <c r="EP81" i="26"/>
  <c r="EN89" i="26"/>
  <c r="EQ78" i="26"/>
  <c r="EN77" i="26"/>
  <c r="EV74" i="26"/>
  <c r="FB89" i="26"/>
  <c r="FA75" i="26"/>
  <c r="ES81" i="26"/>
  <c r="EO79" i="26"/>
  <c r="EV91" i="26"/>
  <c r="EQ73" i="26"/>
  <c r="EQ89" i="26"/>
  <c r="FA73" i="26"/>
  <c r="EW84" i="26"/>
  <c r="EZ74" i="26"/>
  <c r="EW87" i="26"/>
  <c r="EU91" i="26"/>
  <c r="FB76" i="26"/>
  <c r="EW86" i="26"/>
  <c r="EN90" i="26"/>
  <c r="EP80" i="26"/>
  <c r="EB88" i="26"/>
  <c r="EE85" i="26"/>
  <c r="DW91" i="26"/>
  <c r="DZ82" i="26"/>
  <c r="EC92" i="26"/>
  <c r="EA83" i="26"/>
  <c r="DZ90" i="26"/>
  <c r="DW84" i="26"/>
  <c r="DT77" i="26"/>
  <c r="DW73" i="26"/>
  <c r="DQ83" i="26"/>
  <c r="DW77" i="26"/>
  <c r="DW83" i="26"/>
  <c r="EF88" i="26"/>
  <c r="DN89" i="26"/>
  <c r="DV85" i="26"/>
  <c r="DW92" i="26"/>
  <c r="ED79" i="26"/>
  <c r="DW89" i="26"/>
  <c r="DO81" i="26"/>
  <c r="EB79" i="26"/>
  <c r="DZ77" i="26"/>
  <c r="DR86" i="26"/>
  <c r="EB87" i="26"/>
  <c r="EF86" i="26"/>
  <c r="EE79" i="26"/>
  <c r="EC91" i="26"/>
  <c r="DR92" i="26"/>
  <c r="DW76" i="26"/>
  <c r="DP84" i="26"/>
  <c r="DT75" i="26"/>
  <c r="ED76" i="26"/>
  <c r="DT89" i="26"/>
  <c r="DP85" i="26"/>
  <c r="DT82" i="26"/>
  <c r="DO90" i="26"/>
  <c r="DP79" i="26"/>
  <c r="EE81" i="26"/>
  <c r="EC76" i="26"/>
  <c r="DV82" i="26"/>
  <c r="DN77" i="26"/>
  <c r="EB86" i="26"/>
  <c r="DZ87" i="26"/>
  <c r="DY90" i="26"/>
  <c r="ED85" i="26"/>
  <c r="EA90" i="26"/>
  <c r="DT92" i="26"/>
  <c r="DY75" i="26"/>
  <c r="DP89" i="26"/>
  <c r="EF81" i="26"/>
  <c r="DR78" i="26"/>
  <c r="DS77" i="26"/>
  <c r="DO84" i="26"/>
  <c r="DX75" i="26"/>
  <c r="EA82" i="26"/>
  <c r="DW82" i="26"/>
  <c r="DU82" i="26"/>
  <c r="DP91" i="26"/>
  <c r="DQ81" i="26"/>
  <c r="DY89" i="26"/>
  <c r="DW88" i="26"/>
  <c r="EA81" i="26"/>
  <c r="EE77" i="26"/>
  <c r="DQ82" i="26"/>
  <c r="DS87" i="26"/>
  <c r="DS73" i="26"/>
  <c r="DX90" i="26"/>
  <c r="DQ87" i="26"/>
  <c r="DT91" i="26"/>
  <c r="DO77" i="26"/>
  <c r="DX92" i="26"/>
  <c r="DX73" i="26"/>
  <c r="DR89" i="26"/>
  <c r="DS83" i="26"/>
  <c r="EB85" i="26"/>
  <c r="DO83" i="26"/>
  <c r="ED74" i="26"/>
  <c r="ED81" i="26"/>
  <c r="DU85" i="26"/>
  <c r="DR83" i="26"/>
  <c r="DZ88" i="26"/>
  <c r="EB80" i="26"/>
  <c r="DT85" i="26"/>
  <c r="DN88" i="26"/>
  <c r="DY78" i="26"/>
  <c r="DR90" i="26"/>
  <c r="DP77" i="26"/>
  <c r="EB84" i="26"/>
  <c r="EA92" i="26"/>
  <c r="EB83" i="26"/>
  <c r="DR84" i="26"/>
  <c r="EC81" i="26"/>
  <c r="DV90" i="26"/>
  <c r="DQ86" i="26"/>
  <c r="DS74" i="26"/>
  <c r="DZ79" i="26"/>
  <c r="DU78" i="26"/>
  <c r="DZ75" i="26"/>
  <c r="EB78" i="26"/>
  <c r="DR82" i="26"/>
  <c r="DN86" i="26"/>
  <c r="DR88" i="26"/>
  <c r="DZ78" i="26"/>
  <c r="DY83" i="26"/>
  <c r="DR80" i="26"/>
  <c r="DO88" i="26"/>
  <c r="ED84" i="26"/>
  <c r="EF79" i="26"/>
  <c r="EE90" i="26"/>
  <c r="DV77" i="26"/>
  <c r="EC78" i="26"/>
  <c r="DW80" i="26"/>
  <c r="DR76" i="26"/>
  <c r="DO89" i="26"/>
  <c r="DS85" i="26"/>
  <c r="DZ76" i="26"/>
  <c r="DO79" i="26"/>
  <c r="DX80" i="26"/>
  <c r="DY77" i="26"/>
  <c r="DO85" i="26"/>
  <c r="ED86" i="26"/>
  <c r="EA91" i="26"/>
  <c r="DZ89" i="26"/>
  <c r="DY76" i="26"/>
  <c r="DY87" i="26"/>
  <c r="DV75" i="26"/>
  <c r="ED73" i="26"/>
  <c r="ED87" i="26"/>
  <c r="DV88" i="26"/>
  <c r="DX84" i="26"/>
  <c r="DP81" i="26"/>
  <c r="EB90" i="26"/>
  <c r="EF76" i="26"/>
  <c r="DN85" i="26"/>
  <c r="DN92" i="26"/>
  <c r="ED80" i="26"/>
  <c r="DO87" i="26"/>
  <c r="EA73" i="26"/>
  <c r="ED89" i="26"/>
  <c r="DV87" i="26"/>
  <c r="EB92" i="26"/>
  <c r="DO82" i="26"/>
  <c r="DN84" i="26"/>
  <c r="ED88" i="26"/>
  <c r="DW90" i="26"/>
  <c r="DX79" i="26"/>
  <c r="DU90" i="26"/>
  <c r="DR77" i="26"/>
  <c r="DR91" i="26"/>
  <c r="EE88" i="26"/>
  <c r="DO78" i="26"/>
  <c r="DV74" i="26"/>
  <c r="EC74" i="26"/>
  <c r="DT76" i="26"/>
  <c r="DS81" i="26"/>
  <c r="DY73" i="26"/>
  <c r="DU83" i="26"/>
  <c r="DV83" i="26"/>
  <c r="DR79" i="26"/>
  <c r="DV92" i="26"/>
  <c r="DZ83" i="26"/>
  <c r="DV86" i="26"/>
  <c r="DP80" i="26"/>
  <c r="EE91" i="26"/>
  <c r="DY91" i="26"/>
  <c r="DS82" i="26"/>
  <c r="DO73" i="26"/>
  <c r="DS84" i="26"/>
  <c r="DN87" i="26"/>
  <c r="DU75" i="26"/>
  <c r="DN76" i="26"/>
  <c r="EA84" i="26"/>
  <c r="DP73" i="26"/>
  <c r="DZ74" i="26"/>
  <c r="EF75" i="26"/>
  <c r="DU84" i="26"/>
  <c r="DY88" i="26"/>
  <c r="DT81" i="26"/>
  <c r="EF92" i="26"/>
  <c r="DS80" i="26"/>
  <c r="ED78" i="26"/>
  <c r="EB76" i="26"/>
  <c r="EB74" i="26"/>
  <c r="EB91" i="26"/>
  <c r="DV76" i="26"/>
  <c r="EA79" i="26"/>
  <c r="EA77" i="26"/>
  <c r="ED77" i="26"/>
  <c r="DV80" i="26"/>
  <c r="DU81" i="26"/>
  <c r="DZ86" i="26"/>
  <c r="DU77" i="26"/>
  <c r="DX81" i="26"/>
  <c r="DT78" i="26"/>
  <c r="EC87" i="26"/>
  <c r="DT73" i="26"/>
  <c r="DQ85" i="26"/>
  <c r="DS88" i="26"/>
  <c r="DQ75" i="26"/>
  <c r="DY81" i="26"/>
  <c r="EC82" i="26"/>
  <c r="EF77" i="26"/>
  <c r="DO92" i="26"/>
  <c r="DN80" i="26"/>
  <c r="DZ84" i="26"/>
  <c r="DX74" i="26"/>
  <c r="EE92" i="26"/>
  <c r="DQ76" i="26"/>
  <c r="DR75" i="26"/>
  <c r="DP88" i="26"/>
  <c r="EE73" i="26"/>
  <c r="DZ85" i="26"/>
  <c r="DO91" i="26"/>
  <c r="DX89" i="26"/>
  <c r="DT79" i="26"/>
  <c r="DN83" i="26"/>
  <c r="DT87" i="26"/>
  <c r="EF83" i="26"/>
  <c r="DN74" i="26"/>
  <c r="EE75" i="26"/>
  <c r="DW81" i="26"/>
  <c r="EA88" i="26"/>
  <c r="DS91" i="26"/>
  <c r="EA78" i="26"/>
  <c r="DP76" i="26"/>
  <c r="EE84" i="26"/>
  <c r="DQ80" i="26"/>
  <c r="DV78" i="26"/>
  <c r="EF82" i="26"/>
  <c r="DX83" i="26"/>
  <c r="DP75" i="26"/>
  <c r="DP92" i="26"/>
  <c r="DP87" i="26"/>
  <c r="DN81" i="26"/>
  <c r="ED90" i="26"/>
  <c r="EF91" i="26"/>
  <c r="DU73" i="26"/>
  <c r="DS78" i="26"/>
  <c r="EB89" i="26"/>
  <c r="DS90" i="26"/>
  <c r="DS76" i="26"/>
  <c r="DN75" i="26"/>
  <c r="DN78" i="26"/>
  <c r="DN82" i="26"/>
  <c r="EC79" i="26"/>
  <c r="DY79" i="26"/>
  <c r="DU87" i="26"/>
  <c r="EE87" i="26"/>
  <c r="DN73" i="26"/>
  <c r="DP83" i="26"/>
  <c r="DZ81" i="26"/>
  <c r="DX77" i="26"/>
  <c r="DQ78" i="26"/>
  <c r="EB73" i="26"/>
  <c r="EF74" i="26"/>
  <c r="DW78" i="26"/>
  <c r="EF80" i="26"/>
  <c r="EE82" i="26"/>
  <c r="EC84" i="26"/>
  <c r="DO80" i="26"/>
  <c r="EA85" i="26"/>
  <c r="DZ80" i="26"/>
  <c r="DN90" i="26"/>
  <c r="DW75" i="26"/>
  <c r="EC86" i="26"/>
  <c r="DY84" i="26"/>
  <c r="DV89" i="26"/>
  <c r="EA80" i="26"/>
  <c r="DV84" i="26"/>
  <c r="DQ91" i="26"/>
  <c r="DU88" i="26"/>
  <c r="DW79" i="26"/>
  <c r="DR73" i="26"/>
  <c r="DU80" i="26"/>
  <c r="DZ91" i="26"/>
  <c r="DO74" i="26"/>
  <c r="EA76" i="26"/>
  <c r="DV73" i="26"/>
  <c r="EC89" i="26"/>
  <c r="DS92" i="26"/>
  <c r="DW86" i="26"/>
  <c r="EE83" i="26"/>
  <c r="EC90" i="26"/>
  <c r="DX76" i="26"/>
  <c r="ED83" i="26"/>
  <c r="EA87" i="26"/>
  <c r="DY82" i="26"/>
  <c r="DX85" i="26"/>
  <c r="EF78" i="26"/>
  <c r="DY92" i="26"/>
  <c r="EB77" i="26"/>
  <c r="DQ92" i="26"/>
  <c r="DX87" i="26"/>
  <c r="DT83" i="26"/>
  <c r="DT88" i="26"/>
  <c r="DQ90" i="26"/>
  <c r="DU74" i="26"/>
  <c r="EA75" i="26"/>
  <c r="DQ88" i="26"/>
  <c r="DQ89" i="26"/>
  <c r="DY80" i="26"/>
  <c r="EC83" i="26"/>
  <c r="DO86" i="26"/>
  <c r="EA89" i="26"/>
  <c r="DU89" i="26"/>
  <c r="DY85" i="26"/>
  <c r="DX88" i="26"/>
  <c r="DR81" i="26"/>
  <c r="DU91" i="26"/>
  <c r="DW87" i="26"/>
  <c r="DS89" i="26"/>
  <c r="EC75" i="26"/>
  <c r="DQ74" i="26"/>
  <c r="DQ73" i="26"/>
  <c r="DR74" i="26"/>
  <c r="DT80" i="26"/>
  <c r="DQ77" i="26"/>
  <c r="DP82" i="26"/>
  <c r="ED92" i="26"/>
  <c r="EE86" i="26"/>
  <c r="DY86" i="26"/>
  <c r="DR87" i="26"/>
  <c r="DU76" i="26"/>
  <c r="DX82" i="26"/>
  <c r="DR85" i="26"/>
  <c r="EF90" i="26"/>
  <c r="DY74" i="26"/>
  <c r="DX86" i="26"/>
  <c r="DT86" i="26"/>
  <c r="EF87" i="26"/>
  <c r="DP74" i="26"/>
  <c r="EF89" i="26"/>
  <c r="DW74" i="26"/>
  <c r="EE80" i="26"/>
  <c r="EE78" i="26"/>
  <c r="DT74" i="26"/>
  <c r="DW85" i="26"/>
  <c r="DV81" i="26"/>
  <c r="EC85" i="26"/>
  <c r="ED82" i="26"/>
  <c r="EB82" i="26"/>
  <c r="DP78" i="26"/>
  <c r="DV91" i="26"/>
  <c r="ED75" i="26"/>
  <c r="DZ73" i="26"/>
  <c r="DT90" i="26"/>
  <c r="DS79" i="26"/>
  <c r="EB81" i="26"/>
  <c r="EF85" i="26"/>
  <c r="EC80" i="26"/>
  <c r="DT84" i="26"/>
  <c r="ED91" i="26"/>
  <c r="EC77" i="26"/>
  <c r="EC88" i="26"/>
  <c r="DU79" i="26"/>
  <c r="EF84" i="26"/>
  <c r="DQ79" i="26"/>
  <c r="DS86" i="26"/>
  <c r="EE74" i="26"/>
  <c r="DU86" i="26"/>
  <c r="EF73" i="26"/>
  <c r="EB75" i="26"/>
  <c r="DN91" i="26"/>
  <c r="DZ92" i="26"/>
  <c r="EE89" i="26"/>
  <c r="EA86" i="26"/>
  <c r="EE76" i="26"/>
  <c r="DP86" i="26"/>
  <c r="EA74" i="26"/>
  <c r="DS75" i="26"/>
  <c r="DQ84" i="26"/>
  <c r="DX78" i="26"/>
  <c r="DP90" i="26"/>
  <c r="DU92" i="26"/>
  <c r="EC73" i="26"/>
  <c r="DN79" i="26"/>
  <c r="DX91" i="26"/>
  <c r="DO76" i="26"/>
  <c r="DO75" i="26"/>
  <c r="DV79" i="26"/>
  <c r="DQ119" i="26"/>
  <c r="DY107" i="26"/>
  <c r="DN111" i="26"/>
  <c r="DR111" i="26"/>
  <c r="EA107" i="26"/>
  <c r="DT118" i="26"/>
  <c r="ED108" i="26"/>
  <c r="EB123" i="26"/>
  <c r="EA108" i="26"/>
  <c r="DS108" i="26"/>
  <c r="DP107" i="26"/>
  <c r="DZ110" i="26"/>
  <c r="DS116" i="26"/>
  <c r="DY108" i="26"/>
  <c r="DW117" i="26"/>
  <c r="DR112" i="26"/>
  <c r="DY114" i="26"/>
  <c r="EG115" i="26"/>
  <c r="EA112" i="26"/>
  <c r="DT121" i="26"/>
  <c r="DO113" i="26"/>
  <c r="DO109" i="26"/>
  <c r="DP106" i="26"/>
  <c r="DW118" i="26"/>
  <c r="EE111" i="26"/>
  <c r="DQ108" i="26"/>
  <c r="EA120" i="26"/>
  <c r="EF117" i="26"/>
  <c r="DO119" i="26"/>
  <c r="DU106" i="26"/>
  <c r="EE105" i="26"/>
  <c r="DP113" i="26"/>
  <c r="DW106" i="26"/>
  <c r="DU112" i="26"/>
  <c r="DP105" i="26"/>
  <c r="DS105" i="26"/>
  <c r="DU117" i="26"/>
  <c r="DV111" i="26"/>
  <c r="EC105" i="26"/>
  <c r="DZ114" i="26"/>
  <c r="DY121" i="26"/>
  <c r="DS117" i="26"/>
  <c r="DP122" i="26"/>
  <c r="DR118" i="26"/>
  <c r="EA117" i="26"/>
  <c r="DN108" i="26"/>
  <c r="DY110" i="26"/>
  <c r="DT114" i="26"/>
  <c r="EF120" i="26"/>
  <c r="DU107" i="26"/>
  <c r="DZ117" i="26"/>
  <c r="ED122" i="26"/>
  <c r="EG111" i="26"/>
  <c r="EF119" i="26"/>
  <c r="EB118" i="26"/>
  <c r="EF116" i="26"/>
  <c r="DZ120" i="26"/>
  <c r="DU105" i="26"/>
  <c r="EF105" i="26"/>
  <c r="DR109" i="26"/>
  <c r="DN122" i="26"/>
  <c r="DR114" i="26"/>
  <c r="DV117" i="26"/>
  <c r="DT108" i="26"/>
  <c r="DR116" i="26"/>
  <c r="DT117" i="26"/>
  <c r="EE106" i="26"/>
  <c r="EG109" i="26"/>
  <c r="DN116" i="26"/>
  <c r="DS112" i="26"/>
  <c r="DT122" i="26"/>
  <c r="EF111" i="26"/>
  <c r="DT107" i="26"/>
  <c r="DN107" i="26"/>
  <c r="DT109" i="26"/>
  <c r="ED120" i="26"/>
  <c r="DX118" i="26"/>
  <c r="ED110" i="26"/>
  <c r="DO105" i="26"/>
  <c r="EB108" i="26"/>
  <c r="EB107" i="26"/>
  <c r="DT120" i="26"/>
  <c r="DO115" i="26"/>
  <c r="DX111" i="26"/>
  <c r="EA113" i="26"/>
  <c r="DW123" i="26"/>
  <c r="DX120" i="26"/>
  <c r="ED116" i="26"/>
  <c r="EA114" i="26"/>
  <c r="DP111" i="26"/>
  <c r="ED106" i="26"/>
  <c r="DP110" i="26"/>
  <c r="DQ118" i="26"/>
  <c r="EC120" i="26"/>
  <c r="EF121" i="26"/>
  <c r="EE121" i="26"/>
  <c r="DV121" i="26"/>
  <c r="DR122" i="26"/>
  <c r="EE117" i="26"/>
  <c r="EC112" i="26"/>
  <c r="DQ122" i="26"/>
  <c r="EE113" i="26"/>
  <c r="DN123" i="26"/>
  <c r="DU123" i="26"/>
  <c r="DU113" i="26"/>
  <c r="DR107" i="26"/>
  <c r="EC122" i="26"/>
  <c r="EB116" i="26"/>
  <c r="ED114" i="26"/>
  <c r="DT113" i="26"/>
  <c r="DZ112" i="26"/>
  <c r="DU122" i="26"/>
  <c r="DX107" i="26"/>
  <c r="EG116" i="26"/>
  <c r="DO116" i="26"/>
  <c r="DU109" i="26"/>
  <c r="DT115" i="26"/>
  <c r="DZ109" i="26"/>
  <c r="EC113" i="26"/>
  <c r="DU116" i="26"/>
  <c r="EB105" i="26"/>
  <c r="DS107" i="26"/>
  <c r="DU108" i="26"/>
  <c r="EF114" i="26"/>
  <c r="DN121" i="26"/>
  <c r="EB109" i="26"/>
  <c r="EG106" i="26"/>
  <c r="DX119" i="26"/>
  <c r="DQ116" i="26"/>
  <c r="DP114" i="26"/>
  <c r="DT119" i="26"/>
  <c r="EG118" i="26"/>
  <c r="DW109" i="26"/>
  <c r="EG123" i="26"/>
  <c r="DX112" i="26"/>
  <c r="EC115" i="26"/>
  <c r="DV105" i="26"/>
  <c r="EG122" i="26"/>
  <c r="DZ119" i="26"/>
  <c r="DZ106" i="26"/>
  <c r="ED121" i="26"/>
  <c r="DN120" i="26"/>
  <c r="EC117" i="26"/>
  <c r="EC114" i="26"/>
  <c r="ED123" i="26"/>
  <c r="DR106" i="26"/>
  <c r="DQ109" i="26"/>
  <c r="DX108" i="26"/>
  <c r="DV106" i="26"/>
  <c r="DN118" i="26"/>
  <c r="EE107" i="26"/>
  <c r="DZ105" i="26"/>
  <c r="DT106" i="26"/>
  <c r="DX114" i="26"/>
  <c r="DT110" i="26"/>
  <c r="DW110" i="26"/>
  <c r="EB121" i="26"/>
  <c r="EG113" i="26"/>
  <c r="DQ115" i="26"/>
  <c r="DR123" i="26"/>
  <c r="DZ111" i="26"/>
  <c r="DP118" i="26"/>
  <c r="DS111" i="26"/>
  <c r="DO122" i="26"/>
  <c r="DV113" i="26"/>
  <c r="DZ115" i="26"/>
  <c r="DU120" i="26"/>
  <c r="DS114" i="26"/>
  <c r="DW113" i="26"/>
  <c r="DN106" i="26"/>
  <c r="EF123" i="26"/>
  <c r="DS110" i="26"/>
  <c r="DY105" i="26"/>
  <c r="DZ113" i="26"/>
  <c r="DZ121" i="26"/>
  <c r="EB122" i="26"/>
  <c r="EE112" i="26"/>
  <c r="DP108" i="26"/>
  <c r="EG105" i="26"/>
  <c r="EC123" i="26"/>
  <c r="EB113" i="26"/>
  <c r="DS109" i="26"/>
  <c r="DP115" i="26"/>
  <c r="DO112" i="26"/>
  <c r="DT111" i="26"/>
  <c r="ED115" i="26"/>
  <c r="DZ123" i="26"/>
  <c r="DV120" i="26"/>
  <c r="DW115" i="26"/>
  <c r="DR113" i="26"/>
  <c r="DS106" i="26"/>
  <c r="EG108" i="26"/>
  <c r="EC116" i="26"/>
  <c r="DT112" i="26"/>
  <c r="DU115" i="26"/>
  <c r="DP116" i="26"/>
  <c r="EB114" i="26"/>
  <c r="DV118" i="26"/>
  <c r="DO111" i="26"/>
  <c r="DQ117" i="26"/>
  <c r="DY113" i="26"/>
  <c r="EB115" i="26"/>
  <c r="EA115" i="26"/>
  <c r="DY118" i="26"/>
  <c r="EE120" i="26"/>
  <c r="DP109" i="26"/>
  <c r="DZ118" i="26"/>
  <c r="EC110" i="26"/>
  <c r="EB110" i="26"/>
  <c r="EB106" i="26"/>
  <c r="DV115" i="26"/>
  <c r="EF108" i="26"/>
  <c r="DO117" i="26"/>
  <c r="DV112" i="26"/>
  <c r="EG114" i="26"/>
  <c r="DY120" i="26"/>
  <c r="ED109" i="26"/>
  <c r="DY115" i="26"/>
  <c r="DW114" i="26"/>
  <c r="DQ123" i="26"/>
  <c r="DP119" i="26"/>
  <c r="DN115" i="26"/>
  <c r="DQ121" i="26"/>
  <c r="DY112" i="26"/>
  <c r="DT123" i="26"/>
  <c r="DO107" i="26"/>
  <c r="EG117" i="26"/>
  <c r="EC106" i="26"/>
  <c r="DW120" i="26"/>
  <c r="EC109" i="26"/>
  <c r="DS115" i="26"/>
  <c r="EG112" i="26"/>
  <c r="EF109" i="26"/>
  <c r="DV122" i="26"/>
  <c r="DR108" i="26"/>
  <c r="DY123" i="26"/>
  <c r="ED105" i="26"/>
  <c r="DR117" i="26"/>
  <c r="DX113" i="26"/>
  <c r="EE110" i="26"/>
  <c r="EA121" i="26"/>
  <c r="EB111" i="26"/>
  <c r="DX105" i="26"/>
  <c r="DW105" i="26"/>
  <c r="DZ122" i="26"/>
  <c r="EE114" i="26"/>
  <c r="DV108" i="26"/>
  <c r="DP121" i="26"/>
  <c r="DO120" i="26"/>
  <c r="EE108" i="26"/>
  <c r="DX115" i="26"/>
  <c r="DN112" i="26"/>
  <c r="DQ106" i="26"/>
  <c r="DX121" i="26"/>
  <c r="EE115" i="26"/>
  <c r="DS121" i="26"/>
  <c r="EA106" i="26"/>
  <c r="DQ114" i="26"/>
  <c r="DS120" i="26"/>
  <c r="EG119" i="26"/>
  <c r="DU119" i="26"/>
  <c r="DQ105" i="26"/>
  <c r="EC111" i="26"/>
  <c r="DQ110" i="26"/>
  <c r="DQ120" i="26"/>
  <c r="DN113" i="26"/>
  <c r="DS113" i="26"/>
  <c r="EC108" i="26"/>
  <c r="EA119" i="26"/>
  <c r="DN117" i="26"/>
  <c r="DP112" i="26"/>
  <c r="DW121" i="26"/>
  <c r="ED111" i="26"/>
  <c r="ED107" i="26"/>
  <c r="ED118" i="26"/>
  <c r="EF113" i="26"/>
  <c r="DY122" i="26"/>
  <c r="EA109" i="26"/>
  <c r="DU114" i="26"/>
  <c r="EB119" i="26"/>
  <c r="DT105" i="26"/>
  <c r="DV114" i="26"/>
  <c r="DV109" i="26"/>
  <c r="DV123" i="26"/>
  <c r="ED119" i="26"/>
  <c r="DR119" i="26"/>
  <c r="EG110" i="26"/>
  <c r="DS119" i="26"/>
  <c r="DZ116" i="26"/>
  <c r="EC107" i="26"/>
  <c r="DS118" i="26"/>
  <c r="DN114" i="26"/>
  <c r="DR121" i="26"/>
  <c r="EF112" i="26"/>
  <c r="EF118" i="26"/>
  <c r="DO106" i="26"/>
  <c r="DZ108" i="26"/>
  <c r="DW107" i="26"/>
  <c r="EE123" i="26"/>
  <c r="DR105" i="26"/>
  <c r="DS122" i="26"/>
  <c r="EE109" i="26"/>
  <c r="EA111" i="26"/>
  <c r="DW111" i="26"/>
  <c r="DY109" i="26"/>
  <c r="EF115" i="26"/>
  <c r="DO123" i="26"/>
  <c r="DT116" i="26"/>
  <c r="EC118" i="26"/>
  <c r="DW112" i="26"/>
  <c r="EG121" i="26"/>
  <c r="DQ111" i="26"/>
  <c r="DQ113" i="26"/>
  <c r="DX122" i="26"/>
  <c r="EE119" i="26"/>
  <c r="EE122" i="26"/>
  <c r="DP120" i="26"/>
  <c r="DN110" i="26"/>
  <c r="DQ112" i="26"/>
  <c r="EF106" i="26"/>
  <c r="DV110" i="26"/>
  <c r="ED117" i="26"/>
  <c r="EE118" i="26"/>
  <c r="EA116" i="26"/>
  <c r="DN109" i="26"/>
  <c r="EF110" i="26"/>
  <c r="DY106" i="26"/>
  <c r="DP117" i="26"/>
  <c r="EA123" i="26"/>
  <c r="DR120" i="26"/>
  <c r="DP123" i="26"/>
  <c r="DW116" i="26"/>
  <c r="DR115" i="26"/>
  <c r="DX116" i="26"/>
  <c r="EB112" i="26"/>
  <c r="EA118" i="26"/>
  <c r="EC121" i="26"/>
  <c r="EF122" i="26"/>
  <c r="DO114" i="26"/>
  <c r="DV116" i="26"/>
  <c r="DS123" i="26"/>
  <c r="EC119" i="26"/>
  <c r="DO110" i="26"/>
  <c r="DW122" i="26"/>
  <c r="DV107" i="26"/>
  <c r="EB120" i="26"/>
  <c r="EB117" i="26"/>
  <c r="DX109" i="26"/>
  <c r="DO118" i="26"/>
  <c r="DX110" i="26"/>
  <c r="DU110" i="26"/>
  <c r="DN119" i="26"/>
  <c r="DY111" i="26"/>
  <c r="DU118" i="26"/>
  <c r="DY117" i="26"/>
  <c r="DY116" i="26"/>
  <c r="EA122" i="26"/>
  <c r="DO121" i="26"/>
  <c r="EG120" i="26"/>
  <c r="DX123" i="26"/>
  <c r="DR110" i="26"/>
  <c r="ED113" i="26"/>
  <c r="DU121" i="26"/>
  <c r="ED112" i="26"/>
  <c r="DV119" i="26"/>
  <c r="DU111" i="26"/>
  <c r="EA105" i="26"/>
  <c r="DN105" i="26"/>
  <c r="EF107" i="26"/>
  <c r="DX106" i="26"/>
  <c r="DW119" i="26"/>
  <c r="DQ107" i="26"/>
  <c r="DO108" i="26"/>
  <c r="EA110" i="26"/>
  <c r="DW108" i="26"/>
  <c r="DZ107" i="26"/>
  <c r="EE116" i="26"/>
  <c r="DX117" i="26"/>
  <c r="EG107" i="26"/>
  <c r="DY119" i="26"/>
  <c r="GS81" i="52" a="1"/>
  <c r="HD88" i="52" s="1"/>
  <c r="FW82" i="26"/>
  <c r="GF91" i="26"/>
  <c r="FU80" i="26"/>
  <c r="FS78" i="26"/>
  <c r="GE90" i="26"/>
  <c r="FX83" i="26"/>
  <c r="GD89" i="26"/>
  <c r="FZ85" i="26"/>
  <c r="GB87" i="26"/>
  <c r="FT79" i="26"/>
  <c r="GA86" i="26"/>
  <c r="FO74" i="26"/>
  <c r="GG92" i="26"/>
  <c r="FP75" i="26"/>
  <c r="FQ76" i="26"/>
  <c r="FV81" i="26"/>
  <c r="GC88" i="26"/>
  <c r="FY84" i="26"/>
  <c r="FR77" i="26"/>
  <c r="FN73" i="26"/>
  <c r="BD129" i="46" l="1"/>
  <c r="C164" i="46" s="1"/>
  <c r="I164" i="46" s="1"/>
  <c r="BD128" i="46"/>
  <c r="C163" i="46" s="1"/>
  <c r="I163" i="46" s="1"/>
  <c r="BD135" i="46"/>
  <c r="C170" i="46" s="1"/>
  <c r="I170" i="46" s="1"/>
  <c r="O189" i="46" a="1"/>
  <c r="BD143" i="46"/>
  <c r="C178" i="46" s="1"/>
  <c r="I178" i="46" s="1"/>
  <c r="BD130" i="46"/>
  <c r="C165" i="46" s="1"/>
  <c r="I165" i="46" s="1"/>
  <c r="BD145" i="46"/>
  <c r="C180" i="46" s="1"/>
  <c r="I180" i="46" s="1"/>
  <c r="IN83" i="26"/>
  <c r="IJ73" i="26"/>
  <c r="IG77" i="26"/>
  <c r="HZ73" i="26"/>
  <c r="II85" i="26"/>
  <c r="IM75" i="26"/>
  <c r="HZ88" i="26"/>
  <c r="IO92" i="26"/>
  <c r="IO74" i="26"/>
  <c r="IN74" i="26"/>
  <c r="IM82" i="26"/>
  <c r="IL87" i="26"/>
  <c r="IC79" i="26"/>
  <c r="HY78" i="26"/>
  <c r="IL89" i="26"/>
  <c r="IG79" i="26"/>
  <c r="IO88" i="26"/>
  <c r="IK91" i="26"/>
  <c r="HX79" i="26"/>
  <c r="IG83" i="26"/>
  <c r="IC76" i="26"/>
  <c r="HY91" i="26"/>
  <c r="HX82" i="26"/>
  <c r="IA78" i="26"/>
  <c r="IB82" i="26"/>
  <c r="IA73" i="26"/>
  <c r="IO91" i="26"/>
  <c r="IP83" i="26"/>
  <c r="HY85" i="26"/>
  <c r="IL92" i="26"/>
  <c r="IM73" i="26"/>
  <c r="HY79" i="26"/>
  <c r="HY74" i="26"/>
  <c r="IC82" i="26"/>
  <c r="IB79" i="26"/>
  <c r="IG73" i="26"/>
  <c r="IG91" i="26"/>
  <c r="IH82" i="26"/>
  <c r="HZ89" i="26"/>
  <c r="IG74" i="26"/>
  <c r="HY90" i="26"/>
  <c r="IL78" i="26"/>
  <c r="HZ80" i="26"/>
  <c r="IO75" i="26"/>
  <c r="II78" i="26"/>
  <c r="II73" i="26"/>
  <c r="IM84" i="26"/>
  <c r="IP89" i="26"/>
  <c r="IP85" i="26"/>
  <c r="IJ75" i="26"/>
  <c r="IN90" i="26"/>
  <c r="IB87" i="26"/>
  <c r="HZ74" i="26"/>
  <c r="ID86" i="26"/>
  <c r="IO76" i="26"/>
  <c r="II74" i="26"/>
  <c r="IP73" i="26"/>
  <c r="IC78" i="26"/>
  <c r="IB84" i="26"/>
  <c r="IG85" i="26"/>
  <c r="IH78" i="26"/>
  <c r="HZ77" i="26"/>
  <c r="IM74" i="26"/>
  <c r="IC92" i="26"/>
  <c r="II89" i="26"/>
  <c r="II86" i="26"/>
  <c r="IA79" i="26"/>
  <c r="IE82" i="26"/>
  <c r="IK79" i="26"/>
  <c r="IN75" i="26"/>
  <c r="II75" i="26"/>
  <c r="IL77" i="26"/>
  <c r="IO83" i="26"/>
  <c r="IC91" i="26"/>
  <c r="IF85" i="26"/>
  <c r="IN84" i="26"/>
  <c r="IA75" i="26"/>
  <c r="IA83" i="26"/>
  <c r="HX89" i="26"/>
  <c r="IN86" i="26"/>
  <c r="ID83" i="26"/>
  <c r="HZ75" i="26"/>
  <c r="IP88" i="26"/>
  <c r="IH73" i="26"/>
  <c r="IG80" i="26"/>
  <c r="IE76" i="26"/>
  <c r="IL82" i="26"/>
  <c r="IB90" i="26"/>
  <c r="IN88" i="26"/>
  <c r="HZ90" i="26"/>
  <c r="IN91" i="26"/>
  <c r="IN82" i="26"/>
  <c r="HZ84" i="26"/>
  <c r="HZ91" i="26"/>
  <c r="HY84" i="26"/>
  <c r="HX75" i="26"/>
  <c r="HX81" i="26"/>
  <c r="HY88" i="26"/>
  <c r="II90" i="26"/>
  <c r="II76" i="26"/>
  <c r="HY82" i="26"/>
  <c r="IC85" i="26"/>
  <c r="ID78" i="26"/>
  <c r="IC90" i="26"/>
  <c r="IL80" i="26"/>
  <c r="IH92" i="26"/>
  <c r="HY92" i="26"/>
  <c r="HX78" i="26"/>
  <c r="IJ80" i="26"/>
  <c r="IB75" i="26"/>
  <c r="IA84" i="26"/>
  <c r="IK87" i="26"/>
  <c r="HX80" i="26"/>
  <c r="IA86" i="26"/>
  <c r="IJ82" i="26"/>
  <c r="IM85" i="26"/>
  <c r="IB74" i="26"/>
  <c r="IM79" i="26"/>
  <c r="IM80" i="26"/>
  <c r="IH88" i="26"/>
  <c r="HX92" i="26"/>
  <c r="IB85" i="26"/>
  <c r="IP90" i="26"/>
  <c r="IA80" i="26"/>
  <c r="HX90" i="26"/>
  <c r="IM90" i="26"/>
  <c r="IE78" i="26"/>
  <c r="IN73" i="26"/>
  <c r="IE84" i="26"/>
  <c r="IG81" i="26"/>
  <c r="IF90" i="26"/>
  <c r="ID74" i="26"/>
  <c r="IE77" i="26"/>
  <c r="IP87" i="26"/>
  <c r="IC77" i="26"/>
  <c r="IE86" i="26"/>
  <c r="IC81" i="26"/>
  <c r="IJ92" i="26"/>
  <c r="IF84" i="26"/>
  <c r="IH77" i="26"/>
  <c r="IK86" i="26"/>
  <c r="IG92" i="26"/>
  <c r="IE88" i="26"/>
  <c r="HX83" i="26"/>
  <c r="ID92" i="26"/>
  <c r="IJ78" i="26"/>
  <c r="IF73" i="26"/>
  <c r="ID84" i="26"/>
  <c r="HZ83" i="26"/>
  <c r="IN92" i="26"/>
  <c r="IL88" i="26"/>
  <c r="IP80" i="26"/>
  <c r="IM81" i="26"/>
  <c r="IB80" i="26"/>
  <c r="HY87" i="26"/>
  <c r="IK76" i="26"/>
  <c r="IA87" i="26"/>
  <c r="HX73" i="26"/>
  <c r="IF87" i="26"/>
  <c r="IK85" i="26"/>
  <c r="IH87" i="26"/>
  <c r="IP78" i="26"/>
  <c r="II88" i="26"/>
  <c r="IF74" i="26"/>
  <c r="HZ82" i="26"/>
  <c r="HZ92" i="26"/>
  <c r="IK89" i="26"/>
  <c r="IB77" i="26"/>
  <c r="IL75" i="26"/>
  <c r="IC88" i="26"/>
  <c r="HZ86" i="26"/>
  <c r="IE73" i="26"/>
  <c r="IN87" i="26"/>
  <c r="IB76" i="26"/>
  <c r="IC83" i="26"/>
  <c r="IO85" i="26"/>
  <c r="IG90" i="26"/>
  <c r="IJ77" i="26"/>
  <c r="IO87" i="26"/>
  <c r="IC74" i="26"/>
  <c r="IM89" i="26"/>
  <c r="II80" i="26"/>
  <c r="IL84" i="26"/>
  <c r="IP75" i="26"/>
  <c r="IF82" i="26"/>
  <c r="IN89" i="26"/>
  <c r="IL83" i="26"/>
  <c r="IH84" i="26"/>
  <c r="IC73" i="26"/>
  <c r="IA82" i="26"/>
  <c r="IE85" i="26"/>
  <c r="IO79" i="26"/>
  <c r="IL76" i="26"/>
  <c r="HZ79" i="26"/>
  <c r="IK73" i="26"/>
  <c r="HZ87" i="26"/>
  <c r="IA85" i="26"/>
  <c r="IM78" i="26"/>
  <c r="ID80" i="26"/>
  <c r="IJ90" i="26"/>
  <c r="IE87" i="26"/>
  <c r="IE81" i="26"/>
  <c r="IM86" i="26"/>
  <c r="IL74" i="26"/>
  <c r="HY81" i="26"/>
  <c r="IP74" i="26"/>
  <c r="IC89" i="26"/>
  <c r="IM76" i="26"/>
  <c r="IK77" i="26"/>
  <c r="IH79" i="26"/>
  <c r="II81" i="26"/>
  <c r="HY83" i="26"/>
  <c r="IK88" i="26"/>
  <c r="IA77" i="26"/>
  <c r="IK83" i="26"/>
  <c r="IJ91" i="26"/>
  <c r="IG88" i="26"/>
  <c r="II91" i="26"/>
  <c r="IE75" i="26"/>
  <c r="ID76" i="26"/>
  <c r="IJ76" i="26"/>
  <c r="II84" i="26"/>
  <c r="IF80" i="26"/>
  <c r="ID81" i="26"/>
  <c r="IJ79" i="26"/>
  <c r="HY75" i="26"/>
  <c r="IE74" i="26"/>
  <c r="IH80" i="26"/>
  <c r="IN80" i="26"/>
  <c r="IG82" i="26"/>
  <c r="IA91" i="26"/>
  <c r="IE80" i="26"/>
  <c r="IB83" i="26"/>
  <c r="IK80" i="26"/>
  <c r="IK90" i="26"/>
  <c r="IN79" i="26"/>
  <c r="IH75" i="26"/>
  <c r="IB81" i="26"/>
  <c r="IP92" i="26"/>
  <c r="IE92" i="26"/>
  <c r="IP86" i="26"/>
  <c r="IH91" i="26"/>
  <c r="HY73" i="26"/>
  <c r="HX88" i="26"/>
  <c r="IK84" i="26"/>
  <c r="IA81" i="26"/>
  <c r="IL86" i="26"/>
  <c r="IK92" i="26"/>
  <c r="II82" i="26"/>
  <c r="IA89" i="26"/>
  <c r="IO84" i="26"/>
  <c r="IJ85" i="26"/>
  <c r="IO82" i="26"/>
  <c r="IA90" i="26"/>
  <c r="IL73" i="26"/>
  <c r="IH89" i="26"/>
  <c r="ID73" i="26"/>
  <c r="HX74" i="26"/>
  <c r="IA88" i="26"/>
  <c r="IM83" i="26"/>
  <c r="IB78" i="26"/>
  <c r="HY76" i="26"/>
  <c r="IG87" i="26"/>
  <c r="IP81" i="26"/>
  <c r="IJ81" i="26"/>
  <c r="IG78" i="26"/>
  <c r="HZ78" i="26"/>
  <c r="IO77" i="26"/>
  <c r="IP82" i="26"/>
  <c r="IM88" i="26"/>
  <c r="II92" i="26"/>
  <c r="ID77" i="26"/>
  <c r="IN81" i="26"/>
  <c r="IJ84" i="26"/>
  <c r="IL81" i="26"/>
  <c r="IH83" i="26"/>
  <c r="IN85" i="26"/>
  <c r="IJ86" i="26"/>
  <c r="IE83" i="26"/>
  <c r="HX84" i="26"/>
  <c r="IM77" i="26"/>
  <c r="IP76" i="26"/>
  <c r="IL90" i="26"/>
  <c r="HZ85" i="26"/>
  <c r="IA92" i="26"/>
  <c r="IJ74" i="26"/>
  <c r="IL79" i="26"/>
  <c r="IF91" i="26"/>
  <c r="ID75" i="26"/>
  <c r="IM92" i="26"/>
  <c r="IE79" i="26"/>
  <c r="IH90" i="26"/>
  <c r="IN77" i="26"/>
  <c r="IK81" i="26"/>
  <c r="ID90" i="26"/>
  <c r="IL85" i="26"/>
  <c r="IH81" i="26"/>
  <c r="IP84" i="26"/>
  <c r="IF76" i="26"/>
  <c r="IE90" i="26"/>
  <c r="HY80" i="26"/>
  <c r="IO81" i="26"/>
  <c r="IH86" i="26"/>
  <c r="IF83" i="26"/>
  <c r="IP79" i="26"/>
  <c r="ID88" i="26"/>
  <c r="IK74" i="26"/>
  <c r="IJ88" i="26"/>
  <c r="HX85" i="26"/>
  <c r="IM87" i="26"/>
  <c r="IJ83" i="26"/>
  <c r="HX76" i="26"/>
  <c r="IB92" i="26"/>
  <c r="HX77" i="26"/>
  <c r="IN76" i="26"/>
  <c r="HY77" i="26"/>
  <c r="IG86" i="26"/>
  <c r="IF88" i="26"/>
  <c r="HZ81" i="26"/>
  <c r="IP91" i="26"/>
  <c r="IC75" i="26"/>
  <c r="IO86" i="26"/>
  <c r="IE91" i="26"/>
  <c r="HZ76" i="26"/>
  <c r="IB91" i="26"/>
  <c r="HX87" i="26"/>
  <c r="IO89" i="26"/>
  <c r="IO78" i="26"/>
  <c r="IP77" i="26"/>
  <c r="IO73" i="26"/>
  <c r="IO90" i="26"/>
  <c r="IM91" i="26"/>
  <c r="IF89" i="26"/>
  <c r="IF77" i="26"/>
  <c r="II87" i="26"/>
  <c r="IF78" i="26"/>
  <c r="IN78" i="26"/>
  <c r="IC86" i="26"/>
  <c r="IG89" i="26"/>
  <c r="IJ89" i="26"/>
  <c r="IG84" i="26"/>
  <c r="IO80" i="26"/>
  <c r="HX86" i="26"/>
  <c r="IB86" i="26"/>
  <c r="ID85" i="26"/>
  <c r="IB88" i="26"/>
  <c r="IC84" i="26"/>
  <c r="IF75" i="26"/>
  <c r="HY86" i="26"/>
  <c r="IF81" i="26"/>
  <c r="IL91" i="26"/>
  <c r="IB73" i="26"/>
  <c r="IK82" i="26"/>
  <c r="HX91" i="26"/>
  <c r="IF86" i="26"/>
  <c r="HY89" i="26"/>
  <c r="IF92" i="26"/>
  <c r="IC87" i="26"/>
  <c r="IA76" i="26"/>
  <c r="IG76" i="26"/>
  <c r="II83" i="26"/>
  <c r="IK75" i="26"/>
  <c r="ID79" i="26"/>
  <c r="ID91" i="26"/>
  <c r="IH85" i="26"/>
  <c r="IA74" i="26"/>
  <c r="ID82" i="26"/>
  <c r="IH74" i="26"/>
  <c r="IH76" i="26"/>
  <c r="IC80" i="26"/>
  <c r="II77" i="26"/>
  <c r="IE89" i="26"/>
  <c r="IF79" i="26"/>
  <c r="ID87" i="26"/>
  <c r="ID89" i="26"/>
  <c r="IJ87" i="26"/>
  <c r="IG75" i="26"/>
  <c r="II79" i="26"/>
  <c r="IB89" i="26"/>
  <c r="IK78" i="26"/>
  <c r="HV73" i="46" a="1"/>
  <c r="X147" i="46" a="1"/>
  <c r="BD126" i="46"/>
  <c r="C161" i="46" s="1"/>
  <c r="I161" i="46" s="1"/>
  <c r="BD137" i="46"/>
  <c r="C172" i="46" s="1"/>
  <c r="I172" i="46" s="1"/>
  <c r="JR100" i="46"/>
  <c r="KE100" i="46"/>
  <c r="JY100" i="46"/>
  <c r="JZ100" i="46"/>
  <c r="JQ100" i="46"/>
  <c r="JX100" i="46"/>
  <c r="KA100" i="46"/>
  <c r="JU100" i="46"/>
  <c r="KI100" i="46"/>
  <c r="KG100" i="46"/>
  <c r="JP100" i="46"/>
  <c r="JT100" i="46"/>
  <c r="KF100" i="46"/>
  <c r="KD100" i="46"/>
  <c r="KB100" i="46"/>
  <c r="JW100" i="46"/>
  <c r="KC100" i="46"/>
  <c r="JV100" i="46"/>
  <c r="JS100" i="46"/>
  <c r="KH100" i="46"/>
  <c r="BD138" i="46"/>
  <c r="C173" i="46" s="1"/>
  <c r="I173" i="46" s="1"/>
  <c r="BD132" i="46"/>
  <c r="C167" i="46" s="1"/>
  <c r="I167" i="46" s="1"/>
  <c r="BD141" i="46"/>
  <c r="C176" i="46" s="1"/>
  <c r="I176" i="46" s="1"/>
  <c r="BD131" i="46"/>
  <c r="C166" i="46" s="1"/>
  <c r="I166" i="46" s="1"/>
  <c r="BD142" i="46"/>
  <c r="C177" i="46" s="1"/>
  <c r="I177" i="46" s="1"/>
  <c r="AK150" i="26"/>
  <c r="AL153" i="26"/>
  <c r="AH152" i="26"/>
  <c r="AG149" i="26"/>
  <c r="AG156" i="26" s="1"/>
  <c r="AE151" i="26"/>
  <c r="Z153" i="26"/>
  <c r="AM153" i="26"/>
  <c r="AN149" i="26"/>
  <c r="AN156" i="26" s="1"/>
  <c r="AA149" i="26"/>
  <c r="AA156" i="26" s="1"/>
  <c r="AL149" i="26"/>
  <c r="AL156" i="26" s="1"/>
  <c r="Y152" i="26"/>
  <c r="AM149" i="26"/>
  <c r="AM156" i="26" s="1"/>
  <c r="AO153" i="26"/>
  <c r="AA152" i="26"/>
  <c r="AC152" i="26"/>
  <c r="AF153" i="26"/>
  <c r="AI152" i="26"/>
  <c r="AD149" i="26"/>
  <c r="AD156" i="26" s="1"/>
  <c r="Y150" i="26"/>
  <c r="AG150" i="26"/>
  <c r="AI153" i="26"/>
  <c r="AD152" i="26"/>
  <c r="AJ149" i="26"/>
  <c r="AJ156" i="26" s="1"/>
  <c r="AP153" i="26"/>
  <c r="X152" i="26"/>
  <c r="AE150" i="26"/>
  <c r="AP151" i="26"/>
  <c r="AK149" i="26"/>
  <c r="AK156" i="26" s="1"/>
  <c r="X153" i="26"/>
  <c r="AF149" i="26"/>
  <c r="AF156" i="26" s="1"/>
  <c r="AH153" i="26"/>
  <c r="Y151" i="26"/>
  <c r="AK153" i="26"/>
  <c r="Z150" i="26"/>
  <c r="AA151" i="26"/>
  <c r="AD153" i="26"/>
  <c r="AC151" i="26"/>
  <c r="AB150" i="26"/>
  <c r="AJ150" i="26"/>
  <c r="AE149" i="26"/>
  <c r="AE156" i="26" s="1"/>
  <c r="AG153" i="26"/>
  <c r="AA150" i="26"/>
  <c r="AB153" i="26"/>
  <c r="AH151" i="26"/>
  <c r="AM150" i="26"/>
  <c r="AG152" i="26"/>
  <c r="AK151" i="26"/>
  <c r="AH150" i="26"/>
  <c r="AD151" i="26"/>
  <c r="Z151" i="26"/>
  <c r="AC149" i="26"/>
  <c r="AC156" i="26" s="1"/>
  <c r="AL152" i="26"/>
  <c r="AJ153" i="26"/>
  <c r="AP152" i="26"/>
  <c r="AF150" i="26"/>
  <c r="Y153" i="26"/>
  <c r="AB152" i="26"/>
  <c r="AM151" i="26"/>
  <c r="AC150" i="26"/>
  <c r="AN151" i="26"/>
  <c r="AP149" i="26"/>
  <c r="AP156" i="26" s="1"/>
  <c r="Y149" i="26"/>
  <c r="Y155" i="26" s="1"/>
  <c r="AP150" i="26"/>
  <c r="AJ151" i="26"/>
  <c r="AO151" i="26"/>
  <c r="AN152" i="26"/>
  <c r="AF152" i="26"/>
  <c r="AO150" i="26"/>
  <c r="AK152" i="26"/>
  <c r="X149" i="26"/>
  <c r="Z152" i="26"/>
  <c r="Z149" i="26"/>
  <c r="Z156" i="26" s="1"/>
  <c r="AB151" i="26"/>
  <c r="AN153" i="26"/>
  <c r="AH149" i="26"/>
  <c r="AH156" i="26" s="1"/>
  <c r="AO149" i="26"/>
  <c r="AO156" i="26" s="1"/>
  <c r="AB149" i="26"/>
  <c r="AB156" i="26" s="1"/>
  <c r="AL150" i="26"/>
  <c r="X151" i="26"/>
  <c r="AM152" i="26"/>
  <c r="AG151" i="26"/>
  <c r="AL151" i="26"/>
  <c r="X150" i="26"/>
  <c r="AI149" i="26"/>
  <c r="AI156" i="26" s="1"/>
  <c r="AC153" i="26"/>
  <c r="AI151" i="26"/>
  <c r="AO152" i="26"/>
  <c r="AA153" i="26"/>
  <c r="AN150" i="26"/>
  <c r="AE153" i="26"/>
  <c r="AJ152" i="26"/>
  <c r="AI150" i="26"/>
  <c r="AD150" i="26"/>
  <c r="AE152" i="26"/>
  <c r="AF151" i="26"/>
  <c r="BD136" i="46"/>
  <c r="C171" i="46" s="1"/>
  <c r="I171" i="46" s="1"/>
  <c r="BD139" i="46"/>
  <c r="C174" i="46" s="1"/>
  <c r="I174" i="46" s="1"/>
  <c r="P204" i="26"/>
  <c r="O193" i="26"/>
  <c r="S205" i="26"/>
  <c r="O204" i="26"/>
  <c r="Q204" i="26"/>
  <c r="S209" i="26"/>
  <c r="R191" i="26"/>
  <c r="S196" i="26"/>
  <c r="S193" i="26"/>
  <c r="Q209" i="26"/>
  <c r="R203" i="26"/>
  <c r="R202" i="26"/>
  <c r="S204" i="26"/>
  <c r="R195" i="26"/>
  <c r="S201" i="26"/>
  <c r="P200" i="26"/>
  <c r="P202" i="26"/>
  <c r="O201" i="26"/>
  <c r="S202" i="26"/>
  <c r="R201" i="26"/>
  <c r="O194" i="26"/>
  <c r="R199" i="26"/>
  <c r="O208" i="26"/>
  <c r="Q194" i="26"/>
  <c r="O203" i="26"/>
  <c r="O196" i="26"/>
  <c r="P191" i="26"/>
  <c r="S207" i="26"/>
  <c r="R209" i="26"/>
  <c r="S192" i="26"/>
  <c r="R194" i="26"/>
  <c r="R192" i="26"/>
  <c r="Q207" i="26"/>
  <c r="R207" i="26"/>
  <c r="P207" i="26"/>
  <c r="R198" i="26"/>
  <c r="R193" i="26"/>
  <c r="P206" i="26"/>
  <c r="P201" i="26"/>
  <c r="R206" i="26"/>
  <c r="O199" i="26"/>
  <c r="P197" i="26"/>
  <c r="O206" i="26"/>
  <c r="S208" i="26"/>
  <c r="S206" i="26"/>
  <c r="R200" i="26"/>
  <c r="O198" i="26"/>
  <c r="Q199" i="26"/>
  <c r="O205" i="26"/>
  <c r="O192" i="26"/>
  <c r="Q202" i="26"/>
  <c r="Q195" i="26"/>
  <c r="Q206" i="26"/>
  <c r="S194" i="26"/>
  <c r="S197" i="26"/>
  <c r="O209" i="26"/>
  <c r="P193" i="26"/>
  <c r="Q197" i="26"/>
  <c r="O197" i="26"/>
  <c r="Q196" i="26"/>
  <c r="P196" i="26"/>
  <c r="R197" i="26"/>
  <c r="R208" i="26"/>
  <c r="Q201" i="26"/>
  <c r="S199" i="26"/>
  <c r="O200" i="26"/>
  <c r="O202" i="26"/>
  <c r="S200" i="26"/>
  <c r="Q203" i="26"/>
  <c r="P192" i="26"/>
  <c r="S198" i="26"/>
  <c r="Q191" i="26"/>
  <c r="O207" i="26"/>
  <c r="P203" i="26"/>
  <c r="O195" i="26"/>
  <c r="R205" i="26"/>
  <c r="Q205" i="26"/>
  <c r="Q198" i="26"/>
  <c r="O191" i="26"/>
  <c r="P205" i="26"/>
  <c r="P199" i="26"/>
  <c r="R196" i="26"/>
  <c r="P209" i="26"/>
  <c r="S191" i="26"/>
  <c r="Q192" i="26"/>
  <c r="P195" i="26"/>
  <c r="Q208" i="26"/>
  <c r="S203" i="26"/>
  <c r="R204" i="26"/>
  <c r="P208" i="26"/>
  <c r="Q193" i="26"/>
  <c r="S195" i="26"/>
  <c r="P198" i="26"/>
  <c r="P194" i="26"/>
  <c r="Q200" i="26"/>
  <c r="BD133" i="46"/>
  <c r="C168" i="46" s="1"/>
  <c r="I168" i="46" s="1"/>
  <c r="BD144" i="46"/>
  <c r="C179" i="46" s="1"/>
  <c r="I179" i="46" s="1"/>
  <c r="CP128" i="26" a="1"/>
  <c r="BD134" i="46"/>
  <c r="C169" i="46" s="1"/>
  <c r="I169" i="46" s="1"/>
  <c r="BD127" i="46"/>
  <c r="C162" i="46" s="1"/>
  <c r="I162" i="46" s="1"/>
  <c r="KU89" i="46"/>
  <c r="KU76" i="46"/>
  <c r="KU77" i="46"/>
  <c r="KO79" i="46"/>
  <c r="KR78" i="46"/>
  <c r="KV73" i="46"/>
  <c r="KV83" i="46"/>
  <c r="KR87" i="46"/>
  <c r="KS92" i="46"/>
  <c r="KO83" i="46"/>
  <c r="KQ86" i="46"/>
  <c r="KU88" i="46"/>
  <c r="KV90" i="46"/>
  <c r="KP79" i="46"/>
  <c r="KR76" i="46"/>
  <c r="KQ84" i="46"/>
  <c r="KT74" i="46"/>
  <c r="KS73" i="46"/>
  <c r="KQ77" i="46"/>
  <c r="KT87" i="46"/>
  <c r="KW83" i="46"/>
  <c r="KP77" i="46"/>
  <c r="KT90" i="46"/>
  <c r="KV78" i="46"/>
  <c r="KP92" i="46"/>
  <c r="KP80" i="46"/>
  <c r="KW91" i="46"/>
  <c r="KS82" i="46"/>
  <c r="KW87" i="46"/>
  <c r="KQ81" i="46"/>
  <c r="KQ83" i="46"/>
  <c r="KU92" i="46"/>
  <c r="KT89" i="46"/>
  <c r="KS91" i="46"/>
  <c r="KQ80" i="46"/>
  <c r="KQ75" i="46"/>
  <c r="KR82" i="46"/>
  <c r="KS76" i="46"/>
  <c r="KS80" i="46"/>
  <c r="KO77" i="46"/>
  <c r="KP75" i="46"/>
  <c r="KS74" i="46"/>
  <c r="KQ92" i="46"/>
  <c r="KO90" i="46"/>
  <c r="KV85" i="46"/>
  <c r="KP89" i="46"/>
  <c r="KT84" i="46"/>
  <c r="KT83" i="46"/>
  <c r="KR81" i="46"/>
  <c r="KQ88" i="46"/>
  <c r="KT81" i="46"/>
  <c r="KQ89" i="46"/>
  <c r="KU83" i="46"/>
  <c r="KR74" i="46"/>
  <c r="KW89" i="46"/>
  <c r="KV88" i="46"/>
  <c r="KQ85" i="46"/>
  <c r="KR86" i="46"/>
  <c r="KW73" i="46"/>
  <c r="KW82" i="46"/>
  <c r="KR90" i="46"/>
  <c r="KR84" i="46"/>
  <c r="KR77" i="46"/>
  <c r="KO91" i="46"/>
  <c r="KQ90" i="46"/>
  <c r="KS81" i="46"/>
  <c r="KS77" i="46"/>
  <c r="KO86" i="46"/>
  <c r="KO76" i="46"/>
  <c r="KO82" i="46"/>
  <c r="KW78" i="46"/>
  <c r="KT85" i="46"/>
  <c r="KU80" i="46"/>
  <c r="KS84" i="46"/>
  <c r="KS87" i="46"/>
  <c r="KR88" i="46"/>
  <c r="KP74" i="46"/>
  <c r="KP82" i="46"/>
  <c r="KV89" i="46"/>
  <c r="KP73" i="46"/>
  <c r="KT92" i="46"/>
  <c r="KU73" i="46"/>
  <c r="KV91" i="46"/>
  <c r="KR73" i="46"/>
  <c r="KV74" i="46"/>
  <c r="KW79" i="46"/>
  <c r="KT82" i="46"/>
  <c r="KU86" i="46"/>
  <c r="KS83" i="46"/>
  <c r="KT91" i="46"/>
  <c r="KW77" i="46"/>
  <c r="KR85" i="46"/>
  <c r="KO74" i="46"/>
  <c r="KS85" i="46"/>
  <c r="KW81" i="46"/>
  <c r="KS79" i="46"/>
  <c r="KQ82" i="46"/>
  <c r="KS78" i="46"/>
  <c r="KU87" i="46"/>
  <c r="KS90" i="46"/>
  <c r="KW86" i="46"/>
  <c r="KP85" i="46"/>
  <c r="KP83" i="46"/>
  <c r="KR83" i="46"/>
  <c r="KV76" i="46"/>
  <c r="KU75" i="46"/>
  <c r="KT80" i="46"/>
  <c r="KQ79" i="46"/>
  <c r="KO92" i="46"/>
  <c r="KV77" i="46"/>
  <c r="KW92" i="46"/>
  <c r="KO88" i="46"/>
  <c r="KW85" i="46"/>
  <c r="KW90" i="46"/>
  <c r="KQ78" i="46"/>
  <c r="KU84" i="46"/>
  <c r="KV92" i="46"/>
  <c r="KT88" i="46"/>
  <c r="KU79" i="46"/>
  <c r="KU90" i="46"/>
  <c r="KV79" i="46"/>
  <c r="KO89" i="46"/>
  <c r="KP88" i="46"/>
  <c r="KU82" i="46"/>
  <c r="KQ74" i="46"/>
  <c r="KV84" i="46"/>
  <c r="KU74" i="46"/>
  <c r="KQ76" i="46"/>
  <c r="KV86" i="46"/>
  <c r="KW84" i="46"/>
  <c r="KQ73" i="46"/>
  <c r="KU81" i="46"/>
  <c r="KW76" i="46"/>
  <c r="KT86" i="46"/>
  <c r="KW88" i="46"/>
  <c r="KT79" i="46"/>
  <c r="KR80" i="46"/>
  <c r="KT75" i="46"/>
  <c r="KS88" i="46"/>
  <c r="KT78" i="46"/>
  <c r="KU85" i="46"/>
  <c r="KV87" i="46"/>
  <c r="KW80" i="46"/>
  <c r="KR91" i="46"/>
  <c r="KO80" i="46"/>
  <c r="KS89" i="46"/>
  <c r="KR89" i="46"/>
  <c r="KO78" i="46"/>
  <c r="KP84" i="46"/>
  <c r="KR75" i="46"/>
  <c r="KO87" i="46"/>
  <c r="KV82" i="46"/>
  <c r="KQ91" i="46"/>
  <c r="KP91" i="46"/>
  <c r="KO85" i="46"/>
  <c r="KQ87" i="46"/>
  <c r="KR92" i="46"/>
  <c r="KV75" i="46"/>
  <c r="KU78" i="46"/>
  <c r="KS75" i="46"/>
  <c r="KP76" i="46"/>
  <c r="KV81" i="46"/>
  <c r="KO75" i="46"/>
  <c r="KO81" i="46"/>
  <c r="KP90" i="46"/>
  <c r="KO84" i="46"/>
  <c r="KT77" i="46"/>
  <c r="KR79" i="46"/>
  <c r="KS86" i="46"/>
  <c r="KP86" i="46"/>
  <c r="KP87" i="46"/>
  <c r="KU91" i="46"/>
  <c r="KW75" i="46"/>
  <c r="KV80" i="46"/>
  <c r="KW74" i="46"/>
  <c r="KP78" i="46"/>
  <c r="KT76" i="46"/>
  <c r="KP81" i="46"/>
  <c r="KO73" i="46"/>
  <c r="KT73" i="46"/>
  <c r="DQ119" i="46"/>
  <c r="DU111" i="46"/>
  <c r="ED114" i="46"/>
  <c r="DQ116" i="46"/>
  <c r="EE110" i="46"/>
  <c r="DY117" i="46"/>
  <c r="DW118" i="46"/>
  <c r="DQ115" i="46"/>
  <c r="DO108" i="46"/>
  <c r="DN107" i="46"/>
  <c r="DU118" i="46"/>
  <c r="DN111" i="46"/>
  <c r="DR115" i="46"/>
  <c r="DU104" i="46"/>
  <c r="EC110" i="46"/>
  <c r="DQ111" i="46"/>
  <c r="DZ115" i="46"/>
  <c r="DV112" i="46"/>
  <c r="DL103" i="46"/>
  <c r="DR117" i="46"/>
  <c r="DZ109" i="46"/>
  <c r="EA113" i="46"/>
  <c r="DN113" i="46"/>
  <c r="DL111" i="46"/>
  <c r="DY120" i="46"/>
  <c r="DM103" i="46"/>
  <c r="ED113" i="46"/>
  <c r="DN103" i="46"/>
  <c r="DT112" i="46"/>
  <c r="DR120" i="46"/>
  <c r="DN104" i="46"/>
  <c r="EB110" i="46"/>
  <c r="DT118" i="46"/>
  <c r="DV110" i="46"/>
  <c r="DL106" i="46"/>
  <c r="DU106" i="46"/>
  <c r="DQ118" i="46"/>
  <c r="DO114" i="46"/>
  <c r="DS114" i="46"/>
  <c r="DX112" i="46"/>
  <c r="DV118" i="46"/>
  <c r="ED121" i="46"/>
  <c r="DR113" i="46"/>
  <c r="DP112" i="46"/>
  <c r="DM112" i="46"/>
  <c r="DM113" i="46"/>
  <c r="DV114" i="46"/>
  <c r="DQ104" i="46"/>
  <c r="ED115" i="46"/>
  <c r="DO103" i="46"/>
  <c r="DT103" i="46"/>
  <c r="DS120" i="46"/>
  <c r="DV119" i="46"/>
  <c r="DL117" i="46"/>
  <c r="ED120" i="46"/>
  <c r="DU108" i="46"/>
  <c r="EA111" i="46"/>
  <c r="DZ104" i="46"/>
  <c r="DQ117" i="46"/>
  <c r="DR119" i="46"/>
  <c r="DM115" i="46"/>
  <c r="EA110" i="46"/>
  <c r="DT116" i="46"/>
  <c r="DZ114" i="46"/>
  <c r="DY119" i="46"/>
  <c r="ED105" i="46"/>
  <c r="DV108" i="46"/>
  <c r="DT115" i="46"/>
  <c r="DM107" i="46"/>
  <c r="DN108" i="46"/>
  <c r="DN116" i="46"/>
  <c r="DW108" i="46"/>
  <c r="DM105" i="46"/>
  <c r="DO121" i="46"/>
  <c r="EC103" i="46"/>
  <c r="EA103" i="46"/>
  <c r="DY111" i="46"/>
  <c r="DO110" i="46"/>
  <c r="DV115" i="46"/>
  <c r="DT106" i="46"/>
  <c r="EE105" i="46"/>
  <c r="DO105" i="46"/>
  <c r="DQ114" i="46"/>
  <c r="DW113" i="46"/>
  <c r="DV120" i="46"/>
  <c r="DU110" i="46"/>
  <c r="EA106" i="46"/>
  <c r="DS110" i="46"/>
  <c r="DT108" i="46"/>
  <c r="EE108" i="46"/>
  <c r="DN121" i="46"/>
  <c r="EE116" i="46"/>
  <c r="DY113" i="46"/>
  <c r="EC105" i="46"/>
  <c r="DV106" i="46"/>
  <c r="DT105" i="46"/>
  <c r="DM110" i="46"/>
  <c r="DU119" i="46"/>
  <c r="DM121" i="46"/>
  <c r="EA116" i="46"/>
  <c r="DM116" i="46"/>
  <c r="DU116" i="46"/>
  <c r="DN115" i="46"/>
  <c r="DX111" i="46"/>
  <c r="DR121" i="46"/>
  <c r="EB117" i="46"/>
  <c r="DP107" i="46"/>
  <c r="DM109" i="46"/>
  <c r="DW105" i="46"/>
  <c r="EE109" i="46"/>
  <c r="DY103" i="46"/>
  <c r="DN119" i="46"/>
  <c r="DX117" i="46"/>
  <c r="DX118" i="46"/>
  <c r="ED103" i="46"/>
  <c r="DS105" i="46"/>
  <c r="DV104" i="46"/>
  <c r="DP113" i="46"/>
  <c r="DW104" i="46"/>
  <c r="EB103" i="46"/>
  <c r="DX109" i="46"/>
  <c r="DO104" i="46"/>
  <c r="DZ117" i="46"/>
  <c r="DZ118" i="46"/>
  <c r="DX104" i="46"/>
  <c r="ED112" i="46"/>
  <c r="DW114" i="46"/>
  <c r="DS104" i="46"/>
  <c r="DU117" i="46"/>
  <c r="DY116" i="46"/>
  <c r="EB106" i="46"/>
  <c r="EA105" i="46"/>
  <c r="DL121" i="46"/>
  <c r="ED119" i="46"/>
  <c r="DO115" i="46"/>
  <c r="DX115" i="46"/>
  <c r="EE111" i="46"/>
  <c r="DZ121" i="46"/>
  <c r="DY108" i="46"/>
  <c r="DQ103" i="46"/>
  <c r="DW117" i="46"/>
  <c r="DP109" i="46"/>
  <c r="EB105" i="46"/>
  <c r="DX114" i="46"/>
  <c r="DP115" i="46"/>
  <c r="DX105" i="46"/>
  <c r="DZ108" i="46"/>
  <c r="DR109" i="46"/>
  <c r="EE118" i="46"/>
  <c r="EE103" i="46"/>
  <c r="DP106" i="46"/>
  <c r="DU109" i="46"/>
  <c r="ED104" i="46"/>
  <c r="DN117" i="46"/>
  <c r="ED108" i="46"/>
  <c r="EB116" i="46"/>
  <c r="DP108" i="46"/>
  <c r="DU103" i="46"/>
  <c r="DL107" i="46"/>
  <c r="DZ103" i="46"/>
  <c r="DO111" i="46"/>
  <c r="DX119" i="46"/>
  <c r="DZ111" i="46"/>
  <c r="DZ119" i="46"/>
  <c r="EB111" i="46"/>
  <c r="DM111" i="46"/>
  <c r="DU120" i="46"/>
  <c r="DS107" i="46"/>
  <c r="EC108" i="46"/>
  <c r="DR114" i="46"/>
  <c r="DW106" i="46"/>
  <c r="DR105" i="46"/>
  <c r="EA117" i="46"/>
  <c r="EB118" i="46"/>
  <c r="DW107" i="46"/>
  <c r="DM117" i="46"/>
  <c r="EC114" i="46"/>
  <c r="DS115" i="46"/>
  <c r="DR118" i="46"/>
  <c r="DY114" i="46"/>
  <c r="DS108" i="46"/>
  <c r="EE120" i="46"/>
  <c r="DQ105" i="46"/>
  <c r="DX113" i="46"/>
  <c r="DO117" i="46"/>
  <c r="EC120" i="46"/>
  <c r="EA119" i="46"/>
  <c r="DR110" i="46"/>
  <c r="DS111" i="46"/>
  <c r="DL118" i="46"/>
  <c r="EB104" i="46"/>
  <c r="EE107" i="46"/>
  <c r="DP116" i="46"/>
  <c r="EA121" i="46"/>
  <c r="DQ108" i="46"/>
  <c r="DN105" i="46"/>
  <c r="EA104" i="46"/>
  <c r="DM104" i="46"/>
  <c r="DQ120" i="46"/>
  <c r="DN118" i="46"/>
  <c r="DR104" i="46"/>
  <c r="DV107" i="46"/>
  <c r="EB107" i="46"/>
  <c r="DQ110" i="46"/>
  <c r="EC113" i="46"/>
  <c r="DX121" i="46"/>
  <c r="DY118" i="46"/>
  <c r="DZ113" i="46"/>
  <c r="DZ110" i="46"/>
  <c r="DT120" i="46"/>
  <c r="DX106" i="46"/>
  <c r="DX116" i="46"/>
  <c r="DS119" i="46"/>
  <c r="DM108" i="46"/>
  <c r="EA112" i="46"/>
  <c r="DS106" i="46"/>
  <c r="DZ107" i="46"/>
  <c r="DW116" i="46"/>
  <c r="EA115" i="46"/>
  <c r="EA114" i="46"/>
  <c r="DV117" i="46"/>
  <c r="EB119" i="46"/>
  <c r="DR103" i="46"/>
  <c r="DO112" i="46"/>
  <c r="EB113" i="46"/>
  <c r="DW121" i="46"/>
  <c r="ED110" i="46"/>
  <c r="DP105" i="46"/>
  <c r="EE117" i="46"/>
  <c r="DY109" i="46"/>
  <c r="EE114" i="46"/>
  <c r="DW109" i="46"/>
  <c r="EC104" i="46"/>
  <c r="DO120" i="46"/>
  <c r="DZ105" i="46"/>
  <c r="DX107" i="46"/>
  <c r="DV103" i="46"/>
  <c r="ED107" i="46"/>
  <c r="DO116" i="46"/>
  <c r="DU115" i="46"/>
  <c r="DR108" i="46"/>
  <c r="DV116" i="46"/>
  <c r="DY105" i="46"/>
  <c r="DT111" i="46"/>
  <c r="DQ109" i="46"/>
  <c r="EC116" i="46"/>
  <c r="DL114" i="46"/>
  <c r="DP110" i="46"/>
  <c r="DX108" i="46"/>
  <c r="DX103" i="46"/>
  <c r="DU107" i="46"/>
  <c r="DV105" i="46"/>
  <c r="EC109" i="46"/>
  <c r="DY106" i="46"/>
  <c r="EA108" i="46"/>
  <c r="DL116" i="46"/>
  <c r="DN110" i="46"/>
  <c r="DS121" i="46"/>
  <c r="DN106" i="46"/>
  <c r="EA120" i="46"/>
  <c r="DS116" i="46"/>
  <c r="DM119" i="46"/>
  <c r="EE121" i="46"/>
  <c r="DS109" i="46"/>
  <c r="DS103" i="46"/>
  <c r="DQ107" i="46"/>
  <c r="DQ121" i="46"/>
  <c r="DS118" i="46"/>
  <c r="DW119" i="46"/>
  <c r="DY121" i="46"/>
  <c r="DM118" i="46"/>
  <c r="DN112" i="46"/>
  <c r="ED111" i="46"/>
  <c r="DL113" i="46"/>
  <c r="EE112" i="46"/>
  <c r="EE115" i="46"/>
  <c r="EC112" i="46"/>
  <c r="DP111" i="46"/>
  <c r="EC119" i="46"/>
  <c r="DR112" i="46"/>
  <c r="DO109" i="46"/>
  <c r="EB112" i="46"/>
  <c r="EA109" i="46"/>
  <c r="ED117" i="46"/>
  <c r="DM114" i="46"/>
  <c r="DX120" i="46"/>
  <c r="DO113" i="46"/>
  <c r="DM120" i="46"/>
  <c r="DT114" i="46"/>
  <c r="ED116" i="46"/>
  <c r="DP104" i="46"/>
  <c r="DZ116" i="46"/>
  <c r="DL120" i="46"/>
  <c r="DQ106" i="46"/>
  <c r="DZ106" i="46"/>
  <c r="DP114" i="46"/>
  <c r="EB121" i="46"/>
  <c r="DW110" i="46"/>
  <c r="EC117" i="46"/>
  <c r="DW115" i="46"/>
  <c r="DN114" i="46"/>
  <c r="DS112" i="46"/>
  <c r="DP119" i="46"/>
  <c r="DP103" i="46"/>
  <c r="EA118" i="46"/>
  <c r="DP120" i="46"/>
  <c r="DO118" i="46"/>
  <c r="DO106" i="46"/>
  <c r="DL115" i="46"/>
  <c r="ED118" i="46"/>
  <c r="DQ113" i="46"/>
  <c r="EE113" i="46"/>
  <c r="DR116" i="46"/>
  <c r="EC115" i="46"/>
  <c r="DL105" i="46"/>
  <c r="DO107" i="46"/>
  <c r="DZ112" i="46"/>
  <c r="EB108" i="46"/>
  <c r="ED109" i="46"/>
  <c r="ED106" i="46"/>
  <c r="DU112" i="46"/>
  <c r="DU113" i="46"/>
  <c r="DX110" i="46"/>
  <c r="DU114" i="46"/>
  <c r="DV113" i="46"/>
  <c r="DL109" i="46"/>
  <c r="EE119" i="46"/>
  <c r="EB120" i="46"/>
  <c r="DL108" i="46"/>
  <c r="DT113" i="46"/>
  <c r="EE104" i="46"/>
  <c r="DL104" i="46"/>
  <c r="DO119" i="46"/>
  <c r="DT110" i="46"/>
  <c r="DQ112" i="46"/>
  <c r="DY107" i="46"/>
  <c r="EC118" i="46"/>
  <c r="EC111" i="46"/>
  <c r="DY110" i="46"/>
  <c r="DY112" i="46"/>
  <c r="DV111" i="46"/>
  <c r="EC106" i="46"/>
  <c r="DL110" i="46"/>
  <c r="DM106" i="46"/>
  <c r="DT121" i="46"/>
  <c r="DT104" i="46"/>
  <c r="DT117" i="46"/>
  <c r="DW112" i="46"/>
  <c r="EB109" i="46"/>
  <c r="DS113" i="46"/>
  <c r="DL119" i="46"/>
  <c r="DT107" i="46"/>
  <c r="DW120" i="46"/>
  <c r="DV121" i="46"/>
  <c r="DY115" i="46"/>
  <c r="DS117" i="46"/>
  <c r="DR111" i="46"/>
  <c r="DT109" i="46"/>
  <c r="DP117" i="46"/>
  <c r="DN109" i="46"/>
  <c r="DR107" i="46"/>
  <c r="DP118" i="46"/>
  <c r="DU121" i="46"/>
  <c r="DW103" i="46"/>
  <c r="EB115" i="46"/>
  <c r="EC107" i="46"/>
  <c r="EC121" i="46"/>
  <c r="DR106" i="46"/>
  <c r="DT119" i="46"/>
  <c r="EA107" i="46"/>
  <c r="DW111" i="46"/>
  <c r="EE106" i="46"/>
  <c r="DZ120" i="46"/>
  <c r="DP121" i="46"/>
  <c r="DU105" i="46"/>
  <c r="DN120" i="46"/>
  <c r="EB114" i="46"/>
  <c r="DV109" i="46"/>
  <c r="DL112" i="46"/>
  <c r="DY104" i="46"/>
  <c r="ED84" i="46"/>
  <c r="ED92" i="46"/>
  <c r="DM90" i="46"/>
  <c r="DT91" i="46"/>
  <c r="DV73" i="46"/>
  <c r="DO77" i="46"/>
  <c r="DP81" i="46"/>
  <c r="DY87" i="46"/>
  <c r="DM81" i="46"/>
  <c r="DY91" i="46"/>
  <c r="EA76" i="46"/>
  <c r="DY73" i="46"/>
  <c r="EC78" i="46"/>
  <c r="DL74" i="46"/>
  <c r="ED86" i="46"/>
  <c r="DY92" i="46"/>
  <c r="DM73" i="46"/>
  <c r="DM74" i="46"/>
  <c r="DN89" i="46"/>
  <c r="DT74" i="46"/>
  <c r="DP77" i="46"/>
  <c r="EB88" i="46"/>
  <c r="DP73" i="46"/>
  <c r="DQ88" i="46"/>
  <c r="DN78" i="46"/>
  <c r="DP80" i="46"/>
  <c r="DQ86" i="46"/>
  <c r="DU79" i="46"/>
  <c r="DP83" i="46"/>
  <c r="DO87" i="46"/>
  <c r="DW87" i="46"/>
  <c r="DX79" i="46"/>
  <c r="ED87" i="46"/>
  <c r="DN77" i="46"/>
  <c r="DV74" i="46"/>
  <c r="DY88" i="46"/>
  <c r="DM91" i="46"/>
  <c r="ED91" i="46"/>
  <c r="DX83" i="46"/>
  <c r="DT77" i="46"/>
  <c r="DP89" i="46"/>
  <c r="DY75" i="46"/>
  <c r="DQ74" i="46"/>
  <c r="DU92" i="46"/>
  <c r="DY81" i="46"/>
  <c r="DR86" i="46"/>
  <c r="EB82" i="46"/>
  <c r="DL91" i="46"/>
  <c r="DS85" i="46"/>
  <c r="DY80" i="46"/>
  <c r="DX80" i="46"/>
  <c r="DS88" i="46"/>
  <c r="DZ89" i="46"/>
  <c r="DW76" i="46"/>
  <c r="DX74" i="46"/>
  <c r="DX84" i="46"/>
  <c r="DP87" i="46"/>
  <c r="DZ90" i="46"/>
  <c r="DR80" i="46"/>
  <c r="DT92" i="46"/>
  <c r="DQ87" i="46"/>
  <c r="DO88" i="46"/>
  <c r="DT76" i="46"/>
  <c r="DM92" i="46"/>
  <c r="DY76" i="46"/>
  <c r="DN88" i="46"/>
  <c r="DN82" i="46"/>
  <c r="DT88" i="46"/>
  <c r="EC76" i="46"/>
  <c r="DQ77" i="46"/>
  <c r="DW75" i="46"/>
  <c r="DN81" i="46"/>
  <c r="DW88" i="46"/>
  <c r="DQ90" i="46"/>
  <c r="DQ83" i="46"/>
  <c r="DZ80" i="46"/>
  <c r="DX89" i="46"/>
  <c r="DR82" i="46"/>
  <c r="EC86" i="46"/>
  <c r="DO83" i="46"/>
  <c r="DQ80" i="46"/>
  <c r="DZ78" i="46"/>
  <c r="DU91" i="46"/>
  <c r="DN91" i="46"/>
  <c r="EB77" i="46"/>
  <c r="EA80" i="46"/>
  <c r="EB76" i="46"/>
  <c r="DR89" i="46"/>
  <c r="DX81" i="46"/>
  <c r="DS83" i="46"/>
  <c r="EA82" i="46"/>
  <c r="DZ87" i="46"/>
  <c r="DU85" i="46"/>
  <c r="DR77" i="46"/>
  <c r="DO75" i="46"/>
  <c r="DV78" i="46"/>
  <c r="EB79" i="46"/>
  <c r="DV87" i="46"/>
  <c r="DN90" i="46"/>
  <c r="DX91" i="46"/>
  <c r="DT75" i="46"/>
  <c r="DL79" i="46"/>
  <c r="DW83" i="46"/>
  <c r="DU86" i="46"/>
  <c r="DW85" i="46"/>
  <c r="ED85" i="46"/>
  <c r="DV85" i="46"/>
  <c r="DP82" i="46"/>
  <c r="DP78" i="46"/>
  <c r="DM88" i="46"/>
  <c r="DL81" i="46"/>
  <c r="DV92" i="46"/>
  <c r="DW89" i="46"/>
  <c r="DN83" i="46"/>
  <c r="ED77" i="46"/>
  <c r="DY86" i="46"/>
  <c r="DM80" i="46"/>
  <c r="ED80" i="46"/>
  <c r="DN84" i="46"/>
  <c r="DT87" i="46"/>
  <c r="DR87" i="46"/>
  <c r="EC91" i="46"/>
  <c r="DV80" i="46"/>
  <c r="EA79" i="46"/>
  <c r="DL76" i="46"/>
  <c r="DX77" i="46"/>
  <c r="DP85" i="46"/>
  <c r="DR85" i="46"/>
  <c r="DZ92" i="46"/>
  <c r="DL77" i="46"/>
  <c r="DL80" i="46"/>
  <c r="ED74" i="46"/>
  <c r="EA73" i="46"/>
  <c r="DM78" i="46"/>
  <c r="DZ88" i="46"/>
  <c r="DO84" i="46"/>
  <c r="EC80" i="46"/>
  <c r="EB85" i="46"/>
  <c r="DM82" i="46"/>
  <c r="DM84" i="46"/>
  <c r="EA87" i="46"/>
  <c r="DN86" i="46"/>
  <c r="DU89" i="46"/>
  <c r="DP91" i="46"/>
  <c r="EC85" i="46"/>
  <c r="DV83" i="46"/>
  <c r="DT80" i="46"/>
  <c r="DP90" i="46"/>
  <c r="DS74" i="46"/>
  <c r="DL84" i="46"/>
  <c r="DL86" i="46"/>
  <c r="ED81" i="46"/>
  <c r="DN85" i="46"/>
  <c r="DZ84" i="46"/>
  <c r="DW81" i="46"/>
  <c r="DW84" i="46"/>
  <c r="DR74" i="46"/>
  <c r="DX75" i="46"/>
  <c r="DT82" i="46"/>
  <c r="DS81" i="46"/>
  <c r="DR84" i="46"/>
  <c r="DL85" i="46"/>
  <c r="EB78" i="46"/>
  <c r="ED88" i="46"/>
  <c r="DX90" i="46"/>
  <c r="EB90" i="46"/>
  <c r="DO73" i="46"/>
  <c r="DS89" i="46"/>
  <c r="DN76" i="46"/>
  <c r="DR92" i="46"/>
  <c r="DM76" i="46"/>
  <c r="DO90" i="46"/>
  <c r="DV82" i="46"/>
  <c r="EC88" i="46"/>
  <c r="DX86" i="46"/>
  <c r="DO79" i="46"/>
  <c r="DS84" i="46"/>
  <c r="DZ74" i="46"/>
  <c r="DV76" i="46"/>
  <c r="DZ73" i="46"/>
  <c r="ED89" i="46"/>
  <c r="EC82" i="46"/>
  <c r="ED73" i="46"/>
  <c r="DP84" i="46"/>
  <c r="EA86" i="46"/>
  <c r="EC84" i="46"/>
  <c r="DY79" i="46"/>
  <c r="DX92" i="46"/>
  <c r="DU88" i="46"/>
  <c r="DV86" i="46"/>
  <c r="EA90" i="46"/>
  <c r="DQ78" i="46"/>
  <c r="EA77" i="46"/>
  <c r="EC92" i="46"/>
  <c r="EB89" i="46"/>
  <c r="DR81" i="46"/>
  <c r="DW91" i="46"/>
  <c r="DW73" i="46"/>
  <c r="DW77" i="46"/>
  <c r="DY77" i="46"/>
  <c r="DP92" i="46"/>
  <c r="DZ75" i="46"/>
  <c r="DS91" i="46"/>
  <c r="DL87" i="46"/>
  <c r="DO85" i="46"/>
  <c r="DY82" i="46"/>
  <c r="DM87" i="46"/>
  <c r="DV79" i="46"/>
  <c r="EB92" i="46"/>
  <c r="DZ79" i="46"/>
  <c r="DQ76" i="46"/>
  <c r="DQ91" i="46"/>
  <c r="EC83" i="46"/>
  <c r="DO82" i="46"/>
  <c r="ED75" i="46"/>
  <c r="DV89" i="46"/>
  <c r="DU74" i="46"/>
  <c r="EA74" i="46"/>
  <c r="DW92" i="46"/>
  <c r="DZ86" i="46"/>
  <c r="EA75" i="46"/>
  <c r="DR91" i="46"/>
  <c r="EC81" i="46"/>
  <c r="DT78" i="46"/>
  <c r="DM86" i="46"/>
  <c r="EA92" i="46"/>
  <c r="EA78" i="46"/>
  <c r="DO76" i="46"/>
  <c r="DX87" i="46"/>
  <c r="DP74" i="46"/>
  <c r="DU75" i="46"/>
  <c r="DL90" i="46"/>
  <c r="DN74" i="46"/>
  <c r="DZ83" i="46"/>
  <c r="DQ82" i="46"/>
  <c r="DY78" i="46"/>
  <c r="DO89" i="46"/>
  <c r="DM89" i="46"/>
  <c r="EB80" i="46"/>
  <c r="DQ85" i="46"/>
  <c r="EB81" i="46"/>
  <c r="DY89" i="46"/>
  <c r="EB84" i="46"/>
  <c r="DX82" i="46"/>
  <c r="DU84" i="46"/>
  <c r="DT73" i="46"/>
  <c r="DU78" i="46"/>
  <c r="DW82" i="46"/>
  <c r="DX76" i="46"/>
  <c r="DL89" i="46"/>
  <c r="DS87" i="46"/>
  <c r="DL92" i="46"/>
  <c r="DY84" i="46"/>
  <c r="DT84" i="46"/>
  <c r="DZ82" i="46"/>
  <c r="EB73" i="46"/>
  <c r="DM85" i="46"/>
  <c r="DO74" i="46"/>
  <c r="DT90" i="46"/>
  <c r="DY90" i="46"/>
  <c r="DR90" i="46"/>
  <c r="DS86" i="46"/>
  <c r="DS92" i="46"/>
  <c r="DU73" i="46"/>
  <c r="DN73" i="46"/>
  <c r="DL83" i="46"/>
  <c r="DU76" i="46"/>
  <c r="DZ81" i="46"/>
  <c r="EC79" i="46"/>
  <c r="DX73" i="46"/>
  <c r="DS75" i="46"/>
  <c r="EC77" i="46"/>
  <c r="DN92" i="46"/>
  <c r="ED76" i="46"/>
  <c r="DV91" i="46"/>
  <c r="DQ84" i="46"/>
  <c r="EB75" i="46"/>
  <c r="DN79" i="46"/>
  <c r="DS82" i="46"/>
  <c r="ED82" i="46"/>
  <c r="DQ81" i="46"/>
  <c r="DW79" i="46"/>
  <c r="ED83" i="46"/>
  <c r="DT89" i="46"/>
  <c r="DS78" i="46"/>
  <c r="DM75" i="46"/>
  <c r="EB83" i="46"/>
  <c r="EC90" i="46"/>
  <c r="DO86" i="46"/>
  <c r="DV77" i="46"/>
  <c r="EC87" i="46"/>
  <c r="DO92" i="46"/>
  <c r="EB74" i="46"/>
  <c r="DQ89" i="46"/>
  <c r="DS77" i="46"/>
  <c r="EC74" i="46"/>
  <c r="ED90" i="46"/>
  <c r="DO81" i="46"/>
  <c r="DP88" i="46"/>
  <c r="EC73" i="46"/>
  <c r="DO78" i="46"/>
  <c r="DY85" i="46"/>
  <c r="DZ76" i="46"/>
  <c r="DT81" i="46"/>
  <c r="DL75" i="46"/>
  <c r="DL88" i="46"/>
  <c r="EA83" i="46"/>
  <c r="DW86" i="46"/>
  <c r="DT79" i="46"/>
  <c r="DM79" i="46"/>
  <c r="DL78" i="46"/>
  <c r="DP76" i="46"/>
  <c r="DM83" i="46"/>
  <c r="EB91" i="46"/>
  <c r="DY83" i="46"/>
  <c r="EA85" i="46"/>
  <c r="ED79" i="46"/>
  <c r="DU90" i="46"/>
  <c r="DN87" i="46"/>
  <c r="DR79" i="46"/>
  <c r="EC89" i="46"/>
  <c r="DW80" i="46"/>
  <c r="DP75" i="46"/>
  <c r="EB86" i="46"/>
  <c r="DS73" i="46"/>
  <c r="DW74" i="46"/>
  <c r="DR88" i="46"/>
  <c r="DZ85" i="46"/>
  <c r="DT83" i="46"/>
  <c r="EA81" i="46"/>
  <c r="DZ91" i="46"/>
  <c r="EB87" i="46"/>
  <c r="DV81" i="46"/>
  <c r="DV90" i="46"/>
  <c r="DT86" i="46"/>
  <c r="DQ92" i="46"/>
  <c r="DV75" i="46"/>
  <c r="EA91" i="46"/>
  <c r="DX88" i="46"/>
  <c r="DR78" i="46"/>
  <c r="DW90" i="46"/>
  <c r="DV88" i="46"/>
  <c r="DX85" i="46"/>
  <c r="DX78" i="46"/>
  <c r="EA88" i="46"/>
  <c r="DZ77" i="46"/>
  <c r="DS80" i="46"/>
  <c r="DT85" i="46"/>
  <c r="DR75" i="46"/>
  <c r="DP86" i="46"/>
  <c r="DR76" i="46"/>
  <c r="DV84" i="46"/>
  <c r="DY74" i="46"/>
  <c r="DR73" i="46"/>
  <c r="DS90" i="46"/>
  <c r="DO91" i="46"/>
  <c r="DQ73" i="46"/>
  <c r="DL82" i="46"/>
  <c r="DM77" i="46"/>
  <c r="DR83" i="46"/>
  <c r="DU82" i="46"/>
  <c r="DU81" i="46"/>
  <c r="DU87" i="46"/>
  <c r="DW78" i="46"/>
  <c r="DU80" i="46"/>
  <c r="EA89" i="46"/>
  <c r="DQ79" i="46"/>
  <c r="DS76" i="46"/>
  <c r="EC75" i="46"/>
  <c r="EA84" i="46"/>
  <c r="DS79" i="46"/>
  <c r="DN75" i="46"/>
  <c r="DU83" i="46"/>
  <c r="DN80" i="46"/>
  <c r="DL73" i="46"/>
  <c r="ED78" i="46"/>
  <c r="DP79" i="46"/>
  <c r="DO80" i="46"/>
  <c r="DQ75" i="46"/>
  <c r="DU77" i="46"/>
  <c r="EJ82" i="46"/>
  <c r="FA85" i="46"/>
  <c r="EP85" i="46"/>
  <c r="EI80" i="46"/>
  <c r="ER78" i="46"/>
  <c r="EQ92" i="46"/>
  <c r="EM80" i="46"/>
  <c r="ER88" i="46"/>
  <c r="EV83" i="46"/>
  <c r="EK90" i="46"/>
  <c r="EX82" i="46"/>
  <c r="EN80" i="46"/>
  <c r="EN92" i="46"/>
  <c r="EI78" i="46"/>
  <c r="EZ77" i="46"/>
  <c r="FA84" i="46"/>
  <c r="EY90" i="46"/>
  <c r="EP75" i="46"/>
  <c r="EO81" i="46"/>
  <c r="EN84" i="46"/>
  <c r="EX73" i="46"/>
  <c r="ET84" i="46"/>
  <c r="EQ87" i="46"/>
  <c r="EL81" i="46"/>
  <c r="ET88" i="46"/>
  <c r="ER91" i="46"/>
  <c r="EQ88" i="46"/>
  <c r="ES78" i="46"/>
  <c r="EV80" i="46"/>
  <c r="ER92" i="46"/>
  <c r="EX85" i="46"/>
  <c r="EQ91" i="46"/>
  <c r="EV87" i="46"/>
  <c r="EW75" i="46"/>
  <c r="ET87" i="46"/>
  <c r="EI91" i="46"/>
  <c r="ER81" i="46"/>
  <c r="FA83" i="46"/>
  <c r="EO77" i="46"/>
  <c r="EV92" i="46"/>
  <c r="FA91" i="46"/>
  <c r="EI83" i="46"/>
  <c r="EY92" i="46"/>
  <c r="EN88" i="46"/>
  <c r="EU76" i="46"/>
  <c r="EZ89" i="46"/>
  <c r="EZ79" i="46"/>
  <c r="EZ82" i="46"/>
  <c r="EJ73" i="46"/>
  <c r="EW87" i="46"/>
  <c r="EL87" i="46"/>
  <c r="EJ77" i="46"/>
  <c r="FA74" i="46"/>
  <c r="ER80" i="46"/>
  <c r="EP79" i="46"/>
  <c r="EJ76" i="46"/>
  <c r="ES86" i="46"/>
  <c r="EO88" i="46"/>
  <c r="EU92" i="46"/>
  <c r="ES76" i="46"/>
  <c r="EQ89" i="46"/>
  <c r="EQ80" i="46"/>
  <c r="EN87" i="46"/>
  <c r="EL83" i="46"/>
  <c r="EV82" i="46"/>
  <c r="EU80" i="46"/>
  <c r="FA89" i="46"/>
  <c r="EM75" i="46"/>
  <c r="EJ86" i="46"/>
  <c r="EJ78" i="46"/>
  <c r="EO83" i="46"/>
  <c r="EJ89" i="46"/>
  <c r="ES88" i="46"/>
  <c r="EY84" i="46"/>
  <c r="EX83" i="46"/>
  <c r="ET90" i="46"/>
  <c r="ER90" i="46"/>
  <c r="EP82" i="46"/>
  <c r="EX91" i="46"/>
  <c r="FA81" i="46"/>
  <c r="EV74" i="46"/>
  <c r="EW84" i="46"/>
  <c r="ER86" i="46"/>
  <c r="ER89" i="46"/>
  <c r="EQ74" i="46"/>
  <c r="EX79" i="46"/>
  <c r="EK79" i="46"/>
  <c r="EY74" i="46"/>
  <c r="EL80" i="46"/>
  <c r="ES89" i="46"/>
  <c r="EW90" i="46"/>
  <c r="EJ74" i="46"/>
  <c r="EX87" i="46"/>
  <c r="EK75" i="46"/>
  <c r="EY81" i="46"/>
  <c r="EW80" i="46"/>
  <c r="EU79" i="46"/>
  <c r="EX84" i="46"/>
  <c r="EL89" i="46"/>
  <c r="EU89" i="46"/>
  <c r="FA80" i="46"/>
  <c r="EQ90" i="46"/>
  <c r="ER76" i="46"/>
  <c r="EX92" i="46"/>
  <c r="EK74" i="46"/>
  <c r="EN81" i="46"/>
  <c r="ET81" i="46"/>
  <c r="EX81" i="46"/>
  <c r="ES74" i="46"/>
  <c r="EV75" i="46"/>
  <c r="EU90" i="46"/>
  <c r="FA79" i="46"/>
  <c r="EU77" i="46"/>
  <c r="EI86" i="46"/>
  <c r="EL92" i="46"/>
  <c r="EM74" i="46"/>
  <c r="EI81" i="46"/>
  <c r="EU81" i="46"/>
  <c r="EM78" i="46"/>
  <c r="EV81" i="46"/>
  <c r="EL88" i="46"/>
  <c r="EX77" i="46"/>
  <c r="EP77" i="46"/>
  <c r="EQ73" i="46"/>
  <c r="ER82" i="46"/>
  <c r="EK84" i="46"/>
  <c r="EY89" i="46"/>
  <c r="EV77" i="46"/>
  <c r="EL75" i="46"/>
  <c r="EX90" i="46"/>
  <c r="EP83" i="46"/>
  <c r="ET85" i="46"/>
  <c r="EM92" i="46"/>
  <c r="ER73" i="46"/>
  <c r="EZ85" i="46"/>
  <c r="EU75" i="46"/>
  <c r="FA78" i="46"/>
  <c r="EV84" i="46"/>
  <c r="EI74" i="46"/>
  <c r="EI77" i="46"/>
  <c r="ET82" i="46"/>
  <c r="FA90" i="46"/>
  <c r="EV85" i="46"/>
  <c r="EW83" i="46"/>
  <c r="EP73" i="46"/>
  <c r="ES73" i="46"/>
  <c r="EL85" i="46"/>
  <c r="EN86" i="46"/>
  <c r="EM91" i="46"/>
  <c r="EW82" i="46"/>
  <c r="FA82" i="46"/>
  <c r="FA88" i="46"/>
  <c r="EQ81" i="46"/>
  <c r="EV90" i="46"/>
  <c r="EY88" i="46"/>
  <c r="EL82" i="46"/>
  <c r="EL86" i="46"/>
  <c r="EY83" i="46"/>
  <c r="EV91" i="46"/>
  <c r="EW74" i="46"/>
  <c r="ET79" i="46"/>
  <c r="EU73" i="46"/>
  <c r="EX89" i="46"/>
  <c r="EO78" i="46"/>
  <c r="EK86" i="46"/>
  <c r="EZ81" i="46"/>
  <c r="EP86" i="46"/>
  <c r="EX78" i="46"/>
  <c r="EQ77" i="46"/>
  <c r="EL84" i="46"/>
  <c r="EZ84" i="46"/>
  <c r="ER84" i="46"/>
  <c r="EU87" i="46"/>
  <c r="EP84" i="46"/>
  <c r="EO85" i="46"/>
  <c r="ER85" i="46"/>
  <c r="EP87" i="46"/>
  <c r="EJ88" i="46"/>
  <c r="EK77" i="46"/>
  <c r="EO92" i="46"/>
  <c r="EU78" i="46"/>
  <c r="EY77" i="46"/>
  <c r="EM79" i="46"/>
  <c r="EO90" i="46"/>
  <c r="ET86" i="46"/>
  <c r="EW89" i="46"/>
  <c r="EI79" i="46"/>
  <c r="EK80" i="46"/>
  <c r="ES77" i="46"/>
  <c r="EW76" i="46"/>
  <c r="EY76" i="46"/>
  <c r="EN76" i="46"/>
  <c r="EO86" i="46"/>
  <c r="EP89" i="46"/>
  <c r="ES87" i="46"/>
  <c r="EW88" i="46"/>
  <c r="EO89" i="46"/>
  <c r="EI85" i="46"/>
  <c r="EU85" i="46"/>
  <c r="EK73" i="46"/>
  <c r="EI75" i="46"/>
  <c r="EN77" i="46"/>
  <c r="EO79" i="46"/>
  <c r="EL91" i="46"/>
  <c r="EI73" i="46"/>
  <c r="ER83" i="46"/>
  <c r="EN75" i="46"/>
  <c r="EK76" i="46"/>
  <c r="EO75" i="46"/>
  <c r="EI82" i="46"/>
  <c r="FA92" i="46"/>
  <c r="EO87" i="46"/>
  <c r="ET75" i="46"/>
  <c r="EY85" i="46"/>
  <c r="EM81" i="46"/>
  <c r="ES91" i="46"/>
  <c r="ET76" i="46"/>
  <c r="EX88" i="46"/>
  <c r="EK88" i="46"/>
  <c r="ES82" i="46"/>
  <c r="FA77" i="46"/>
  <c r="EQ84" i="46"/>
  <c r="EU74" i="46"/>
  <c r="EZ91" i="46"/>
  <c r="EU84" i="46"/>
  <c r="EW92" i="46"/>
  <c r="EZ74" i="46"/>
  <c r="EY86" i="46"/>
  <c r="EW77" i="46"/>
  <c r="EI88" i="46"/>
  <c r="EN85" i="46"/>
  <c r="EX76" i="46"/>
  <c r="ES92" i="46"/>
  <c r="ER77" i="46"/>
  <c r="EJ79" i="46"/>
  <c r="EX75" i="46"/>
  <c r="EO74" i="46"/>
  <c r="EP92" i="46"/>
  <c r="EN79" i="46"/>
  <c r="EM86" i="46"/>
  <c r="EO73" i="46"/>
  <c r="EQ75" i="46"/>
  <c r="EL90" i="46"/>
  <c r="EI87" i="46"/>
  <c r="EW73" i="46"/>
  <c r="ET89" i="46"/>
  <c r="EQ83" i="46"/>
  <c r="EZ88" i="46"/>
  <c r="EW91" i="46"/>
  <c r="EK92" i="46"/>
  <c r="EL73" i="46"/>
  <c r="EU91" i="46"/>
  <c r="EP76" i="46"/>
  <c r="EL79" i="46"/>
  <c r="EZ78" i="46"/>
  <c r="EV78" i="46"/>
  <c r="EL74" i="46"/>
  <c r="EN90" i="46"/>
  <c r="EP90" i="46"/>
  <c r="FA87" i="46"/>
  <c r="EK83" i="46"/>
  <c r="EU88" i="46"/>
  <c r="ER87" i="46"/>
  <c r="EJ92" i="46"/>
  <c r="ES83" i="46"/>
  <c r="EO76" i="46"/>
  <c r="EW78" i="46"/>
  <c r="ER75" i="46"/>
  <c r="EN91" i="46"/>
  <c r="EI90" i="46"/>
  <c r="ES81" i="46"/>
  <c r="EN78" i="46"/>
  <c r="EJ90" i="46"/>
  <c r="EP78" i="46"/>
  <c r="EZ73" i="46"/>
  <c r="EP81" i="46"/>
  <c r="ER79" i="46"/>
  <c r="EV79" i="46"/>
  <c r="EM90" i="46"/>
  <c r="EM82" i="46"/>
  <c r="EM88" i="46"/>
  <c r="EZ86" i="46"/>
  <c r="EW79" i="46"/>
  <c r="EK89" i="46"/>
  <c r="FA76" i="46"/>
  <c r="EM76" i="46"/>
  <c r="EX80" i="46"/>
  <c r="EY75" i="46"/>
  <c r="EY91" i="46"/>
  <c r="ET77" i="46"/>
  <c r="EM77" i="46"/>
  <c r="EM73" i="46"/>
  <c r="EX86" i="46"/>
  <c r="EK85" i="46"/>
  <c r="EQ82" i="46"/>
  <c r="FA86" i="46"/>
  <c r="EW81" i="46"/>
  <c r="ET92" i="46"/>
  <c r="EZ75" i="46"/>
  <c r="EV73" i="46"/>
  <c r="EY79" i="46"/>
  <c r="EZ90" i="46"/>
  <c r="EM85" i="46"/>
  <c r="EU83" i="46"/>
  <c r="EO80" i="46"/>
  <c r="EN82" i="46"/>
  <c r="EI89" i="46"/>
  <c r="EK81" i="46"/>
  <c r="EQ85" i="46"/>
  <c r="ET73" i="46"/>
  <c r="EJ84" i="46"/>
  <c r="ES75" i="46"/>
  <c r="EZ80" i="46"/>
  <c r="EY78" i="46"/>
  <c r="EQ78" i="46"/>
  <c r="EJ83" i="46"/>
  <c r="EP91" i="46"/>
  <c r="ET83" i="46"/>
  <c r="ES84" i="46"/>
  <c r="ET74" i="46"/>
  <c r="EV86" i="46"/>
  <c r="FA75" i="46"/>
  <c r="EN89" i="46"/>
  <c r="EY87" i="46"/>
  <c r="EM83" i="46"/>
  <c r="EL78" i="46"/>
  <c r="EZ76" i="46"/>
  <c r="EJ81" i="46"/>
  <c r="ET78" i="46"/>
  <c r="EV89" i="46"/>
  <c r="EU82" i="46"/>
  <c r="ER74" i="46"/>
  <c r="EX74" i="46"/>
  <c r="EI92" i="46"/>
  <c r="EP88" i="46"/>
  <c r="EN83" i="46"/>
  <c r="EI76" i="46"/>
  <c r="EL76" i="46"/>
  <c r="ES79" i="46"/>
  <c r="EO84" i="46"/>
  <c r="EY73" i="46"/>
  <c r="EK78" i="46"/>
  <c r="EQ86" i="46"/>
  <c r="EY80" i="46"/>
  <c r="FA73" i="46"/>
  <c r="EP74" i="46"/>
  <c r="EL77" i="46"/>
  <c r="EV76" i="46"/>
  <c r="EV88" i="46"/>
  <c r="EY82" i="46"/>
  <c r="EK87" i="46"/>
  <c r="EK82" i="46"/>
  <c r="EQ76" i="46"/>
  <c r="EN73" i="46"/>
  <c r="ES90" i="46"/>
  <c r="ET91" i="46"/>
  <c r="EZ83" i="46"/>
  <c r="EU86" i="46"/>
  <c r="EJ87" i="46"/>
  <c r="EJ85" i="46"/>
  <c r="EK91" i="46"/>
  <c r="EQ79" i="46"/>
  <c r="EJ91" i="46"/>
  <c r="ES80" i="46"/>
  <c r="EP80" i="46"/>
  <c r="EW85" i="46"/>
  <c r="EZ87" i="46"/>
  <c r="EZ92" i="46"/>
  <c r="EO91" i="46"/>
  <c r="EW86" i="46"/>
  <c r="EM89" i="46"/>
  <c r="ET80" i="46"/>
  <c r="EI84" i="46"/>
  <c r="EM87" i="46"/>
  <c r="EJ80" i="46"/>
  <c r="EM84" i="46"/>
  <c r="ES85" i="46"/>
  <c r="EO82" i="46"/>
  <c r="EN74" i="46"/>
  <c r="EJ75" i="46"/>
  <c r="GW89" i="52"/>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CN126" i="46" l="1" a="1"/>
  <c r="CV127" i="46" s="1"/>
  <c r="HT128" i="26" a="1"/>
  <c r="X155" i="26"/>
  <c r="I191" i="26" a="1"/>
  <c r="HT151" i="26" a="1"/>
  <c r="AK151" i="46"/>
  <c r="AL150" i="46"/>
  <c r="AF149" i="46"/>
  <c r="AJ150" i="46"/>
  <c r="AM148" i="46"/>
  <c r="AJ149" i="46"/>
  <c r="AL148" i="46"/>
  <c r="AK149" i="46"/>
  <c r="AN148" i="46"/>
  <c r="AJ148" i="46"/>
  <c r="X149" i="46"/>
  <c r="AG147" i="46"/>
  <c r="AG154" i="46" s="1"/>
  <c r="AC148" i="46"/>
  <c r="AP149" i="46"/>
  <c r="AM149" i="46"/>
  <c r="X150" i="46"/>
  <c r="AP150" i="46"/>
  <c r="AL151" i="46"/>
  <c r="AH151" i="46"/>
  <c r="AA147" i="46"/>
  <c r="AA154" i="46" s="1"/>
  <c r="AD151" i="46"/>
  <c r="X148" i="46"/>
  <c r="AN149" i="46"/>
  <c r="AP147" i="46"/>
  <c r="AP154" i="46" s="1"/>
  <c r="AO147" i="46"/>
  <c r="AO154" i="46" s="1"/>
  <c r="Z151" i="46"/>
  <c r="AN147" i="46"/>
  <c r="AN154" i="46" s="1"/>
  <c r="AE150" i="46"/>
  <c r="Y149" i="46"/>
  <c r="AA151" i="46"/>
  <c r="X147" i="46"/>
  <c r="Y147" i="46"/>
  <c r="Y153" i="46" s="1"/>
  <c r="Y150" i="46"/>
  <c r="AJ147" i="46"/>
  <c r="AJ154" i="46" s="1"/>
  <c r="AA148" i="46"/>
  <c r="AD147" i="46"/>
  <c r="AD154" i="46" s="1"/>
  <c r="AF151" i="46"/>
  <c r="AK150" i="46"/>
  <c r="AC149" i="46"/>
  <c r="AC147" i="46"/>
  <c r="AC154" i="46" s="1"/>
  <c r="AI151" i="46"/>
  <c r="AG150" i="46"/>
  <c r="AF147" i="46"/>
  <c r="AF154" i="46" s="1"/>
  <c r="AE149" i="46"/>
  <c r="AB147" i="46"/>
  <c r="AB154" i="46" s="1"/>
  <c r="AB150" i="46"/>
  <c r="AF148" i="46"/>
  <c r="AM147" i="46"/>
  <c r="AM154" i="46" s="1"/>
  <c r="AG149" i="46"/>
  <c r="AK148" i="46"/>
  <c r="AM150" i="46"/>
  <c r="Z150" i="46"/>
  <c r="Z149" i="46"/>
  <c r="X151" i="46"/>
  <c r="AB151" i="46"/>
  <c r="AC150" i="46"/>
  <c r="AH149" i="46"/>
  <c r="AI149" i="46"/>
  <c r="AE148" i="46"/>
  <c r="AB148" i="46"/>
  <c r="Y151" i="46"/>
  <c r="AM151" i="46"/>
  <c r="AD150" i="46"/>
  <c r="AN151" i="46"/>
  <c r="AI147" i="46"/>
  <c r="AI154" i="46" s="1"/>
  <c r="Z147" i="46"/>
  <c r="Z154" i="46" s="1"/>
  <c r="AP151" i="46"/>
  <c r="AO148" i="46"/>
  <c r="AB149" i="46"/>
  <c r="Y148" i="46"/>
  <c r="AA150" i="46"/>
  <c r="AN150" i="46"/>
  <c r="AE147" i="46"/>
  <c r="AE154" i="46" s="1"/>
  <c r="AE151" i="46"/>
  <c r="AO149" i="46"/>
  <c r="AF150" i="46"/>
  <c r="AJ151" i="46"/>
  <c r="AK147" i="46"/>
  <c r="AK154" i="46" s="1"/>
  <c r="AG151" i="46"/>
  <c r="AL147" i="46"/>
  <c r="AL154" i="46" s="1"/>
  <c r="AA149" i="46"/>
  <c r="AH147" i="46"/>
  <c r="AH154" i="46" s="1"/>
  <c r="AI150" i="46"/>
  <c r="AC151" i="46"/>
  <c r="AD148" i="46"/>
  <c r="AH150" i="46"/>
  <c r="AL149" i="46"/>
  <c r="Z148" i="46"/>
  <c r="AI148" i="46"/>
  <c r="AO151" i="46"/>
  <c r="AP148" i="46"/>
  <c r="AG148" i="46"/>
  <c r="AH148" i="46"/>
  <c r="AD149" i="46"/>
  <c r="AO150" i="46"/>
  <c r="HT105" i="26" a="1"/>
  <c r="IM84" i="46"/>
  <c r="HZ77" i="46"/>
  <c r="HZ87" i="46"/>
  <c r="IH92" i="46"/>
  <c r="IF79" i="46"/>
  <c r="HW75" i="46"/>
  <c r="IG76" i="46"/>
  <c r="HX79" i="46"/>
  <c r="IF80" i="46"/>
  <c r="IE89" i="46"/>
  <c r="IF83" i="46"/>
  <c r="IJ77" i="46"/>
  <c r="IA79" i="46"/>
  <c r="IK80" i="46"/>
  <c r="HZ86" i="46"/>
  <c r="IC88" i="46"/>
  <c r="HY85" i="46"/>
  <c r="HV76" i="46"/>
  <c r="IA84" i="46"/>
  <c r="II83" i="46"/>
  <c r="IJ76" i="46"/>
  <c r="HV84" i="46"/>
  <c r="HW91" i="46"/>
  <c r="IE86" i="46"/>
  <c r="IB73" i="46"/>
  <c r="IJ79" i="46"/>
  <c r="IF84" i="46"/>
  <c r="IN91" i="46"/>
  <c r="IG81" i="46"/>
  <c r="IL84" i="46"/>
  <c r="HZ90" i="46"/>
  <c r="IJ90" i="46"/>
  <c r="IK91" i="46"/>
  <c r="IG73" i="46"/>
  <c r="IB80" i="46"/>
  <c r="HX88" i="46"/>
  <c r="IB76" i="46"/>
  <c r="HY75" i="46"/>
  <c r="IB89" i="46"/>
  <c r="HZ81" i="46"/>
  <c r="IK92" i="46"/>
  <c r="HX76" i="46"/>
  <c r="HW76" i="46"/>
  <c r="HY89" i="46"/>
  <c r="IF89" i="46"/>
  <c r="IL78" i="46"/>
  <c r="ID78" i="46"/>
  <c r="HW85" i="46"/>
  <c r="IE88" i="46"/>
  <c r="IC81" i="46"/>
  <c r="IB74" i="46"/>
  <c r="HV92" i="46"/>
  <c r="ID74" i="46"/>
  <c r="HX73" i="46"/>
  <c r="HW89" i="46"/>
  <c r="HV73" i="46"/>
  <c r="IL92" i="46"/>
  <c r="II78" i="46"/>
  <c r="IL85" i="46"/>
  <c r="IC74" i="46"/>
  <c r="IF75" i="46"/>
  <c r="IM80" i="46"/>
  <c r="HX81" i="46"/>
  <c r="IJ88" i="46"/>
  <c r="IE76" i="46"/>
  <c r="IB91" i="46"/>
  <c r="HY91" i="46"/>
  <c r="IN76" i="46"/>
  <c r="II79" i="46"/>
  <c r="HW83" i="46"/>
  <c r="IL87" i="46"/>
  <c r="HZ79" i="46"/>
  <c r="IN86" i="46"/>
  <c r="HX74" i="46"/>
  <c r="IB81" i="46"/>
  <c r="IL73" i="46"/>
  <c r="IG84" i="46"/>
  <c r="ID92" i="46"/>
  <c r="IL82" i="46"/>
  <c r="IA78" i="46"/>
  <c r="HZ82" i="46"/>
  <c r="HW81" i="46"/>
  <c r="IK79" i="46"/>
  <c r="IJ82" i="46"/>
  <c r="IE74" i="46"/>
  <c r="IM73" i="46"/>
  <c r="IC90" i="46"/>
  <c r="HY81" i="46"/>
  <c r="IB84" i="46"/>
  <c r="IF88" i="46"/>
  <c r="IB75" i="46"/>
  <c r="IF81" i="46"/>
  <c r="IL88" i="46"/>
  <c r="II85" i="46"/>
  <c r="IC73" i="46"/>
  <c r="IF87" i="46"/>
  <c r="IG74" i="46"/>
  <c r="IM88" i="46"/>
  <c r="IH73" i="46"/>
  <c r="IG79" i="46"/>
  <c r="HY87" i="46"/>
  <c r="ID87" i="46"/>
  <c r="IL75" i="46"/>
  <c r="HZ76" i="46"/>
  <c r="IB86" i="46"/>
  <c r="IJ83" i="46"/>
  <c r="IC86" i="46"/>
  <c r="IK84" i="46"/>
  <c r="IE77" i="46"/>
  <c r="IG78" i="46"/>
  <c r="HV86" i="46"/>
  <c r="IB83" i="46"/>
  <c r="IC79" i="46"/>
  <c r="IF76" i="46"/>
  <c r="IA75" i="46"/>
  <c r="HY77" i="46"/>
  <c r="II88" i="46"/>
  <c r="IH84" i="46"/>
  <c r="IL89" i="46"/>
  <c r="IB82" i="46"/>
  <c r="IH78" i="46"/>
  <c r="HW77" i="46"/>
  <c r="IK90" i="46"/>
  <c r="IH83" i="46"/>
  <c r="IK78" i="46"/>
  <c r="IC83" i="46"/>
  <c r="IE79" i="46"/>
  <c r="IN87" i="46"/>
  <c r="IM75" i="46"/>
  <c r="IN77" i="46"/>
  <c r="IH88" i="46"/>
  <c r="HX78" i="46"/>
  <c r="IH74" i="46"/>
  <c r="HY88" i="46"/>
  <c r="IA90" i="46"/>
  <c r="HY84" i="46"/>
  <c r="II75" i="46"/>
  <c r="IB78" i="46"/>
  <c r="IJ78" i="46"/>
  <c r="HY80" i="46"/>
  <c r="HX86" i="46"/>
  <c r="IE91" i="46"/>
  <c r="ID91" i="46"/>
  <c r="IJ86" i="46"/>
  <c r="IH89" i="46"/>
  <c r="IN78" i="46"/>
  <c r="IK76" i="46"/>
  <c r="IA77" i="46"/>
  <c r="ID84" i="46"/>
  <c r="ID80" i="46"/>
  <c r="HX80" i="46"/>
  <c r="II77" i="46"/>
  <c r="IN90" i="46"/>
  <c r="HY86" i="46"/>
  <c r="IB90" i="46"/>
  <c r="II81" i="46"/>
  <c r="II86" i="46"/>
  <c r="HV90" i="46"/>
  <c r="IM83" i="46"/>
  <c r="IK89" i="46"/>
  <c r="IB77" i="46"/>
  <c r="HZ85" i="46"/>
  <c r="IE78" i="46"/>
  <c r="ID90" i="46"/>
  <c r="IG91" i="46"/>
  <c r="IE92" i="46"/>
  <c r="IF73" i="46"/>
  <c r="IG90" i="46"/>
  <c r="IF92" i="46"/>
  <c r="IA80" i="46"/>
  <c r="HX83" i="46"/>
  <c r="IG82" i="46"/>
  <c r="IJ74" i="46"/>
  <c r="IC80" i="46"/>
  <c r="HY73" i="46"/>
  <c r="IE80" i="46"/>
  <c r="HX87" i="46"/>
  <c r="IL79" i="46"/>
  <c r="HY76" i="46"/>
  <c r="IA89" i="46"/>
  <c r="IE82" i="46"/>
  <c r="IF78" i="46"/>
  <c r="II90" i="46"/>
  <c r="IE75" i="46"/>
  <c r="IB88" i="46"/>
  <c r="HY74" i="46"/>
  <c r="IN80" i="46"/>
  <c r="IK74" i="46"/>
  <c r="HV79" i="46"/>
  <c r="HW90" i="46"/>
  <c r="HW84" i="46"/>
  <c r="IE73" i="46"/>
  <c r="IA73" i="46"/>
  <c r="IC76" i="46"/>
  <c r="IE81" i="46"/>
  <c r="IN84" i="46"/>
  <c r="IG92" i="46"/>
  <c r="IN81" i="46"/>
  <c r="II84" i="46"/>
  <c r="II82" i="46"/>
  <c r="IE84" i="46"/>
  <c r="IJ85" i="46"/>
  <c r="IJ84" i="46"/>
  <c r="IM91" i="46"/>
  <c r="IN73" i="46"/>
  <c r="II92" i="46"/>
  <c r="IE87" i="46"/>
  <c r="IF86" i="46"/>
  <c r="IJ80" i="46"/>
  <c r="HZ89" i="46"/>
  <c r="II80" i="46"/>
  <c r="IL77" i="46"/>
  <c r="IK83" i="46"/>
  <c r="IM85" i="46"/>
  <c r="IN85" i="46"/>
  <c r="IN79" i="46"/>
  <c r="IA74" i="46"/>
  <c r="IL81" i="46"/>
  <c r="IL80" i="46"/>
  <c r="IK87" i="46"/>
  <c r="IJ89" i="46"/>
  <c r="HZ88" i="46"/>
  <c r="HZ83" i="46"/>
  <c r="IJ81" i="46"/>
  <c r="HV88" i="46"/>
  <c r="IK77" i="46"/>
  <c r="HV74" i="46"/>
  <c r="IG83" i="46"/>
  <c r="HY92" i="46"/>
  <c r="ID76" i="46"/>
  <c r="IB87" i="46"/>
  <c r="IG88" i="46"/>
  <c r="ID75" i="46"/>
  <c r="IE83" i="46"/>
  <c r="ID83" i="46"/>
  <c r="IM89" i="46"/>
  <c r="HV77" i="46"/>
  <c r="IN88" i="46"/>
  <c r="IG89" i="46"/>
  <c r="IB79" i="46"/>
  <c r="IG86" i="46"/>
  <c r="HW82" i="46"/>
  <c r="ID81" i="46"/>
  <c r="HV75" i="46"/>
  <c r="IA86" i="46"/>
  <c r="IA87" i="46"/>
  <c r="IA83" i="46"/>
  <c r="ID73" i="46"/>
  <c r="IA85" i="46"/>
  <c r="IC77" i="46"/>
  <c r="HZ84" i="46"/>
  <c r="IK82" i="46"/>
  <c r="IM74" i="46"/>
  <c r="HZ73" i="46"/>
  <c r="IH87" i="46"/>
  <c r="HV91" i="46"/>
  <c r="IK81" i="46"/>
  <c r="HZ75" i="46"/>
  <c r="IH91" i="46"/>
  <c r="II87" i="46"/>
  <c r="IG75" i="46"/>
  <c r="IC78" i="46"/>
  <c r="IH82" i="46"/>
  <c r="IA76" i="46"/>
  <c r="IH85" i="46"/>
  <c r="IC84" i="46"/>
  <c r="IA92" i="46"/>
  <c r="IG85" i="46"/>
  <c r="IM90" i="46"/>
  <c r="IH80" i="46"/>
  <c r="IC82" i="46"/>
  <c r="IA88" i="46"/>
  <c r="IK86" i="46"/>
  <c r="IL83" i="46"/>
  <c r="HV81" i="46"/>
  <c r="IJ91" i="46"/>
  <c r="IC91" i="46"/>
  <c r="ID85" i="46"/>
  <c r="IH75" i="46"/>
  <c r="ID86" i="46"/>
  <c r="IN82" i="46"/>
  <c r="HW74" i="46"/>
  <c r="IC89" i="46"/>
  <c r="HW79" i="46"/>
  <c r="ID77" i="46"/>
  <c r="IM82" i="46"/>
  <c r="HY82" i="46"/>
  <c r="HV82" i="46"/>
  <c r="HZ91" i="46"/>
  <c r="HY79" i="46"/>
  <c r="HV89" i="46"/>
  <c r="IB92" i="46"/>
  <c r="IK85" i="46"/>
  <c r="HX77" i="46"/>
  <c r="IA91" i="46"/>
  <c r="IC92" i="46"/>
  <c r="IF85" i="46"/>
  <c r="HW92" i="46"/>
  <c r="IM87" i="46"/>
  <c r="IF77" i="46"/>
  <c r="IC85" i="46"/>
  <c r="HW80" i="46"/>
  <c r="IJ73" i="46"/>
  <c r="HW88" i="46"/>
  <c r="IL76" i="46"/>
  <c r="IM78" i="46"/>
  <c r="IH90" i="46"/>
  <c r="HW86" i="46"/>
  <c r="ID89" i="46"/>
  <c r="IA81" i="46"/>
  <c r="IL86" i="46"/>
  <c r="IM86" i="46"/>
  <c r="IM81" i="46"/>
  <c r="HZ78" i="46"/>
  <c r="II74" i="46"/>
  <c r="IG77" i="46"/>
  <c r="II73" i="46"/>
  <c r="IF91" i="46"/>
  <c r="II76" i="46"/>
  <c r="HZ80" i="46"/>
  <c r="IF74" i="46"/>
  <c r="HW87" i="46"/>
  <c r="IA82" i="46"/>
  <c r="IK73" i="46"/>
  <c r="IL74" i="46"/>
  <c r="IK75" i="46"/>
  <c r="HV80" i="46"/>
  <c r="IG80" i="46"/>
  <c r="IK88" i="46"/>
  <c r="IN89" i="46"/>
  <c r="IN74" i="46"/>
  <c r="IM79" i="46"/>
  <c r="IJ75" i="46"/>
  <c r="HW78" i="46"/>
  <c r="IH79" i="46"/>
  <c r="IM76" i="46"/>
  <c r="IF90" i="46"/>
  <c r="ID88" i="46"/>
  <c r="HX75" i="46"/>
  <c r="HY90" i="46"/>
  <c r="II91" i="46"/>
  <c r="IC87" i="46"/>
  <c r="ID79" i="46"/>
  <c r="IM92" i="46"/>
  <c r="HX90" i="46"/>
  <c r="IG87" i="46"/>
  <c r="HZ92" i="46"/>
  <c r="HZ74" i="46"/>
  <c r="HV78" i="46"/>
  <c r="IL91" i="46"/>
  <c r="IN92" i="46"/>
  <c r="HV83" i="46"/>
  <c r="IJ92" i="46"/>
  <c r="HX92" i="46"/>
  <c r="HX91" i="46"/>
  <c r="IN83" i="46"/>
  <c r="IF82" i="46"/>
  <c r="IB85" i="46"/>
  <c r="HY83" i="46"/>
  <c r="IJ87" i="46"/>
  <c r="HV87" i="46"/>
  <c r="IE85" i="46"/>
  <c r="HX82" i="46"/>
  <c r="IH81" i="46"/>
  <c r="HY78" i="46"/>
  <c r="ID82" i="46"/>
  <c r="HW73" i="46"/>
  <c r="II89" i="46"/>
  <c r="IH76" i="46"/>
  <c r="IN75" i="46"/>
  <c r="IC75" i="46"/>
  <c r="HX89" i="46"/>
  <c r="IM77" i="46"/>
  <c r="HX84" i="46"/>
  <c r="IL90" i="46"/>
  <c r="IE90" i="46"/>
  <c r="HV85" i="46"/>
  <c r="IH86" i="46"/>
  <c r="HX85" i="46"/>
  <c r="IH77" i="46"/>
  <c r="P201" i="46"/>
  <c r="S191" i="46"/>
  <c r="P189" i="46"/>
  <c r="Q191" i="46"/>
  <c r="P197" i="46"/>
  <c r="Q192" i="46"/>
  <c r="Q204" i="46"/>
  <c r="O200" i="46"/>
  <c r="R191" i="46"/>
  <c r="R199" i="46"/>
  <c r="R190" i="46"/>
  <c r="O205" i="46"/>
  <c r="S203" i="46"/>
  <c r="O190" i="46"/>
  <c r="O206" i="46"/>
  <c r="P207" i="46"/>
  <c r="P190" i="46"/>
  <c r="Q205" i="46"/>
  <c r="P191" i="46"/>
  <c r="Q193" i="46"/>
  <c r="P206" i="46"/>
  <c r="R193" i="46"/>
  <c r="R201" i="46"/>
  <c r="P198" i="46"/>
  <c r="S201" i="46"/>
  <c r="Q201" i="46"/>
  <c r="Q195" i="46"/>
  <c r="O199" i="46"/>
  <c r="O189" i="46"/>
  <c r="S189" i="46"/>
  <c r="S193" i="46"/>
  <c r="R200" i="46"/>
  <c r="R192" i="46"/>
  <c r="O193" i="46"/>
  <c r="S206" i="46"/>
  <c r="Q203" i="46"/>
  <c r="R203" i="46"/>
  <c r="R198" i="46"/>
  <c r="S192" i="46"/>
  <c r="Q200" i="46"/>
  <c r="P193" i="46"/>
  <c r="P200" i="46"/>
  <c r="S199" i="46"/>
  <c r="O194" i="46"/>
  <c r="Q198" i="46"/>
  <c r="S204" i="46"/>
  <c r="P192" i="46"/>
  <c r="P205" i="46"/>
  <c r="R196" i="46"/>
  <c r="S198" i="46"/>
  <c r="O197" i="46"/>
  <c r="P203" i="46"/>
  <c r="R204" i="46"/>
  <c r="Q190" i="46"/>
  <c r="O202" i="46"/>
  <c r="P194" i="46"/>
  <c r="Q189" i="46"/>
  <c r="S194" i="46"/>
  <c r="R202" i="46"/>
  <c r="Q206" i="46"/>
  <c r="Q197" i="46"/>
  <c r="O203" i="46"/>
  <c r="O204" i="46"/>
  <c r="P199" i="46"/>
  <c r="R207" i="46"/>
  <c r="S207" i="46"/>
  <c r="R195" i="46"/>
  <c r="S205" i="46"/>
  <c r="O201" i="46"/>
  <c r="Q196" i="46"/>
  <c r="S196" i="46"/>
  <c r="S197" i="46"/>
  <c r="S202" i="46"/>
  <c r="S190" i="46"/>
  <c r="R197" i="46"/>
  <c r="R206" i="46"/>
  <c r="R189" i="46"/>
  <c r="P196" i="46"/>
  <c r="O195" i="46"/>
  <c r="P204" i="46"/>
  <c r="O207" i="46"/>
  <c r="S200" i="46"/>
  <c r="Q207" i="46"/>
  <c r="O196" i="46"/>
  <c r="P202" i="46"/>
  <c r="Q202" i="46"/>
  <c r="O198" i="46"/>
  <c r="O192" i="46"/>
  <c r="Q194" i="46"/>
  <c r="S195" i="46"/>
  <c r="R205" i="46"/>
  <c r="O191" i="46"/>
  <c r="R194" i="46"/>
  <c r="Q199" i="46"/>
  <c r="P195" i="46"/>
  <c r="CV134" i="26"/>
  <c r="DH140" i="26"/>
  <c r="CV133" i="26"/>
  <c r="CY130" i="26"/>
  <c r="DG144" i="26"/>
  <c r="DH144" i="26"/>
  <c r="DI142" i="26"/>
  <c r="CZ146" i="26"/>
  <c r="DA130" i="26"/>
  <c r="DG137" i="26"/>
  <c r="DD140" i="26"/>
  <c r="CW130" i="26"/>
  <c r="DF134" i="26"/>
  <c r="CR146" i="26"/>
  <c r="CS130" i="26"/>
  <c r="CT138" i="26"/>
  <c r="CT142" i="26"/>
  <c r="CY137" i="26"/>
  <c r="DH141" i="26"/>
  <c r="DA143" i="26"/>
  <c r="DH135" i="26"/>
  <c r="CU136" i="26"/>
  <c r="CR132" i="26"/>
  <c r="DI130" i="26"/>
  <c r="DB133" i="26"/>
  <c r="CV132" i="26"/>
  <c r="CP139" i="26"/>
  <c r="CV147" i="26"/>
  <c r="DC142" i="26"/>
  <c r="CT133" i="26"/>
  <c r="DD141" i="26"/>
  <c r="DH138" i="26"/>
  <c r="DD147" i="26"/>
  <c r="DC134" i="26"/>
  <c r="CU142" i="26"/>
  <c r="CT140" i="26"/>
  <c r="CP130" i="26"/>
  <c r="DI147" i="26"/>
  <c r="CS141" i="26"/>
  <c r="CZ139" i="26"/>
  <c r="CP138" i="26"/>
  <c r="CT139" i="26"/>
  <c r="DI128" i="26"/>
  <c r="CZ133" i="26"/>
  <c r="DB144" i="26"/>
  <c r="DB139" i="26"/>
  <c r="DE138" i="26"/>
  <c r="CY136" i="26"/>
  <c r="CZ147" i="26"/>
  <c r="CS134" i="26"/>
  <c r="DF138" i="26"/>
  <c r="DF128" i="26"/>
  <c r="DF144" i="26"/>
  <c r="CY146" i="26"/>
  <c r="DA132" i="26"/>
  <c r="CY140" i="26"/>
  <c r="CP129" i="26"/>
  <c r="DF135" i="26"/>
  <c r="DG141" i="26"/>
  <c r="DC132" i="26"/>
  <c r="DI140" i="26"/>
  <c r="CQ135" i="26"/>
  <c r="CP144" i="26"/>
  <c r="CW136" i="26"/>
  <c r="DF129" i="26"/>
  <c r="CY144" i="26"/>
  <c r="CW143" i="26"/>
  <c r="DG136" i="26"/>
  <c r="CT134" i="26"/>
  <c r="CY132" i="26"/>
  <c r="DF147" i="26"/>
  <c r="CS131" i="26"/>
  <c r="CX140" i="26"/>
  <c r="CQ145" i="26"/>
  <c r="CT146" i="26"/>
  <c r="CS147" i="26"/>
  <c r="DC145" i="26"/>
  <c r="CZ135" i="26"/>
  <c r="CR133" i="26"/>
  <c r="CT136" i="26"/>
  <c r="DG132" i="26"/>
  <c r="DA139" i="26"/>
  <c r="CY128" i="26"/>
  <c r="DF145" i="26"/>
  <c r="DH139" i="26"/>
  <c r="CQ137" i="26"/>
  <c r="DB146" i="26"/>
  <c r="DF141" i="26"/>
  <c r="CS135" i="26"/>
  <c r="CQ146" i="26"/>
  <c r="DC138" i="26"/>
  <c r="DG135" i="26"/>
  <c r="DH137" i="26"/>
  <c r="CY145" i="26"/>
  <c r="DB138" i="26"/>
  <c r="DD145" i="26"/>
  <c r="CR138" i="26"/>
  <c r="CZ134" i="26"/>
  <c r="DG138" i="26"/>
  <c r="CV136" i="26"/>
  <c r="DB136" i="26"/>
  <c r="DA135" i="26"/>
  <c r="DE129" i="26"/>
  <c r="CP131" i="26"/>
  <c r="DF143" i="26"/>
  <c r="CX134" i="26"/>
  <c r="DD133" i="26"/>
  <c r="DC136" i="26"/>
  <c r="CR135" i="26"/>
  <c r="DE140" i="26"/>
  <c r="CZ128" i="26"/>
  <c r="CW135" i="26"/>
  <c r="CW131" i="26"/>
  <c r="CR143" i="26"/>
  <c r="DE145" i="26"/>
  <c r="DA142" i="26"/>
  <c r="CU134" i="26"/>
  <c r="DF139" i="26"/>
  <c r="CW147" i="26"/>
  <c r="DE133" i="26"/>
  <c r="CP132" i="26"/>
  <c r="CX143" i="26"/>
  <c r="CW133" i="26"/>
  <c r="DD132" i="26"/>
  <c r="DI135" i="26"/>
  <c r="CW139" i="26"/>
  <c r="CX146" i="26"/>
  <c r="CP146" i="26"/>
  <c r="CW134" i="26"/>
  <c r="DF146" i="26"/>
  <c r="CQ136" i="26"/>
  <c r="DA137" i="26"/>
  <c r="CT137" i="26"/>
  <c r="CZ143" i="26"/>
  <c r="DC141" i="26"/>
  <c r="CR147" i="26"/>
  <c r="DA129" i="26"/>
  <c r="CS132" i="26"/>
  <c r="CP141" i="26"/>
  <c r="CX133" i="26"/>
  <c r="CY134" i="26"/>
  <c r="CP145" i="26"/>
  <c r="CX141" i="26"/>
  <c r="DG134" i="26"/>
  <c r="CS140" i="26"/>
  <c r="DE131" i="26"/>
  <c r="CV146" i="26"/>
  <c r="CU141" i="26"/>
  <c r="CW144" i="26"/>
  <c r="CR136" i="26"/>
  <c r="CS138" i="26"/>
  <c r="CR130" i="26"/>
  <c r="CZ130" i="26"/>
  <c r="DI145" i="26"/>
  <c r="CV143" i="26"/>
  <c r="DB145" i="26"/>
  <c r="DH146" i="26"/>
  <c r="DB131" i="26"/>
  <c r="DE136" i="26"/>
  <c r="CW140" i="26"/>
  <c r="DA146" i="26"/>
  <c r="CS129" i="26"/>
  <c r="DE128" i="26"/>
  <c r="DD138" i="26"/>
  <c r="DF140" i="26"/>
  <c r="DB140" i="26"/>
  <c r="CY129" i="26"/>
  <c r="CX130" i="26"/>
  <c r="CT130" i="26"/>
  <c r="DD146" i="26"/>
  <c r="CV140" i="26"/>
  <c r="DF137" i="26"/>
  <c r="CU146" i="26"/>
  <c r="CS133" i="26"/>
  <c r="CY138" i="26"/>
  <c r="DA133" i="26"/>
  <c r="CY141" i="26"/>
  <c r="DC128" i="26"/>
  <c r="CV138" i="26"/>
  <c r="CW146" i="26"/>
  <c r="DH130" i="26"/>
  <c r="CP142" i="26"/>
  <c r="DH134" i="26"/>
  <c r="DA128" i="26"/>
  <c r="CW141" i="26"/>
  <c r="DD144" i="26"/>
  <c r="CZ132" i="26"/>
  <c r="CV142" i="26"/>
  <c r="DA147" i="26"/>
  <c r="DA134" i="26"/>
  <c r="DB129" i="26"/>
  <c r="DH147" i="26"/>
  <c r="DB130" i="26"/>
  <c r="DC146" i="26"/>
  <c r="CR142" i="26"/>
  <c r="CX137" i="26"/>
  <c r="CQ141" i="26"/>
  <c r="CP147" i="26"/>
  <c r="CX145" i="26"/>
  <c r="CX138" i="26"/>
  <c r="CV130" i="26"/>
  <c r="CR129" i="26"/>
  <c r="DI141" i="26"/>
  <c r="DD142" i="26"/>
  <c r="CU144" i="26"/>
  <c r="DG128" i="26"/>
  <c r="DI137" i="26"/>
  <c r="CY131" i="26"/>
  <c r="DD134" i="26"/>
  <c r="CV141" i="26"/>
  <c r="CQ140" i="26"/>
  <c r="DB141" i="26"/>
  <c r="CU143" i="26"/>
  <c r="DI144" i="26"/>
  <c r="DD129" i="26"/>
  <c r="CX128" i="26"/>
  <c r="CS144" i="26"/>
  <c r="DB142" i="26"/>
  <c r="DF131" i="26"/>
  <c r="CT145" i="26"/>
  <c r="DB134" i="26"/>
  <c r="CQ143" i="26"/>
  <c r="CY139" i="26"/>
  <c r="DB143" i="26"/>
  <c r="CP137" i="26"/>
  <c r="CU133" i="26"/>
  <c r="CZ138" i="26"/>
  <c r="DB132" i="26"/>
  <c r="CR137" i="26"/>
  <c r="CW132" i="26"/>
  <c r="DH128" i="26"/>
  <c r="DB135" i="26"/>
  <c r="DI136" i="26"/>
  <c r="DC133" i="26"/>
  <c r="CU131" i="26"/>
  <c r="CQ132" i="26"/>
  <c r="DE135" i="26"/>
  <c r="CV129" i="26"/>
  <c r="DH131" i="26"/>
  <c r="DC139" i="26"/>
  <c r="CR141" i="26"/>
  <c r="CU147" i="26"/>
  <c r="DF132" i="26"/>
  <c r="CR140" i="26"/>
  <c r="CS128" i="26"/>
  <c r="DD128" i="26"/>
  <c r="CY135" i="26"/>
  <c r="CZ131" i="26"/>
  <c r="DC131" i="26"/>
  <c r="CU138" i="26"/>
  <c r="CX139" i="26"/>
  <c r="DE142" i="26"/>
  <c r="CV131" i="26"/>
  <c r="DA144" i="26"/>
  <c r="CV145" i="26"/>
  <c r="CQ138" i="26"/>
  <c r="CP143" i="26"/>
  <c r="DE139" i="26"/>
  <c r="CX131" i="26"/>
  <c r="CP134" i="26"/>
  <c r="DG131" i="26"/>
  <c r="CZ144" i="26"/>
  <c r="DE146" i="26"/>
  <c r="CU135" i="26"/>
  <c r="CV128" i="26"/>
  <c r="CV137" i="26"/>
  <c r="CU132" i="26"/>
  <c r="CX136" i="26"/>
  <c r="CX142" i="26"/>
  <c r="DD139" i="26"/>
  <c r="DF136" i="26"/>
  <c r="CT147" i="26"/>
  <c r="DE137" i="26"/>
  <c r="CT131" i="26"/>
  <c r="DF142" i="26"/>
  <c r="CQ129" i="26"/>
  <c r="CW138" i="26"/>
  <c r="CU140" i="26"/>
  <c r="DH129" i="26"/>
  <c r="DC130" i="26"/>
  <c r="CP135" i="26"/>
  <c r="CW129" i="26"/>
  <c r="DG140" i="26"/>
  <c r="CT144" i="26"/>
  <c r="CR131" i="26"/>
  <c r="DA138" i="26"/>
  <c r="DI138" i="26"/>
  <c r="CY142" i="26"/>
  <c r="CS143" i="26"/>
  <c r="CU139" i="26"/>
  <c r="DI131" i="26"/>
  <c r="CT129" i="26"/>
  <c r="DG142" i="26"/>
  <c r="CR139" i="26"/>
  <c r="DD136" i="26"/>
  <c r="DC135" i="26"/>
  <c r="DB128" i="26"/>
  <c r="DG145" i="26"/>
  <c r="DG129" i="26"/>
  <c r="CU128" i="26"/>
  <c r="DD137" i="26"/>
  <c r="CV139" i="26"/>
  <c r="DG147" i="26"/>
  <c r="DE141" i="26"/>
  <c r="CV135" i="26"/>
  <c r="DG133" i="26"/>
  <c r="CP136" i="26"/>
  <c r="CR134" i="26"/>
  <c r="CZ141" i="26"/>
  <c r="CZ140" i="26"/>
  <c r="CY147" i="26"/>
  <c r="DD135" i="26"/>
  <c r="DI143" i="26"/>
  <c r="DH143" i="26"/>
  <c r="CT143" i="26"/>
  <c r="DI146" i="26"/>
  <c r="DG139" i="26"/>
  <c r="DF130" i="26"/>
  <c r="DE134" i="26"/>
  <c r="CZ136" i="26"/>
  <c r="DH142" i="26"/>
  <c r="CS139" i="26"/>
  <c r="CX135" i="26"/>
  <c r="CW142" i="26"/>
  <c r="DA140" i="26"/>
  <c r="DH136" i="26"/>
  <c r="CT141" i="26"/>
  <c r="DI129" i="26"/>
  <c r="DI139" i="26"/>
  <c r="DE147" i="26"/>
  <c r="CQ147" i="26"/>
  <c r="CY133" i="26"/>
  <c r="DE130" i="26"/>
  <c r="CT135" i="26"/>
  <c r="DA136" i="26"/>
  <c r="CZ142" i="26"/>
  <c r="CX144" i="26"/>
  <c r="DC144" i="26"/>
  <c r="CW128" i="26"/>
  <c r="CP140" i="26"/>
  <c r="CQ128" i="26"/>
  <c r="DD143" i="26"/>
  <c r="CS136" i="26"/>
  <c r="CU130" i="26"/>
  <c r="CZ129" i="26"/>
  <c r="CZ137" i="26"/>
  <c r="DH145" i="26"/>
  <c r="DA141" i="26"/>
  <c r="DF133" i="26"/>
  <c r="DG130" i="26"/>
  <c r="DG143" i="26"/>
  <c r="DB147" i="26"/>
  <c r="CX129" i="26"/>
  <c r="CR144" i="26"/>
  <c r="CT132" i="26"/>
  <c r="DC129" i="26"/>
  <c r="DE132" i="26"/>
  <c r="CQ133" i="26"/>
  <c r="CS146" i="26"/>
  <c r="CU145" i="26"/>
  <c r="CX132" i="26"/>
  <c r="CQ134" i="26"/>
  <c r="CQ144" i="26"/>
  <c r="CS142" i="26"/>
  <c r="CY143" i="26"/>
  <c r="DI132" i="26"/>
  <c r="CZ145" i="26"/>
  <c r="DH133" i="26"/>
  <c r="DE143" i="26"/>
  <c r="CU129" i="26"/>
  <c r="DI133" i="26"/>
  <c r="CQ139" i="26"/>
  <c r="CT128" i="26"/>
  <c r="CQ130" i="26"/>
  <c r="CQ131" i="26"/>
  <c r="DH132" i="26"/>
  <c r="DG146" i="26"/>
  <c r="DD130" i="26"/>
  <c r="DC143" i="26"/>
  <c r="DA145" i="26"/>
  <c r="DI134" i="26"/>
  <c r="CW145" i="26"/>
  <c r="DC147" i="26"/>
  <c r="DD131" i="26"/>
  <c r="DA131" i="26"/>
  <c r="CU137" i="26"/>
  <c r="CS137" i="26"/>
  <c r="DB137" i="26"/>
  <c r="CW137" i="26"/>
  <c r="DE144" i="26"/>
  <c r="DC140" i="26"/>
  <c r="CR145" i="26"/>
  <c r="DC137" i="26"/>
  <c r="CQ142" i="26"/>
  <c r="CP128" i="26"/>
  <c r="CP133" i="26"/>
  <c r="CR128" i="26"/>
  <c r="CS145" i="26"/>
  <c r="CV144" i="26"/>
  <c r="CX147" i="26"/>
  <c r="HD99" i="52"/>
  <c r="GZ99" i="52"/>
  <c r="GY99" i="52"/>
  <c r="HA99" i="52"/>
  <c r="GU99" i="52"/>
  <c r="GW99" i="52"/>
  <c r="HB99" i="52"/>
  <c r="HC99" i="52"/>
  <c r="GX99" i="52"/>
  <c r="GS99" i="52"/>
  <c r="GT99" i="52"/>
  <c r="GV99" i="52"/>
  <c r="HD116" i="52"/>
  <c r="HC115" i="52"/>
  <c r="HB114" i="52"/>
  <c r="GZ112" i="52"/>
  <c r="GW109" i="52"/>
  <c r="GX110" i="52"/>
  <c r="GT106" i="52"/>
  <c r="GU107" i="52"/>
  <c r="GV108" i="52"/>
  <c r="GS105" i="52"/>
  <c r="HA113" i="52"/>
  <c r="GY111" i="52"/>
  <c r="DF131" i="46" l="1"/>
  <c r="DF144" i="46"/>
  <c r="CN128" i="46"/>
  <c r="CS128" i="46"/>
  <c r="CW133" i="46"/>
  <c r="CV141" i="46"/>
  <c r="CN140" i="46"/>
  <c r="CP136" i="46"/>
  <c r="CO140" i="46"/>
  <c r="CZ141" i="46"/>
  <c r="CQ128" i="46"/>
  <c r="DG136" i="46"/>
  <c r="CN142" i="46"/>
  <c r="CR144" i="46"/>
  <c r="CR133" i="46"/>
  <c r="DF136" i="46"/>
  <c r="CO142" i="46"/>
  <c r="CS135" i="46"/>
  <c r="DE134" i="46"/>
  <c r="CY127" i="46"/>
  <c r="CO133" i="46"/>
  <c r="CP138" i="46"/>
  <c r="CQ135" i="46"/>
  <c r="CQ133" i="46"/>
  <c r="CQ142" i="46"/>
  <c r="DC141" i="46"/>
  <c r="CZ134" i="46"/>
  <c r="CQ131" i="46"/>
  <c r="CU137" i="46"/>
  <c r="HR339" i="46" a="1"/>
  <c r="HR345" i="46" s="1"/>
  <c r="DA140" i="46"/>
  <c r="CY133" i="46"/>
  <c r="CS142" i="46"/>
  <c r="DF140" i="46"/>
  <c r="DB129" i="46"/>
  <c r="CV134" i="46"/>
  <c r="DA136" i="46"/>
  <c r="DC133" i="46"/>
  <c r="CU127" i="46"/>
  <c r="CQ126" i="46"/>
  <c r="CX143" i="46"/>
  <c r="DE143" i="46"/>
  <c r="CZ136" i="46"/>
  <c r="CU143" i="46"/>
  <c r="DA138" i="46"/>
  <c r="DE141" i="46"/>
  <c r="CZ142" i="46"/>
  <c r="DA129" i="46"/>
  <c r="DA126" i="46"/>
  <c r="DG135" i="46"/>
  <c r="CX133" i="46"/>
  <c r="DF134" i="46"/>
  <c r="CR141" i="46"/>
  <c r="CP142" i="46"/>
  <c r="CZ128" i="46"/>
  <c r="CZ143" i="46"/>
  <c r="CS133" i="46"/>
  <c r="CS140" i="46"/>
  <c r="CP145" i="46"/>
  <c r="CU144" i="46"/>
  <c r="CO130" i="46"/>
  <c r="CU131" i="46"/>
  <c r="CU142" i="46"/>
  <c r="DA132" i="46"/>
  <c r="CW128" i="46"/>
  <c r="DB133" i="46"/>
  <c r="CX132" i="46"/>
  <c r="CX135" i="46"/>
  <c r="CX126" i="46"/>
  <c r="CY145" i="46"/>
  <c r="CR135" i="46"/>
  <c r="DF133" i="46"/>
  <c r="CS126" i="46"/>
  <c r="CP140" i="46"/>
  <c r="DB139" i="46"/>
  <c r="CQ140" i="46"/>
  <c r="DE138" i="46"/>
  <c r="CU136" i="46"/>
  <c r="DG143" i="46"/>
  <c r="CS132" i="46"/>
  <c r="CO127" i="46"/>
  <c r="CT145" i="46"/>
  <c r="CU132" i="46"/>
  <c r="CO132" i="46"/>
  <c r="CW140" i="46"/>
  <c r="CS139" i="46"/>
  <c r="DD143" i="46"/>
  <c r="DG128" i="46"/>
  <c r="CU134" i="46"/>
  <c r="DG141" i="46"/>
  <c r="DC132" i="46"/>
  <c r="CP137" i="46"/>
  <c r="CU139" i="46"/>
  <c r="DB130" i="46"/>
  <c r="CS129" i="46"/>
  <c r="CR136" i="46"/>
  <c r="DF128" i="46"/>
  <c r="CT138" i="46"/>
  <c r="CW130" i="46"/>
  <c r="CP144" i="46"/>
  <c r="DB142" i="46"/>
  <c r="DG137" i="46"/>
  <c r="DF130" i="46"/>
  <c r="DC138" i="46"/>
  <c r="DA144" i="46"/>
  <c r="CU145" i="46"/>
  <c r="CN136" i="46"/>
  <c r="CO137" i="46"/>
  <c r="CR132" i="46"/>
  <c r="DF129" i="46"/>
  <c r="CV132" i="46"/>
  <c r="CW139" i="46"/>
  <c r="CT127" i="46"/>
  <c r="DC135" i="46"/>
  <c r="DE128" i="46"/>
  <c r="CP133" i="46"/>
  <c r="CX139" i="46"/>
  <c r="CR127" i="46"/>
  <c r="DF142" i="46"/>
  <c r="CP126" i="46"/>
  <c r="DE129" i="46"/>
  <c r="CO128" i="46"/>
  <c r="CV126" i="46"/>
  <c r="DG133" i="46"/>
  <c r="DD129" i="46"/>
  <c r="CZ126" i="46"/>
  <c r="DF137" i="46"/>
  <c r="DE145" i="46"/>
  <c r="CW126" i="46"/>
  <c r="DC131" i="46"/>
  <c r="CZ137" i="46"/>
  <c r="DA139" i="46"/>
  <c r="DG139" i="46"/>
  <c r="CT137" i="46"/>
  <c r="CT133" i="46"/>
  <c r="CX131" i="46"/>
  <c r="CZ138" i="46"/>
  <c r="DE135" i="46"/>
  <c r="DG134" i="46"/>
  <c r="CN134" i="46"/>
  <c r="DA128" i="46"/>
  <c r="CR137" i="46"/>
  <c r="CT132" i="46"/>
  <c r="CZ140" i="46"/>
  <c r="CP129" i="46"/>
  <c r="CN131" i="46"/>
  <c r="CY126" i="46"/>
  <c r="CP134" i="46"/>
  <c r="CY129" i="46"/>
  <c r="DD140" i="46"/>
  <c r="CV131" i="46"/>
  <c r="CV133" i="46"/>
  <c r="DB140" i="46"/>
  <c r="DD126" i="46"/>
  <c r="CT130" i="46"/>
  <c r="CQ143" i="46"/>
  <c r="DD131" i="46"/>
  <c r="CQ130" i="46"/>
  <c r="DF127" i="46"/>
  <c r="CU133" i="46"/>
  <c r="CR139" i="46"/>
  <c r="CQ139" i="46"/>
  <c r="DE130" i="46"/>
  <c r="CU138" i="46"/>
  <c r="DC127" i="46"/>
  <c r="DB144" i="46"/>
  <c r="CN127" i="46"/>
  <c r="DB128" i="46"/>
  <c r="DE132" i="46"/>
  <c r="CY137" i="46"/>
  <c r="CO135" i="46"/>
  <c r="CY144" i="46"/>
  <c r="CV130" i="46"/>
  <c r="CP135" i="46"/>
  <c r="DD145" i="46"/>
  <c r="DA135" i="46"/>
  <c r="DB136" i="46"/>
  <c r="CQ141" i="46"/>
  <c r="CN130" i="46"/>
  <c r="DC137" i="46"/>
  <c r="CX144" i="46"/>
  <c r="DE142" i="46"/>
  <c r="DB141" i="46"/>
  <c r="CT140" i="46"/>
  <c r="CU130" i="46"/>
  <c r="DA127" i="46"/>
  <c r="CO134" i="46"/>
  <c r="DF141" i="46"/>
  <c r="DD142" i="46"/>
  <c r="CN143" i="46"/>
  <c r="DE126" i="46"/>
  <c r="DB138" i="46"/>
  <c r="CQ145" i="46"/>
  <c r="CX130" i="46"/>
  <c r="CY130" i="46"/>
  <c r="CW127" i="46"/>
  <c r="CR142" i="46"/>
  <c r="CW129" i="46"/>
  <c r="CU141" i="46"/>
  <c r="DD130" i="46"/>
  <c r="CQ144" i="46"/>
  <c r="DF135" i="46"/>
  <c r="DD127" i="46"/>
  <c r="CS143" i="46"/>
  <c r="CW145" i="46"/>
  <c r="DA137" i="46"/>
  <c r="DE133" i="46"/>
  <c r="CS136" i="46"/>
  <c r="CT143" i="46"/>
  <c r="CY143" i="46"/>
  <c r="DA130" i="46"/>
  <c r="CV136" i="46"/>
  <c r="DC129" i="46"/>
  <c r="DD136" i="46"/>
  <c r="CO126" i="46"/>
  <c r="CQ127" i="46"/>
  <c r="DG130" i="46"/>
  <c r="DA145" i="46"/>
  <c r="CT139" i="46"/>
  <c r="CZ133" i="46"/>
  <c r="DE140" i="46"/>
  <c r="CS131" i="46"/>
  <c r="CO136" i="46"/>
  <c r="CQ134" i="46"/>
  <c r="CX145" i="46"/>
  <c r="DA143" i="46"/>
  <c r="CS141" i="46"/>
  <c r="DC136" i="46"/>
  <c r="CP132" i="46"/>
  <c r="CT129" i="46"/>
  <c r="CX140" i="46"/>
  <c r="CT135" i="46"/>
  <c r="CZ131" i="46"/>
  <c r="CY131" i="46"/>
  <c r="CN132" i="46"/>
  <c r="DC139" i="46"/>
  <c r="CN144" i="46"/>
  <c r="CR134" i="46"/>
  <c r="DB126" i="46"/>
  <c r="CX134" i="46"/>
  <c r="CU135" i="46"/>
  <c r="DG132" i="46"/>
  <c r="CX141" i="46"/>
  <c r="CP143" i="46"/>
  <c r="DB127" i="46"/>
  <c r="CN133" i="46"/>
  <c r="DE136" i="46"/>
  <c r="DC145" i="46"/>
  <c r="DD128" i="46"/>
  <c r="CZ145" i="46"/>
  <c r="CV144" i="46"/>
  <c r="CW142" i="46"/>
  <c r="DB131" i="46"/>
  <c r="CQ136" i="46"/>
  <c r="CV137" i="46"/>
  <c r="CV139" i="46"/>
  <c r="CZ135" i="46"/>
  <c r="CZ132" i="46"/>
  <c r="DF126" i="46"/>
  <c r="DE139" i="46"/>
  <c r="CR140" i="46"/>
  <c r="CY139" i="46"/>
  <c r="CU126" i="46"/>
  <c r="CX138" i="46"/>
  <c r="DG145" i="46"/>
  <c r="CV143" i="46"/>
  <c r="CT136" i="46"/>
  <c r="CY135" i="46"/>
  <c r="DD137" i="46"/>
  <c r="CP131" i="46"/>
  <c r="DB143" i="46"/>
  <c r="CN139" i="46"/>
  <c r="CS144" i="46"/>
  <c r="CV135" i="46"/>
  <c r="CQ132" i="46"/>
  <c r="CW138" i="46"/>
  <c r="CV138" i="46"/>
  <c r="CT128" i="46"/>
  <c r="CS145" i="46"/>
  <c r="CT134" i="46"/>
  <c r="DD133" i="46"/>
  <c r="CV142" i="46"/>
  <c r="DA142" i="46"/>
  <c r="DC144" i="46"/>
  <c r="DB134" i="46"/>
  <c r="DD141" i="46"/>
  <c r="CS138" i="46"/>
  <c r="CP141" i="46"/>
  <c r="DC130" i="46"/>
  <c r="CW137" i="46"/>
  <c r="DE137" i="46"/>
  <c r="DD144" i="46"/>
  <c r="CR131" i="46"/>
  <c r="CO145" i="46"/>
  <c r="DF139" i="46"/>
  <c r="DB135" i="46"/>
  <c r="CO131" i="46"/>
  <c r="CQ138" i="46"/>
  <c r="CX136" i="46"/>
  <c r="CT142" i="46"/>
  <c r="CT126" i="46"/>
  <c r="CY132" i="46"/>
  <c r="DC140" i="46"/>
  <c r="CV145" i="46"/>
  <c r="CO139" i="46"/>
  <c r="CP128" i="46"/>
  <c r="CN141" i="46"/>
  <c r="CT144" i="46"/>
  <c r="CN137" i="46"/>
  <c r="DG138" i="46"/>
  <c r="DA141" i="46"/>
  <c r="CR126" i="46"/>
  <c r="CZ139" i="46"/>
  <c r="CR129" i="46"/>
  <c r="CY134" i="46"/>
  <c r="CR130" i="46"/>
  <c r="CQ137" i="46"/>
  <c r="DC142" i="46"/>
  <c r="CO141" i="46"/>
  <c r="CW136" i="46"/>
  <c r="CY140" i="46"/>
  <c r="CY128" i="46"/>
  <c r="DC126" i="46"/>
  <c r="CY142" i="46"/>
  <c r="CY136" i="46"/>
  <c r="DG140" i="46"/>
  <c r="CR138" i="46"/>
  <c r="DG129" i="46"/>
  <c r="DF138" i="46"/>
  <c r="CY138" i="46"/>
  <c r="CO138" i="46"/>
  <c r="DB145" i="46"/>
  <c r="CO144" i="46"/>
  <c r="CV128" i="46"/>
  <c r="DF132" i="46"/>
  <c r="CN126" i="46"/>
  <c r="CX127" i="46"/>
  <c r="DC143" i="46"/>
  <c r="DG127" i="46"/>
  <c r="CU140" i="46"/>
  <c r="DA134" i="46"/>
  <c r="CR128" i="46"/>
  <c r="CY141" i="46"/>
  <c r="DG144" i="46"/>
  <c r="DD134" i="46"/>
  <c r="DC128" i="46"/>
  <c r="CP139" i="46"/>
  <c r="CX128" i="46"/>
  <c r="CO129" i="46"/>
  <c r="DD138" i="46"/>
  <c r="CX129" i="46"/>
  <c r="CZ130" i="46"/>
  <c r="CZ129" i="46"/>
  <c r="CN129" i="46"/>
  <c r="DC134" i="46"/>
  <c r="CX142" i="46"/>
  <c r="CX137" i="46"/>
  <c r="CU129" i="46"/>
  <c r="DG126" i="46"/>
  <c r="DB132" i="46"/>
  <c r="CN145" i="46"/>
  <c r="CN138" i="46"/>
  <c r="CS127" i="46"/>
  <c r="CP127" i="46"/>
  <c r="DD135" i="46"/>
  <c r="CR143" i="46"/>
  <c r="CZ144" i="46"/>
  <c r="CW144" i="46"/>
  <c r="CU128" i="46"/>
  <c r="DD139" i="46"/>
  <c r="CW132" i="46"/>
  <c r="DA131" i="46"/>
  <c r="DF145" i="46"/>
  <c r="CV140" i="46"/>
  <c r="DG142" i="46"/>
  <c r="CR145" i="46"/>
  <c r="DD132" i="46"/>
  <c r="DF143" i="46"/>
  <c r="DB137" i="46"/>
  <c r="CW131" i="46"/>
  <c r="CS137" i="46"/>
  <c r="DA133" i="46"/>
  <c r="CT131" i="46"/>
  <c r="CV129" i="46"/>
  <c r="CT141" i="46"/>
  <c r="CO143" i="46"/>
  <c r="DG131" i="46"/>
  <c r="CW134" i="46"/>
  <c r="CS130" i="46"/>
  <c r="CW143" i="46"/>
  <c r="CW141" i="46"/>
  <c r="CN135" i="46"/>
  <c r="CW135" i="46"/>
  <c r="CP130" i="46"/>
  <c r="CS134" i="46"/>
  <c r="DE127" i="46"/>
  <c r="CZ127" i="46"/>
  <c r="CQ129" i="46"/>
  <c r="DE131" i="46"/>
  <c r="DE144" i="46"/>
  <c r="HR239" i="46" a="1"/>
  <c r="HR664" i="46" a="1"/>
  <c r="HR289" i="46" a="1"/>
  <c r="HR589" i="46" a="1"/>
  <c r="HR389" i="46" a="1"/>
  <c r="HR214" i="46" a="1"/>
  <c r="HT130" i="26"/>
  <c r="HT129" i="26"/>
  <c r="HT134" i="26"/>
  <c r="HT141" i="26"/>
  <c r="HT145" i="26"/>
  <c r="HT136" i="26"/>
  <c r="HT128" i="26"/>
  <c r="HT144" i="26"/>
  <c r="HT138" i="26"/>
  <c r="HT131" i="26"/>
  <c r="HT143" i="26"/>
  <c r="HT132" i="26"/>
  <c r="HT135" i="26"/>
  <c r="HT140" i="26"/>
  <c r="HT139" i="26"/>
  <c r="HT133" i="26"/>
  <c r="HT142" i="26"/>
  <c r="HT137" i="26"/>
  <c r="HT146" i="26"/>
  <c r="HR264" i="46" a="1"/>
  <c r="HR489" i="46" a="1"/>
  <c r="HR539" i="46" a="1"/>
  <c r="HR564" i="46" a="1"/>
  <c r="HR314" i="46" a="1"/>
  <c r="HR439" i="46" a="1"/>
  <c r="HR414" i="46" a="1"/>
  <c r="HR639" i="46" a="1"/>
  <c r="HR189" i="46" a="1"/>
  <c r="HT107" i="26"/>
  <c r="HT114" i="26"/>
  <c r="HT121" i="26"/>
  <c r="HT106" i="26"/>
  <c r="HT109" i="26"/>
  <c r="HT120" i="26"/>
  <c r="HT116" i="26"/>
  <c r="HT118" i="26"/>
  <c r="HT111" i="26"/>
  <c r="HT117" i="26"/>
  <c r="HT113" i="26"/>
  <c r="HT105" i="26"/>
  <c r="HT108" i="26"/>
  <c r="HT115" i="26"/>
  <c r="HT123" i="26"/>
  <c r="HT119" i="26"/>
  <c r="HT110" i="26"/>
  <c r="HT112" i="26"/>
  <c r="HT122" i="26"/>
  <c r="HT168" i="26"/>
  <c r="HT162" i="26"/>
  <c r="HT152" i="26"/>
  <c r="HT165" i="26"/>
  <c r="HT153" i="26"/>
  <c r="HT151" i="26"/>
  <c r="HT156" i="26"/>
  <c r="HT161" i="26"/>
  <c r="HT169" i="26"/>
  <c r="HT166" i="26"/>
  <c r="HT160" i="26"/>
  <c r="HT158" i="26"/>
  <c r="HT163" i="26"/>
  <c r="HT164" i="26"/>
  <c r="HT155" i="26"/>
  <c r="HT154" i="26"/>
  <c r="HT159" i="26"/>
  <c r="HT167" i="26"/>
  <c r="HT157" i="26"/>
  <c r="HR364" i="46" a="1"/>
  <c r="HR514" i="46" a="1"/>
  <c r="X153" i="46"/>
  <c r="I189" i="46" a="1"/>
  <c r="I197" i="26"/>
  <c r="U197" i="26" s="1"/>
  <c r="I204" i="26"/>
  <c r="U204" i="26" s="1"/>
  <c r="J202" i="26"/>
  <c r="V202" i="26" s="1"/>
  <c r="I198" i="26"/>
  <c r="U198" i="26" s="1"/>
  <c r="J197" i="26"/>
  <c r="V197" i="26" s="1"/>
  <c r="K205" i="26"/>
  <c r="W205" i="26" s="1"/>
  <c r="M198" i="26"/>
  <c r="Y198" i="26" s="1"/>
  <c r="L198" i="26"/>
  <c r="X198" i="26" s="1"/>
  <c r="L192" i="26"/>
  <c r="X192" i="26" s="1"/>
  <c r="J195" i="26"/>
  <c r="V195" i="26" s="1"/>
  <c r="K207" i="26"/>
  <c r="W207" i="26" s="1"/>
  <c r="M203" i="26"/>
  <c r="Y203" i="26" s="1"/>
  <c r="M205" i="26"/>
  <c r="Y205" i="26" s="1"/>
  <c r="M207" i="26"/>
  <c r="Y207" i="26" s="1"/>
  <c r="L208" i="26"/>
  <c r="X208" i="26" s="1"/>
  <c r="M208" i="26"/>
  <c r="Y208" i="26" s="1"/>
  <c r="I201" i="26"/>
  <c r="U201" i="26" s="1"/>
  <c r="K196" i="26"/>
  <c r="W196" i="26" s="1"/>
  <c r="I209" i="26"/>
  <c r="U209" i="26" s="1"/>
  <c r="K195" i="26"/>
  <c r="W195" i="26" s="1"/>
  <c r="J204" i="26"/>
  <c r="V204" i="26" s="1"/>
  <c r="L200" i="26"/>
  <c r="X200" i="26" s="1"/>
  <c r="K204" i="26"/>
  <c r="W204" i="26" s="1"/>
  <c r="M206" i="26"/>
  <c r="Y206" i="26" s="1"/>
  <c r="L209" i="26"/>
  <c r="X209" i="26" s="1"/>
  <c r="J203" i="26"/>
  <c r="V203" i="26" s="1"/>
  <c r="I194" i="26"/>
  <c r="U194" i="26" s="1"/>
  <c r="K202" i="26"/>
  <c r="W202" i="26" s="1"/>
  <c r="L194" i="26"/>
  <c r="X194" i="26" s="1"/>
  <c r="J200" i="26"/>
  <c r="V200" i="26" s="1"/>
  <c r="K191" i="26"/>
  <c r="W191" i="26" s="1"/>
  <c r="M197" i="26"/>
  <c r="Y197" i="26" s="1"/>
  <c r="I192" i="26"/>
  <c r="U192" i="26" s="1"/>
  <c r="I200" i="26"/>
  <c r="U200" i="26" s="1"/>
  <c r="I205" i="26"/>
  <c r="U205" i="26" s="1"/>
  <c r="I206" i="26"/>
  <c r="U206" i="26" s="1"/>
  <c r="K192" i="26"/>
  <c r="W192" i="26" s="1"/>
  <c r="J201" i="26"/>
  <c r="V201" i="26" s="1"/>
  <c r="K209" i="26"/>
  <c r="W209" i="26" s="1"/>
  <c r="K197" i="26"/>
  <c r="W197" i="26" s="1"/>
  <c r="K193" i="26"/>
  <c r="W193" i="26" s="1"/>
  <c r="K206" i="26"/>
  <c r="W206" i="26" s="1"/>
  <c r="K203" i="26"/>
  <c r="W203" i="26" s="1"/>
  <c r="I191" i="26"/>
  <c r="U191" i="26" s="1"/>
  <c r="J205" i="26"/>
  <c r="V205" i="26" s="1"/>
  <c r="L204" i="26"/>
  <c r="X204" i="26" s="1"/>
  <c r="M202" i="26"/>
  <c r="Y202" i="26" s="1"/>
  <c r="J193" i="26"/>
  <c r="V193" i="26" s="1"/>
  <c r="I203" i="26"/>
  <c r="U203" i="26" s="1"/>
  <c r="J207" i="26"/>
  <c r="V207" i="26" s="1"/>
  <c r="L197" i="26"/>
  <c r="X197" i="26" s="1"/>
  <c r="I207" i="26"/>
  <c r="U207" i="26" s="1"/>
  <c r="L195" i="26"/>
  <c r="X195" i="26" s="1"/>
  <c r="M192" i="26"/>
  <c r="Y192" i="26" s="1"/>
  <c r="J191" i="26"/>
  <c r="V191" i="26" s="1"/>
  <c r="M204" i="26"/>
  <c r="Y204" i="26" s="1"/>
  <c r="M191" i="26"/>
  <c r="Y191" i="26" s="1"/>
  <c r="I196" i="26"/>
  <c r="U196" i="26" s="1"/>
  <c r="M199" i="26"/>
  <c r="Y199" i="26" s="1"/>
  <c r="M195" i="26"/>
  <c r="Y195" i="26" s="1"/>
  <c r="L199" i="26"/>
  <c r="X199" i="26" s="1"/>
  <c r="M201" i="26"/>
  <c r="Y201" i="26" s="1"/>
  <c r="K199" i="26"/>
  <c r="W199" i="26" s="1"/>
  <c r="K194" i="26"/>
  <c r="W194" i="26" s="1"/>
  <c r="L201" i="26"/>
  <c r="X201" i="26" s="1"/>
  <c r="I199" i="26"/>
  <c r="U199" i="26" s="1"/>
  <c r="M209" i="26"/>
  <c r="Y209" i="26" s="1"/>
  <c r="L202" i="26"/>
  <c r="X202" i="26" s="1"/>
  <c r="M196" i="26"/>
  <c r="Y196" i="26" s="1"/>
  <c r="I208" i="26"/>
  <c r="U208" i="26" s="1"/>
  <c r="L203" i="26"/>
  <c r="X203" i="26" s="1"/>
  <c r="J194" i="26"/>
  <c r="V194" i="26" s="1"/>
  <c r="J208" i="26"/>
  <c r="V208" i="26" s="1"/>
  <c r="L207" i="26"/>
  <c r="X207" i="26" s="1"/>
  <c r="K201" i="26"/>
  <c r="W201" i="26" s="1"/>
  <c r="M200" i="26"/>
  <c r="Y200" i="26" s="1"/>
  <c r="K200" i="26"/>
  <c r="W200" i="26" s="1"/>
  <c r="L206" i="26"/>
  <c r="X206" i="26" s="1"/>
  <c r="L196" i="26"/>
  <c r="X196" i="26" s="1"/>
  <c r="J209" i="26"/>
  <c r="V209" i="26" s="1"/>
  <c r="I202" i="26"/>
  <c r="U202" i="26" s="1"/>
  <c r="J198" i="26"/>
  <c r="V198" i="26" s="1"/>
  <c r="M193" i="26"/>
  <c r="Y193" i="26" s="1"/>
  <c r="J206" i="26"/>
  <c r="V206" i="26" s="1"/>
  <c r="J196" i="26"/>
  <c r="V196" i="26" s="1"/>
  <c r="J199" i="26"/>
  <c r="V199" i="26" s="1"/>
  <c r="I195" i="26"/>
  <c r="U195" i="26" s="1"/>
  <c r="M194" i="26"/>
  <c r="Y194" i="26" s="1"/>
  <c r="K208" i="26"/>
  <c r="W208" i="26" s="1"/>
  <c r="K198" i="26"/>
  <c r="W198" i="26" s="1"/>
  <c r="L205" i="26"/>
  <c r="X205" i="26" s="1"/>
  <c r="I193" i="26"/>
  <c r="U193" i="26" s="1"/>
  <c r="L193" i="26"/>
  <c r="X193" i="26" s="1"/>
  <c r="L191" i="26"/>
  <c r="X191" i="26" s="1"/>
  <c r="J192" i="26"/>
  <c r="V192" i="26" s="1"/>
  <c r="DN128" i="26" a="1"/>
  <c r="HR614" i="46" a="1"/>
  <c r="HR464" i="46" a="1"/>
  <c r="JA60" i="52" a="1"/>
  <c r="JH71" i="52" s="1"/>
  <c r="IB345" i="46"/>
  <c r="HR340" i="46" l="1"/>
  <c r="HR348" i="46"/>
  <c r="HR346" i="46"/>
  <c r="HR356" i="46"/>
  <c r="HR347" i="46"/>
  <c r="HR351" i="46"/>
  <c r="HR354" i="46"/>
  <c r="HR339" i="46"/>
  <c r="HR350" i="46"/>
  <c r="HR349" i="46"/>
  <c r="HR341" i="46"/>
  <c r="HR342" i="46"/>
  <c r="HR344" i="46"/>
  <c r="HR355" i="46"/>
  <c r="HR353" i="46"/>
  <c r="HR352" i="46"/>
  <c r="HR357" i="46"/>
  <c r="HR343" i="46"/>
  <c r="DL126" i="46" a="1"/>
  <c r="DW141" i="46" s="1"/>
  <c r="HR416" i="46"/>
  <c r="HR422" i="46"/>
  <c r="HR415" i="46"/>
  <c r="HR418" i="46"/>
  <c r="HR420" i="46"/>
  <c r="HR432" i="46"/>
  <c r="HR426" i="46"/>
  <c r="HR417" i="46"/>
  <c r="HR428" i="46"/>
  <c r="HR414" i="46"/>
  <c r="HR424" i="46"/>
  <c r="HR429" i="46"/>
  <c r="HR427" i="46"/>
  <c r="HR419" i="46"/>
  <c r="HR421" i="46"/>
  <c r="HR431" i="46"/>
  <c r="HR430" i="46"/>
  <c r="HR423" i="46"/>
  <c r="HR425" i="46"/>
  <c r="HR332" i="46"/>
  <c r="HR314" i="46"/>
  <c r="HR320" i="46"/>
  <c r="HR331" i="46"/>
  <c r="HR321" i="46"/>
  <c r="HR319" i="46"/>
  <c r="HR327" i="46"/>
  <c r="HR329" i="46"/>
  <c r="HR330" i="46"/>
  <c r="HR318" i="46"/>
  <c r="HR326" i="46"/>
  <c r="HR315" i="46"/>
  <c r="HR323" i="46"/>
  <c r="HR328" i="46"/>
  <c r="HR325" i="46"/>
  <c r="HR317" i="46"/>
  <c r="HR316" i="46"/>
  <c r="HR324" i="46"/>
  <c r="HR322" i="46"/>
  <c r="HR222" i="46"/>
  <c r="HR230" i="46"/>
  <c r="HR217" i="46"/>
  <c r="HR223" i="46"/>
  <c r="HR229" i="46"/>
  <c r="HR216" i="46"/>
  <c r="HR215" i="46"/>
  <c r="HR221" i="46"/>
  <c r="HR232" i="46"/>
  <c r="HR226" i="46"/>
  <c r="HR224" i="46"/>
  <c r="HR231" i="46"/>
  <c r="HR225" i="46"/>
  <c r="HR220" i="46"/>
  <c r="HR218" i="46"/>
  <c r="HR214" i="46"/>
  <c r="HR227" i="46"/>
  <c r="HR219" i="46"/>
  <c r="HR228" i="46"/>
  <c r="HR572" i="46"/>
  <c r="HR582" i="46"/>
  <c r="HR577" i="46"/>
  <c r="HR581" i="46"/>
  <c r="HR569" i="46"/>
  <c r="HR566" i="46"/>
  <c r="HR580" i="46"/>
  <c r="HR576" i="46"/>
  <c r="HR567" i="46"/>
  <c r="HR565" i="46"/>
  <c r="HR579" i="46"/>
  <c r="HR578" i="46"/>
  <c r="HR575" i="46"/>
  <c r="HR571" i="46"/>
  <c r="HR568" i="46"/>
  <c r="HR574" i="46"/>
  <c r="HR564" i="46"/>
  <c r="HR570" i="46"/>
  <c r="HR573" i="46"/>
  <c r="HR407" i="46"/>
  <c r="HR389" i="46"/>
  <c r="HR394" i="46"/>
  <c r="HR396" i="46"/>
  <c r="HR399" i="46"/>
  <c r="HR391" i="46"/>
  <c r="HR395" i="46"/>
  <c r="HR403" i="46"/>
  <c r="HR392" i="46"/>
  <c r="HR398" i="46"/>
  <c r="HR401" i="46"/>
  <c r="HR393" i="46"/>
  <c r="HR402" i="46"/>
  <c r="HR397" i="46"/>
  <c r="HR405" i="46"/>
  <c r="HR406" i="46"/>
  <c r="HR404" i="46"/>
  <c r="HR390" i="46"/>
  <c r="HR400" i="46"/>
  <c r="HR456" i="46"/>
  <c r="HR454" i="46"/>
  <c r="HR445" i="46"/>
  <c r="HR455" i="46"/>
  <c r="HR444" i="46"/>
  <c r="HR450" i="46"/>
  <c r="HR443" i="46"/>
  <c r="HR439" i="46"/>
  <c r="HR453" i="46"/>
  <c r="HR448" i="46"/>
  <c r="HR442" i="46"/>
  <c r="HR441" i="46"/>
  <c r="HR457" i="46"/>
  <c r="HR449" i="46"/>
  <c r="HR452" i="46"/>
  <c r="HR451" i="46"/>
  <c r="HR446" i="46"/>
  <c r="HR447" i="46"/>
  <c r="HR440" i="46"/>
  <c r="L195" i="46"/>
  <c r="X195" i="46" s="1"/>
  <c r="J199" i="46"/>
  <c r="V199" i="46" s="1"/>
  <c r="I190" i="46"/>
  <c r="U190" i="46" s="1"/>
  <c r="M202" i="46"/>
  <c r="Y202" i="46" s="1"/>
  <c r="M189" i="46"/>
  <c r="Y189" i="46" s="1"/>
  <c r="M205" i="46"/>
  <c r="Y205" i="46" s="1"/>
  <c r="I204" i="46"/>
  <c r="U204" i="46" s="1"/>
  <c r="K207" i="46"/>
  <c r="W207" i="46" s="1"/>
  <c r="L194" i="46"/>
  <c r="X194" i="46" s="1"/>
  <c r="M197" i="46"/>
  <c r="Y197" i="46" s="1"/>
  <c r="L190" i="46"/>
  <c r="X190" i="46" s="1"/>
  <c r="K200" i="46"/>
  <c r="W200" i="46" s="1"/>
  <c r="J192" i="46"/>
  <c r="V192" i="46" s="1"/>
  <c r="K194" i="46"/>
  <c r="W194" i="46" s="1"/>
  <c r="I196" i="46"/>
  <c r="U196" i="46" s="1"/>
  <c r="M204" i="46"/>
  <c r="Y204" i="46" s="1"/>
  <c r="J202" i="46"/>
  <c r="V202" i="46" s="1"/>
  <c r="J191" i="46"/>
  <c r="V191" i="46" s="1"/>
  <c r="L202" i="46"/>
  <c r="X202" i="46" s="1"/>
  <c r="M200" i="46"/>
  <c r="Y200" i="46" s="1"/>
  <c r="I193" i="46"/>
  <c r="U193" i="46" s="1"/>
  <c r="I195" i="46"/>
  <c r="U195" i="46" s="1"/>
  <c r="I198" i="46"/>
  <c r="U198" i="46" s="1"/>
  <c r="L197" i="46"/>
  <c r="X197" i="46" s="1"/>
  <c r="J200" i="46"/>
  <c r="V200" i="46" s="1"/>
  <c r="J203" i="46"/>
  <c r="V203" i="46" s="1"/>
  <c r="J193" i="46"/>
  <c r="V193" i="46" s="1"/>
  <c r="L205" i="46"/>
  <c r="X205" i="46" s="1"/>
  <c r="M198" i="46"/>
  <c r="Y198" i="46" s="1"/>
  <c r="I201" i="46"/>
  <c r="U201" i="46" s="1"/>
  <c r="K189" i="46"/>
  <c r="W189" i="46" s="1"/>
  <c r="L204" i="46"/>
  <c r="X204" i="46" s="1"/>
  <c r="L193" i="46"/>
  <c r="X193" i="46" s="1"/>
  <c r="J197" i="46"/>
  <c r="V197" i="46" s="1"/>
  <c r="K192" i="46"/>
  <c r="W192" i="46" s="1"/>
  <c r="M203" i="46"/>
  <c r="Y203" i="46" s="1"/>
  <c r="M195" i="46"/>
  <c r="Y195" i="46" s="1"/>
  <c r="L199" i="46"/>
  <c r="X199" i="46" s="1"/>
  <c r="I203" i="46"/>
  <c r="U203" i="46" s="1"/>
  <c r="L198" i="46"/>
  <c r="X198" i="46" s="1"/>
  <c r="K203" i="46"/>
  <c r="W203" i="46" s="1"/>
  <c r="K204" i="46"/>
  <c r="W204" i="46" s="1"/>
  <c r="I205" i="46"/>
  <c r="U205" i="46" s="1"/>
  <c r="K195" i="46"/>
  <c r="W195" i="46" s="1"/>
  <c r="I194" i="46"/>
  <c r="U194" i="46" s="1"/>
  <c r="I189" i="46"/>
  <c r="U189" i="46" s="1"/>
  <c r="L200" i="46"/>
  <c r="X200" i="46" s="1"/>
  <c r="J206" i="46"/>
  <c r="V206" i="46" s="1"/>
  <c r="M206" i="46"/>
  <c r="Y206" i="46" s="1"/>
  <c r="J198" i="46"/>
  <c r="V198" i="46" s="1"/>
  <c r="L203" i="46"/>
  <c r="X203" i="46" s="1"/>
  <c r="M201" i="46"/>
  <c r="Y201" i="46" s="1"/>
  <c r="I192" i="46"/>
  <c r="U192" i="46" s="1"/>
  <c r="M194" i="46"/>
  <c r="Y194" i="46" s="1"/>
  <c r="I197" i="46"/>
  <c r="U197" i="46" s="1"/>
  <c r="L192" i="46"/>
  <c r="X192" i="46" s="1"/>
  <c r="K197" i="46"/>
  <c r="W197" i="46" s="1"/>
  <c r="I202" i="46"/>
  <c r="U202" i="46" s="1"/>
  <c r="I200" i="46"/>
  <c r="U200" i="46" s="1"/>
  <c r="M193" i="46"/>
  <c r="Y193" i="46" s="1"/>
  <c r="M207" i="46"/>
  <c r="Y207" i="46" s="1"/>
  <c r="I207" i="46"/>
  <c r="U207" i="46" s="1"/>
  <c r="M191" i="46"/>
  <c r="Y191" i="46" s="1"/>
  <c r="I191" i="46"/>
  <c r="U191" i="46" s="1"/>
  <c r="J195" i="46"/>
  <c r="V195" i="46" s="1"/>
  <c r="J201" i="46"/>
  <c r="V201" i="46" s="1"/>
  <c r="J207" i="46"/>
  <c r="V207" i="46" s="1"/>
  <c r="M190" i="46"/>
  <c r="Y190" i="46" s="1"/>
  <c r="J194" i="46"/>
  <c r="V194" i="46" s="1"/>
  <c r="K191" i="46"/>
  <c r="W191" i="46" s="1"/>
  <c r="K198" i="46"/>
  <c r="W198" i="46" s="1"/>
  <c r="K201" i="46"/>
  <c r="W201" i="46" s="1"/>
  <c r="L196" i="46"/>
  <c r="X196" i="46" s="1"/>
  <c r="K205" i="46"/>
  <c r="W205" i="46" s="1"/>
  <c r="K196" i="46"/>
  <c r="W196" i="46" s="1"/>
  <c r="J204" i="46"/>
  <c r="V204" i="46" s="1"/>
  <c r="K206" i="46"/>
  <c r="W206" i="46" s="1"/>
  <c r="L201" i="46"/>
  <c r="X201" i="46" s="1"/>
  <c r="J196" i="46"/>
  <c r="V196" i="46" s="1"/>
  <c r="M192" i="46"/>
  <c r="Y192" i="46" s="1"/>
  <c r="L207" i="46"/>
  <c r="X207" i="46" s="1"/>
  <c r="L189" i="46"/>
  <c r="X189" i="46" s="1"/>
  <c r="I206" i="46"/>
  <c r="U206" i="46" s="1"/>
  <c r="L206" i="46"/>
  <c r="X206" i="46" s="1"/>
  <c r="J189" i="46"/>
  <c r="V189" i="46" s="1"/>
  <c r="K202" i="46"/>
  <c r="W202" i="46" s="1"/>
  <c r="K190" i="46"/>
  <c r="W190" i="46" s="1"/>
  <c r="M199" i="46"/>
  <c r="Y199" i="46" s="1"/>
  <c r="M196" i="46"/>
  <c r="Y196" i="46" s="1"/>
  <c r="L191" i="46"/>
  <c r="X191" i="46" s="1"/>
  <c r="I199" i="46"/>
  <c r="U199" i="46" s="1"/>
  <c r="J190" i="46"/>
  <c r="V190" i="46" s="1"/>
  <c r="J205" i="46"/>
  <c r="V205" i="46" s="1"/>
  <c r="K199" i="46"/>
  <c r="W199" i="46" s="1"/>
  <c r="K193" i="46"/>
  <c r="W193" i="46" s="1"/>
  <c r="HR548" i="46"/>
  <c r="HR542" i="46"/>
  <c r="HR540" i="46"/>
  <c r="HR544" i="46"/>
  <c r="HR556" i="46"/>
  <c r="HR545" i="46"/>
  <c r="HR541" i="46"/>
  <c r="HR547" i="46"/>
  <c r="HR550" i="46"/>
  <c r="HR549" i="46"/>
  <c r="HR557" i="46"/>
  <c r="HR554" i="46"/>
  <c r="HR552" i="46"/>
  <c r="HR555" i="46"/>
  <c r="HR543" i="46"/>
  <c r="HR551" i="46"/>
  <c r="HR553" i="46"/>
  <c r="HR539" i="46"/>
  <c r="HR546" i="46"/>
  <c r="HR596" i="46"/>
  <c r="HR592" i="46"/>
  <c r="HR591" i="46"/>
  <c r="HR604" i="46"/>
  <c r="HR606" i="46"/>
  <c r="HR601" i="46"/>
  <c r="HR600" i="46"/>
  <c r="HR594" i="46"/>
  <c r="HR593" i="46"/>
  <c r="HR607" i="46"/>
  <c r="HR597" i="46"/>
  <c r="HR599" i="46"/>
  <c r="HR589" i="46"/>
  <c r="HR603" i="46"/>
  <c r="HR605" i="46"/>
  <c r="HR595" i="46"/>
  <c r="HR602" i="46"/>
  <c r="HR598" i="46"/>
  <c r="HR590" i="46"/>
  <c r="HR499" i="46"/>
  <c r="HR490" i="46"/>
  <c r="HR493" i="46"/>
  <c r="HR492" i="46"/>
  <c r="HR507" i="46"/>
  <c r="HR497" i="46"/>
  <c r="HR504" i="46"/>
  <c r="HR494" i="46"/>
  <c r="HR495" i="46"/>
  <c r="HR502" i="46"/>
  <c r="HR503" i="46"/>
  <c r="HR500" i="46"/>
  <c r="HR501" i="46"/>
  <c r="HR505" i="46"/>
  <c r="HR506" i="46"/>
  <c r="HR498" i="46"/>
  <c r="HR496" i="46"/>
  <c r="HR489" i="46"/>
  <c r="HR491" i="46"/>
  <c r="HR289" i="46"/>
  <c r="HR304" i="46"/>
  <c r="HR307" i="46"/>
  <c r="HR294" i="46"/>
  <c r="HR299" i="46"/>
  <c r="HR296" i="46"/>
  <c r="HR295" i="46"/>
  <c r="HR303" i="46"/>
  <c r="HR298" i="46"/>
  <c r="HR301" i="46"/>
  <c r="HR297" i="46"/>
  <c r="HR302" i="46"/>
  <c r="HR305" i="46"/>
  <c r="HR300" i="46"/>
  <c r="HR292" i="46"/>
  <c r="HR290" i="46"/>
  <c r="HR291" i="46"/>
  <c r="HR293" i="46"/>
  <c r="HR306" i="46"/>
  <c r="HR627" i="46"/>
  <c r="HR628" i="46"/>
  <c r="HR620" i="46"/>
  <c r="HR617" i="46"/>
  <c r="HR621" i="46"/>
  <c r="HR631" i="46"/>
  <c r="HR623" i="46"/>
  <c r="HR625" i="46"/>
  <c r="HR632" i="46"/>
  <c r="HR629" i="46"/>
  <c r="HR630" i="46"/>
  <c r="HR616" i="46"/>
  <c r="HR614" i="46"/>
  <c r="HR618" i="46"/>
  <c r="HR624" i="46"/>
  <c r="HR626" i="46"/>
  <c r="HR619" i="46"/>
  <c r="HR615" i="46"/>
  <c r="HR622" i="46"/>
  <c r="HR532" i="46"/>
  <c r="HR529" i="46"/>
  <c r="HR525" i="46"/>
  <c r="HR518" i="46"/>
  <c r="HR523" i="46"/>
  <c r="HR517" i="46"/>
  <c r="HR530" i="46"/>
  <c r="HR522" i="46"/>
  <c r="HR528" i="46"/>
  <c r="HR514" i="46"/>
  <c r="HR515" i="46"/>
  <c r="HR521" i="46"/>
  <c r="HR531" i="46"/>
  <c r="HR520" i="46"/>
  <c r="HR524" i="46"/>
  <c r="HR527" i="46"/>
  <c r="HR516" i="46"/>
  <c r="HR519" i="46"/>
  <c r="HR526" i="46"/>
  <c r="HR200" i="46"/>
  <c r="HR189" i="46"/>
  <c r="HR201" i="46"/>
  <c r="HR206" i="46"/>
  <c r="HR190" i="46"/>
  <c r="HR205" i="46"/>
  <c r="HR198" i="46"/>
  <c r="HR203" i="46"/>
  <c r="HR196" i="46"/>
  <c r="HR204" i="46"/>
  <c r="HR193" i="46"/>
  <c r="HR197" i="46"/>
  <c r="HR199" i="46"/>
  <c r="HR192" i="46"/>
  <c r="HR195" i="46"/>
  <c r="HR207" i="46"/>
  <c r="HR194" i="46"/>
  <c r="HR191" i="46"/>
  <c r="HR202" i="46"/>
  <c r="HR282" i="46"/>
  <c r="HR275" i="46"/>
  <c r="HR271" i="46"/>
  <c r="HR269" i="46"/>
  <c r="HR280" i="46"/>
  <c r="HR276" i="46"/>
  <c r="HR264" i="46"/>
  <c r="HR277" i="46"/>
  <c r="HR266" i="46"/>
  <c r="HR274" i="46"/>
  <c r="HR281" i="46"/>
  <c r="HR278" i="46"/>
  <c r="HR279" i="46"/>
  <c r="HR270" i="46"/>
  <c r="HR265" i="46"/>
  <c r="HR273" i="46"/>
  <c r="HR268" i="46"/>
  <c r="HR267" i="46"/>
  <c r="HR272" i="46"/>
  <c r="HR676" i="46"/>
  <c r="HR674" i="46"/>
  <c r="HR669" i="46"/>
  <c r="HR678" i="46"/>
  <c r="HR673" i="46"/>
  <c r="HR665" i="46"/>
  <c r="HR670" i="46"/>
  <c r="HR667" i="46"/>
  <c r="HR666" i="46"/>
  <c r="HR668" i="46"/>
  <c r="HR682" i="46"/>
  <c r="HR681" i="46"/>
  <c r="HR679" i="46"/>
  <c r="HR680" i="46"/>
  <c r="HR671" i="46"/>
  <c r="HR675" i="46"/>
  <c r="HR672" i="46"/>
  <c r="HR677" i="46"/>
  <c r="HR664" i="46"/>
  <c r="DQ135" i="26"/>
  <c r="DV140" i="26"/>
  <c r="DZ137" i="26"/>
  <c r="DN131" i="26"/>
  <c r="DT130" i="26"/>
  <c r="DT147" i="26"/>
  <c r="ED133" i="26"/>
  <c r="EB134" i="26"/>
  <c r="EB130" i="26"/>
  <c r="DU135" i="26"/>
  <c r="DN138" i="26"/>
  <c r="EA134" i="26"/>
  <c r="DW143" i="26"/>
  <c r="DN147" i="26"/>
  <c r="DN135" i="26"/>
  <c r="DR129" i="26"/>
  <c r="DO143" i="26"/>
  <c r="DT135" i="26"/>
  <c r="DX147" i="26"/>
  <c r="DP142" i="26"/>
  <c r="EE128" i="26"/>
  <c r="DN144" i="26"/>
  <c r="DP135" i="26"/>
  <c r="DQ144" i="26"/>
  <c r="EF136" i="26"/>
  <c r="DW140" i="26"/>
  <c r="EC135" i="26"/>
  <c r="DS132" i="26"/>
  <c r="DZ133" i="26"/>
  <c r="DO133" i="26"/>
  <c r="DW144" i="26"/>
  <c r="EC142" i="26"/>
  <c r="ED143" i="26"/>
  <c r="DO146" i="26"/>
  <c r="DZ147" i="26"/>
  <c r="DX146" i="26"/>
  <c r="EA147" i="26"/>
  <c r="EG136" i="26"/>
  <c r="DN129" i="26"/>
  <c r="EG141" i="26"/>
  <c r="DR137" i="26"/>
  <c r="EA132" i="26"/>
  <c r="DO129" i="26"/>
  <c r="DS131" i="26"/>
  <c r="DS134" i="26"/>
  <c r="DP138" i="26"/>
  <c r="EE145" i="26"/>
  <c r="EC132" i="26"/>
  <c r="DV138" i="26"/>
  <c r="DW146" i="26"/>
  <c r="DR132" i="26"/>
  <c r="DX135" i="26"/>
  <c r="DT146" i="26"/>
  <c r="DP141" i="26"/>
  <c r="DT129" i="26"/>
  <c r="DR141" i="26"/>
  <c r="ED129" i="26"/>
  <c r="EF143" i="26"/>
  <c r="DU128" i="26"/>
  <c r="DP128" i="26"/>
  <c r="DQ142" i="26"/>
  <c r="DT141" i="26"/>
  <c r="EF138" i="26"/>
  <c r="DN145" i="26"/>
  <c r="EB138" i="26"/>
  <c r="EF147" i="26"/>
  <c r="DU138" i="26"/>
  <c r="DX128" i="26"/>
  <c r="DO145" i="26"/>
  <c r="DU131" i="26"/>
  <c r="DT136" i="26"/>
  <c r="DZ130" i="26"/>
  <c r="DT132" i="26"/>
  <c r="EA146" i="26"/>
  <c r="EG134" i="26"/>
  <c r="EE140" i="26"/>
  <c r="DO140" i="26"/>
  <c r="DO134" i="26"/>
  <c r="DR130" i="26"/>
  <c r="DW130" i="26"/>
  <c r="DS144" i="26"/>
  <c r="DY145" i="26"/>
  <c r="DN132" i="26"/>
  <c r="DY143" i="26"/>
  <c r="DW137" i="26"/>
  <c r="DV145" i="26"/>
  <c r="DW134" i="26"/>
  <c r="EE134" i="26"/>
  <c r="EB136" i="26"/>
  <c r="DY137" i="26"/>
  <c r="ED130" i="26"/>
  <c r="DZ132" i="26"/>
  <c r="DW132" i="26"/>
  <c r="ED146" i="26"/>
  <c r="DY130" i="26"/>
  <c r="EA129" i="26"/>
  <c r="DS146" i="26"/>
  <c r="EG132" i="26"/>
  <c r="EE136" i="26"/>
  <c r="DR139" i="26"/>
  <c r="EG140" i="26"/>
  <c r="EG128" i="26"/>
  <c r="DQ132" i="26"/>
  <c r="EB140" i="26"/>
  <c r="DQ128" i="26"/>
  <c r="EE143" i="26"/>
  <c r="ED147" i="26"/>
  <c r="DV139" i="26"/>
  <c r="ED138" i="26"/>
  <c r="DV130" i="26"/>
  <c r="EF131" i="26"/>
  <c r="EE131" i="26"/>
  <c r="DW147" i="26"/>
  <c r="DT143" i="26"/>
  <c r="DS141" i="26"/>
  <c r="EG131" i="26"/>
  <c r="DR131" i="26"/>
  <c r="ED144" i="26"/>
  <c r="EE135" i="26"/>
  <c r="DX145" i="26"/>
  <c r="DO130" i="26"/>
  <c r="DV141" i="26"/>
  <c r="DZ139" i="26"/>
  <c r="DT144" i="26"/>
  <c r="DU142" i="26"/>
  <c r="DU134" i="26"/>
  <c r="EF139" i="26"/>
  <c r="DO131" i="26"/>
  <c r="EB129" i="26"/>
  <c r="DS140" i="26"/>
  <c r="DR145" i="26"/>
  <c r="DS142" i="26"/>
  <c r="EC141" i="26"/>
  <c r="EB133" i="26"/>
  <c r="EC131" i="26"/>
  <c r="DN143" i="26"/>
  <c r="DP130" i="26"/>
  <c r="DT137" i="26"/>
  <c r="DY128" i="26"/>
  <c r="DS128" i="26"/>
  <c r="EB143" i="26"/>
  <c r="DP145" i="26"/>
  <c r="EC138" i="26"/>
  <c r="DN136" i="26"/>
  <c r="EG142" i="26"/>
  <c r="EE133" i="26"/>
  <c r="EG146" i="26"/>
  <c r="DV128" i="26"/>
  <c r="EG129" i="26"/>
  <c r="DS135" i="26"/>
  <c r="EC133" i="26"/>
  <c r="DN133" i="26"/>
  <c r="DS147" i="26"/>
  <c r="DS136" i="26"/>
  <c r="EE139" i="26"/>
  <c r="EB144" i="26"/>
  <c r="EE137" i="26"/>
  <c r="DX144" i="26"/>
  <c r="DY134" i="26"/>
  <c r="DX141" i="26"/>
  <c r="DT140" i="26"/>
  <c r="DT133" i="26"/>
  <c r="EA131" i="26"/>
  <c r="DP132" i="26"/>
  <c r="EF130" i="26"/>
  <c r="DS137" i="26"/>
  <c r="EF140" i="26"/>
  <c r="EB139" i="26"/>
  <c r="DY142" i="26"/>
  <c r="DU141" i="26"/>
  <c r="EC130" i="26"/>
  <c r="DP140" i="26"/>
  <c r="EF141" i="26"/>
  <c r="EG143" i="26"/>
  <c r="EB142" i="26"/>
  <c r="EA142" i="26"/>
  <c r="EC137" i="26"/>
  <c r="EF144" i="26"/>
  <c r="DT145" i="26"/>
  <c r="DQ129" i="26"/>
  <c r="EA128" i="26"/>
  <c r="EE146" i="26"/>
  <c r="DQ146" i="26"/>
  <c r="DQ136" i="26"/>
  <c r="DW139" i="26"/>
  <c r="DO132" i="26"/>
  <c r="DS138" i="26"/>
  <c r="DY133" i="26"/>
  <c r="DN146" i="26"/>
  <c r="DP143" i="26"/>
  <c r="EG147" i="26"/>
  <c r="DV136" i="26"/>
  <c r="EE141" i="26"/>
  <c r="DU147" i="26"/>
  <c r="DN140" i="26"/>
  <c r="DW131" i="26"/>
  <c r="DS139" i="26"/>
  <c r="DN142" i="26"/>
  <c r="DP147" i="26"/>
  <c r="DU146" i="26"/>
  <c r="DW129" i="26"/>
  <c r="EA144" i="26"/>
  <c r="EA143" i="26"/>
  <c r="EC147" i="26"/>
  <c r="ED142" i="26"/>
  <c r="DR143" i="26"/>
  <c r="DX134" i="26"/>
  <c r="DY139" i="26"/>
  <c r="EA130" i="26"/>
  <c r="DO139" i="26"/>
  <c r="DV134" i="26"/>
  <c r="DW145" i="26"/>
  <c r="EB146" i="26"/>
  <c r="DZ145" i="26"/>
  <c r="DZ146" i="26"/>
  <c r="EB145" i="26"/>
  <c r="DY141" i="26"/>
  <c r="DZ135" i="26"/>
  <c r="EB137" i="26"/>
  <c r="DU129" i="26"/>
  <c r="EB132" i="26"/>
  <c r="DT139" i="26"/>
  <c r="DR144" i="26"/>
  <c r="DX137" i="26"/>
  <c r="DN139" i="26"/>
  <c r="DW138" i="26"/>
  <c r="EG144" i="26"/>
  <c r="ED128" i="26"/>
  <c r="DN128" i="26"/>
  <c r="DT142" i="26"/>
  <c r="DX139" i="26"/>
  <c r="DU132" i="26"/>
  <c r="DT138" i="26"/>
  <c r="ED135" i="26"/>
  <c r="DQ138" i="26"/>
  <c r="EA137" i="26"/>
  <c r="DZ143" i="26"/>
  <c r="DV133" i="26"/>
  <c r="DX140" i="26"/>
  <c r="EA138" i="26"/>
  <c r="EB135" i="26"/>
  <c r="DY138" i="26"/>
  <c r="EC143" i="26"/>
  <c r="DQ133" i="26"/>
  <c r="DZ138" i="26"/>
  <c r="EF142" i="26"/>
  <c r="DY131" i="26"/>
  <c r="EC140" i="26"/>
  <c r="DR133" i="26"/>
  <c r="DP144" i="26"/>
  <c r="DT131" i="26"/>
  <c r="ED131" i="26"/>
  <c r="EF137" i="26"/>
  <c r="EF134" i="26"/>
  <c r="DV142" i="26"/>
  <c r="DS143" i="26"/>
  <c r="EF132" i="26"/>
  <c r="DO141" i="26"/>
  <c r="EC144" i="26"/>
  <c r="EF146" i="26"/>
  <c r="EB131" i="26"/>
  <c r="EA133" i="26"/>
  <c r="DR140" i="26"/>
  <c r="DX129" i="26"/>
  <c r="DP134" i="26"/>
  <c r="DX131" i="26"/>
  <c r="DO144" i="26"/>
  <c r="EF145" i="26"/>
  <c r="DZ136" i="26"/>
  <c r="DR135" i="26"/>
  <c r="ED145" i="26"/>
  <c r="DO135" i="26"/>
  <c r="EA136" i="26"/>
  <c r="DV144" i="26"/>
  <c r="DQ141" i="26"/>
  <c r="DX142" i="26"/>
  <c r="DR147" i="26"/>
  <c r="DU137" i="26"/>
  <c r="DR128" i="26"/>
  <c r="EC139" i="26"/>
  <c r="DU133" i="26"/>
  <c r="DW141" i="26"/>
  <c r="DZ144" i="26"/>
  <c r="EB128" i="26"/>
  <c r="DY129" i="26"/>
  <c r="EG133" i="26"/>
  <c r="DP139" i="26"/>
  <c r="DR134" i="26"/>
  <c r="DX132" i="26"/>
  <c r="DU139" i="26"/>
  <c r="DQ134" i="26"/>
  <c r="EF133" i="26"/>
  <c r="DW136" i="26"/>
  <c r="DO147" i="26"/>
  <c r="DS129" i="26"/>
  <c r="DU140" i="26"/>
  <c r="DR136" i="26"/>
  <c r="DP136" i="26"/>
  <c r="EC129" i="26"/>
  <c r="DV129" i="26"/>
  <c r="DT134" i="26"/>
  <c r="EC128" i="26"/>
  <c r="ED136" i="26"/>
  <c r="DO138" i="26"/>
  <c r="DQ145" i="26"/>
  <c r="EG137" i="26"/>
  <c r="DW142" i="26"/>
  <c r="DO137" i="26"/>
  <c r="DW133" i="26"/>
  <c r="DY135" i="26"/>
  <c r="DV146" i="26"/>
  <c r="DP146" i="26"/>
  <c r="DO136" i="26"/>
  <c r="EA141" i="26"/>
  <c r="DQ130" i="26"/>
  <c r="DP137" i="26"/>
  <c r="ED139" i="26"/>
  <c r="DY146" i="26"/>
  <c r="DQ137" i="26"/>
  <c r="DZ129" i="26"/>
  <c r="DR142" i="26"/>
  <c r="EE132" i="26"/>
  <c r="DX133" i="26"/>
  <c r="DQ131" i="26"/>
  <c r="DZ140" i="26"/>
  <c r="EC134" i="26"/>
  <c r="DP131" i="26"/>
  <c r="DU145" i="26"/>
  <c r="EA140" i="26"/>
  <c r="DU136" i="26"/>
  <c r="DR146" i="26"/>
  <c r="DQ139" i="26"/>
  <c r="EG135" i="26"/>
  <c r="DZ141" i="26"/>
  <c r="DY144" i="26"/>
  <c r="DW135" i="26"/>
  <c r="DV135" i="26"/>
  <c r="DQ140" i="26"/>
  <c r="DN141" i="26"/>
  <c r="DU144" i="26"/>
  <c r="DX136" i="26"/>
  <c r="DV132" i="26"/>
  <c r="EE130" i="26"/>
  <c r="EE142" i="26"/>
  <c r="EG138" i="26"/>
  <c r="EC136" i="26"/>
  <c r="EC146" i="26"/>
  <c r="DY147" i="26"/>
  <c r="EA139" i="26"/>
  <c r="EE147" i="26"/>
  <c r="ED140" i="26"/>
  <c r="DX130" i="26"/>
  <c r="DV143" i="26"/>
  <c r="EB141" i="26"/>
  <c r="DV131" i="26"/>
  <c r="DX143" i="26"/>
  <c r="EC145" i="26"/>
  <c r="DN137" i="26"/>
  <c r="DS130" i="26"/>
  <c r="DQ147" i="26"/>
  <c r="ED137" i="26"/>
  <c r="EE129" i="26"/>
  <c r="DV147" i="26"/>
  <c r="EB147" i="26"/>
  <c r="DZ134" i="26"/>
  <c r="EE138" i="26"/>
  <c r="DS145" i="26"/>
  <c r="DY136" i="26"/>
  <c r="DY140" i="26"/>
  <c r="EA145" i="26"/>
  <c r="DY132" i="26"/>
  <c r="EA135" i="26"/>
  <c r="DZ128" i="26"/>
  <c r="EF128" i="26"/>
  <c r="DU130" i="26"/>
  <c r="DO142" i="26"/>
  <c r="EG130" i="26"/>
  <c r="DT128" i="26"/>
  <c r="DX138" i="26"/>
  <c r="DN130" i="26"/>
  <c r="ED141" i="26"/>
  <c r="DZ142" i="26"/>
  <c r="DO128" i="26"/>
  <c r="DU143" i="26"/>
  <c r="EE144" i="26"/>
  <c r="DP129" i="26"/>
  <c r="DW128" i="26"/>
  <c r="DR138" i="26"/>
  <c r="DP133" i="26"/>
  <c r="EF129" i="26"/>
  <c r="DV137" i="26"/>
  <c r="EG139" i="26"/>
  <c r="DQ143" i="26"/>
  <c r="EF135" i="26"/>
  <c r="ED134" i="26"/>
  <c r="DN134" i="26"/>
  <c r="ED132" i="26"/>
  <c r="DZ131" i="26"/>
  <c r="EG145" i="26"/>
  <c r="DS133" i="26"/>
  <c r="HR465" i="46"/>
  <c r="HR471" i="46"/>
  <c r="HR475" i="46"/>
  <c r="HR464" i="46"/>
  <c r="HR470" i="46"/>
  <c r="HR477" i="46"/>
  <c r="HR474" i="46"/>
  <c r="HR478" i="46"/>
  <c r="HR472" i="46"/>
  <c r="HR480" i="46"/>
  <c r="HR482" i="46"/>
  <c r="HR476" i="46"/>
  <c r="HR473" i="46"/>
  <c r="HR466" i="46"/>
  <c r="HR481" i="46"/>
  <c r="HR469" i="46"/>
  <c r="HR479" i="46"/>
  <c r="HR468" i="46"/>
  <c r="HR467" i="46"/>
  <c r="HR378" i="46"/>
  <c r="HR382" i="46"/>
  <c r="HR372" i="46"/>
  <c r="HR381" i="46"/>
  <c r="HR366" i="46"/>
  <c r="HR373" i="46"/>
  <c r="HR365" i="46"/>
  <c r="HR370" i="46"/>
  <c r="HR380" i="46"/>
  <c r="HR376" i="46"/>
  <c r="HR374" i="46"/>
  <c r="HR375" i="46"/>
  <c r="HR379" i="46"/>
  <c r="HR377" i="46"/>
  <c r="HR367" i="46"/>
  <c r="HR364" i="46"/>
  <c r="HR368" i="46"/>
  <c r="HR371" i="46"/>
  <c r="HR369" i="46"/>
  <c r="HR651" i="46"/>
  <c r="HR646" i="46"/>
  <c r="HR648" i="46"/>
  <c r="HR639" i="46"/>
  <c r="HR640" i="46"/>
  <c r="HR654" i="46"/>
  <c r="HR647" i="46"/>
  <c r="HR653" i="46"/>
  <c r="HR649" i="46"/>
  <c r="HR656" i="46"/>
  <c r="HR642" i="46"/>
  <c r="HR644" i="46"/>
  <c r="HR641" i="46"/>
  <c r="HR650" i="46"/>
  <c r="HR643" i="46"/>
  <c r="HR655" i="46"/>
  <c r="HR657" i="46"/>
  <c r="HR652" i="46"/>
  <c r="HR645" i="46"/>
  <c r="HR246" i="46"/>
  <c r="HR253" i="46"/>
  <c r="HR243" i="46"/>
  <c r="HR257" i="46"/>
  <c r="HR249" i="46"/>
  <c r="HR256" i="46"/>
  <c r="HR255" i="46"/>
  <c r="HR245" i="46"/>
  <c r="HR242" i="46"/>
  <c r="HR248" i="46"/>
  <c r="HR251" i="46"/>
  <c r="HR252" i="46"/>
  <c r="HR240" i="46"/>
  <c r="HR241" i="46"/>
  <c r="HR239" i="46"/>
  <c r="HR250" i="46"/>
  <c r="HR247" i="46"/>
  <c r="HR244" i="46"/>
  <c r="HR254" i="46"/>
  <c r="JG61" i="52"/>
  <c r="JE68" i="52"/>
  <c r="JC70" i="52"/>
  <c r="JE60" i="52"/>
  <c r="JF62" i="52"/>
  <c r="JF60" i="52"/>
  <c r="JA65" i="52"/>
  <c r="JI60" i="52"/>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HW340" i="46"/>
  <c r="IE348" i="46"/>
  <c r="IC346" i="46"/>
  <c r="II352" i="46"/>
  <c r="IL355" i="46"/>
  <c r="ID222" i="46"/>
  <c r="IF249" i="46"/>
  <c r="IE577" i="46"/>
  <c r="IM681" i="46"/>
  <c r="ID272" i="46"/>
  <c r="IA519" i="46"/>
  <c r="IM481" i="46"/>
  <c r="ID497" i="46"/>
  <c r="HV639" i="46"/>
  <c r="HZ543" i="46"/>
  <c r="IA394" i="46"/>
  <c r="IJ478" i="46"/>
  <c r="IA573" i="46"/>
  <c r="ID472" i="46"/>
  <c r="IN282" i="46"/>
  <c r="II527" i="46"/>
  <c r="HW615" i="46"/>
  <c r="IM331" i="46"/>
  <c r="IB595" i="46"/>
  <c r="IN432" i="46"/>
  <c r="HX541" i="46"/>
  <c r="IK454" i="46"/>
  <c r="HZ572" i="46"/>
  <c r="HV539" i="46"/>
  <c r="HV664" i="46"/>
  <c r="IN607" i="46"/>
  <c r="IC671" i="46"/>
  <c r="HV489" i="46"/>
  <c r="IJ553" i="46"/>
  <c r="HZ618" i="46"/>
  <c r="II581" i="46"/>
  <c r="IB520" i="46"/>
  <c r="IM456" i="46"/>
  <c r="IN382" i="46"/>
  <c r="IH676" i="46"/>
  <c r="IN657" i="46"/>
  <c r="IG625" i="46"/>
  <c r="IC421" i="46"/>
  <c r="II452" i="46"/>
  <c r="ID597" i="46"/>
  <c r="II652" i="46"/>
  <c r="HW540" i="46"/>
  <c r="HY642" i="46"/>
  <c r="HX641" i="46"/>
  <c r="IK654" i="46"/>
  <c r="ID622" i="46"/>
  <c r="IG400" i="46"/>
  <c r="IG600" i="46"/>
  <c r="IL480" i="46"/>
  <c r="IG350" i="46"/>
  <c r="IJ353" i="46"/>
  <c r="IA494" i="46"/>
  <c r="IL255" i="46"/>
  <c r="IN557" i="46"/>
  <c r="IB645" i="46"/>
  <c r="ID647" i="46"/>
  <c r="II477" i="46"/>
  <c r="HZ418" i="46"/>
  <c r="IM531" i="46"/>
  <c r="IH401" i="46"/>
  <c r="HY571" i="46"/>
  <c r="IJ628" i="46"/>
  <c r="IN632" i="46"/>
  <c r="IA594" i="46"/>
  <c r="IG250" i="46"/>
  <c r="IC446" i="46"/>
  <c r="IA319" i="46"/>
  <c r="IJ253" i="46"/>
  <c r="IG225" i="46"/>
  <c r="HZ518" i="46"/>
  <c r="IC575" i="46"/>
  <c r="IC396" i="46"/>
  <c r="II502" i="46"/>
  <c r="IG550" i="46"/>
  <c r="IM631" i="46"/>
  <c r="HZ218" i="46"/>
  <c r="HY517" i="46"/>
  <c r="HV568" i="46"/>
  <c r="IL205" i="46"/>
  <c r="IC621" i="46"/>
  <c r="IF674" i="46"/>
  <c r="IK554" i="46"/>
  <c r="IC471" i="46"/>
  <c r="HZ243" i="46"/>
  <c r="HY367" i="46"/>
  <c r="IJ653" i="46"/>
  <c r="HX216" i="46"/>
  <c r="HW265" i="46"/>
  <c r="IL305" i="46"/>
  <c r="IM431" i="46"/>
  <c r="IL680" i="46"/>
  <c r="IG425" i="46"/>
  <c r="IH301" i="46"/>
  <c r="ID322" i="46"/>
  <c r="IJ378" i="46"/>
  <c r="IM506" i="46"/>
  <c r="HW515" i="46"/>
  <c r="HZ468" i="46"/>
  <c r="IJ582" i="46"/>
  <c r="HW315" i="46"/>
  <c r="IK254" i="46"/>
  <c r="IN357" i="46"/>
  <c r="HX416" i="46"/>
  <c r="IN482" i="46"/>
  <c r="IK329" i="46"/>
  <c r="HZ293" i="46"/>
  <c r="IA294" i="46"/>
  <c r="II227" i="46"/>
  <c r="HW240" i="46"/>
  <c r="IG579" i="46"/>
  <c r="HW465" i="46"/>
  <c r="IM206" i="46"/>
  <c r="IL430" i="46"/>
  <c r="HW640" i="46"/>
  <c r="IK229" i="46"/>
  <c r="IF624" i="46"/>
  <c r="HW569" i="46"/>
  <c r="IH580" i="46"/>
  <c r="II402" i="46"/>
  <c r="IM231" i="46"/>
  <c r="IF549" i="46"/>
  <c r="IN682" i="46"/>
  <c r="HY592" i="46"/>
  <c r="HY267" i="46"/>
  <c r="HX516" i="46"/>
  <c r="HW290" i="46"/>
  <c r="IK279" i="46"/>
  <c r="IA544" i="46"/>
  <c r="IK679" i="46"/>
  <c r="HZ368" i="46"/>
  <c r="IE473" i="46"/>
  <c r="IJ278" i="46"/>
  <c r="IF649" i="46"/>
  <c r="IM306" i="46"/>
  <c r="ID247" i="46"/>
  <c r="IG650" i="46"/>
  <c r="IL555" i="46"/>
  <c r="IM656" i="46"/>
  <c r="IN457" i="46"/>
  <c r="IE648" i="46"/>
  <c r="HV364" i="46"/>
  <c r="IJ228" i="46"/>
  <c r="IE423" i="46"/>
  <c r="IL405" i="46"/>
  <c r="IA194" i="46"/>
  <c r="HZ443" i="46"/>
  <c r="IC296" i="46"/>
  <c r="II427" i="46"/>
  <c r="IN407" i="46"/>
  <c r="HY417" i="46"/>
  <c r="IA244" i="46"/>
  <c r="IE598" i="46"/>
  <c r="IH426" i="46"/>
  <c r="IM356" i="46"/>
  <c r="HY342" i="46"/>
  <c r="ID576" i="46"/>
  <c r="II327" i="46"/>
  <c r="IL455" i="46"/>
  <c r="IH276" i="46"/>
  <c r="IH251" i="46"/>
  <c r="IF299" i="46"/>
  <c r="HV239" i="46"/>
  <c r="IC546" i="46"/>
  <c r="IB245" i="46"/>
  <c r="IE323" i="46"/>
  <c r="IF399" i="46"/>
  <c r="IE223" i="46"/>
  <c r="HY542" i="46"/>
  <c r="IA669" i="46"/>
  <c r="II552" i="46"/>
  <c r="IF199" i="46"/>
  <c r="HW490" i="46"/>
  <c r="IE548" i="46"/>
  <c r="HX291" i="46"/>
  <c r="HW215" i="46"/>
  <c r="IA619" i="46"/>
  <c r="IA219" i="46"/>
  <c r="IB470" i="46"/>
  <c r="IA269" i="46"/>
  <c r="IH651" i="46"/>
  <c r="ID297" i="46"/>
  <c r="HY242" i="46"/>
  <c r="IF274" i="46"/>
  <c r="IC646" i="46"/>
  <c r="IA369" i="46"/>
  <c r="HX316" i="46"/>
  <c r="HV264" i="46"/>
  <c r="IE498" i="46"/>
  <c r="IE248" i="46"/>
  <c r="HZ268" i="46"/>
  <c r="IF424" i="46"/>
  <c r="IK304" i="46"/>
  <c r="IH326" i="46"/>
  <c r="HW190" i="46"/>
  <c r="ID547" i="46"/>
  <c r="ID397" i="46"/>
  <c r="HY492" i="46"/>
  <c r="HZ193" i="46"/>
  <c r="IC221" i="46"/>
  <c r="IJ328" i="46"/>
  <c r="IE448" i="46"/>
  <c r="HZ668" i="46"/>
  <c r="IK629" i="46"/>
  <c r="IK354" i="46"/>
  <c r="IF349" i="46"/>
  <c r="IH551" i="46"/>
  <c r="IB445" i="46"/>
  <c r="IG500" i="46"/>
  <c r="HV314" i="46"/>
  <c r="IJ428" i="46"/>
  <c r="IB370" i="46"/>
  <c r="HY317" i="46"/>
  <c r="IE623" i="46"/>
  <c r="HV214" i="46"/>
  <c r="IH226" i="46"/>
  <c r="HV589" i="46"/>
  <c r="HW440" i="46"/>
  <c r="IE298" i="46"/>
  <c r="IF324" i="46"/>
  <c r="II627" i="46"/>
  <c r="IL230" i="46"/>
  <c r="IJ528" i="46"/>
  <c r="IJ303" i="46"/>
  <c r="IL280" i="46"/>
  <c r="IF449" i="46"/>
  <c r="IE673" i="46"/>
  <c r="IH476" i="46"/>
  <c r="II252" i="46"/>
  <c r="IF374" i="46"/>
  <c r="IL330" i="46"/>
  <c r="HX191" i="46"/>
  <c r="HW590" i="46"/>
  <c r="IL530" i="46"/>
  <c r="IB545" i="46"/>
  <c r="IK379" i="46"/>
  <c r="IA444" i="46"/>
  <c r="II377" i="46"/>
  <c r="HY467" i="46"/>
  <c r="IF224" i="46"/>
  <c r="HV414" i="46"/>
  <c r="IB395" i="46"/>
  <c r="IC196" i="46"/>
  <c r="HW390" i="46"/>
  <c r="IF499" i="46"/>
  <c r="HY292" i="46"/>
  <c r="IJ603" i="46"/>
  <c r="HZ593" i="46"/>
  <c r="IK479" i="46"/>
  <c r="HV389" i="46"/>
  <c r="HY192" i="46"/>
  <c r="IL655" i="46"/>
  <c r="ID347" i="46"/>
  <c r="HZ343" i="46"/>
  <c r="HY617" i="46"/>
  <c r="HZ493" i="46"/>
  <c r="IH526" i="46"/>
  <c r="HY392" i="46"/>
  <c r="IB574" i="46"/>
  <c r="IG325" i="46"/>
  <c r="HX441" i="46"/>
  <c r="IB270" i="46"/>
  <c r="IM556" i="46"/>
  <c r="ID522" i="46"/>
  <c r="IN532" i="46"/>
  <c r="HX491" i="46"/>
  <c r="IN207" i="46"/>
  <c r="IG450" i="46"/>
  <c r="IE273" i="46"/>
  <c r="IB670" i="46"/>
  <c r="IG675" i="46"/>
  <c r="IB195" i="46"/>
  <c r="IG375" i="46"/>
  <c r="IN307" i="46"/>
  <c r="IC246" i="46"/>
  <c r="IL630" i="46"/>
  <c r="IH451" i="46"/>
  <c r="HX366" i="46"/>
  <c r="IM406" i="46"/>
  <c r="IE373" i="46"/>
  <c r="IG475" i="46"/>
  <c r="HZ393" i="46"/>
  <c r="ID197" i="46"/>
  <c r="HW415" i="46"/>
  <c r="IH501" i="46"/>
  <c r="IB320" i="46"/>
  <c r="IG300" i="46"/>
  <c r="ID447" i="46"/>
  <c r="HX391" i="46"/>
  <c r="IL605" i="46"/>
  <c r="IB420" i="46"/>
  <c r="IK504" i="46"/>
  <c r="IL380" i="46"/>
  <c r="IC271" i="46"/>
  <c r="IK529" i="46"/>
  <c r="II677" i="46"/>
  <c r="IA469" i="46"/>
  <c r="IC521" i="46"/>
  <c r="HV464" i="46"/>
  <c r="IB220" i="46"/>
  <c r="IH351" i="46"/>
  <c r="HX341" i="46"/>
  <c r="IM281" i="46"/>
  <c r="HV514" i="46"/>
  <c r="IF474" i="46"/>
  <c r="II602" i="46"/>
  <c r="IM606" i="46"/>
  <c r="HY442" i="46"/>
  <c r="HV289" i="46"/>
  <c r="HZ318" i="46"/>
  <c r="II302" i="46"/>
  <c r="IC321" i="46"/>
  <c r="HY667" i="46"/>
  <c r="IE198" i="46"/>
  <c r="IM381" i="46"/>
  <c r="IL505" i="46"/>
  <c r="IA644" i="46"/>
  <c r="IB495" i="46"/>
  <c r="IN257" i="46"/>
  <c r="ID372" i="46"/>
  <c r="IN332" i="46"/>
  <c r="IK204" i="46"/>
  <c r="HX591" i="46"/>
  <c r="HW365" i="46"/>
  <c r="IF524" i="46"/>
  <c r="HX266" i="46"/>
  <c r="IN507" i="46"/>
  <c r="IA419" i="46"/>
  <c r="IF599" i="46"/>
  <c r="HY217" i="46"/>
  <c r="ID422" i="46"/>
  <c r="HX570" i="46"/>
  <c r="IG200" i="46"/>
  <c r="IE398" i="46"/>
  <c r="IK604" i="46"/>
  <c r="IB295" i="46"/>
  <c r="IH601" i="46"/>
  <c r="IG525" i="46"/>
  <c r="IF578" i="46"/>
  <c r="IH201" i="46"/>
  <c r="IC496" i="46"/>
  <c r="IH376" i="46"/>
  <c r="HX666" i="46"/>
  <c r="IM256" i="46"/>
  <c r="IH626" i="46"/>
  <c r="IN232" i="46"/>
  <c r="IJ403" i="46"/>
  <c r="HV564" i="46"/>
  <c r="IC596" i="46"/>
  <c r="IB620" i="46"/>
  <c r="HV339" i="46"/>
  <c r="IA344" i="46"/>
  <c r="IC371" i="46"/>
  <c r="ID672" i="46"/>
  <c r="HX241" i="46"/>
  <c r="IE523" i="46"/>
  <c r="HX616" i="46"/>
  <c r="IJ503" i="46"/>
  <c r="IJ203" i="46"/>
  <c r="IK404" i="46"/>
  <c r="II277" i="46"/>
  <c r="IG275" i="46"/>
  <c r="HZ643" i="46"/>
  <c r="HX466" i="46"/>
  <c r="IK429" i="46"/>
  <c r="HV189" i="46"/>
  <c r="HV439" i="46"/>
  <c r="II202" i="46"/>
  <c r="HW665" i="46"/>
  <c r="IJ453" i="46"/>
  <c r="HV614" i="46"/>
  <c r="IJ678" i="46"/>
  <c r="DT136" i="46" l="1"/>
  <c r="DO131" i="46"/>
  <c r="EB144" i="46"/>
  <c r="DW134" i="46"/>
  <c r="EB141" i="46"/>
  <c r="DV139" i="46"/>
  <c r="DN133" i="46"/>
  <c r="ED136" i="46"/>
  <c r="DY138" i="46"/>
  <c r="EE128" i="46"/>
  <c r="EC130" i="46"/>
  <c r="DO138" i="46"/>
  <c r="DP128" i="46"/>
  <c r="DV145" i="46"/>
  <c r="DL136" i="46"/>
  <c r="EB130" i="46"/>
  <c r="EC140" i="46"/>
  <c r="DY134" i="46"/>
  <c r="DZ144" i="46"/>
  <c r="EC134" i="46"/>
  <c r="DN127" i="46"/>
  <c r="DN142" i="46"/>
  <c r="EC126" i="46"/>
  <c r="DY126" i="46"/>
  <c r="ED145" i="46"/>
  <c r="DW126" i="46"/>
  <c r="DZ145" i="46"/>
  <c r="DU126" i="46"/>
  <c r="EA144" i="46"/>
  <c r="ED138" i="46"/>
  <c r="DU127" i="46"/>
  <c r="DO141" i="46"/>
  <c r="EA136" i="46"/>
  <c r="DT128" i="46"/>
  <c r="DY136" i="46"/>
  <c r="DN129" i="46"/>
  <c r="DV137" i="46"/>
  <c r="DO143" i="46"/>
  <c r="DQ130" i="46"/>
  <c r="DW136" i="46"/>
  <c r="DS145" i="46"/>
  <c r="DM134" i="46"/>
  <c r="DY130" i="46"/>
  <c r="DL127" i="46"/>
  <c r="DO127" i="46"/>
  <c r="DZ137" i="46"/>
  <c r="EB132" i="46"/>
  <c r="DY144" i="46"/>
  <c r="DZ132" i="46"/>
  <c r="DQ139" i="46"/>
  <c r="DO136" i="46"/>
  <c r="EC145" i="46"/>
  <c r="EB133" i="46"/>
  <c r="DZ141" i="46"/>
  <c r="DX132" i="46"/>
  <c r="ED130" i="46"/>
  <c r="ED128" i="46"/>
  <c r="DN139" i="46"/>
  <c r="DL142" i="46"/>
  <c r="DM135" i="46"/>
  <c r="ED137" i="46"/>
  <c r="DN132" i="46"/>
  <c r="DY128" i="46"/>
  <c r="EE141" i="46"/>
  <c r="DW135" i="46"/>
  <c r="DW128" i="46"/>
  <c r="DW140" i="46"/>
  <c r="DS133" i="46"/>
  <c r="DU145" i="46"/>
  <c r="DL126" i="46"/>
  <c r="DQ145" i="46"/>
  <c r="EE131" i="46"/>
  <c r="DS131" i="46"/>
  <c r="DN126" i="46"/>
  <c r="DT143" i="46"/>
  <c r="EE138" i="46"/>
  <c r="DV138" i="46"/>
  <c r="DR138" i="46"/>
  <c r="EE132" i="46"/>
  <c r="DR145" i="46"/>
  <c r="DX137" i="46"/>
  <c r="EE126" i="46"/>
  <c r="DX133" i="46"/>
  <c r="DO135" i="46"/>
  <c r="DV133" i="46"/>
  <c r="DP141" i="46"/>
  <c r="DV136" i="46"/>
  <c r="DV127" i="46"/>
  <c r="ED143" i="46"/>
  <c r="ED144" i="46"/>
  <c r="DZ139" i="46"/>
  <c r="DN134" i="46"/>
  <c r="DZ128" i="46"/>
  <c r="DZ127" i="46"/>
  <c r="DL131" i="46"/>
  <c r="DU143" i="46"/>
  <c r="DN145" i="46"/>
  <c r="DX126" i="46"/>
  <c r="DL144" i="46"/>
  <c r="DP142" i="46"/>
  <c r="DT145" i="46"/>
  <c r="DL137" i="46"/>
  <c r="DR141" i="46"/>
  <c r="DL133" i="46"/>
  <c r="DT129" i="46"/>
  <c r="DV142" i="46"/>
  <c r="DZ136" i="46"/>
  <c r="DZ126" i="46"/>
  <c r="DR139" i="46"/>
  <c r="DL132" i="46"/>
  <c r="DQ133" i="46"/>
  <c r="DT139" i="46"/>
  <c r="DS135" i="46"/>
  <c r="DS130" i="46"/>
  <c r="DP144" i="46"/>
  <c r="DL135" i="46"/>
  <c r="DS143" i="46"/>
  <c r="DX143" i="46"/>
  <c r="EB126" i="46"/>
  <c r="DW131" i="46"/>
  <c r="DQ138" i="46"/>
  <c r="DY145" i="46"/>
  <c r="DN135" i="46"/>
  <c r="EA140" i="46"/>
  <c r="DP139" i="46"/>
  <c r="DW129" i="46"/>
  <c r="DT141" i="46"/>
  <c r="EB135" i="46"/>
  <c r="DR126" i="46"/>
  <c r="DX139" i="46"/>
  <c r="DO130" i="46"/>
  <c r="DY140" i="46"/>
  <c r="EB128" i="46"/>
  <c r="DR137" i="46"/>
  <c r="DV144" i="46"/>
  <c r="ED140" i="46"/>
  <c r="DO132" i="46"/>
  <c r="DU140" i="46"/>
  <c r="DM140" i="46"/>
  <c r="DT133" i="46"/>
  <c r="DX144" i="46"/>
  <c r="EE137" i="46"/>
  <c r="DU141" i="46"/>
  <c r="DT132" i="46"/>
  <c r="DL128" i="46"/>
  <c r="EE129" i="46"/>
  <c r="EE145" i="46"/>
  <c r="DV140" i="46"/>
  <c r="DV128" i="46"/>
  <c r="DN128" i="46"/>
  <c r="DW137" i="46"/>
  <c r="DV135" i="46"/>
  <c r="DM132" i="46"/>
  <c r="DO139" i="46"/>
  <c r="ED139" i="46"/>
  <c r="DP129" i="46"/>
  <c r="DX134" i="46"/>
  <c r="DQ135" i="46"/>
  <c r="DM143" i="46"/>
  <c r="DR128" i="46"/>
  <c r="EC128" i="46"/>
  <c r="EC142" i="46"/>
  <c r="ED132" i="46"/>
  <c r="DM138" i="46"/>
  <c r="DY135" i="46"/>
  <c r="DT134" i="46"/>
  <c r="EE135" i="46"/>
  <c r="DU134" i="46"/>
  <c r="DM136" i="46"/>
  <c r="EC138" i="46"/>
  <c r="EC127" i="46"/>
  <c r="DR129" i="46"/>
  <c r="DX145" i="46"/>
  <c r="DP140" i="46"/>
  <c r="DQ143" i="46"/>
  <c r="DR133" i="46"/>
  <c r="EB131" i="46"/>
  <c r="DU144" i="46"/>
  <c r="DN136" i="46"/>
  <c r="DV130" i="46"/>
  <c r="DL143" i="46"/>
  <c r="DU131" i="46"/>
  <c r="DP145" i="46"/>
  <c r="DU130" i="46"/>
  <c r="DW139" i="46"/>
  <c r="DQ141" i="46"/>
  <c r="EC132" i="46"/>
  <c r="DP138" i="46"/>
  <c r="DY129" i="46"/>
  <c r="EA126" i="46"/>
  <c r="EA138" i="46"/>
  <c r="DY127" i="46"/>
  <c r="DU138" i="46"/>
  <c r="DP137" i="46"/>
  <c r="EA128" i="46"/>
  <c r="DW127" i="46"/>
  <c r="EE130" i="46"/>
  <c r="DO126" i="46"/>
  <c r="DW130" i="46"/>
  <c r="EA130" i="46"/>
  <c r="DT126" i="46"/>
  <c r="DR136" i="46"/>
  <c r="DP131" i="46"/>
  <c r="DS126" i="46"/>
  <c r="DR135" i="46"/>
  <c r="DM130" i="46"/>
  <c r="DO145" i="46"/>
  <c r="DY142" i="46"/>
  <c r="DL138" i="46"/>
  <c r="EE142" i="46"/>
  <c r="EE134" i="46"/>
  <c r="DY137" i="46"/>
  <c r="DQ140" i="46"/>
  <c r="DS136" i="46"/>
  <c r="DT127" i="46"/>
  <c r="EC143" i="46"/>
  <c r="EE144" i="46"/>
  <c r="EA132" i="46"/>
  <c r="DV126" i="46"/>
  <c r="DX140" i="46"/>
  <c r="DP126" i="46"/>
  <c r="DP130" i="46"/>
  <c r="DX128" i="46"/>
  <c r="DX131" i="46"/>
  <c r="EE133" i="46"/>
  <c r="EA137" i="46"/>
  <c r="EA129" i="46"/>
  <c r="DQ128" i="46"/>
  <c r="EB138" i="46"/>
  <c r="DS127" i="46"/>
  <c r="DZ133" i="46"/>
  <c r="ED131" i="46"/>
  <c r="DM127" i="46"/>
  <c r="DL129" i="46"/>
  <c r="DQ134" i="46"/>
  <c r="EA127" i="46"/>
  <c r="DZ129" i="46"/>
  <c r="DM126" i="46"/>
  <c r="DY143" i="46"/>
  <c r="DM131" i="46"/>
  <c r="EA143" i="46"/>
  <c r="DO129" i="46"/>
  <c r="DV143" i="46"/>
  <c r="DN130" i="46"/>
  <c r="DZ134" i="46"/>
  <c r="DM144" i="46"/>
  <c r="EC139" i="46"/>
  <c r="EA134" i="46"/>
  <c r="DW143" i="46"/>
  <c r="DO133" i="46"/>
  <c r="DM141" i="46"/>
  <c r="DS138" i="46"/>
  <c r="DX129" i="46"/>
  <c r="DU135" i="46"/>
  <c r="EA145" i="46"/>
  <c r="DQ126" i="46"/>
  <c r="ED127" i="46"/>
  <c r="DW144" i="46"/>
  <c r="EB143" i="46"/>
  <c r="DU136" i="46"/>
  <c r="EE136" i="46"/>
  <c r="DO144" i="46"/>
  <c r="DN138" i="46"/>
  <c r="DZ138" i="46"/>
  <c r="EA135" i="46"/>
  <c r="DQ144" i="46"/>
  <c r="DV134" i="46"/>
  <c r="DT140" i="46"/>
  <c r="DW132" i="46"/>
  <c r="EC133" i="46"/>
  <c r="DU142" i="46"/>
  <c r="DO134" i="46"/>
  <c r="DT142" i="46"/>
  <c r="DR130" i="46"/>
  <c r="EC137" i="46"/>
  <c r="DP132" i="46"/>
  <c r="EC129" i="46"/>
  <c r="EB127" i="46"/>
  <c r="DX142" i="46"/>
  <c r="DL139" i="46"/>
  <c r="ED135" i="46"/>
  <c r="DY139" i="46"/>
  <c r="DZ131" i="46"/>
  <c r="DN141" i="46"/>
  <c r="DL145" i="46"/>
  <c r="DZ143" i="46"/>
  <c r="DO137" i="46"/>
  <c r="DS144" i="46"/>
  <c r="DQ142" i="46"/>
  <c r="DX130" i="46"/>
  <c r="DR140" i="46"/>
  <c r="DT144" i="46"/>
  <c r="DS140" i="46"/>
  <c r="EA139" i="46"/>
  <c r="DR143" i="46"/>
  <c r="DZ140" i="46"/>
  <c r="DV131" i="46"/>
  <c r="EA141" i="46"/>
  <c r="DW145" i="46"/>
  <c r="DT130" i="46"/>
  <c r="DL141" i="46"/>
  <c r="DX136" i="46"/>
  <c r="DX127" i="46"/>
  <c r="DS132" i="46"/>
  <c r="DO142" i="46"/>
  <c r="DY131" i="46"/>
  <c r="DR142" i="46"/>
  <c r="EB134" i="46"/>
  <c r="DU137" i="46"/>
  <c r="DN131" i="46"/>
  <c r="EC131" i="46"/>
  <c r="EC144" i="46"/>
  <c r="DU128" i="46"/>
  <c r="ED126" i="46"/>
  <c r="DP134" i="46"/>
  <c r="EE139" i="46"/>
  <c r="DM142" i="46"/>
  <c r="DN143" i="46"/>
  <c r="DV129" i="46"/>
  <c r="DM139" i="46"/>
  <c r="DS137" i="46"/>
  <c r="DP136" i="46"/>
  <c r="EC135" i="46"/>
  <c r="ED134" i="46"/>
  <c r="DQ132" i="46"/>
  <c r="DP135" i="46"/>
  <c r="DM137" i="46"/>
  <c r="EA142" i="46"/>
  <c r="DQ137" i="46"/>
  <c r="DX135" i="46"/>
  <c r="DT131" i="46"/>
  <c r="DS139" i="46"/>
  <c r="DR131" i="46"/>
  <c r="DU139" i="46"/>
  <c r="DY141" i="46"/>
  <c r="DW142" i="46"/>
  <c r="DR144" i="46"/>
  <c r="DM145" i="46"/>
  <c r="DU129" i="46"/>
  <c r="DS142" i="46"/>
  <c r="DM129" i="46"/>
  <c r="DL134" i="46"/>
  <c r="DL140" i="46"/>
  <c r="DQ131" i="46"/>
  <c r="DQ129" i="46"/>
  <c r="ED129" i="46"/>
  <c r="DQ127" i="46"/>
  <c r="EB145" i="46"/>
  <c r="EB142" i="46"/>
  <c r="DO128" i="46"/>
  <c r="DQ136" i="46"/>
  <c r="DS134" i="46"/>
  <c r="DU132" i="46"/>
  <c r="DT138" i="46"/>
  <c r="EB136" i="46"/>
  <c r="ED133" i="46"/>
  <c r="DP133" i="46"/>
  <c r="DS129" i="46"/>
  <c r="DR134" i="46"/>
  <c r="DL130" i="46"/>
  <c r="DU133" i="46"/>
  <c r="DW138" i="46"/>
  <c r="DZ142" i="46"/>
  <c r="DV141" i="46"/>
  <c r="DN137" i="46"/>
  <c r="EE127" i="46"/>
  <c r="EE140" i="46"/>
  <c r="DY133" i="46"/>
  <c r="DP143" i="46"/>
  <c r="EC136" i="46"/>
  <c r="EB139" i="46"/>
  <c r="DM128" i="46"/>
  <c r="EB140" i="46"/>
  <c r="EB137" i="46"/>
  <c r="DO140" i="46"/>
  <c r="DY132" i="46"/>
  <c r="DT135" i="46"/>
  <c r="DX138" i="46"/>
  <c r="DR127" i="46"/>
  <c r="DZ130" i="46"/>
  <c r="EE143" i="46"/>
  <c r="DS128" i="46"/>
  <c r="DX141" i="46"/>
  <c r="EA131" i="46"/>
  <c r="DT137" i="46"/>
  <c r="EB129" i="46"/>
  <c r="DV132" i="46"/>
  <c r="DN144" i="46"/>
  <c r="DR132" i="46"/>
  <c r="DS141" i="46"/>
  <c r="DN140" i="46"/>
  <c r="EC141" i="46"/>
  <c r="ED141" i="46"/>
  <c r="ED142" i="46"/>
  <c r="DW133" i="46"/>
  <c r="DM133" i="46"/>
  <c r="DZ135" i="46"/>
  <c r="DP127" i="46"/>
  <c r="EA133" i="46"/>
  <c r="JI73" i="52"/>
  <c r="JI75" i="52" s="1"/>
  <c r="EK128" i="26" a="1"/>
  <c r="JE73" i="52"/>
  <c r="JE75" i="52" s="1"/>
  <c r="JA73" i="52"/>
  <c r="JA75" i="52" s="1"/>
  <c r="JB73" i="52"/>
  <c r="JB75" i="52" s="1"/>
  <c r="JH73" i="52"/>
  <c r="JH75" i="52" s="1"/>
  <c r="JG73" i="52"/>
  <c r="JG75" i="52" s="1"/>
  <c r="JD73" i="52"/>
  <c r="JD75" i="52" s="1"/>
  <c r="JF73" i="52"/>
  <c r="JF75" i="52" s="1"/>
  <c r="JC73" i="52"/>
  <c r="JC75" i="52" s="1"/>
  <c r="JI89" i="52"/>
  <c r="JF86" i="52"/>
  <c r="JB82" i="52"/>
  <c r="JA81" i="52"/>
  <c r="JG87" i="52"/>
  <c r="JC83" i="52"/>
  <c r="JH88" i="52"/>
  <c r="JE85" i="52"/>
  <c r="JD84" i="52"/>
  <c r="EI126" i="46" l="1" a="1"/>
  <c r="EU142" i="46" s="1"/>
  <c r="EP133" i="26"/>
  <c r="ET140" i="26"/>
  <c r="EO145" i="26"/>
  <c r="ET138" i="26"/>
  <c r="FB130" i="26"/>
  <c r="FB136" i="26"/>
  <c r="ES134" i="26"/>
  <c r="EW139" i="26"/>
  <c r="EZ145" i="26"/>
  <c r="EN138" i="26"/>
  <c r="EN147" i="26"/>
  <c r="EX129" i="26"/>
  <c r="EY138" i="26"/>
  <c r="ER129" i="26"/>
  <c r="EK129" i="26"/>
  <c r="EO141" i="26"/>
  <c r="EN136" i="26"/>
  <c r="FC135" i="26"/>
  <c r="FC140" i="26"/>
  <c r="EN145" i="26"/>
  <c r="EX134" i="26"/>
  <c r="EL145" i="26"/>
  <c r="EU130" i="26"/>
  <c r="ER130" i="26"/>
  <c r="EL143" i="26"/>
  <c r="FA146" i="26"/>
  <c r="EZ147" i="26"/>
  <c r="FA133" i="26"/>
  <c r="EQ139" i="26"/>
  <c r="FB140" i="26"/>
  <c r="EP142" i="26"/>
  <c r="ER141" i="26"/>
  <c r="EW147" i="26"/>
  <c r="EZ146" i="26"/>
  <c r="EL147" i="26"/>
  <c r="EV141" i="26"/>
  <c r="FC142" i="26"/>
  <c r="EU139" i="26"/>
  <c r="ES139" i="26"/>
  <c r="EQ131" i="26"/>
  <c r="EK140" i="26"/>
  <c r="EU131" i="26"/>
  <c r="ES133" i="26"/>
  <c r="EX135" i="26"/>
  <c r="EP136" i="26"/>
  <c r="EQ129" i="26"/>
  <c r="EV144" i="26"/>
  <c r="FB144" i="26"/>
  <c r="ES141" i="26"/>
  <c r="ET130" i="26"/>
  <c r="EV128" i="26"/>
  <c r="EO132" i="26"/>
  <c r="EM147" i="26"/>
  <c r="ER135" i="26"/>
  <c r="EU133" i="26"/>
  <c r="FA145" i="26"/>
  <c r="EV137" i="26"/>
  <c r="EV129" i="26"/>
  <c r="EW129" i="26"/>
  <c r="EZ132" i="26"/>
  <c r="FB142" i="26"/>
  <c r="EM129" i="26"/>
  <c r="EK128" i="26"/>
  <c r="EO137" i="26"/>
  <c r="EY135" i="26"/>
  <c r="EQ147" i="26"/>
  <c r="ER132" i="26"/>
  <c r="ES137" i="26"/>
  <c r="ER131" i="26"/>
  <c r="EX145" i="26"/>
  <c r="EK139" i="26"/>
  <c r="EU146" i="26"/>
  <c r="EZ136" i="26"/>
  <c r="ER138" i="26"/>
  <c r="EU143" i="26"/>
  <c r="EW133" i="26"/>
  <c r="EN135" i="26"/>
  <c r="EQ128" i="26"/>
  <c r="EX147" i="26"/>
  <c r="EZ128" i="26"/>
  <c r="EK134" i="26"/>
  <c r="EY131" i="26"/>
  <c r="EO147" i="26"/>
  <c r="EV136" i="26"/>
  <c r="EP147" i="26"/>
  <c r="EU138" i="26"/>
  <c r="EQ145" i="26"/>
  <c r="EQ146" i="26"/>
  <c r="EM142" i="26"/>
  <c r="ET132" i="26"/>
  <c r="EP129" i="26"/>
  <c r="EL134" i="26"/>
  <c r="FD146" i="26"/>
  <c r="EQ142" i="26"/>
  <c r="EY146" i="26"/>
  <c r="FB143" i="26"/>
  <c r="EM136" i="26"/>
  <c r="FD142" i="26"/>
  <c r="FC147" i="26"/>
  <c r="EV139" i="26"/>
  <c r="EU134" i="26"/>
  <c r="EP144" i="26"/>
  <c r="EX142" i="26"/>
  <c r="EX131" i="26"/>
  <c r="FD136" i="26"/>
  <c r="ET145" i="26"/>
  <c r="FB133" i="26"/>
  <c r="ES136" i="26"/>
  <c r="EV138" i="26"/>
  <c r="EY139" i="26"/>
  <c r="EK145" i="26"/>
  <c r="EY142" i="26"/>
  <c r="EL146" i="26"/>
  <c r="ET134" i="26"/>
  <c r="EK132" i="26"/>
  <c r="EU147" i="26"/>
  <c r="EP143" i="26"/>
  <c r="EW140" i="26"/>
  <c r="ER145" i="26"/>
  <c r="FA139" i="26"/>
  <c r="EX138" i="26"/>
  <c r="EX133" i="26"/>
  <c r="FB128" i="26"/>
  <c r="EQ141" i="26"/>
  <c r="EO146" i="26"/>
  <c r="EW136" i="26"/>
  <c r="EM133" i="26"/>
  <c r="EX137" i="26"/>
  <c r="FD141" i="26"/>
  <c r="EY130" i="26"/>
  <c r="EP139" i="26"/>
  <c r="EK135" i="26"/>
  <c r="FB147" i="26"/>
  <c r="FB139" i="26"/>
  <c r="EU141" i="26"/>
  <c r="FC138" i="26"/>
  <c r="EP140" i="26"/>
  <c r="ER136" i="26"/>
  <c r="FB135" i="26"/>
  <c r="EQ135" i="26"/>
  <c r="EO131" i="26"/>
  <c r="EW144" i="26"/>
  <c r="EL139" i="26"/>
  <c r="EN144" i="26"/>
  <c r="EN142" i="26"/>
  <c r="FA136" i="26"/>
  <c r="ET133" i="26"/>
  <c r="EX128" i="26"/>
  <c r="EX146" i="26"/>
  <c r="ET143" i="26"/>
  <c r="EU135" i="26"/>
  <c r="EW131" i="26"/>
  <c r="FD138" i="26"/>
  <c r="EK144" i="26"/>
  <c r="FC132" i="26"/>
  <c r="ER140" i="26"/>
  <c r="EN140" i="26"/>
  <c r="FA137" i="26"/>
  <c r="EY137" i="26"/>
  <c r="EV135" i="26"/>
  <c r="ES138" i="26"/>
  <c r="FC131" i="26"/>
  <c r="ES144" i="26"/>
  <c r="FD144" i="26"/>
  <c r="EW146" i="26"/>
  <c r="EZ144" i="26"/>
  <c r="EM139" i="26"/>
  <c r="EM140" i="26"/>
  <c r="ET135" i="26"/>
  <c r="EZ135" i="26"/>
  <c r="EL133" i="26"/>
  <c r="FC136" i="26"/>
  <c r="EO138" i="26"/>
  <c r="EV133" i="26"/>
  <c r="FD143" i="26"/>
  <c r="EN137" i="26"/>
  <c r="EW132" i="26"/>
  <c r="EZ143" i="26"/>
  <c r="ES135" i="26"/>
  <c r="EP138" i="26"/>
  <c r="EU132" i="26"/>
  <c r="FB132" i="26"/>
  <c r="EZ142" i="26"/>
  <c r="ES128" i="26"/>
  <c r="EN132" i="26"/>
  <c r="EL135" i="26"/>
  <c r="FA144" i="26"/>
  <c r="EL130" i="26"/>
  <c r="EX143" i="26"/>
  <c r="ER139" i="26"/>
  <c r="EM128" i="26"/>
  <c r="EK130" i="26"/>
  <c r="FD137" i="26"/>
  <c r="EY132" i="26"/>
  <c r="ET137" i="26"/>
  <c r="FB134" i="26"/>
  <c r="EZ130" i="26"/>
  <c r="ER128" i="26"/>
  <c r="EK147" i="26"/>
  <c r="EX130" i="26"/>
  <c r="FB131" i="26"/>
  <c r="EX144" i="26"/>
  <c r="ES145" i="26"/>
  <c r="ET147" i="26"/>
  <c r="EN129" i="26"/>
  <c r="FD133" i="26"/>
  <c r="EO128" i="26"/>
  <c r="EZ141" i="26"/>
  <c r="EV130" i="26"/>
  <c r="EY128" i="26"/>
  <c r="ET142" i="26"/>
  <c r="EU136" i="26"/>
  <c r="EO133" i="26"/>
  <c r="FA140" i="26"/>
  <c r="EY129" i="26"/>
  <c r="ET139" i="26"/>
  <c r="ES142" i="26"/>
  <c r="EZ139" i="26"/>
  <c r="EY136" i="26"/>
  <c r="ER143" i="26"/>
  <c r="EO134" i="26"/>
  <c r="ET131" i="26"/>
  <c r="FA129" i="26"/>
  <c r="FC145" i="26"/>
  <c r="FA143" i="26"/>
  <c r="EK143" i="26"/>
  <c r="EU144" i="26"/>
  <c r="EQ134" i="26"/>
  <c r="EL140" i="26"/>
  <c r="EN128" i="26"/>
  <c r="EX136" i="26"/>
  <c r="EM144" i="26"/>
  <c r="EQ143" i="26"/>
  <c r="EM146" i="26"/>
  <c r="FA138" i="26"/>
  <c r="EY144" i="26"/>
  <c r="ES147" i="26"/>
  <c r="FC134" i="26"/>
  <c r="EM145" i="26"/>
  <c r="EO135" i="26"/>
  <c r="FB138" i="26"/>
  <c r="EO139" i="26"/>
  <c r="ES130" i="26"/>
  <c r="EL137" i="26"/>
  <c r="EW134" i="26"/>
  <c r="EW142" i="26"/>
  <c r="EU145" i="26"/>
  <c r="FA135" i="26"/>
  <c r="EN130" i="26"/>
  <c r="EM130" i="26"/>
  <c r="EW137" i="26"/>
  <c r="ER146" i="26"/>
  <c r="EK141" i="26"/>
  <c r="EM138" i="26"/>
  <c r="EM143" i="26"/>
  <c r="ES131" i="26"/>
  <c r="EZ129" i="26"/>
  <c r="EP128" i="26"/>
  <c r="EO130" i="26"/>
  <c r="FB146" i="26"/>
  <c r="FA128" i="26"/>
  <c r="EW138" i="26"/>
  <c r="EW143" i="26"/>
  <c r="FA131" i="26"/>
  <c r="ER144" i="26"/>
  <c r="EL131" i="26"/>
  <c r="FC146" i="26"/>
  <c r="EL141" i="26"/>
  <c r="ET146" i="26"/>
  <c r="EZ140" i="26"/>
  <c r="EQ132" i="26"/>
  <c r="EV147" i="26"/>
  <c r="EQ144" i="26"/>
  <c r="ET141" i="26"/>
  <c r="EL128" i="26"/>
  <c r="EV134" i="26"/>
  <c r="EN143" i="26"/>
  <c r="EP146" i="26"/>
  <c r="ER137" i="26"/>
  <c r="EP132" i="26"/>
  <c r="EV140" i="26"/>
  <c r="FC137" i="26"/>
  <c r="EY143" i="26"/>
  <c r="FC133" i="26"/>
  <c r="FD131" i="26"/>
  <c r="ET128" i="26"/>
  <c r="EQ136" i="26"/>
  <c r="EM134" i="26"/>
  <c r="EN141" i="26"/>
  <c r="FB137" i="26"/>
  <c r="EW135" i="26"/>
  <c r="EK133" i="26"/>
  <c r="FB129" i="26"/>
  <c r="EY140" i="26"/>
  <c r="FD140" i="26"/>
  <c r="ES146" i="26"/>
  <c r="EM132" i="26"/>
  <c r="EK137" i="26"/>
  <c r="EK138" i="26"/>
  <c r="FA147" i="26"/>
  <c r="EZ137" i="26"/>
  <c r="EL144" i="26"/>
  <c r="EY147" i="26"/>
  <c r="EQ133" i="26"/>
  <c r="EN131" i="26"/>
  <c r="ES129" i="26"/>
  <c r="EV143" i="26"/>
  <c r="ET129" i="26"/>
  <c r="FB145" i="26"/>
  <c r="EO140" i="26"/>
  <c r="FC129" i="26"/>
  <c r="EX139" i="26"/>
  <c r="EV145" i="26"/>
  <c r="EK131" i="26"/>
  <c r="EO136" i="26"/>
  <c r="FA130" i="26"/>
  <c r="EP135" i="26"/>
  <c r="FD130" i="26"/>
  <c r="FA141" i="26"/>
  <c r="FD132" i="26"/>
  <c r="FD129" i="26"/>
  <c r="EU142" i="26"/>
  <c r="ES132" i="26"/>
  <c r="EK136" i="26"/>
  <c r="ER147" i="26"/>
  <c r="EW141" i="26"/>
  <c r="FD139" i="26"/>
  <c r="EL132" i="26"/>
  <c r="EP130" i="26"/>
  <c r="EZ131" i="26"/>
  <c r="EV131" i="26"/>
  <c r="FC144" i="26"/>
  <c r="EP134" i="26"/>
  <c r="FD135" i="26"/>
  <c r="EL136" i="26"/>
  <c r="EK146" i="26"/>
  <c r="EM131" i="26"/>
  <c r="EU129" i="26"/>
  <c r="EP131" i="26"/>
  <c r="EW128" i="26"/>
  <c r="EV142" i="26"/>
  <c r="EP145" i="26"/>
  <c r="EN133" i="26"/>
  <c r="FA132" i="26"/>
  <c r="FA142" i="26"/>
  <c r="EY145" i="26"/>
  <c r="FC141" i="26"/>
  <c r="EN134" i="26"/>
  <c r="EY134" i="26"/>
  <c r="FD128" i="26"/>
  <c r="FD145" i="26"/>
  <c r="FD147" i="26"/>
  <c r="EM141" i="26"/>
  <c r="EU140" i="26"/>
  <c r="EY133" i="26"/>
  <c r="EZ133" i="26"/>
  <c r="EP141" i="26"/>
  <c r="EX141" i="26"/>
  <c r="ER133" i="26"/>
  <c r="EO142" i="26"/>
  <c r="FD134" i="26"/>
  <c r="ET136" i="26"/>
  <c r="EW145" i="26"/>
  <c r="FC143" i="26"/>
  <c r="EK142" i="26"/>
  <c r="EL129" i="26"/>
  <c r="EQ130" i="26"/>
  <c r="EM137" i="26"/>
  <c r="EZ134" i="26"/>
  <c r="ET144" i="26"/>
  <c r="EO143" i="26"/>
  <c r="EM135" i="26"/>
  <c r="EO144" i="26"/>
  <c r="EN146" i="26"/>
  <c r="EN139" i="26"/>
  <c r="EV132" i="26"/>
  <c r="EL142" i="26"/>
  <c r="EQ140" i="26"/>
  <c r="EW130" i="26"/>
  <c r="ER134" i="26"/>
  <c r="EL138" i="26"/>
  <c r="EZ138" i="26"/>
  <c r="ES140" i="26"/>
  <c r="FC128" i="26"/>
  <c r="EP137" i="26"/>
  <c r="EO129" i="26"/>
  <c r="EX132" i="26"/>
  <c r="FC130" i="26"/>
  <c r="EQ138" i="26"/>
  <c r="FB141" i="26"/>
  <c r="EU128" i="26"/>
  <c r="EY141" i="26"/>
  <c r="FC139" i="26"/>
  <c r="EU137" i="26"/>
  <c r="EX140" i="26"/>
  <c r="FA134" i="26"/>
  <c r="ER142" i="26"/>
  <c r="EV146" i="26"/>
  <c r="ES143" i="26"/>
  <c r="EQ137" i="26"/>
  <c r="JK81" i="52" a="1"/>
  <c r="JK86" i="52" s="1"/>
  <c r="JT86" i="52"/>
  <c r="ET130" i="46" l="1"/>
  <c r="EK134" i="46"/>
  <c r="EL143" i="46"/>
  <c r="EZ131" i="46"/>
  <c r="EX143" i="46"/>
  <c r="EO137" i="46"/>
  <c r="EI143" i="46"/>
  <c r="EO143" i="46"/>
  <c r="EJ129" i="46"/>
  <c r="EW144" i="46"/>
  <c r="EL142" i="46"/>
  <c r="FB126" i="46"/>
  <c r="EM134" i="46"/>
  <c r="EQ132" i="46"/>
  <c r="ET134" i="46"/>
  <c r="FA144" i="46"/>
  <c r="EV127" i="46"/>
  <c r="EN127" i="46"/>
  <c r="EJ133" i="46"/>
  <c r="EN130" i="46"/>
  <c r="EM139" i="46"/>
  <c r="EK138" i="46"/>
  <c r="EN128" i="46"/>
  <c r="EQ140" i="46"/>
  <c r="ET138" i="46"/>
  <c r="FB134" i="46"/>
  <c r="EW132" i="46"/>
  <c r="EZ144" i="46"/>
  <c r="EM137" i="46"/>
  <c r="EN143" i="46"/>
  <c r="EU143" i="46"/>
  <c r="EV131" i="46"/>
  <c r="ES129" i="46"/>
  <c r="EL131" i="46"/>
  <c r="EP139" i="46"/>
  <c r="EL135" i="46"/>
  <c r="EZ140" i="46"/>
  <c r="EV141" i="46"/>
  <c r="EP136" i="46"/>
  <c r="EM145" i="46"/>
  <c r="EI127" i="46"/>
  <c r="FB138" i="46"/>
  <c r="ER129" i="46"/>
  <c r="EJ134" i="46"/>
  <c r="FA134" i="46"/>
  <c r="EY127" i="46"/>
  <c r="EU134" i="46"/>
  <c r="EX138" i="46"/>
  <c r="EK143" i="46"/>
  <c r="ER130" i="46"/>
  <c r="FA129" i="46"/>
  <c r="ES132" i="46"/>
  <c r="EO144" i="46"/>
  <c r="EL134" i="46"/>
  <c r="ER144" i="46"/>
  <c r="EO129" i="46"/>
  <c r="FB133" i="46"/>
  <c r="EU141" i="46"/>
  <c r="FB132" i="46"/>
  <c r="EW135" i="46"/>
  <c r="EW145" i="46"/>
  <c r="EU145" i="46"/>
  <c r="ER143" i="46"/>
  <c r="EZ126" i="46"/>
  <c r="EL144" i="46"/>
  <c r="FA126" i="46"/>
  <c r="ES134" i="46"/>
  <c r="EL130" i="46"/>
  <c r="EV126" i="46"/>
  <c r="EZ135" i="46"/>
  <c r="EO145" i="46"/>
  <c r="EX127" i="46"/>
  <c r="ES141" i="46"/>
  <c r="EU136" i="46"/>
  <c r="ER142" i="46"/>
  <c r="EY143" i="46"/>
  <c r="FA145" i="46"/>
  <c r="EW138" i="46"/>
  <c r="EN129" i="46"/>
  <c r="EN136" i="46"/>
  <c r="EN144" i="46"/>
  <c r="EX132" i="46"/>
  <c r="EQ128" i="46"/>
  <c r="EW129" i="46"/>
  <c r="EQ133" i="46"/>
  <c r="ET142" i="46"/>
  <c r="EW136" i="46"/>
  <c r="EL139" i="46"/>
  <c r="EN133" i="46"/>
  <c r="EV142" i="46"/>
  <c r="ES136" i="46"/>
  <c r="EX130" i="46"/>
  <c r="EP137" i="46"/>
  <c r="EM133" i="46"/>
  <c r="ET143" i="46"/>
  <c r="EL145" i="46"/>
  <c r="FA136" i="46"/>
  <c r="EO128" i="46"/>
  <c r="EU138" i="46"/>
  <c r="FA140" i="46"/>
  <c r="FA135" i="46"/>
  <c r="EU137" i="46"/>
  <c r="EP127" i="46"/>
  <c r="ET136" i="46"/>
  <c r="EO127" i="46"/>
  <c r="EY130" i="46"/>
  <c r="EZ141" i="46"/>
  <c r="EU139" i="46"/>
  <c r="EI132" i="46"/>
  <c r="EW131" i="46"/>
  <c r="ES128" i="46"/>
  <c r="FA137" i="46"/>
  <c r="EW143" i="46"/>
  <c r="EO133" i="46"/>
  <c r="EI133" i="46"/>
  <c r="EP129" i="46"/>
  <c r="EY136" i="46"/>
  <c r="EY131" i="46"/>
  <c r="ET135" i="46"/>
  <c r="EX128" i="46"/>
  <c r="EX134" i="46"/>
  <c r="FB128" i="46"/>
  <c r="EZ145" i="46"/>
  <c r="FA138" i="46"/>
  <c r="EJ132" i="46"/>
  <c r="EX136" i="46"/>
  <c r="EO130" i="46"/>
  <c r="EP143" i="46"/>
  <c r="ET131" i="46"/>
  <c r="EY133" i="46"/>
  <c r="EU129" i="46"/>
  <c r="FB129" i="46"/>
  <c r="EV128" i="46"/>
  <c r="EK137" i="46"/>
  <c r="EJ135" i="46"/>
  <c r="EK126" i="46"/>
  <c r="ES144" i="46"/>
  <c r="EP128" i="46"/>
  <c r="EY141" i="46"/>
  <c r="EI142" i="46"/>
  <c r="EQ135" i="46"/>
  <c r="EV143" i="46"/>
  <c r="EU135" i="46"/>
  <c r="EJ127" i="46"/>
  <c r="FA130" i="46"/>
  <c r="EW128" i="46"/>
  <c r="ER135" i="46"/>
  <c r="EU132" i="46"/>
  <c r="ET128" i="46"/>
  <c r="EI144" i="46"/>
  <c r="ES138" i="46"/>
  <c r="EM142" i="46"/>
  <c r="EW140" i="46"/>
  <c r="FB139" i="46"/>
  <c r="FB131" i="46"/>
  <c r="ES126" i="46"/>
  <c r="EZ128" i="46"/>
  <c r="ER126" i="46"/>
  <c r="EZ143" i="46"/>
  <c r="EM130" i="46"/>
  <c r="EP131" i="46"/>
  <c r="EX129" i="46"/>
  <c r="EQ127" i="46"/>
  <c r="FB140" i="46"/>
  <c r="ET144" i="46"/>
  <c r="EW142" i="46"/>
  <c r="EO138" i="46"/>
  <c r="EM126" i="46"/>
  <c r="ES145" i="46"/>
  <c r="ET127" i="46"/>
  <c r="EZ139" i="46"/>
  <c r="EL128" i="46"/>
  <c r="EN142" i="46"/>
  <c r="ES135" i="46"/>
  <c r="EI136" i="46"/>
  <c r="ET129" i="46"/>
  <c r="EX137" i="46"/>
  <c r="EP133" i="46"/>
  <c r="EX144" i="46"/>
  <c r="EU131" i="46"/>
  <c r="EV130" i="46"/>
  <c r="EL136" i="46"/>
  <c r="EV134" i="46"/>
  <c r="ES130" i="46"/>
  <c r="EV129" i="46"/>
  <c r="FB145" i="46"/>
  <c r="EI128" i="46"/>
  <c r="EN138" i="46"/>
  <c r="ES131" i="46"/>
  <c r="FB136" i="46"/>
  <c r="EI139" i="46"/>
  <c r="EK128" i="46"/>
  <c r="ES143" i="46"/>
  <c r="FA127" i="46"/>
  <c r="EV140" i="46"/>
  <c r="EO136" i="46"/>
  <c r="EU144" i="46"/>
  <c r="EU140" i="46"/>
  <c r="EW126" i="46"/>
  <c r="EL138" i="46"/>
  <c r="EV144" i="46"/>
  <c r="FA131" i="46"/>
  <c r="EO140" i="46"/>
  <c r="EO132" i="46"/>
  <c r="EN126" i="46"/>
  <c r="EJ145" i="46"/>
  <c r="ET132" i="46"/>
  <c r="ES137" i="46"/>
  <c r="EP145" i="46"/>
  <c r="ER134" i="46"/>
  <c r="EQ145" i="46"/>
  <c r="EJ130" i="46"/>
  <c r="EK144" i="46"/>
  <c r="FB137" i="46"/>
  <c r="EY137" i="46"/>
  <c r="EQ143" i="46"/>
  <c r="ET133" i="46"/>
  <c r="EM127" i="46"/>
  <c r="FB127" i="46"/>
  <c r="EI130" i="46"/>
  <c r="EN134" i="46"/>
  <c r="EO135" i="46"/>
  <c r="EJ141" i="46"/>
  <c r="EN137" i="46"/>
  <c r="EV133" i="46"/>
  <c r="EV132" i="46"/>
  <c r="EZ127" i="46"/>
  <c r="EQ131" i="46"/>
  <c r="EM131" i="46"/>
  <c r="EV136" i="46"/>
  <c r="EW139" i="46"/>
  <c r="EM138" i="46"/>
  <c r="EQ142" i="46"/>
  <c r="FB141" i="46"/>
  <c r="EJ140" i="46"/>
  <c r="ER133" i="46"/>
  <c r="EW134" i="46"/>
  <c r="EW141" i="46"/>
  <c r="EZ134" i="46"/>
  <c r="EI138" i="46"/>
  <c r="EM135" i="46"/>
  <c r="EL137" i="46"/>
  <c r="EI134" i="46"/>
  <c r="EZ136" i="46"/>
  <c r="EU127" i="46"/>
  <c r="ER141" i="46"/>
  <c r="EL129" i="46"/>
  <c r="EU126" i="46"/>
  <c r="EL127" i="46"/>
  <c r="FB144" i="46"/>
  <c r="FB135" i="46"/>
  <c r="ER140" i="46"/>
  <c r="FA132" i="46"/>
  <c r="EZ129" i="46"/>
  <c r="EP130" i="46"/>
  <c r="EM132" i="46"/>
  <c r="FB142" i="46"/>
  <c r="EO139" i="46"/>
  <c r="EY138" i="46"/>
  <c r="EV138" i="46"/>
  <c r="ET145" i="46"/>
  <c r="ES127" i="46"/>
  <c r="ET141" i="46"/>
  <c r="EJ139" i="46"/>
  <c r="EJ144" i="46"/>
  <c r="FB143" i="46"/>
  <c r="EQ141" i="46"/>
  <c r="EP138" i="46"/>
  <c r="EY135" i="46"/>
  <c r="EM144" i="46"/>
  <c r="EJ126" i="46"/>
  <c r="EX126" i="46"/>
  <c r="EK135" i="46"/>
  <c r="EI126" i="46"/>
  <c r="EW130" i="46"/>
  <c r="FA128" i="46"/>
  <c r="EW133" i="46"/>
  <c r="ER137" i="46"/>
  <c r="EV137" i="46"/>
  <c r="EI129" i="46"/>
  <c r="EX131" i="46"/>
  <c r="EK129" i="46"/>
  <c r="EY140" i="46"/>
  <c r="EV139" i="46"/>
  <c r="EZ138" i="46"/>
  <c r="EN135" i="46"/>
  <c r="EK133" i="46"/>
  <c r="EQ136" i="46"/>
  <c r="EQ134" i="46"/>
  <c r="EY145" i="46"/>
  <c r="EK127" i="46"/>
  <c r="ET139" i="46"/>
  <c r="EX133" i="46"/>
  <c r="EZ130" i="46"/>
  <c r="EJ137" i="46"/>
  <c r="ET126" i="46"/>
  <c r="EK136" i="46"/>
  <c r="EW127" i="46"/>
  <c r="ER127" i="46"/>
  <c r="EI141" i="46"/>
  <c r="EK131" i="46"/>
  <c r="EM143" i="46"/>
  <c r="EM140" i="46"/>
  <c r="EO142" i="46"/>
  <c r="EN140" i="46"/>
  <c r="EQ126" i="46"/>
  <c r="EQ139" i="46"/>
  <c r="EN139" i="46"/>
  <c r="EJ142" i="46"/>
  <c r="FA141" i="46"/>
  <c r="EP144" i="46"/>
  <c r="EU130" i="46"/>
  <c r="EN141" i="46"/>
  <c r="EX140" i="46"/>
  <c r="EL140" i="46"/>
  <c r="EX139" i="46"/>
  <c r="ER138" i="46"/>
  <c r="EX135" i="46"/>
  <c r="ER128" i="46"/>
  <c r="EM129" i="46"/>
  <c r="EY128" i="46"/>
  <c r="EX145" i="46"/>
  <c r="ER131" i="46"/>
  <c r="FA142" i="46"/>
  <c r="FA139" i="46"/>
  <c r="EU133" i="46"/>
  <c r="EK145" i="46"/>
  <c r="EM128" i="46"/>
  <c r="EJ136" i="46"/>
  <c r="FA143" i="46"/>
  <c r="EK132" i="46"/>
  <c r="EO141" i="46"/>
  <c r="EY142" i="46"/>
  <c r="EK141" i="46"/>
  <c r="EJ138" i="46"/>
  <c r="EZ133" i="46"/>
  <c r="EX142" i="46"/>
  <c r="EM136" i="46"/>
  <c r="EQ130" i="46"/>
  <c r="EK139" i="46"/>
  <c r="EQ129" i="46"/>
  <c r="EI137" i="46"/>
  <c r="EK130" i="46"/>
  <c r="ER145" i="46"/>
  <c r="EX141" i="46"/>
  <c r="EI131" i="46"/>
  <c r="FA133" i="46"/>
  <c r="EZ132" i="46"/>
  <c r="ER139" i="46"/>
  <c r="EK140" i="46"/>
  <c r="ES140" i="46"/>
  <c r="EI135" i="46"/>
  <c r="ES133" i="46"/>
  <c r="EJ131" i="46"/>
  <c r="EZ142" i="46"/>
  <c r="ER132" i="46"/>
  <c r="ES139" i="46"/>
  <c r="EQ137" i="46"/>
  <c r="EY144" i="46"/>
  <c r="ES142" i="46"/>
  <c r="EJ128" i="46"/>
  <c r="EP142" i="46"/>
  <c r="ET140" i="46"/>
  <c r="EI140" i="46"/>
  <c r="EV145" i="46"/>
  <c r="EP134" i="46"/>
  <c r="EY139" i="46"/>
  <c r="EP126" i="46"/>
  <c r="EZ137" i="46"/>
  <c r="EI145" i="46"/>
  <c r="EN145" i="46"/>
  <c r="EP140" i="46"/>
  <c r="EP135" i="46"/>
  <c r="EL141" i="46"/>
  <c r="EN131" i="46"/>
  <c r="EL126" i="46"/>
  <c r="EQ138" i="46"/>
  <c r="EU128" i="46"/>
  <c r="EV135" i="46"/>
  <c r="ER136" i="46"/>
  <c r="ET137" i="46"/>
  <c r="EY134" i="46"/>
  <c r="EQ144" i="46"/>
  <c r="EN132" i="46"/>
  <c r="EO134" i="46"/>
  <c r="EM141" i="46"/>
  <c r="EY126" i="46"/>
  <c r="EP132" i="46"/>
  <c r="EJ143" i="46"/>
  <c r="FB130" i="46"/>
  <c r="EY129" i="46"/>
  <c r="EL133" i="46"/>
  <c r="EW137" i="46"/>
  <c r="EO126" i="46"/>
  <c r="EK142" i="46"/>
  <c r="EL132" i="46"/>
  <c r="EP141" i="46"/>
  <c r="EY132" i="46"/>
  <c r="EO131" i="46"/>
  <c r="EI103" i="46" a="1"/>
  <c r="ES121" i="46" s="1"/>
  <c r="EK105" i="26" a="1"/>
  <c r="JK84" i="52"/>
  <c r="JK81" i="52"/>
  <c r="JK82" i="52"/>
  <c r="JK83" i="52"/>
  <c r="JK85" i="52"/>
  <c r="JK87" i="52"/>
  <c r="JK89" i="52"/>
  <c r="JK88" i="52"/>
  <c r="JV88" i="52"/>
  <c r="JW89" i="52"/>
  <c r="JU87" i="52"/>
  <c r="JP82" i="52"/>
  <c r="JR84" i="52"/>
  <c r="JQ83" i="52"/>
  <c r="JS85" i="52"/>
  <c r="JO81" i="52"/>
  <c r="EI104" i="46" l="1"/>
  <c r="EO106" i="46"/>
  <c r="EW112" i="46"/>
  <c r="FB116" i="46"/>
  <c r="ET116" i="46"/>
  <c r="ES112" i="46"/>
  <c r="EV120" i="46"/>
  <c r="EZ111" i="46"/>
  <c r="EU109" i="46"/>
  <c r="EM108" i="46"/>
  <c r="FB106" i="46"/>
  <c r="EX104" i="46"/>
  <c r="EK115" i="46"/>
  <c r="EQ111" i="46"/>
  <c r="FA114" i="46"/>
  <c r="EW114" i="46"/>
  <c r="EY117" i="46"/>
  <c r="EL115" i="46"/>
  <c r="EU121" i="46"/>
  <c r="EZ107" i="46"/>
  <c r="ET106" i="46"/>
  <c r="EQ120" i="46"/>
  <c r="FA112" i="46"/>
  <c r="FB108" i="46"/>
  <c r="EK117" i="46"/>
  <c r="FA103" i="46"/>
  <c r="ET115" i="46"/>
  <c r="EP103" i="46"/>
  <c r="EW105" i="46"/>
  <c r="ES116" i="46"/>
  <c r="EY110" i="46"/>
  <c r="EU108" i="46"/>
  <c r="EK121" i="46"/>
  <c r="ER113" i="46"/>
  <c r="EM107" i="46"/>
  <c r="EJ113" i="46"/>
  <c r="EQ113" i="46"/>
  <c r="EP105" i="46"/>
  <c r="EP109" i="46"/>
  <c r="EN115" i="46"/>
  <c r="FA111" i="46"/>
  <c r="EN119" i="46"/>
  <c r="ER104" i="46"/>
  <c r="EX108" i="46"/>
  <c r="EI106" i="46"/>
  <c r="EM114" i="46"/>
  <c r="EU106" i="46"/>
  <c r="EW103" i="46"/>
  <c r="EN118" i="46"/>
  <c r="EM110" i="46"/>
  <c r="FA106" i="46"/>
  <c r="EP119" i="46"/>
  <c r="EZ104" i="46"/>
  <c r="EW118" i="46"/>
  <c r="ER106" i="46"/>
  <c r="EO120" i="46"/>
  <c r="EV103" i="46"/>
  <c r="EM117" i="46"/>
  <c r="EL117" i="46"/>
  <c r="ES105" i="46"/>
  <c r="EK106" i="46"/>
  <c r="EK104" i="46"/>
  <c r="ET114" i="46"/>
  <c r="EP113" i="46"/>
  <c r="EX117" i="46"/>
  <c r="EW117" i="46"/>
  <c r="EM111" i="46"/>
  <c r="FA120" i="46"/>
  <c r="EI103" i="46"/>
  <c r="EI114" i="46"/>
  <c r="EU119" i="46"/>
  <c r="EI111" i="46"/>
  <c r="EN110" i="46"/>
  <c r="EJ111" i="46"/>
  <c r="EM106" i="46"/>
  <c r="EJ105" i="46"/>
  <c r="EZ106" i="46"/>
  <c r="EM119" i="46"/>
  <c r="EO117" i="46"/>
  <c r="ER109" i="46"/>
  <c r="EQ108" i="46"/>
  <c r="EW107" i="46"/>
  <c r="EJ107" i="46"/>
  <c r="EN107" i="46"/>
  <c r="EO105" i="46"/>
  <c r="EX110" i="46"/>
  <c r="EU115" i="46"/>
  <c r="EI113" i="46"/>
  <c r="EV116" i="46"/>
  <c r="EZ119" i="46"/>
  <c r="EO115" i="46"/>
  <c r="EQ106" i="46"/>
  <c r="EY106" i="46"/>
  <c r="EK111" i="46"/>
  <c r="ES106" i="46"/>
  <c r="ER118" i="46"/>
  <c r="ER114" i="46"/>
  <c r="EN117" i="46"/>
  <c r="EM103" i="46"/>
  <c r="EN114" i="46"/>
  <c r="EO113" i="46"/>
  <c r="EW104" i="46"/>
  <c r="EJ115" i="46"/>
  <c r="ET117" i="46"/>
  <c r="EX114" i="46"/>
  <c r="EN111" i="46"/>
  <c r="ER115" i="46"/>
  <c r="EN105" i="46"/>
  <c r="EU113" i="46"/>
  <c r="ER103" i="46"/>
  <c r="EQ110" i="46"/>
  <c r="ET113" i="46"/>
  <c r="ET112" i="46"/>
  <c r="FA115" i="46"/>
  <c r="EL113" i="46"/>
  <c r="ES109" i="46"/>
  <c r="FB113" i="46"/>
  <c r="ET120" i="46"/>
  <c r="EJ120" i="46"/>
  <c r="ES120" i="46"/>
  <c r="EL121" i="46"/>
  <c r="EL116" i="46"/>
  <c r="ES111" i="46"/>
  <c r="EV114" i="46"/>
  <c r="EI115" i="46"/>
  <c r="FA121" i="46"/>
  <c r="EW111" i="46"/>
  <c r="EK103" i="46"/>
  <c r="EZ108" i="46"/>
  <c r="EM120" i="46"/>
  <c r="EX118" i="46"/>
  <c r="EO112" i="46"/>
  <c r="EY107" i="46"/>
  <c r="EO107" i="46"/>
  <c r="EL106" i="46"/>
  <c r="EJ112" i="46"/>
  <c r="EU105" i="46"/>
  <c r="EL104" i="46"/>
  <c r="EX106" i="46"/>
  <c r="EZ120" i="46"/>
  <c r="EZ116" i="46"/>
  <c r="EI121" i="46"/>
  <c r="EK110" i="46"/>
  <c r="EU117" i="46"/>
  <c r="EX105" i="46"/>
  <c r="EQ117" i="46"/>
  <c r="FB107" i="46"/>
  <c r="FA118" i="46"/>
  <c r="EU120" i="46"/>
  <c r="EP107" i="46"/>
  <c r="EX115" i="46"/>
  <c r="EI109" i="46"/>
  <c r="FA109" i="46"/>
  <c r="EU107" i="46"/>
  <c r="EJ110" i="46"/>
  <c r="EV112" i="46"/>
  <c r="EO119" i="46"/>
  <c r="EI118" i="46"/>
  <c r="EK105" i="46"/>
  <c r="EX120" i="46"/>
  <c r="EK116" i="46"/>
  <c r="ER112" i="46"/>
  <c r="EX103" i="46"/>
  <c r="EV121" i="46"/>
  <c r="FA110" i="46"/>
  <c r="EV117" i="46"/>
  <c r="EW106" i="46"/>
  <c r="EQ114" i="46"/>
  <c r="EL114" i="46"/>
  <c r="EU114" i="46"/>
  <c r="EJ121" i="46"/>
  <c r="EO103" i="46"/>
  <c r="EM113" i="46"/>
  <c r="EX112" i="46"/>
  <c r="EK107" i="46"/>
  <c r="FB121" i="46"/>
  <c r="EP117" i="46"/>
  <c r="EQ103" i="46"/>
  <c r="EL105" i="46"/>
  <c r="FA119" i="46"/>
  <c r="EI116" i="46"/>
  <c r="EN104" i="46"/>
  <c r="EN109" i="46"/>
  <c r="EJ109" i="46"/>
  <c r="EQ121" i="46"/>
  <c r="EX107" i="46"/>
  <c r="EQ107" i="46"/>
  <c r="EO111" i="46"/>
  <c r="EK118" i="46"/>
  <c r="ES110" i="46"/>
  <c r="EW119" i="46"/>
  <c r="EM118" i="46"/>
  <c r="EL120" i="46"/>
  <c r="EL110" i="46"/>
  <c r="ET111" i="46"/>
  <c r="EL119" i="46"/>
  <c r="EM112" i="46"/>
  <c r="ES118" i="46"/>
  <c r="FB119" i="46"/>
  <c r="EO114" i="46"/>
  <c r="ET119" i="46"/>
  <c r="EJ118" i="46"/>
  <c r="EX116" i="46"/>
  <c r="EZ113" i="46"/>
  <c r="EN121" i="46"/>
  <c r="EK120" i="46"/>
  <c r="EV111" i="46"/>
  <c r="EZ105" i="46"/>
  <c r="FB103" i="46"/>
  <c r="FB118" i="46"/>
  <c r="ET121" i="46"/>
  <c r="EZ115" i="46"/>
  <c r="ET103" i="46"/>
  <c r="EI105" i="46"/>
  <c r="EP111" i="46"/>
  <c r="EJ106" i="46"/>
  <c r="EV108" i="46"/>
  <c r="EP112" i="46"/>
  <c r="FB117" i="46"/>
  <c r="EL118" i="46"/>
  <c r="EL112" i="46"/>
  <c r="EY111" i="46"/>
  <c r="ET105" i="46"/>
  <c r="EV109" i="46"/>
  <c r="EV105" i="46"/>
  <c r="EY114" i="46"/>
  <c r="EO121" i="46"/>
  <c r="EO104" i="46"/>
  <c r="EP115" i="46"/>
  <c r="EV107" i="46"/>
  <c r="EO109" i="46"/>
  <c r="EZ118" i="46"/>
  <c r="ES103" i="46"/>
  <c r="EK114" i="46"/>
  <c r="EM105" i="46"/>
  <c r="EY119" i="46"/>
  <c r="EY103" i="46"/>
  <c r="EU111" i="46"/>
  <c r="EU110" i="46"/>
  <c r="EU116" i="46"/>
  <c r="ER120" i="46"/>
  <c r="EP110" i="46"/>
  <c r="EI112" i="46"/>
  <c r="EQ105" i="46"/>
  <c r="ET109" i="46"/>
  <c r="ES119" i="46"/>
  <c r="EX111" i="46"/>
  <c r="EJ104" i="46"/>
  <c r="EK109" i="46"/>
  <c r="EP120" i="46"/>
  <c r="EI117" i="46"/>
  <c r="EU118" i="46"/>
  <c r="EU103" i="46"/>
  <c r="EO108" i="46"/>
  <c r="EJ117" i="46"/>
  <c r="ES114" i="46"/>
  <c r="EI107" i="46"/>
  <c r="ER107" i="46"/>
  <c r="ET107" i="46"/>
  <c r="FA104" i="46"/>
  <c r="EZ117" i="46"/>
  <c r="EV115" i="46"/>
  <c r="EQ112" i="46"/>
  <c r="EW116" i="46"/>
  <c r="ER105" i="46"/>
  <c r="EJ119" i="46"/>
  <c r="EL111" i="46"/>
  <c r="EN106" i="46"/>
  <c r="ES107" i="46"/>
  <c r="EV119" i="46"/>
  <c r="ER110" i="46"/>
  <c r="EP118" i="46"/>
  <c r="EO110" i="46"/>
  <c r="EI110" i="46"/>
  <c r="ET108" i="46"/>
  <c r="EM109" i="46"/>
  <c r="EV113" i="46"/>
  <c r="EW115" i="46"/>
  <c r="EL107" i="46"/>
  <c r="EY118" i="46"/>
  <c r="FB114" i="46"/>
  <c r="ET104" i="46"/>
  <c r="ER117" i="46"/>
  <c r="EY115" i="46"/>
  <c r="EQ118" i="46"/>
  <c r="FB112" i="46"/>
  <c r="ES108" i="46"/>
  <c r="EQ115" i="46"/>
  <c r="EX121" i="46"/>
  <c r="EW121" i="46"/>
  <c r="EP108" i="46"/>
  <c r="EV104" i="46"/>
  <c r="EL108" i="46"/>
  <c r="EO116" i="46"/>
  <c r="EZ103" i="46"/>
  <c r="EZ114" i="46"/>
  <c r="EY109" i="46"/>
  <c r="ER111" i="46"/>
  <c r="ER116" i="46"/>
  <c r="EP104" i="46"/>
  <c r="ER108" i="46"/>
  <c r="EW113" i="46"/>
  <c r="FB120" i="46"/>
  <c r="EN113" i="46"/>
  <c r="EZ110" i="46"/>
  <c r="EQ116" i="46"/>
  <c r="EJ103" i="46"/>
  <c r="EI120" i="46"/>
  <c r="EK119" i="46"/>
  <c r="EZ112" i="46"/>
  <c r="EY105" i="46"/>
  <c r="EY104" i="46"/>
  <c r="EV106" i="46"/>
  <c r="EW109" i="46"/>
  <c r="EY113" i="46"/>
  <c r="EM121" i="46"/>
  <c r="EW110" i="46"/>
  <c r="ET110" i="46"/>
  <c r="EY108" i="46"/>
  <c r="EY120" i="46"/>
  <c r="FB104" i="46"/>
  <c r="EP121" i="46"/>
  <c r="FA105" i="46"/>
  <c r="FA116" i="46"/>
  <c r="ET118" i="46"/>
  <c r="EP116" i="46"/>
  <c r="EU104" i="46"/>
  <c r="ES115" i="46"/>
  <c r="EI119" i="46"/>
  <c r="EJ114" i="46"/>
  <c r="ES104" i="46"/>
  <c r="EM104" i="46"/>
  <c r="EK113" i="46"/>
  <c r="EL109" i="46"/>
  <c r="EI108" i="46"/>
  <c r="EV118" i="46"/>
  <c r="EK112" i="46"/>
  <c r="EW120" i="46"/>
  <c r="EP114" i="46"/>
  <c r="EN108" i="46"/>
  <c r="EQ109" i="46"/>
  <c r="EY121" i="46"/>
  <c r="EQ119" i="46"/>
  <c r="ER119" i="46"/>
  <c r="EX113" i="46"/>
  <c r="EV110" i="46"/>
  <c r="EZ121" i="46"/>
  <c r="FA117" i="46"/>
  <c r="FB105" i="46"/>
  <c r="EX119" i="46"/>
  <c r="EY112" i="46"/>
  <c r="EM115" i="46"/>
  <c r="EO118" i="46"/>
  <c r="EM116" i="46"/>
  <c r="EL103" i="46"/>
  <c r="FB110" i="46"/>
  <c r="FA113" i="46"/>
  <c r="EN120" i="46"/>
  <c r="EZ109" i="46"/>
  <c r="EJ116" i="46"/>
  <c r="EX109" i="46"/>
  <c r="EW108" i="46"/>
  <c r="ER121" i="46"/>
  <c r="EK108" i="46"/>
  <c r="EQ104" i="46"/>
  <c r="FB111" i="46"/>
  <c r="EN116" i="46"/>
  <c r="FB115" i="46"/>
  <c r="FB109" i="46"/>
  <c r="ES117" i="46"/>
  <c r="EN112" i="46"/>
  <c r="FA107" i="46"/>
  <c r="FA108" i="46"/>
  <c r="EN103" i="46"/>
  <c r="EJ108" i="46"/>
  <c r="EY116" i="46"/>
  <c r="EU112" i="46"/>
  <c r="EP106" i="46"/>
  <c r="ES113" i="46"/>
  <c r="ET118" i="26"/>
  <c r="EZ119" i="26"/>
  <c r="FC107" i="26"/>
  <c r="EP111" i="26"/>
  <c r="EZ107" i="26"/>
  <c r="ET111" i="26"/>
  <c r="EN111" i="26"/>
  <c r="EM118" i="26"/>
  <c r="ET121" i="26"/>
  <c r="FB106" i="26"/>
  <c r="ET107" i="26"/>
  <c r="EQ117" i="26"/>
  <c r="FA108" i="26"/>
  <c r="EW123" i="26"/>
  <c r="EX121" i="26"/>
  <c r="FD115" i="26"/>
  <c r="EL106" i="26"/>
  <c r="EZ122" i="26"/>
  <c r="ES110" i="26"/>
  <c r="FB107" i="26"/>
  <c r="EK105" i="26"/>
  <c r="EX106" i="26"/>
  <c r="EZ121" i="26"/>
  <c r="ES109" i="26"/>
  <c r="EW112" i="26"/>
  <c r="FC109" i="26"/>
  <c r="EX108" i="26"/>
  <c r="ES121" i="26"/>
  <c r="EX110" i="26"/>
  <c r="FB119" i="26"/>
  <c r="ER120" i="26"/>
  <c r="EU117" i="26"/>
  <c r="FD119" i="26"/>
  <c r="ET105" i="26"/>
  <c r="ES115" i="26"/>
  <c r="EQ116" i="26"/>
  <c r="EX119" i="26"/>
  <c r="EQ107" i="26"/>
  <c r="FC119" i="26"/>
  <c r="EN112" i="26"/>
  <c r="FD116" i="26"/>
  <c r="ER111" i="26"/>
  <c r="EO109" i="26"/>
  <c r="EY120" i="26"/>
  <c r="EU107" i="26"/>
  <c r="EN107" i="26"/>
  <c r="EL107" i="26"/>
  <c r="EM107" i="26"/>
  <c r="EY117" i="26"/>
  <c r="EO105" i="26"/>
  <c r="EO111" i="26"/>
  <c r="EQ109" i="26"/>
  <c r="EZ120" i="26"/>
  <c r="EL113" i="26"/>
  <c r="EW108" i="26"/>
  <c r="EU121" i="26"/>
  <c r="EX118" i="26"/>
  <c r="EX105" i="26"/>
  <c r="EV123" i="26"/>
  <c r="EY115" i="26"/>
  <c r="EX107" i="26"/>
  <c r="EQ123" i="26"/>
  <c r="EP123" i="26"/>
  <c r="FC110" i="26"/>
  <c r="EK113" i="26"/>
  <c r="EK120" i="26"/>
  <c r="EO119" i="26"/>
  <c r="EW115" i="26"/>
  <c r="EV117" i="26"/>
  <c r="FB123" i="26"/>
  <c r="FD109" i="26"/>
  <c r="EW105" i="26"/>
  <c r="FB105" i="26"/>
  <c r="EZ110" i="26"/>
  <c r="EP108" i="26"/>
  <c r="FA116" i="26"/>
  <c r="EO106" i="26"/>
  <c r="EU112" i="26"/>
  <c r="EY122" i="26"/>
  <c r="FC112" i="26"/>
  <c r="FB111" i="26"/>
  <c r="EN120" i="26"/>
  <c r="EL114" i="26"/>
  <c r="FD122" i="26"/>
  <c r="EK119" i="26"/>
  <c r="EO108" i="26"/>
  <c r="EM119" i="26"/>
  <c r="ES123" i="26"/>
  <c r="EW120" i="26"/>
  <c r="FA105" i="26"/>
  <c r="EY109" i="26"/>
  <c r="FC116" i="26"/>
  <c r="FA118" i="26"/>
  <c r="FB110" i="26"/>
  <c r="EQ122" i="26"/>
  <c r="FB116" i="26"/>
  <c r="ES106" i="26"/>
  <c r="ER118" i="26"/>
  <c r="ER114" i="26"/>
  <c r="FA114" i="26"/>
  <c r="EX109" i="26"/>
  <c r="EL110" i="26"/>
  <c r="EP110" i="26"/>
  <c r="FB117" i="26"/>
  <c r="EP116" i="26"/>
  <c r="EN116" i="26"/>
  <c r="EL105" i="26"/>
  <c r="ET110" i="26"/>
  <c r="EQ113" i="26"/>
  <c r="EQ106" i="26"/>
  <c r="FA117" i="26"/>
  <c r="EY105" i="26"/>
  <c r="EO113" i="26"/>
  <c r="ES119" i="26"/>
  <c r="EP115" i="26"/>
  <c r="EP113" i="26"/>
  <c r="EU114" i="26"/>
  <c r="FC114" i="26"/>
  <c r="ET109" i="26"/>
  <c r="ER117" i="26"/>
  <c r="ET117" i="26"/>
  <c r="FD117" i="26"/>
  <c r="EV118" i="26"/>
  <c r="EU123" i="26"/>
  <c r="FA112" i="26"/>
  <c r="EP121" i="26"/>
  <c r="ES122" i="26"/>
  <c r="EW106" i="26"/>
  <c r="EV116" i="26"/>
  <c r="EM115" i="26"/>
  <c r="ES116" i="26"/>
  <c r="EZ111" i="26"/>
  <c r="EQ114" i="26"/>
  <c r="EN109" i="26"/>
  <c r="EQ105" i="26"/>
  <c r="EK110" i="26"/>
  <c r="EO115" i="26"/>
  <c r="FC120" i="26"/>
  <c r="EZ113" i="26"/>
  <c r="EQ118" i="26"/>
  <c r="ER108" i="26"/>
  <c r="EY107" i="26"/>
  <c r="ER106" i="26"/>
  <c r="ER116" i="26"/>
  <c r="FD106" i="26"/>
  <c r="EM116" i="26"/>
  <c r="ET123" i="26"/>
  <c r="ER119" i="26"/>
  <c r="EM121" i="26"/>
  <c r="ES107" i="26"/>
  <c r="FB114" i="26"/>
  <c r="FA110" i="26"/>
  <c r="FD118" i="26"/>
  <c r="EZ123" i="26"/>
  <c r="ES120" i="26"/>
  <c r="EN117" i="26"/>
  <c r="FC108" i="26"/>
  <c r="EQ120" i="26"/>
  <c r="EK121" i="26"/>
  <c r="EU116" i="26"/>
  <c r="FB121" i="26"/>
  <c r="EK115" i="26"/>
  <c r="EW117" i="26"/>
  <c r="EX120" i="26"/>
  <c r="EL115" i="26"/>
  <c r="ER122" i="26"/>
  <c r="EV112" i="26"/>
  <c r="EZ114" i="26"/>
  <c r="EN118" i="26"/>
  <c r="FD112" i="26"/>
  <c r="FD108" i="26"/>
  <c r="EL117" i="26"/>
  <c r="EM117" i="26"/>
  <c r="EV114" i="26"/>
  <c r="EO117" i="26"/>
  <c r="EM114" i="26"/>
  <c r="EY121" i="26"/>
  <c r="EP105" i="26"/>
  <c r="EL123" i="26"/>
  <c r="EU115" i="26"/>
  <c r="ES111" i="26"/>
  <c r="EV113" i="26"/>
  <c r="ES108" i="26"/>
  <c r="FD107" i="26"/>
  <c r="EK109" i="26"/>
  <c r="ET106" i="26"/>
  <c r="EY106" i="26"/>
  <c r="EV109" i="26"/>
  <c r="EK118" i="26"/>
  <c r="EW122" i="26"/>
  <c r="EM122" i="26"/>
  <c r="ES114" i="26"/>
  <c r="EW121" i="26"/>
  <c r="EM113" i="26"/>
  <c r="EL120" i="26"/>
  <c r="EM106" i="26"/>
  <c r="FD114" i="26"/>
  <c r="ET108" i="26"/>
  <c r="EO112" i="26"/>
  <c r="FA115" i="26"/>
  <c r="FA107" i="26"/>
  <c r="EX114" i="26"/>
  <c r="EW107" i="26"/>
  <c r="EM123" i="26"/>
  <c r="ES105" i="26"/>
  <c r="FB108" i="26"/>
  <c r="EO118" i="26"/>
  <c r="EZ115" i="26"/>
  <c r="EX113" i="26"/>
  <c r="EP118" i="26"/>
  <c r="EZ109" i="26"/>
  <c r="FC123" i="26"/>
  <c r="EL121" i="26"/>
  <c r="EW114" i="26"/>
  <c r="EV105" i="26"/>
  <c r="EM108" i="26"/>
  <c r="EY123" i="26"/>
  <c r="EV119" i="26"/>
  <c r="EO107" i="26"/>
  <c r="ET120" i="26"/>
  <c r="EO114" i="26"/>
  <c r="EU111" i="26"/>
  <c r="EZ117" i="26"/>
  <c r="EM110" i="26"/>
  <c r="ER110" i="26"/>
  <c r="EM112" i="26"/>
  <c r="ES118" i="26"/>
  <c r="EN122" i="26"/>
  <c r="EZ108" i="26"/>
  <c r="EU106" i="26"/>
  <c r="EX123" i="26"/>
  <c r="FD113" i="26"/>
  <c r="EQ111" i="26"/>
  <c r="EV108" i="26"/>
  <c r="EO120" i="26"/>
  <c r="ER107" i="26"/>
  <c r="EP114" i="26"/>
  <c r="EX111" i="26"/>
  <c r="ES117" i="26"/>
  <c r="EX117" i="26"/>
  <c r="ET113" i="26"/>
  <c r="FA120" i="26"/>
  <c r="EU105" i="26"/>
  <c r="FA122" i="26"/>
  <c r="ES113" i="26"/>
  <c r="FB118" i="26"/>
  <c r="FA111" i="26"/>
  <c r="FA106" i="26"/>
  <c r="EU118" i="26"/>
  <c r="EO116" i="26"/>
  <c r="EW118" i="26"/>
  <c r="EK111" i="26"/>
  <c r="EK117" i="26"/>
  <c r="EP109" i="26"/>
  <c r="ET115" i="26"/>
  <c r="EQ115" i="26"/>
  <c r="FD121" i="26"/>
  <c r="EP112" i="26"/>
  <c r="FA121" i="26"/>
  <c r="FA113" i="26"/>
  <c r="EP107" i="26"/>
  <c r="ET114" i="26"/>
  <c r="EY113" i="26"/>
  <c r="FD120" i="26"/>
  <c r="EM111" i="26"/>
  <c r="EL118" i="26"/>
  <c r="EU113" i="26"/>
  <c r="EK106" i="26"/>
  <c r="EZ105" i="26"/>
  <c r="EX115" i="26"/>
  <c r="FC113" i="26"/>
  <c r="EZ118" i="26"/>
  <c r="EV106" i="26"/>
  <c r="EU110" i="26"/>
  <c r="FA123" i="26"/>
  <c r="EU109" i="26"/>
  <c r="EQ121" i="26"/>
  <c r="EL116" i="26"/>
  <c r="EN105" i="26"/>
  <c r="FC111" i="26"/>
  <c r="EK122" i="26"/>
  <c r="EN108" i="26"/>
  <c r="EW111" i="26"/>
  <c r="ER105" i="26"/>
  <c r="ER113" i="26"/>
  <c r="EK108" i="26"/>
  <c r="FB113" i="26"/>
  <c r="FD110" i="26"/>
  <c r="EL122" i="26"/>
  <c r="ER123" i="26"/>
  <c r="EL119" i="26"/>
  <c r="EO121" i="26"/>
  <c r="EK116" i="26"/>
  <c r="FC117" i="26"/>
  <c r="EP106" i="26"/>
  <c r="ER112" i="26"/>
  <c r="ET112" i="26"/>
  <c r="EK114" i="26"/>
  <c r="FD123" i="26"/>
  <c r="EN114" i="26"/>
  <c r="EV115" i="26"/>
  <c r="EQ112" i="26"/>
  <c r="EQ108" i="26"/>
  <c r="EO122" i="26"/>
  <c r="EZ116" i="26"/>
  <c r="ET119" i="26"/>
  <c r="EO123" i="26"/>
  <c r="EL111" i="26"/>
  <c r="FB115" i="26"/>
  <c r="EY108" i="26"/>
  <c r="EP119" i="26"/>
  <c r="ES112" i="26"/>
  <c r="EX122" i="26"/>
  <c r="EX116" i="26"/>
  <c r="ER121" i="26"/>
  <c r="EY111" i="26"/>
  <c r="FD105" i="26"/>
  <c r="EQ119" i="26"/>
  <c r="EZ106" i="26"/>
  <c r="ER109" i="26"/>
  <c r="EP117" i="26"/>
  <c r="EW116" i="26"/>
  <c r="EY118" i="26"/>
  <c r="EK123" i="26"/>
  <c r="EW119" i="26"/>
  <c r="EL109" i="26"/>
  <c r="EL112" i="26"/>
  <c r="EN106" i="26"/>
  <c r="EX112" i="26"/>
  <c r="EU120" i="26"/>
  <c r="EV111" i="26"/>
  <c r="EW113" i="26"/>
  <c r="EL108" i="26"/>
  <c r="FB120" i="26"/>
  <c r="EY116" i="26"/>
  <c r="EY119" i="26"/>
  <c r="EM105" i="26"/>
  <c r="FC106" i="26"/>
  <c r="ER115" i="26"/>
  <c r="EY112" i="26"/>
  <c r="EM109" i="26"/>
  <c r="EO110" i="26"/>
  <c r="FA109" i="26"/>
  <c r="EN113" i="26"/>
  <c r="EN121" i="26"/>
  <c r="EU119" i="26"/>
  <c r="EY114" i="26"/>
  <c r="EP122" i="26"/>
  <c r="FC105" i="26"/>
  <c r="EV110" i="26"/>
  <c r="EN119" i="26"/>
  <c r="FC115" i="26"/>
  <c r="EW110" i="26"/>
  <c r="FD111" i="26"/>
  <c r="FB112" i="26"/>
  <c r="EY110" i="26"/>
  <c r="EV120" i="26"/>
  <c r="EV107" i="26"/>
  <c r="FB109" i="26"/>
  <c r="EN110" i="26"/>
  <c r="EM120" i="26"/>
  <c r="ET122" i="26"/>
  <c r="EV121" i="26"/>
  <c r="FC121" i="26"/>
  <c r="EK107" i="26"/>
  <c r="EK112" i="26"/>
  <c r="EW109" i="26"/>
  <c r="ET116" i="26"/>
  <c r="FA119" i="26"/>
  <c r="EU108" i="26"/>
  <c r="EN115" i="26"/>
  <c r="FC122" i="26"/>
  <c r="FB122" i="26"/>
  <c r="EV122" i="26"/>
  <c r="EZ112" i="26"/>
  <c r="EQ110" i="26"/>
  <c r="EP120" i="26"/>
  <c r="EU122" i="26"/>
  <c r="EN123" i="26"/>
  <c r="FC118" i="26"/>
  <c r="IL81" i="52" a="1"/>
  <c r="IW89" i="52" s="1"/>
  <c r="FL103" i="46" l="1" a="1"/>
  <c r="FV116" i="46" s="1"/>
  <c r="FN105" i="26" a="1"/>
  <c r="IU89" i="52"/>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IR111" i="52"/>
  <c r="IL99" i="52" l="1"/>
  <c r="FQ114" i="46"/>
  <c r="FR120" i="46"/>
  <c r="FR115" i="46"/>
  <c r="FV121" i="46"/>
  <c r="FU105" i="46"/>
  <c r="FQ112" i="46"/>
  <c r="FV118" i="46"/>
  <c r="FW107" i="46"/>
  <c r="FU112" i="46"/>
  <c r="GD104" i="46"/>
  <c r="FO115" i="46"/>
  <c r="FN109" i="46"/>
  <c r="FR118" i="46"/>
  <c r="FZ103" i="46"/>
  <c r="FS112" i="46"/>
  <c r="FP106" i="46"/>
  <c r="FO114" i="46"/>
  <c r="FN111" i="46"/>
  <c r="GD116" i="46"/>
  <c r="FU108" i="46"/>
  <c r="FY120" i="46"/>
  <c r="GA104" i="46"/>
  <c r="FT105" i="46"/>
  <c r="FQ115" i="46"/>
  <c r="GB106" i="46"/>
  <c r="FQ111" i="46"/>
  <c r="FU116" i="46"/>
  <c r="GE121" i="46"/>
  <c r="GA113" i="46"/>
  <c r="GB114" i="46"/>
  <c r="FY118" i="46"/>
  <c r="FS111" i="46"/>
  <c r="GC104" i="46"/>
  <c r="GD114" i="46"/>
  <c r="GA112" i="46"/>
  <c r="GA110" i="46"/>
  <c r="FM112" i="46"/>
  <c r="FR109" i="46"/>
  <c r="FT115" i="46"/>
  <c r="FV104" i="46"/>
  <c r="FM105" i="46"/>
  <c r="GE104" i="46"/>
  <c r="GA108" i="46"/>
  <c r="GE103" i="46"/>
  <c r="FX110" i="46"/>
  <c r="FR111" i="46"/>
  <c r="FP117" i="46"/>
  <c r="FY104" i="46"/>
  <c r="FY115" i="46"/>
  <c r="FL118" i="46"/>
  <c r="FX103" i="46"/>
  <c r="GE106" i="46"/>
  <c r="FT121" i="46"/>
  <c r="FR106" i="46"/>
  <c r="FP114" i="46"/>
  <c r="FW115" i="46"/>
  <c r="FZ107" i="46"/>
  <c r="FL112" i="46"/>
  <c r="FM111" i="46"/>
  <c r="FX116" i="46"/>
  <c r="FT104" i="46"/>
  <c r="FN115" i="46"/>
  <c r="GB112" i="46"/>
  <c r="FZ113" i="46"/>
  <c r="FN116" i="46"/>
  <c r="FP103" i="46"/>
  <c r="FS114" i="46"/>
  <c r="GB109" i="46"/>
  <c r="FP121" i="46"/>
  <c r="FW113" i="46"/>
  <c r="FS117" i="46"/>
  <c r="FP119" i="46"/>
  <c r="FY116" i="46"/>
  <c r="GD108" i="46"/>
  <c r="FP109" i="46"/>
  <c r="FW110" i="46"/>
  <c r="GA109" i="46"/>
  <c r="GE107" i="46"/>
  <c r="FO117" i="46"/>
  <c r="FZ119" i="46"/>
  <c r="FN114" i="46"/>
  <c r="FW105" i="46"/>
  <c r="FX111" i="46"/>
  <c r="FP110" i="46"/>
  <c r="FQ103" i="46"/>
  <c r="FS108" i="46"/>
  <c r="FU121" i="46"/>
  <c r="FQ110" i="46"/>
  <c r="GA116" i="46"/>
  <c r="FU120" i="46"/>
  <c r="FZ108" i="46"/>
  <c r="GD111" i="46"/>
  <c r="FU110" i="46"/>
  <c r="GB111" i="46"/>
  <c r="FU104" i="46"/>
  <c r="FR113" i="46"/>
  <c r="FU115" i="46"/>
  <c r="GB117" i="46"/>
  <c r="GC108" i="46"/>
  <c r="GA118" i="46"/>
  <c r="FP112" i="46"/>
  <c r="FW103" i="46"/>
  <c r="FN108" i="46"/>
  <c r="FQ119" i="46"/>
  <c r="FP108" i="46"/>
  <c r="GB113" i="46"/>
  <c r="FZ110" i="46"/>
  <c r="FU107" i="46"/>
  <c r="FM106" i="46"/>
  <c r="FO107" i="46"/>
  <c r="FO111" i="46"/>
  <c r="FY119" i="46"/>
  <c r="FS115" i="46"/>
  <c r="FS104" i="46"/>
  <c r="GC103" i="46"/>
  <c r="FY108" i="46"/>
  <c r="GE111" i="46"/>
  <c r="FW121" i="46"/>
  <c r="FR104" i="46"/>
  <c r="FQ105" i="46"/>
  <c r="FM104" i="46"/>
  <c r="FW120" i="46"/>
  <c r="FZ115" i="46"/>
  <c r="GC119" i="46"/>
  <c r="GB119" i="46"/>
  <c r="FN107" i="46"/>
  <c r="FV113" i="46"/>
  <c r="GC109" i="46"/>
  <c r="FT106" i="46"/>
  <c r="FM121" i="46"/>
  <c r="FW116" i="46"/>
  <c r="FQ117" i="46"/>
  <c r="FO103" i="46"/>
  <c r="FZ109" i="46"/>
  <c r="GD107" i="46"/>
  <c r="GD113" i="46"/>
  <c r="FR116" i="46"/>
  <c r="GA120" i="46"/>
  <c r="FM110" i="46"/>
  <c r="FZ106" i="46"/>
  <c r="FP104" i="46"/>
  <c r="FR105" i="46"/>
  <c r="GC118" i="46"/>
  <c r="FU103" i="46"/>
  <c r="FM117" i="46"/>
  <c r="FL107" i="46"/>
  <c r="FW112" i="46"/>
  <c r="GB118" i="46"/>
  <c r="FZ112" i="46"/>
  <c r="FM118" i="46"/>
  <c r="GC107" i="46"/>
  <c r="GC117" i="46"/>
  <c r="FX118" i="46"/>
  <c r="FX105" i="46"/>
  <c r="FN110" i="46"/>
  <c r="GC105" i="46"/>
  <c r="FR117" i="46"/>
  <c r="FS113" i="46"/>
  <c r="FT114" i="46"/>
  <c r="FU118" i="46"/>
  <c r="FX109" i="46"/>
  <c r="FN106" i="46"/>
  <c r="FV120" i="46"/>
  <c r="GD112" i="46"/>
  <c r="FT120" i="46"/>
  <c r="GA106" i="46"/>
  <c r="FV107" i="46"/>
  <c r="GC110" i="46"/>
  <c r="GB116" i="46"/>
  <c r="GB105" i="46"/>
  <c r="FQ121" i="46"/>
  <c r="FW104" i="46"/>
  <c r="FT108" i="46"/>
  <c r="FR107" i="46"/>
  <c r="FZ105" i="46"/>
  <c r="FU113" i="46"/>
  <c r="FT110" i="46"/>
  <c r="FT109" i="46"/>
  <c r="FL110" i="46"/>
  <c r="FV117" i="46"/>
  <c r="GA103" i="46"/>
  <c r="GB104" i="46"/>
  <c r="FQ120" i="46"/>
  <c r="FV112" i="46"/>
  <c r="FV105" i="46"/>
  <c r="GA111" i="46"/>
  <c r="GB108" i="46"/>
  <c r="FO116" i="46"/>
  <c r="FY110" i="46"/>
  <c r="FW114" i="46"/>
  <c r="GD118" i="46"/>
  <c r="FQ118" i="46"/>
  <c r="FW119" i="46"/>
  <c r="FV115" i="46"/>
  <c r="FS110" i="46"/>
  <c r="FT117" i="46"/>
  <c r="FL119" i="46"/>
  <c r="FP107" i="46"/>
  <c r="FT103" i="46"/>
  <c r="FV109" i="46"/>
  <c r="FO119" i="46"/>
  <c r="FY103" i="46"/>
  <c r="GE118" i="46"/>
  <c r="FY109" i="46"/>
  <c r="FS118" i="46"/>
  <c r="FQ106" i="46"/>
  <c r="FS120" i="46"/>
  <c r="FN117" i="46"/>
  <c r="GC114" i="46"/>
  <c r="FN118" i="46"/>
  <c r="FL111" i="46"/>
  <c r="FO113" i="46"/>
  <c r="GA107" i="46"/>
  <c r="FO120" i="46"/>
  <c r="FZ116" i="46"/>
  <c r="FR103" i="46"/>
  <c r="FM116" i="46"/>
  <c r="FT112" i="46"/>
  <c r="FP120" i="46"/>
  <c r="FV108" i="46"/>
  <c r="FO104" i="46"/>
  <c r="FM113" i="46"/>
  <c r="GD106" i="46"/>
  <c r="GA105" i="46"/>
  <c r="FO109" i="46"/>
  <c r="GD103" i="46"/>
  <c r="GC116" i="46"/>
  <c r="FY106" i="46"/>
  <c r="GA114" i="46"/>
  <c r="FR121" i="46"/>
  <c r="FT107" i="46"/>
  <c r="FM114" i="46"/>
  <c r="FO105" i="46"/>
  <c r="GC115" i="46"/>
  <c r="FV106" i="46"/>
  <c r="GD121" i="46"/>
  <c r="FT113" i="46"/>
  <c r="GC106" i="46"/>
  <c r="FL114" i="46"/>
  <c r="FY105" i="46"/>
  <c r="FL104" i="46"/>
  <c r="GD110" i="46"/>
  <c r="GB115" i="46"/>
  <c r="GE113" i="46"/>
  <c r="FT118" i="46"/>
  <c r="FW106" i="46"/>
  <c r="FW111" i="46"/>
  <c r="GC121" i="46"/>
  <c r="GE105" i="46"/>
  <c r="FR119" i="46"/>
  <c r="FZ111" i="46"/>
  <c r="FU106" i="46"/>
  <c r="GE114" i="46"/>
  <c r="FL106" i="46"/>
  <c r="FW109" i="46"/>
  <c r="FV110" i="46"/>
  <c r="FS116" i="46"/>
  <c r="GC113" i="46"/>
  <c r="FM107" i="46"/>
  <c r="FN112" i="46"/>
  <c r="FT116" i="46"/>
  <c r="FV103" i="46"/>
  <c r="FX121" i="46"/>
  <c r="FL115" i="46"/>
  <c r="FL109" i="46"/>
  <c r="FS121" i="46"/>
  <c r="FR108" i="46"/>
  <c r="FZ121" i="46"/>
  <c r="FS119" i="46"/>
  <c r="FO110" i="46"/>
  <c r="FL113" i="46"/>
  <c r="FY113" i="46"/>
  <c r="GD119" i="46"/>
  <c r="FW117" i="46"/>
  <c r="FY117" i="46"/>
  <c r="GE119" i="46"/>
  <c r="FS105" i="46"/>
  <c r="GB120" i="46"/>
  <c r="FR110" i="46"/>
  <c r="GD105" i="46"/>
  <c r="FY112" i="46"/>
  <c r="FQ108" i="46"/>
  <c r="FM115" i="46"/>
  <c r="FM119" i="46"/>
  <c r="FV114" i="46"/>
  <c r="FR114" i="46"/>
  <c r="FX104" i="46"/>
  <c r="FO106" i="46"/>
  <c r="FM108" i="46"/>
  <c r="FL120" i="46"/>
  <c r="FP113" i="46"/>
  <c r="FQ109" i="46"/>
  <c r="FX120" i="46"/>
  <c r="FU114" i="46"/>
  <c r="GE120" i="46"/>
  <c r="FL117" i="46"/>
  <c r="FN121" i="46"/>
  <c r="GB121" i="46"/>
  <c r="FW108" i="46"/>
  <c r="FU109" i="46"/>
  <c r="FL103" i="46"/>
  <c r="FL105" i="46"/>
  <c r="FO121" i="46"/>
  <c r="FX108" i="46"/>
  <c r="FU119" i="46"/>
  <c r="FS107" i="46"/>
  <c r="GD115" i="46"/>
  <c r="FV119" i="46"/>
  <c r="FN105" i="46"/>
  <c r="GC112" i="46"/>
  <c r="FY121" i="46"/>
  <c r="FX107" i="46"/>
  <c r="GE110" i="46"/>
  <c r="FY111" i="46"/>
  <c r="FS106" i="46"/>
  <c r="GE117" i="46"/>
  <c r="FT119" i="46"/>
  <c r="FM109" i="46"/>
  <c r="FO108" i="46"/>
  <c r="FP115" i="46"/>
  <c r="FL121" i="46"/>
  <c r="FZ118" i="46"/>
  <c r="GE115" i="46"/>
  <c r="GE116" i="46"/>
  <c r="FZ117" i="46"/>
  <c r="FX119" i="46"/>
  <c r="FX114" i="46"/>
  <c r="FL108" i="46"/>
  <c r="FX113" i="46"/>
  <c r="GA119" i="46"/>
  <c r="FP111" i="46"/>
  <c r="GD109" i="46"/>
  <c r="GA121" i="46"/>
  <c r="GB103" i="46"/>
  <c r="FU117" i="46"/>
  <c r="FL116" i="46"/>
  <c r="FS103" i="46"/>
  <c r="FQ107" i="46"/>
  <c r="FN104" i="46"/>
  <c r="FQ116" i="46"/>
  <c r="FN119" i="46"/>
  <c r="GE109" i="46"/>
  <c r="GE108" i="46"/>
  <c r="FN103" i="46"/>
  <c r="FY107" i="46"/>
  <c r="FN120" i="46"/>
  <c r="GB110" i="46"/>
  <c r="GD117" i="46"/>
  <c r="FX115" i="46"/>
  <c r="FZ104" i="46"/>
  <c r="FZ120" i="46"/>
  <c r="FM103" i="46"/>
  <c r="FQ113" i="46"/>
  <c r="FO118" i="46"/>
  <c r="GA117" i="46"/>
  <c r="FP105" i="46"/>
  <c r="FV111" i="46"/>
  <c r="FT111" i="46"/>
  <c r="GA115" i="46"/>
  <c r="FR112" i="46"/>
  <c r="FW118" i="46"/>
  <c r="FX106" i="46"/>
  <c r="FS109" i="46"/>
  <c r="GC120" i="46"/>
  <c r="GB107" i="46"/>
  <c r="FO112" i="46"/>
  <c r="FP116" i="46"/>
  <c r="FQ104" i="46"/>
  <c r="FX112" i="46"/>
  <c r="FU111" i="46"/>
  <c r="FM120" i="46"/>
  <c r="GD120" i="46"/>
  <c r="FY114" i="46"/>
  <c r="FP118" i="46"/>
  <c r="GC111" i="46"/>
  <c r="FN113" i="46"/>
  <c r="FZ114" i="46"/>
  <c r="FX117" i="46"/>
  <c r="GE112" i="46"/>
  <c r="IN99" i="52"/>
  <c r="FZ108" i="26"/>
  <c r="FS106" i="26"/>
  <c r="GE118" i="26"/>
  <c r="FO106" i="26"/>
  <c r="GF117" i="26"/>
  <c r="FO114" i="26"/>
  <c r="GD122" i="26"/>
  <c r="FS114" i="26"/>
  <c r="FQ108" i="26"/>
  <c r="GG120" i="26"/>
  <c r="GE121" i="26"/>
  <c r="GC119" i="26"/>
  <c r="GE108" i="26"/>
  <c r="FO111" i="26"/>
  <c r="FQ107" i="26"/>
  <c r="FZ113" i="26"/>
  <c r="FV111" i="26"/>
  <c r="FT105" i="26"/>
  <c r="FP114" i="26"/>
  <c r="FY108" i="26"/>
  <c r="FN109" i="26"/>
  <c r="FQ106" i="26"/>
  <c r="FS115" i="26"/>
  <c r="FZ105" i="26"/>
  <c r="FZ122" i="26"/>
  <c r="FT122" i="26"/>
  <c r="FP108" i="26"/>
  <c r="FS108" i="26"/>
  <c r="FN116" i="26"/>
  <c r="GD116" i="26"/>
  <c r="GF119" i="26"/>
  <c r="FQ123" i="26"/>
  <c r="FV109" i="26"/>
  <c r="GC108" i="26"/>
  <c r="FO120" i="26"/>
  <c r="FS120" i="26"/>
  <c r="FV120" i="26"/>
  <c r="FV108" i="26"/>
  <c r="GE120" i="26"/>
  <c r="FY121" i="26"/>
  <c r="FR105" i="26"/>
  <c r="FS123" i="26"/>
  <c r="FW120" i="26"/>
  <c r="FV119" i="26"/>
  <c r="GA112" i="26"/>
  <c r="GF105" i="26"/>
  <c r="FQ115" i="26"/>
  <c r="GA111" i="26"/>
  <c r="FP118" i="26"/>
  <c r="FR122" i="26"/>
  <c r="FR123" i="26"/>
  <c r="GA119" i="26"/>
  <c r="FU108" i="26"/>
  <c r="FX122" i="26"/>
  <c r="GB115" i="26"/>
  <c r="FU120" i="26"/>
  <c r="GD120" i="26"/>
  <c r="FQ111" i="26"/>
  <c r="FZ118" i="26"/>
  <c r="FP106" i="26"/>
  <c r="GB105" i="26"/>
  <c r="FX107" i="26"/>
  <c r="FY107" i="26"/>
  <c r="GG118" i="26"/>
  <c r="FU105" i="26"/>
  <c r="FS109" i="26"/>
  <c r="FZ123" i="26"/>
  <c r="FZ112" i="26"/>
  <c r="FR115" i="26"/>
  <c r="FU109" i="26"/>
  <c r="GA107" i="26"/>
  <c r="GA106" i="26"/>
  <c r="FY123" i="26"/>
  <c r="GC106" i="26"/>
  <c r="FY119" i="26"/>
  <c r="GC115" i="26"/>
  <c r="GC116" i="26"/>
  <c r="FX113" i="26"/>
  <c r="GB112" i="26"/>
  <c r="FX105" i="26"/>
  <c r="FT119" i="26"/>
  <c r="FR118" i="26"/>
  <c r="GA116" i="26"/>
  <c r="FO105" i="26"/>
  <c r="FW114" i="26"/>
  <c r="GB120" i="26"/>
  <c r="GD106" i="26"/>
  <c r="FQ117" i="26"/>
  <c r="FP110" i="26"/>
  <c r="FP109" i="26"/>
  <c r="FZ114" i="26"/>
  <c r="FN120" i="26"/>
  <c r="GB123" i="26"/>
  <c r="GG105" i="26"/>
  <c r="FV115" i="26"/>
  <c r="GD118" i="26"/>
  <c r="FP121" i="26"/>
  <c r="FN106" i="26"/>
  <c r="FX117" i="26"/>
  <c r="FN122" i="26"/>
  <c r="GC113" i="26"/>
  <c r="GB107" i="26"/>
  <c r="GF106" i="26"/>
  <c r="FZ109" i="26"/>
  <c r="GB118" i="26"/>
  <c r="FR109" i="26"/>
  <c r="GC118" i="26"/>
  <c r="FR108" i="26"/>
  <c r="FT106" i="26"/>
  <c r="FN112" i="26"/>
  <c r="FP111" i="26"/>
  <c r="GF110" i="26"/>
  <c r="FT109" i="26"/>
  <c r="FV106" i="26"/>
  <c r="GD121" i="26"/>
  <c r="FT107" i="26"/>
  <c r="FT120" i="26"/>
  <c r="FX109" i="26"/>
  <c r="GC111" i="26"/>
  <c r="GG116" i="26"/>
  <c r="GC109" i="26"/>
  <c r="FS117" i="26"/>
  <c r="GD111" i="26"/>
  <c r="FS119" i="26"/>
  <c r="FP119" i="26"/>
  <c r="FZ106" i="26"/>
  <c r="FS111" i="26"/>
  <c r="FU112" i="26"/>
  <c r="GA121" i="26"/>
  <c r="FO119" i="26"/>
  <c r="FO110" i="26"/>
  <c r="GG119" i="26"/>
  <c r="GE115" i="26"/>
  <c r="GD108" i="26"/>
  <c r="FZ115" i="26"/>
  <c r="FU115" i="26"/>
  <c r="FX114" i="26"/>
  <c r="FP117" i="26"/>
  <c r="FT115" i="26"/>
  <c r="GG109" i="26"/>
  <c r="GG106" i="26"/>
  <c r="FT118" i="26"/>
  <c r="FX108" i="26"/>
  <c r="FW119" i="26"/>
  <c r="FY105" i="26"/>
  <c r="FU113" i="26"/>
  <c r="GC122" i="26"/>
  <c r="GE111" i="26"/>
  <c r="GA115" i="26"/>
  <c r="FR114" i="26"/>
  <c r="FV113" i="26"/>
  <c r="FV112" i="26"/>
  <c r="FR111" i="26"/>
  <c r="GC123" i="26"/>
  <c r="FR106" i="26"/>
  <c r="FP116" i="26"/>
  <c r="FN117" i="26"/>
  <c r="FT123" i="26"/>
  <c r="FQ116" i="26"/>
  <c r="GF115" i="26"/>
  <c r="GF122" i="26"/>
  <c r="FU121" i="26"/>
  <c r="GE110" i="26"/>
  <c r="FW105" i="26"/>
  <c r="FP115" i="26"/>
  <c r="GF109" i="26"/>
  <c r="FN113" i="26"/>
  <c r="GD107" i="26"/>
  <c r="FW112" i="26"/>
  <c r="GB114" i="26"/>
  <c r="GE114" i="26"/>
  <c r="FQ119" i="26"/>
  <c r="FQ120" i="26"/>
  <c r="FY112" i="26"/>
  <c r="FV121" i="26"/>
  <c r="FU118" i="26"/>
  <c r="FW106" i="26"/>
  <c r="FW107" i="26"/>
  <c r="FW110" i="26"/>
  <c r="GD114" i="26"/>
  <c r="FW113" i="26"/>
  <c r="GF120" i="26"/>
  <c r="FU114" i="26"/>
  <c r="FN105" i="26"/>
  <c r="GG111" i="26"/>
  <c r="GG122" i="26"/>
  <c r="GA120" i="26"/>
  <c r="FN111" i="26"/>
  <c r="FX121" i="26"/>
  <c r="FW115" i="26"/>
  <c r="FZ116" i="26"/>
  <c r="FO112" i="26"/>
  <c r="FU116" i="26"/>
  <c r="FW121" i="26"/>
  <c r="GB121" i="26"/>
  <c r="FO113" i="26"/>
  <c r="FV122" i="26"/>
  <c r="GE119" i="26"/>
  <c r="FR113" i="26"/>
  <c r="FR110" i="26"/>
  <c r="FX118" i="26"/>
  <c r="GE122" i="26"/>
  <c r="FZ117" i="26"/>
  <c r="GE116" i="26"/>
  <c r="FV116" i="26"/>
  <c r="FO121" i="26"/>
  <c r="FZ111" i="26"/>
  <c r="GA110" i="26"/>
  <c r="GF123" i="26"/>
  <c r="GE106" i="26"/>
  <c r="FQ110" i="26"/>
  <c r="GD115" i="26"/>
  <c r="GG110" i="26"/>
  <c r="FX120" i="26"/>
  <c r="GG107" i="26"/>
  <c r="GB109" i="26"/>
  <c r="GF107" i="26"/>
  <c r="FX110" i="26"/>
  <c r="FS110" i="26"/>
  <c r="GD123" i="26"/>
  <c r="FQ112" i="26"/>
  <c r="FN114" i="26"/>
  <c r="FV123" i="26"/>
  <c r="GG114" i="26"/>
  <c r="FS113" i="26"/>
  <c r="FR121" i="26"/>
  <c r="GE109" i="26"/>
  <c r="FW122" i="26"/>
  <c r="FP107" i="26"/>
  <c r="GC110" i="26"/>
  <c r="GB113" i="26"/>
  <c r="FT121" i="26"/>
  <c r="GG117" i="26"/>
  <c r="GF118" i="26"/>
  <c r="GB111" i="26"/>
  <c r="GG108" i="26"/>
  <c r="FT110" i="26"/>
  <c r="FQ121" i="26"/>
  <c r="FQ105" i="26"/>
  <c r="GF111" i="26"/>
  <c r="FS116" i="26"/>
  <c r="GC117" i="26"/>
  <c r="GC112" i="26"/>
  <c r="GG112" i="26"/>
  <c r="FX106" i="26"/>
  <c r="GA123" i="26"/>
  <c r="FR119" i="26"/>
  <c r="GC105" i="26"/>
  <c r="FW116" i="26"/>
  <c r="FV117" i="26"/>
  <c r="FS105" i="26"/>
  <c r="FX116" i="26"/>
  <c r="FX115" i="26"/>
  <c r="FS107" i="26"/>
  <c r="FS112" i="26"/>
  <c r="FT111" i="26"/>
  <c r="FW118" i="26"/>
  <c r="FZ119" i="26"/>
  <c r="GF121" i="26"/>
  <c r="FQ122" i="26"/>
  <c r="FQ113" i="26"/>
  <c r="FY115" i="26"/>
  <c r="GB110" i="26"/>
  <c r="FT114" i="26"/>
  <c r="FN115" i="26"/>
  <c r="GG121" i="26"/>
  <c r="FT112" i="26"/>
  <c r="FV118" i="26"/>
  <c r="FX111" i="26"/>
  <c r="FX119" i="26"/>
  <c r="FO115" i="26"/>
  <c r="FN123" i="26"/>
  <c r="FU119" i="26"/>
  <c r="FZ110" i="26"/>
  <c r="FY120" i="26"/>
  <c r="GD119" i="26"/>
  <c r="GE113" i="26"/>
  <c r="FV114" i="26"/>
  <c r="GB108" i="26"/>
  <c r="FZ107" i="26"/>
  <c r="FW111" i="26"/>
  <c r="GF108" i="26"/>
  <c r="FQ109" i="26"/>
  <c r="FY118" i="26"/>
  <c r="FV110" i="26"/>
  <c r="GB122" i="26"/>
  <c r="FR107" i="26"/>
  <c r="FN110" i="26"/>
  <c r="FS122" i="26"/>
  <c r="GD112" i="26"/>
  <c r="FW109" i="26"/>
  <c r="GF113" i="26"/>
  <c r="GE105" i="26"/>
  <c r="FY117" i="26"/>
  <c r="FY116" i="26"/>
  <c r="FY113" i="26"/>
  <c r="GD109" i="26"/>
  <c r="FS121" i="26"/>
  <c r="FW123" i="26"/>
  <c r="FR112" i="26"/>
  <c r="GF114" i="26"/>
  <c r="GA113" i="26"/>
  <c r="FX112" i="26"/>
  <c r="FT117" i="26"/>
  <c r="FP105" i="26"/>
  <c r="FP112" i="26"/>
  <c r="GE117" i="26"/>
  <c r="FO122" i="26"/>
  <c r="FU122" i="26"/>
  <c r="FP122" i="26"/>
  <c r="FY122" i="26"/>
  <c r="GD110" i="26"/>
  <c r="GA114" i="26"/>
  <c r="FY114" i="26"/>
  <c r="FT113" i="26"/>
  <c r="GB117" i="26"/>
  <c r="GA118" i="26"/>
  <c r="FQ114" i="26"/>
  <c r="FZ120" i="26"/>
  <c r="FU110" i="26"/>
  <c r="GE112" i="26"/>
  <c r="GC121" i="26"/>
  <c r="FU107" i="26"/>
  <c r="FR120" i="26"/>
  <c r="FN107" i="26"/>
  <c r="FV105" i="26"/>
  <c r="GF112" i="26"/>
  <c r="FR117" i="26"/>
  <c r="FT108" i="26"/>
  <c r="FO118" i="26"/>
  <c r="FO107" i="26"/>
  <c r="FN118" i="26"/>
  <c r="FN119" i="26"/>
  <c r="FW108" i="26"/>
  <c r="GD113" i="26"/>
  <c r="GG115" i="26"/>
  <c r="GC107" i="26"/>
  <c r="GB119" i="26"/>
  <c r="GG123" i="26"/>
  <c r="FR116" i="26"/>
  <c r="FY111" i="26"/>
  <c r="FS118" i="26"/>
  <c r="GE123" i="26"/>
  <c r="FO116" i="26"/>
  <c r="GA122" i="26"/>
  <c r="FY109" i="26"/>
  <c r="GA108" i="26"/>
  <c r="FT116" i="26"/>
  <c r="GE107" i="26"/>
  <c r="FP120" i="26"/>
  <c r="GC114" i="26"/>
  <c r="FU123" i="26"/>
  <c r="GF116" i="26"/>
  <c r="FY106" i="26"/>
  <c r="FU106" i="26"/>
  <c r="FO109" i="26"/>
  <c r="FO108" i="26"/>
  <c r="GA105" i="26"/>
  <c r="FN121" i="26"/>
  <c r="FU117" i="26"/>
  <c r="FV107" i="26"/>
  <c r="FZ121" i="26"/>
  <c r="GC120" i="26"/>
  <c r="FP123" i="26"/>
  <c r="FU111" i="26"/>
  <c r="FN108" i="26"/>
  <c r="FO117" i="26"/>
  <c r="GD117" i="26"/>
  <c r="FY110" i="26"/>
  <c r="GG113" i="26"/>
  <c r="GD105" i="26"/>
  <c r="FQ118" i="26"/>
  <c r="FO123" i="26"/>
  <c r="GA117" i="26"/>
  <c r="GA109" i="26"/>
  <c r="FW117" i="26"/>
  <c r="FX123" i="26"/>
  <c r="GB106" i="26"/>
  <c r="GB116" i="26"/>
  <c r="FP113" i="26"/>
  <c r="IV99" i="52"/>
  <c r="IT99" i="52"/>
  <c r="IW99" i="52"/>
  <c r="IS99" i="52"/>
  <c r="IO99" i="52"/>
  <c r="IM99" i="52"/>
  <c r="IU99" i="52"/>
  <c r="IQ99" i="52"/>
  <c r="IP99" i="52"/>
  <c r="IL105" i="52"/>
  <c r="IV115" i="52"/>
  <c r="IO108" i="52"/>
  <c r="IN107" i="52"/>
  <c r="IS112" i="52"/>
  <c r="IM106" i="52"/>
  <c r="IU114" i="52"/>
  <c r="IQ110" i="52"/>
  <c r="IT113" i="52"/>
  <c r="IW116" i="52"/>
  <c r="IP109" i="52"/>
  <c r="IR614" i="46" l="1" a="1"/>
  <c r="JA624" i="46" s="1"/>
  <c r="IR664" i="46" a="1"/>
  <c r="IZ664" i="46" s="1"/>
  <c r="IR514" i="46" a="1"/>
  <c r="IT522" i="46" s="1"/>
  <c r="IR339" i="46" a="1"/>
  <c r="JC342" i="46" s="1"/>
  <c r="IR414" i="46" a="1"/>
  <c r="JF414" i="46" s="1"/>
  <c r="IR589" i="46" a="1"/>
  <c r="IU601" i="46" s="1"/>
  <c r="IR239" i="46" a="1"/>
  <c r="JG255" i="46" s="1"/>
  <c r="IR314" i="46" a="1"/>
  <c r="IR389" i="46" a="1"/>
  <c r="IZ397" i="46" s="1"/>
  <c r="IR289" i="46" a="1"/>
  <c r="JB300" i="46" s="1"/>
  <c r="IR464" i="46" a="1"/>
  <c r="IR264" i="46" a="1"/>
  <c r="IR489" i="46" a="1"/>
  <c r="IX500" i="46" s="1"/>
  <c r="IR639" i="46" a="1"/>
  <c r="JJ652" i="46" s="1"/>
  <c r="IR189" i="46" a="1"/>
  <c r="IU206" i="46" s="1"/>
  <c r="IR214" i="46" a="1"/>
  <c r="JD215" i="46" s="1"/>
  <c r="GK73" i="46" a="1"/>
  <c r="GK78" i="46" s="1"/>
  <c r="IR539" i="46" a="1"/>
  <c r="JB539" i="46" s="1"/>
  <c r="IR564" i="46" a="1"/>
  <c r="IZ576" i="46" s="1"/>
  <c r="IR364" i="46" a="1"/>
  <c r="JE377" i="46" s="1"/>
  <c r="IR439" i="46" a="1"/>
  <c r="IY455" i="46" s="1"/>
  <c r="IT105" i="26" a="1"/>
  <c r="IT151" i="26" a="1"/>
  <c r="GM73" i="26" a="1"/>
  <c r="IT128" i="26" a="1"/>
  <c r="KT60" i="52" a="1"/>
  <c r="KW67" i="52" s="1"/>
  <c r="JC546" i="46"/>
  <c r="JG555" i="46"/>
  <c r="JE557" i="46"/>
  <c r="JG554" i="46"/>
  <c r="JF543" i="46"/>
  <c r="JA557" i="46"/>
  <c r="IR553" i="46"/>
  <c r="IZ541" i="46"/>
  <c r="GK90" i="46"/>
  <c r="JA373" i="46"/>
  <c r="JA384" i="46" s="1"/>
  <c r="JY80" i="46" s="1"/>
  <c r="GL82" i="46"/>
  <c r="IV544" i="46"/>
  <c r="IR406" i="46"/>
  <c r="IZ407" i="46"/>
  <c r="JH401" i="46"/>
  <c r="JA405" i="46"/>
  <c r="JD402" i="46"/>
  <c r="JE379" i="46"/>
  <c r="GK77" i="46"/>
  <c r="JD672" i="46"/>
  <c r="GL78" i="46"/>
  <c r="GN78" i="46" s="1"/>
  <c r="GK88" i="46"/>
  <c r="IY447" i="46"/>
  <c r="JC452" i="46"/>
  <c r="IV454" i="46"/>
  <c r="JK670" i="46"/>
  <c r="JJ675" i="46"/>
  <c r="JJ679" i="46"/>
  <c r="JK666" i="46"/>
  <c r="IS669" i="46"/>
  <c r="GL91" i="46"/>
  <c r="GK76" i="46"/>
  <c r="GK74" i="46"/>
  <c r="IW677" i="46"/>
  <c r="GK75" i="46"/>
  <c r="IZ669" i="46"/>
  <c r="JF672" i="46"/>
  <c r="GL75" i="46"/>
  <c r="JG673" i="46"/>
  <c r="GK84" i="46"/>
  <c r="JC664" i="46"/>
  <c r="IY669" i="46"/>
  <c r="IZ405" i="46"/>
  <c r="IX396" i="46"/>
  <c r="IX409" i="46" s="1"/>
  <c r="JV81" i="46" s="1"/>
  <c r="JI395" i="46"/>
  <c r="JB406" i="46"/>
  <c r="IS397" i="46"/>
  <c r="JD394" i="46"/>
  <c r="IS394" i="46"/>
  <c r="JB404" i="46"/>
  <c r="IU404" i="46"/>
  <c r="JC648" i="46"/>
  <c r="GL88" i="46"/>
  <c r="GL74" i="46"/>
  <c r="GL85" i="46"/>
  <c r="GK91" i="46"/>
  <c r="GL76" i="46"/>
  <c r="GL83" i="46"/>
  <c r="GK82" i="46"/>
  <c r="IY653" i="46"/>
  <c r="IR540" i="46"/>
  <c r="JE539" i="46"/>
  <c r="JJ554" i="46"/>
  <c r="JK556" i="46"/>
  <c r="IS545" i="46"/>
  <c r="IW550" i="46"/>
  <c r="IW559" i="46" s="1"/>
  <c r="JU87" i="46" s="1"/>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U545" i="46"/>
  <c r="JH540" i="46"/>
  <c r="JC556" i="46"/>
  <c r="JB548" i="46"/>
  <c r="IT539" i="46"/>
  <c r="JH542" i="46"/>
  <c r="IY539" i="46"/>
  <c r="IT542" i="46"/>
  <c r="JC550" i="46"/>
  <c r="JC559" i="46" s="1"/>
  <c r="KA87" i="46" s="1"/>
  <c r="JC541" i="46"/>
  <c r="JG551" i="46"/>
  <c r="IU542" i="46"/>
  <c r="IT552" i="46"/>
  <c r="JI556" i="46"/>
  <c r="IW555" i="46"/>
  <c r="JA541" i="46"/>
  <c r="IV551" i="46"/>
  <c r="JH549" i="46"/>
  <c r="GK79" i="46"/>
  <c r="GL79" i="46"/>
  <c r="IY656" i="46"/>
  <c r="IY546" i="46"/>
  <c r="IS556" i="46"/>
  <c r="IS554" i="46"/>
  <c r="JK545" i="46"/>
  <c r="JD557" i="46"/>
  <c r="JE670" i="46"/>
  <c r="IY668" i="46"/>
  <c r="IT678" i="46"/>
  <c r="JH670" i="46"/>
  <c r="JK548" i="46"/>
  <c r="JH543" i="46"/>
  <c r="IZ552" i="46"/>
  <c r="JC673" i="46"/>
  <c r="IR677" i="46"/>
  <c r="JE678" i="46"/>
  <c r="IZ680" i="46"/>
  <c r="IZ684" i="46" s="1"/>
  <c r="JX92" i="46" s="1"/>
  <c r="JB682" i="46"/>
  <c r="IU655" i="46"/>
  <c r="GK85" i="46"/>
  <c r="JB547" i="46"/>
  <c r="IX542" i="46"/>
  <c r="JH679" i="46"/>
  <c r="GL81" i="46"/>
  <c r="GK81" i="46"/>
  <c r="GL92" i="46"/>
  <c r="JJ540" i="46"/>
  <c r="IX539" i="46"/>
  <c r="IT553" i="46"/>
  <c r="IR548" i="46"/>
  <c r="IT557" i="46"/>
  <c r="GL84" i="46"/>
  <c r="GK80" i="46"/>
  <c r="GL89" i="46"/>
  <c r="JA650" i="46"/>
  <c r="JJ539" i="46"/>
  <c r="JB555" i="46"/>
  <c r="JG544" i="46"/>
  <c r="JJ541" i="46"/>
  <c r="JH553" i="46"/>
  <c r="JJ548" i="46"/>
  <c r="JG552" i="46"/>
  <c r="JK671" i="46"/>
  <c r="JA673" i="46"/>
  <c r="IS679" i="46"/>
  <c r="JC681" i="46"/>
  <c r="IX679" i="46"/>
  <c r="JB665" i="46"/>
  <c r="IW651" i="46"/>
  <c r="JC670" i="46"/>
  <c r="JB680" i="46"/>
  <c r="JB684" i="46" s="1"/>
  <c r="JZ92" i="46" s="1"/>
  <c r="JA678" i="46"/>
  <c r="JG674" i="46"/>
  <c r="IZ681" i="46"/>
  <c r="GK87" i="46"/>
  <c r="JB678" i="46"/>
  <c r="GL73" i="46"/>
  <c r="GK86" i="46"/>
  <c r="GL87" i="46"/>
  <c r="GK73" i="46"/>
  <c r="GL80" i="46"/>
  <c r="IV652" i="46"/>
  <c r="JB550" i="46"/>
  <c r="JB559" i="46" s="1"/>
  <c r="JZ87" i="46" s="1"/>
  <c r="JK544" i="46"/>
  <c r="JH557" i="46"/>
  <c r="IT550" i="46"/>
  <c r="IT559" i="46" s="1"/>
  <c r="JR87" i="46" s="1"/>
  <c r="JK540" i="46"/>
  <c r="IV557" i="46"/>
  <c r="IU551" i="46"/>
  <c r="IV552"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R554" i="46"/>
  <c r="IW554" i="46"/>
  <c r="IY543" i="46"/>
  <c r="JJ550" i="46"/>
  <c r="JJ559" i="46" s="1"/>
  <c r="KH87" i="46" s="1"/>
  <c r="JE553" i="46"/>
  <c r="JF547" i="46"/>
  <c r="JJ544" i="46"/>
  <c r="IY541" i="46"/>
  <c r="IU546" i="46"/>
  <c r="JB541" i="46"/>
  <c r="JC543" i="46"/>
  <c r="JD553" i="46"/>
  <c r="IY547" i="46"/>
  <c r="JE546" i="46"/>
  <c r="IW540" i="46"/>
  <c r="JH555" i="46"/>
  <c r="IV546" i="46"/>
  <c r="JI546" i="46"/>
  <c r="JK547" i="46"/>
  <c r="JD539" i="46"/>
  <c r="JJ557" i="46"/>
  <c r="JA551" i="46"/>
  <c r="JE550" i="46"/>
  <c r="JE559" i="46" s="1"/>
  <c r="KC87" i="46" s="1"/>
  <c r="IX549" i="46"/>
  <c r="IX547" i="46"/>
  <c r="JA545"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F541" i="46"/>
  <c r="IU548" i="46"/>
  <c r="JF548" i="46"/>
  <c r="IT540" i="46"/>
  <c r="JK551" i="46"/>
  <c r="IS555" i="46"/>
  <c r="IX541" i="46"/>
  <c r="JB549" i="46"/>
  <c r="JD542" i="46"/>
  <c r="JH539" i="46"/>
  <c r="JC551" i="46"/>
  <c r="JE554" i="46"/>
  <c r="IZ544" i="46"/>
  <c r="IR539" i="46"/>
  <c r="IV553" i="46"/>
  <c r="JD555" i="46"/>
  <c r="JF545" i="46"/>
  <c r="IY553" i="46"/>
  <c r="JD552" i="46"/>
  <c r="JC540" i="46"/>
  <c r="JD554"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IS522" i="46"/>
  <c r="IR524" i="46"/>
  <c r="JG525"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H589" i="46"/>
  <c r="IT592" i="46"/>
  <c r="IW589" i="46"/>
  <c r="IU594" i="46"/>
  <c r="IS590" i="46"/>
  <c r="JC589" i="46"/>
  <c r="IW602" i="46"/>
  <c r="JJ590" i="46"/>
  <c r="IW596" i="46"/>
  <c r="JA600" i="46"/>
  <c r="JI606" i="46"/>
  <c r="JE603" i="46"/>
  <c r="JK604" i="46"/>
  <c r="IY602" i="46"/>
  <c r="JB599" i="46"/>
  <c r="JG590" i="46"/>
  <c r="JK605" i="46"/>
  <c r="JD605" i="46"/>
  <c r="JE598"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IZ607" i="46"/>
  <c r="IZ609" i="46" s="1"/>
  <c r="JX89" i="46" s="1"/>
  <c r="IZ603" i="46"/>
  <c r="JE601" i="46"/>
  <c r="JJ591" i="46"/>
  <c r="JH594" i="46"/>
  <c r="IZ600" i="46"/>
  <c r="IT605" i="46"/>
  <c r="IZ599" i="46"/>
  <c r="IX600" i="46"/>
  <c r="IS598" i="46"/>
  <c r="IV598" i="46"/>
  <c r="IR593" i="46"/>
  <c r="JE602" i="46"/>
  <c r="JH598" i="46"/>
  <c r="IY595" i="46"/>
  <c r="IT515" i="46"/>
  <c r="JC530" i="46"/>
  <c r="JE521" i="46"/>
  <c r="IZ527" i="46"/>
  <c r="JC525" i="46"/>
  <c r="JB524" i="46"/>
  <c r="IX591" i="46"/>
  <c r="JB516" i="46"/>
  <c r="JK514" i="46"/>
  <c r="JE523" i="46"/>
  <c r="JK526" i="46"/>
  <c r="JK534" i="46" s="1"/>
  <c r="KI86" i="46" s="1"/>
  <c r="JD518" i="46"/>
  <c r="IW530" i="46"/>
  <c r="JF524"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H528" i="46"/>
  <c r="IZ606" i="46"/>
  <c r="JJ599" i="46"/>
  <c r="IY597" i="46"/>
  <c r="JC592" i="46"/>
  <c r="IR589" i="46"/>
  <c r="JB601" i="46"/>
  <c r="JF601" i="46"/>
  <c r="JG522" i="46"/>
  <c r="JH530" i="46"/>
  <c r="JJ527" i="46"/>
  <c r="JA532" i="46"/>
  <c r="JA530" i="46"/>
  <c r="IR531" i="46"/>
  <c r="IS528" i="46"/>
  <c r="JE525" i="46"/>
  <c r="IV527" i="46"/>
  <c r="IT528" i="46"/>
  <c r="IX617" i="46"/>
  <c r="JC627" i="46"/>
  <c r="JD522" i="46"/>
  <c r="IR529" i="46"/>
  <c r="IY525" i="46"/>
  <c r="JG529" i="46"/>
  <c r="IZ523" i="46"/>
  <c r="IR514" i="46"/>
  <c r="JD630" i="46"/>
  <c r="JG514" i="46"/>
  <c r="JE520" i="46"/>
  <c r="JF520" i="46"/>
  <c r="JE529" i="46"/>
  <c r="IT524" i="46"/>
  <c r="IY529" i="46"/>
  <c r="JH515" i="46"/>
  <c r="IR516" i="46"/>
  <c r="IV514" i="46"/>
  <c r="IZ532" i="46"/>
  <c r="IR528" i="46"/>
  <c r="JB528" i="46"/>
  <c r="IV531" i="46"/>
  <c r="JI528" i="46"/>
  <c r="JG515" i="46"/>
  <c r="IV515" i="46"/>
  <c r="JI614" i="46"/>
  <c r="JG516"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J545" i="46" l="1"/>
  <c r="IZ557" i="46"/>
  <c r="JD550" i="46"/>
  <c r="JD559" i="46" s="1"/>
  <c r="KB87" i="46" s="1"/>
  <c r="IW541" i="46"/>
  <c r="IX551" i="46"/>
  <c r="JJ551" i="46"/>
  <c r="IX550" i="46"/>
  <c r="IX559" i="46" s="1"/>
  <c r="JV87" i="46" s="1"/>
  <c r="IR551" i="46"/>
  <c r="JE547" i="46"/>
  <c r="JC549" i="46"/>
  <c r="JB544" i="46"/>
  <c r="IW445" i="46"/>
  <c r="IW459" i="46" s="1"/>
  <c r="JU83" i="46" s="1"/>
  <c r="JB557" i="46"/>
  <c r="IX543" i="46"/>
  <c r="IS544" i="46"/>
  <c r="IT445" i="46"/>
  <c r="IT459" i="46" s="1"/>
  <c r="JR83" i="46" s="1"/>
  <c r="JB540" i="46"/>
  <c r="IR542" i="46"/>
  <c r="IS557" i="46"/>
  <c r="IV549" i="46"/>
  <c r="IZ556" i="46"/>
  <c r="IW544" i="46"/>
  <c r="JJ543" i="46"/>
  <c r="JD541" i="46"/>
  <c r="JH552" i="46"/>
  <c r="JE556" i="46"/>
  <c r="IW552" i="46"/>
  <c r="JC555" i="46"/>
  <c r="JD548" i="46"/>
  <c r="IR550" i="46"/>
  <c r="IR559" i="46" s="1"/>
  <c r="JP87" i="46" s="1"/>
  <c r="JA544" i="46"/>
  <c r="JA543" i="46"/>
  <c r="JH545" i="46"/>
  <c r="IW539" i="46"/>
  <c r="JA555" i="46"/>
  <c r="JE545" i="46"/>
  <c r="IZ551" i="46"/>
  <c r="JB551" i="46"/>
  <c r="IV543" i="46"/>
  <c r="IV452" i="46"/>
  <c r="IX457" i="46"/>
  <c r="IT549" i="46"/>
  <c r="IR555" i="46"/>
  <c r="IW542" i="46"/>
  <c r="JD551" i="46"/>
  <c r="JG445" i="46"/>
  <c r="JG459" i="46" s="1"/>
  <c r="KE83" i="46" s="1"/>
  <c r="IU549" i="46"/>
  <c r="JA553" i="46"/>
  <c r="IU554" i="46"/>
  <c r="IX375" i="46"/>
  <c r="IR545" i="46"/>
  <c r="IY549" i="46"/>
  <c r="IZ542" i="46"/>
  <c r="IR543" i="46"/>
  <c r="IU552" i="46"/>
  <c r="IR544" i="46"/>
  <c r="JC544" i="46"/>
  <c r="JI541" i="46"/>
  <c r="IX544" i="46"/>
  <c r="JK546" i="46"/>
  <c r="JF456" i="46"/>
  <c r="JI555" i="46"/>
  <c r="IW557" i="46"/>
  <c r="JF544" i="46"/>
  <c r="IZ555" i="46"/>
  <c r="IV555" i="46"/>
  <c r="JE542" i="46"/>
  <c r="JI554" i="46"/>
  <c r="JC542" i="46"/>
  <c r="IZ554" i="46"/>
  <c r="JB545" i="46"/>
  <c r="IY554" i="46"/>
  <c r="JK554" i="46"/>
  <c r="JG547" i="46"/>
  <c r="JJ542" i="46"/>
  <c r="IU557" i="46"/>
  <c r="JD545" i="46"/>
  <c r="IY545" i="46"/>
  <c r="JA444" i="46"/>
  <c r="JC445" i="46"/>
  <c r="JC459" i="46" s="1"/>
  <c r="KA83" i="46" s="1"/>
  <c r="IX557" i="46"/>
  <c r="JA546" i="46"/>
  <c r="IY540" i="46"/>
  <c r="JH550" i="46"/>
  <c r="JH559" i="46" s="1"/>
  <c r="KF87" i="46" s="1"/>
  <c r="IW545" i="46"/>
  <c r="JA547" i="46"/>
  <c r="IR556" i="46"/>
  <c r="JE540" i="46"/>
  <c r="JD543" i="46"/>
  <c r="JE549" i="46"/>
  <c r="IW547" i="46"/>
  <c r="IX546" i="46"/>
  <c r="IT546" i="46"/>
  <c r="JE543" i="46"/>
  <c r="JH551" i="46"/>
  <c r="IV545" i="46"/>
  <c r="JA552" i="46"/>
  <c r="JF552" i="46"/>
  <c r="JE555" i="46"/>
  <c r="JF549" i="46"/>
  <c r="JB556" i="46"/>
  <c r="IV548" i="46"/>
  <c r="JE544" i="46"/>
  <c r="IT543" i="46"/>
  <c r="JI539" i="46"/>
  <c r="JE541" i="46"/>
  <c r="IY556" i="46"/>
  <c r="JE446" i="46"/>
  <c r="IV456" i="46"/>
  <c r="IV441" i="46"/>
  <c r="JG382" i="46"/>
  <c r="IV547" i="46"/>
  <c r="JH377" i="46"/>
  <c r="JH546" i="46"/>
  <c r="IS542" i="46"/>
  <c r="JK543" i="46"/>
  <c r="IZ457" i="46"/>
  <c r="JE440" i="46"/>
  <c r="IV443" i="46"/>
  <c r="JK455" i="46"/>
  <c r="JH446" i="46"/>
  <c r="JF442" i="46"/>
  <c r="JG444" i="46"/>
  <c r="JC444" i="46"/>
  <c r="IW444" i="46"/>
  <c r="IR369" i="46"/>
  <c r="JF555" i="46"/>
  <c r="IR552" i="46"/>
  <c r="IR547" i="46"/>
  <c r="JB543" i="46"/>
  <c r="JB542" i="46"/>
  <c r="JC545" i="46"/>
  <c r="JG546" i="46"/>
  <c r="IW551" i="46"/>
  <c r="IV539" i="46"/>
  <c r="JK553" i="46"/>
  <c r="JI550" i="46"/>
  <c r="JI559" i="46" s="1"/>
  <c r="KG87" i="46" s="1"/>
  <c r="JH547" i="46"/>
  <c r="JE551" i="46"/>
  <c r="JD547" i="46"/>
  <c r="JK541" i="46"/>
  <c r="JI543" i="46"/>
  <c r="IS547" i="46"/>
  <c r="JI542" i="46"/>
  <c r="IV540" i="46"/>
  <c r="IS552" i="46"/>
  <c r="JB554" i="46"/>
  <c r="JF539" i="46"/>
  <c r="JC554" i="46"/>
  <c r="IY542" i="46"/>
  <c r="IW548" i="46"/>
  <c r="IZ547" i="46"/>
  <c r="IW556" i="46"/>
  <c r="JK447" i="46"/>
  <c r="IV445" i="46"/>
  <c r="IV459" i="46" s="1"/>
  <c r="JT83" i="46" s="1"/>
  <c r="IT451" i="46"/>
  <c r="IT450" i="46"/>
  <c r="JC364" i="46"/>
  <c r="IS553" i="46"/>
  <c r="JD549" i="46"/>
  <c r="IT556" i="46"/>
  <c r="IR541" i="46"/>
  <c r="IV550" i="46"/>
  <c r="IV559" i="46" s="1"/>
  <c r="JT87" i="46" s="1"/>
  <c r="JI544" i="46"/>
  <c r="JK442" i="46"/>
  <c r="IY443" i="46"/>
  <c r="IT441" i="46"/>
  <c r="IY457" i="46"/>
  <c r="JI456" i="46"/>
  <c r="IV446" i="46"/>
  <c r="IX452" i="46"/>
  <c r="IW454" i="46"/>
  <c r="IU332" i="46"/>
  <c r="IV317" i="46"/>
  <c r="JG330" i="46"/>
  <c r="JH326" i="46"/>
  <c r="IR327" i="46"/>
  <c r="JE326" i="46"/>
  <c r="IS330" i="46"/>
  <c r="IS327" i="46"/>
  <c r="IS332" i="46"/>
  <c r="IX315" i="46"/>
  <c r="JE330" i="46"/>
  <c r="IW329" i="46"/>
  <c r="IY332" i="46"/>
  <c r="IY321" i="46"/>
  <c r="IX314" i="46"/>
  <c r="JG320" i="46"/>
  <c r="IY329" i="46"/>
  <c r="JG317" i="46"/>
  <c r="IU327" i="46"/>
  <c r="IV327" i="46"/>
  <c r="JK318" i="46"/>
  <c r="JJ319" i="46"/>
  <c r="JJ334" i="46" s="1"/>
  <c r="KH78" i="46" s="1"/>
  <c r="IV320" i="46"/>
  <c r="IY328" i="46"/>
  <c r="IX323" i="46"/>
  <c r="JJ321" i="46"/>
  <c r="JJ318" i="46"/>
  <c r="IR320" i="46"/>
  <c r="IU323" i="46"/>
  <c r="IT317" i="46"/>
  <c r="JD321" i="46"/>
  <c r="IT315" i="46"/>
  <c r="IR316" i="46"/>
  <c r="JG331" i="46"/>
  <c r="JJ314" i="46"/>
  <c r="JJ332" i="46"/>
  <c r="JK316" i="46"/>
  <c r="JJ331" i="46"/>
  <c r="IX322" i="46"/>
  <c r="IV328" i="46"/>
  <c r="JB321" i="46"/>
  <c r="JJ325" i="46"/>
  <c r="JG316" i="46"/>
  <c r="IU318" i="46"/>
  <c r="JF331" i="46"/>
  <c r="IR323" i="46"/>
  <c r="IV315" i="46"/>
  <c r="JD314" i="46"/>
  <c r="JH314" i="46"/>
  <c r="JK314" i="46"/>
  <c r="JC318" i="46"/>
  <c r="JD319" i="46"/>
  <c r="JD334" i="46" s="1"/>
  <c r="KB78" i="46" s="1"/>
  <c r="JH320" i="46"/>
  <c r="IX328" i="46"/>
  <c r="JE322" i="46"/>
  <c r="IZ321" i="46"/>
  <c r="IT330" i="46"/>
  <c r="IX329" i="46"/>
  <c r="JC314" i="46"/>
  <c r="JH325" i="46"/>
  <c r="JE332" i="46"/>
  <c r="IR317" i="46"/>
  <c r="IZ319" i="46"/>
  <c r="IZ334" i="46" s="1"/>
  <c r="JX78" i="46" s="1"/>
  <c r="IT332" i="46"/>
  <c r="IV332" i="46"/>
  <c r="JH321" i="46"/>
  <c r="JG328" i="46"/>
  <c r="JJ315" i="46"/>
  <c r="JG319" i="46"/>
  <c r="JG334" i="46" s="1"/>
  <c r="KE78" i="46" s="1"/>
  <c r="JE314" i="46"/>
  <c r="JB327" i="46"/>
  <c r="JK319" i="46"/>
  <c r="JK334" i="46" s="1"/>
  <c r="KI78" i="46" s="1"/>
  <c r="IS318" i="46"/>
  <c r="IW314" i="46"/>
  <c r="JB315" i="46"/>
  <c r="IR330" i="46"/>
  <c r="JJ320" i="46"/>
  <c r="JE317" i="46"/>
  <c r="JB319" i="46"/>
  <c r="JB334" i="46" s="1"/>
  <c r="JZ78" i="46" s="1"/>
  <c r="IV316" i="46"/>
  <c r="JF324" i="46"/>
  <c r="IX319" i="46"/>
  <c r="IX334" i="46" s="1"/>
  <c r="JV78" i="46" s="1"/>
  <c r="JD327" i="46"/>
  <c r="IT324" i="46"/>
  <c r="JF321" i="46"/>
  <c r="JJ317" i="46"/>
  <c r="JK320" i="46"/>
  <c r="JA320" i="46"/>
  <c r="IR319" i="46"/>
  <c r="IR334" i="46" s="1"/>
  <c r="JP78" i="46" s="1"/>
  <c r="JK317" i="46"/>
  <c r="JF323" i="46"/>
  <c r="IS329" i="46"/>
  <c r="IT321" i="46"/>
  <c r="IZ327" i="46"/>
  <c r="IX325" i="46"/>
  <c r="IV331" i="46"/>
  <c r="JA314" i="46"/>
  <c r="JC315" i="46"/>
  <c r="JA326" i="46"/>
  <c r="IX324" i="46"/>
  <c r="IU315" i="46"/>
  <c r="JA323" i="46"/>
  <c r="IS331" i="46"/>
  <c r="IR326" i="46"/>
  <c r="JI327" i="46"/>
  <c r="IT319" i="46"/>
  <c r="IT334" i="46" s="1"/>
  <c r="JR78" i="46" s="1"/>
  <c r="JK322" i="46"/>
  <c r="JC326" i="46"/>
  <c r="IT331" i="46"/>
  <c r="JK330" i="46"/>
  <c r="IY319" i="46"/>
  <c r="IY334" i="46" s="1"/>
  <c r="JW78" i="46" s="1"/>
  <c r="JF314" i="46"/>
  <c r="JJ322" i="46"/>
  <c r="IY317" i="46"/>
  <c r="IS314" i="46"/>
  <c r="JD322" i="46"/>
  <c r="IZ318" i="46"/>
  <c r="IZ331" i="46"/>
  <c r="JF316" i="46"/>
  <c r="JH323" i="46"/>
  <c r="JH328" i="46"/>
  <c r="IR321" i="46"/>
  <c r="JD315" i="46"/>
  <c r="JC328" i="46"/>
  <c r="JB323" i="46"/>
  <c r="IW324" i="46"/>
  <c r="JD325" i="46"/>
  <c r="JB317" i="46"/>
  <c r="JJ316" i="46"/>
  <c r="JG326" i="46"/>
  <c r="JD329" i="46"/>
  <c r="JH331" i="46"/>
  <c r="JE316" i="46"/>
  <c r="JA327" i="46"/>
  <c r="IW325" i="46"/>
  <c r="JI332" i="46"/>
  <c r="IW323" i="46"/>
  <c r="IX330" i="46"/>
  <c r="JF320" i="46"/>
  <c r="JD328" i="46"/>
  <c r="JB322" i="46"/>
  <c r="IT325" i="46"/>
  <c r="IY327" i="46"/>
  <c r="JH318" i="46"/>
  <c r="IV324" i="46"/>
  <c r="IS323" i="46"/>
  <c r="JF329" i="46"/>
  <c r="IW321" i="46"/>
  <c r="IU330" i="46"/>
  <c r="JA321" i="46"/>
  <c r="IY324" i="46"/>
  <c r="JE321" i="46"/>
  <c r="IU325" i="46"/>
  <c r="JD326" i="46"/>
  <c r="IV329" i="46"/>
  <c r="JG324" i="46"/>
  <c r="JK326" i="46"/>
  <c r="JH332" i="46"/>
  <c r="JE318" i="46"/>
  <c r="IU319" i="46"/>
  <c r="IU334" i="46" s="1"/>
  <c r="JS78" i="46" s="1"/>
  <c r="IT322" i="46"/>
  <c r="IU328" i="46"/>
  <c r="JF325" i="46"/>
  <c r="IU314" i="46"/>
  <c r="JF319" i="46"/>
  <c r="JF334" i="46" s="1"/>
  <c r="KD78" i="46" s="1"/>
  <c r="JB320" i="46"/>
  <c r="JH330" i="46"/>
  <c r="JG325" i="46"/>
  <c r="IZ324" i="46"/>
  <c r="IR315" i="46"/>
  <c r="JF318" i="46"/>
  <c r="JA324" i="46"/>
  <c r="IW316" i="46"/>
  <c r="JB332" i="46"/>
  <c r="IS315" i="46"/>
  <c r="JF327" i="46"/>
  <c r="JE315" i="46"/>
  <c r="JE324" i="46"/>
  <c r="IW332" i="46"/>
  <c r="JC316" i="46"/>
  <c r="JE325" i="46"/>
  <c r="JD324" i="46"/>
  <c r="IV322" i="46"/>
  <c r="IZ325" i="46"/>
  <c r="IT327" i="46"/>
  <c r="JF317" i="46"/>
  <c r="IZ315" i="46"/>
  <c r="JH315" i="46"/>
  <c r="JP319" i="46" s="1"/>
  <c r="IR324" i="46"/>
  <c r="IZ320" i="46"/>
  <c r="JB316" i="46"/>
  <c r="JF332" i="46"/>
  <c r="IS321" i="46"/>
  <c r="JC323" i="46"/>
  <c r="JH319" i="46"/>
  <c r="JH334" i="46" s="1"/>
  <c r="KF78" i="46" s="1"/>
  <c r="IU320" i="46"/>
  <c r="JI323" i="46"/>
  <c r="JK315" i="46"/>
  <c r="IW322" i="46"/>
  <c r="IY318" i="46"/>
  <c r="IX331" i="46"/>
  <c r="JB325" i="46"/>
  <c r="JC324" i="46"/>
  <c r="IT329" i="46"/>
  <c r="IZ317" i="46"/>
  <c r="JG321" i="46"/>
  <c r="JH324" i="46"/>
  <c r="IR314" i="46"/>
  <c r="IX327" i="46"/>
  <c r="JE323" i="46"/>
  <c r="JA330" i="46"/>
  <c r="JI320" i="46"/>
  <c r="IS319" i="46"/>
  <c r="IS334" i="46" s="1"/>
  <c r="JQ78" i="46" s="1"/>
  <c r="JF330" i="46"/>
  <c r="IS317" i="46"/>
  <c r="JJ328" i="46"/>
  <c r="JD318" i="46"/>
  <c r="JK324" i="46"/>
  <c r="IZ322" i="46"/>
  <c r="JF328" i="46"/>
  <c r="JD323" i="46"/>
  <c r="JJ323" i="46"/>
  <c r="IX317" i="46"/>
  <c r="JC332" i="46"/>
  <c r="JA315" i="46"/>
  <c r="JK331" i="46"/>
  <c r="IR332" i="46"/>
  <c r="IZ329" i="46"/>
  <c r="IX320" i="46"/>
  <c r="IS328" i="46"/>
  <c r="JI319" i="46"/>
  <c r="JI334" i="46" s="1"/>
  <c r="KG78" i="46" s="1"/>
  <c r="IR331" i="46"/>
  <c r="JB326" i="46"/>
  <c r="JA316" i="46"/>
  <c r="IX321" i="46"/>
  <c r="IV330" i="46"/>
  <c r="IY330" i="46"/>
  <c r="IX316" i="46"/>
  <c r="JA331" i="46"/>
  <c r="IZ332" i="46"/>
  <c r="IY331" i="46"/>
  <c r="IZ330" i="46"/>
  <c r="JK332" i="46"/>
  <c r="JG322" i="46"/>
  <c r="JI324" i="46"/>
  <c r="JG315" i="46"/>
  <c r="JC331" i="46"/>
  <c r="JC330" i="46"/>
  <c r="JB329" i="46"/>
  <c r="IV326" i="46"/>
  <c r="JE328" i="46"/>
  <c r="IX318" i="46"/>
  <c r="JA317" i="46"/>
  <c r="JK328" i="46"/>
  <c r="IY322" i="46"/>
  <c r="IT320" i="46"/>
  <c r="IU331" i="46"/>
  <c r="IX220" i="46"/>
  <c r="JB218" i="46"/>
  <c r="JA228" i="46"/>
  <c r="JK231" i="46"/>
  <c r="JD217" i="46"/>
  <c r="JD234" i="46" s="1"/>
  <c r="KB74" i="46" s="1"/>
  <c r="IZ214" i="46"/>
  <c r="JB215" i="46"/>
  <c r="JF216" i="46"/>
  <c r="JF225" i="46"/>
  <c r="JK227" i="46"/>
  <c r="IT214" i="46"/>
  <c r="JA218" i="46"/>
  <c r="JB229" i="46"/>
  <c r="JE224" i="46"/>
  <c r="JA214" i="46"/>
  <c r="IU218" i="46"/>
  <c r="IV214" i="46"/>
  <c r="IR226" i="46"/>
  <c r="JG215" i="46"/>
  <c r="IS214" i="46"/>
  <c r="JA219" i="46"/>
  <c r="IR232" i="46"/>
  <c r="JD216" i="46"/>
  <c r="IX229" i="46"/>
  <c r="JF232" i="46"/>
  <c r="IR215" i="46"/>
  <c r="JI217" i="46"/>
  <c r="JI234" i="46" s="1"/>
  <c r="KG74" i="46" s="1"/>
  <c r="IX217" i="46"/>
  <c r="IX234" i="46" s="1"/>
  <c r="JV74" i="46" s="1"/>
  <c r="JD230" i="46"/>
  <c r="IS225" i="46"/>
  <c r="JB330" i="46"/>
  <c r="IW320" i="46"/>
  <c r="JB318" i="46"/>
  <c r="IY316" i="46"/>
  <c r="IZ326" i="46"/>
  <c r="IU329" i="46"/>
  <c r="JJ326" i="46"/>
  <c r="IR329" i="46"/>
  <c r="IY323" i="46"/>
  <c r="JG327" i="46"/>
  <c r="JK329" i="46"/>
  <c r="IY325" i="46"/>
  <c r="IZ221" i="46"/>
  <c r="IZ218" i="46"/>
  <c r="IR216" i="46"/>
  <c r="JD218" i="46"/>
  <c r="JJ220" i="46"/>
  <c r="IT222" i="46"/>
  <c r="JG220" i="46"/>
  <c r="JE216" i="46"/>
  <c r="IZ232" i="46"/>
  <c r="IW217" i="46"/>
  <c r="IW234" i="46" s="1"/>
  <c r="JU74" i="46" s="1"/>
  <c r="IY219" i="46"/>
  <c r="JI224" i="46"/>
  <c r="JG216" i="46"/>
  <c r="IT219" i="46"/>
  <c r="IU224" i="46"/>
  <c r="IY230" i="46"/>
  <c r="JH216" i="46"/>
  <c r="JG231" i="46"/>
  <c r="JF222" i="46"/>
  <c r="IW230" i="46"/>
  <c r="JF231" i="46"/>
  <c r="JB214" i="46"/>
  <c r="JG228" i="46"/>
  <c r="JF219" i="46"/>
  <c r="IV219" i="46"/>
  <c r="IR225" i="46"/>
  <c r="JJ214" i="46"/>
  <c r="IZ215" i="46"/>
  <c r="IV230" i="46"/>
  <c r="IV228" i="46"/>
  <c r="IW221" i="46"/>
  <c r="JJ330" i="46"/>
  <c r="JH322" i="46"/>
  <c r="IW328" i="46"/>
  <c r="IY320" i="46"/>
  <c r="JF326" i="46"/>
  <c r="IV321" i="46"/>
  <c r="IT326" i="46"/>
  <c r="JF322" i="46"/>
  <c r="IZ323" i="46"/>
  <c r="JK325" i="46"/>
  <c r="JF215" i="46"/>
  <c r="IX216" i="46"/>
  <c r="IS222" i="46"/>
  <c r="JI330" i="46"/>
  <c r="IV216" i="46"/>
  <c r="IW330" i="46"/>
  <c r="JI318" i="46"/>
  <c r="JA325" i="46"/>
  <c r="JD221" i="46"/>
  <c r="JJ216" i="46"/>
  <c r="IU221" i="46"/>
  <c r="JJ218" i="46"/>
  <c r="JH228" i="46"/>
  <c r="JK218" i="46"/>
  <c r="JF226" i="46"/>
  <c r="IR228" i="46"/>
  <c r="JE230" i="46"/>
  <c r="IV223" i="46"/>
  <c r="IX232" i="46"/>
  <c r="IV229" i="46"/>
  <c r="JH232" i="46"/>
  <c r="JC227" i="46"/>
  <c r="IX226" i="46"/>
  <c r="IT215" i="46"/>
  <c r="JB219" i="46"/>
  <c r="JD224" i="46"/>
  <c r="IV231" i="46"/>
  <c r="JA225" i="46"/>
  <c r="JK221" i="46"/>
  <c r="JK232" i="46"/>
  <c r="JE218" i="46"/>
  <c r="JH230" i="46"/>
  <c r="IS217" i="46"/>
  <c r="IS234" i="46" s="1"/>
  <c r="JQ74" i="46" s="1"/>
  <c r="IV215" i="46"/>
  <c r="IS218" i="46"/>
  <c r="JI231" i="46"/>
  <c r="IT227" i="46"/>
  <c r="IU317" i="46"/>
  <c r="IX326" i="46"/>
  <c r="JJ329" i="46"/>
  <c r="JK323" i="46"/>
  <c r="JI326" i="46"/>
  <c r="IX332" i="46"/>
  <c r="JD332" i="46"/>
  <c r="IT314" i="46"/>
  <c r="JA319" i="46"/>
  <c r="JA334" i="46" s="1"/>
  <c r="JY78" i="46" s="1"/>
  <c r="JC222" i="46"/>
  <c r="IZ219" i="46"/>
  <c r="IU215" i="46"/>
  <c r="JI316" i="46"/>
  <c r="JB225" i="46"/>
  <c r="JI222" i="46"/>
  <c r="IR217" i="46"/>
  <c r="IR234" i="46" s="1"/>
  <c r="JP74" i="46" s="1"/>
  <c r="JJ224" i="46"/>
  <c r="IY217" i="46"/>
  <c r="IY234" i="46" s="1"/>
  <c r="JW74" i="46" s="1"/>
  <c r="JK228" i="46"/>
  <c r="JD227" i="46"/>
  <c r="IU223" i="46"/>
  <c r="JG214" i="46"/>
  <c r="JJ228" i="46"/>
  <c r="IW232" i="46"/>
  <c r="JA230" i="46"/>
  <c r="JC225" i="46"/>
  <c r="JF230" i="46"/>
  <c r="JF220" i="46"/>
  <c r="IY225" i="46"/>
  <c r="JF229" i="46"/>
  <c r="IT220" i="46"/>
  <c r="JA229" i="46"/>
  <c r="IR227" i="46"/>
  <c r="IS232" i="46"/>
  <c r="JB228" i="46"/>
  <c r="JK230" i="46"/>
  <c r="IW215" i="46"/>
  <c r="IU220" i="46"/>
  <c r="JD223" i="46"/>
  <c r="IV232" i="46"/>
  <c r="JA226" i="46"/>
  <c r="IZ227" i="46"/>
  <c r="JE329" i="46"/>
  <c r="JG318" i="46"/>
  <c r="IW318" i="46"/>
  <c r="IS326" i="46"/>
  <c r="JI328" i="46"/>
  <c r="IS320" i="46"/>
  <c r="IT328" i="46"/>
  <c r="JK327" i="46"/>
  <c r="IU219" i="46"/>
  <c r="IX231" i="46"/>
  <c r="JB331" i="46"/>
  <c r="IU321" i="46"/>
  <c r="JB328" i="46"/>
  <c r="IS215" i="46"/>
  <c r="JD225" i="46"/>
  <c r="JA231" i="46"/>
  <c r="IZ222" i="46"/>
  <c r="IZ225" i="46"/>
  <c r="JB216" i="46"/>
  <c r="JE232" i="46"/>
  <c r="IR224" i="46"/>
  <c r="JC216" i="46"/>
  <c r="JI223" i="46"/>
  <c r="IV221" i="46"/>
  <c r="JF218" i="46"/>
  <c r="IT229" i="46"/>
  <c r="JC230" i="46"/>
  <c r="JE228" i="46"/>
  <c r="JC325" i="46"/>
  <c r="JI321" i="46"/>
  <c r="IU324" i="46"/>
  <c r="IW315" i="46"/>
  <c r="IW223" i="46"/>
  <c r="JC319" i="46"/>
  <c r="JC334" i="46" s="1"/>
  <c r="KA78" i="46" s="1"/>
  <c r="JG314" i="46"/>
  <c r="JD316" i="46"/>
  <c r="IY314" i="46"/>
  <c r="IR318" i="46"/>
  <c r="JA318" i="46"/>
  <c r="JB324" i="46"/>
  <c r="IT316" i="46"/>
  <c r="IW317" i="46"/>
  <c r="JJ324" i="46"/>
  <c r="JC320" i="46"/>
  <c r="JG332" i="46"/>
  <c r="JH316" i="46"/>
  <c r="JB224" i="46"/>
  <c r="JG221" i="46"/>
  <c r="IU230" i="46"/>
  <c r="IY224" i="46"/>
  <c r="IS231" i="46"/>
  <c r="IT224" i="46"/>
  <c r="IY222" i="46"/>
  <c r="JE231" i="46"/>
  <c r="IU217" i="46"/>
  <c r="IU234" i="46" s="1"/>
  <c r="JS74" i="46" s="1"/>
  <c r="IX215" i="46"/>
  <c r="IZ217" i="46"/>
  <c r="IZ234" i="46" s="1"/>
  <c r="JX74" i="46" s="1"/>
  <c r="JK220" i="46"/>
  <c r="JE229" i="46"/>
  <c r="JH221" i="46"/>
  <c r="IS223" i="46"/>
  <c r="JH222" i="46"/>
  <c r="IS224" i="46"/>
  <c r="JI229" i="46"/>
  <c r="JJ217" i="46"/>
  <c r="JJ234" i="46" s="1"/>
  <c r="KH74" i="46" s="1"/>
  <c r="JD219" i="46"/>
  <c r="IZ230" i="46"/>
  <c r="IV224" i="46"/>
  <c r="JB231" i="46"/>
  <c r="JI226" i="46"/>
  <c r="JA227" i="46"/>
  <c r="JD222" i="46"/>
  <c r="JB232" i="46"/>
  <c r="JH226" i="46"/>
  <c r="JE217" i="46"/>
  <c r="JE234" i="46" s="1"/>
  <c r="KC74" i="46" s="1"/>
  <c r="IR214" i="46"/>
  <c r="IV318" i="46"/>
  <c r="JJ327" i="46"/>
  <c r="JH329" i="46"/>
  <c r="IR328" i="46"/>
  <c r="JC329" i="46"/>
  <c r="IR325" i="46"/>
  <c r="JA322" i="46"/>
  <c r="JI329" i="46"/>
  <c r="JF315" i="46"/>
  <c r="JG323" i="46"/>
  <c r="JC214" i="46"/>
  <c r="JC223" i="46"/>
  <c r="IW327" i="46"/>
  <c r="IZ316" i="46"/>
  <c r="IS324" i="46"/>
  <c r="JE220" i="46"/>
  <c r="IU214" i="46"/>
  <c r="IY232" i="46"/>
  <c r="JJ225" i="46"/>
  <c r="IR219" i="46"/>
  <c r="JG224" i="46"/>
  <c r="IR220" i="46"/>
  <c r="JH227" i="46"/>
  <c r="IS219" i="46"/>
  <c r="IX219" i="46"/>
  <c r="IZ223" i="46"/>
  <c r="IS229" i="46"/>
  <c r="JE219" i="46"/>
  <c r="JB226" i="46"/>
  <c r="IT318" i="46"/>
  <c r="JI317" i="46"/>
  <c r="IZ314" i="46"/>
  <c r="IV314" i="46"/>
  <c r="IV319" i="46"/>
  <c r="IV334" i="46" s="1"/>
  <c r="JT78" i="46" s="1"/>
  <c r="JB217" i="46"/>
  <c r="JB234" i="46" s="1"/>
  <c r="JZ74" i="46" s="1"/>
  <c r="JD320" i="46"/>
  <c r="IV323" i="46"/>
  <c r="JD331" i="46"/>
  <c r="JE331" i="46"/>
  <c r="JG329" i="46"/>
  <c r="IT323" i="46"/>
  <c r="IZ328" i="46"/>
  <c r="JH317" i="46"/>
  <c r="JC321" i="46"/>
  <c r="JI314" i="46"/>
  <c r="IS316" i="46"/>
  <c r="IT231" i="46"/>
  <c r="IV220" i="46"/>
  <c r="IT228" i="46"/>
  <c r="JG230" i="46"/>
  <c r="JJ223" i="46"/>
  <c r="JF223" i="46"/>
  <c r="JJ222" i="46"/>
  <c r="JG217" i="46"/>
  <c r="JG234" i="46" s="1"/>
  <c r="KE74" i="46" s="1"/>
  <c r="JF214" i="46"/>
  <c r="JK224" i="46"/>
  <c r="IX222" i="46"/>
  <c r="JC228" i="46"/>
  <c r="IW214" i="46"/>
  <c r="JB222" i="46"/>
  <c r="IY215" i="46"/>
  <c r="JK217" i="46"/>
  <c r="JK234" i="46" s="1"/>
  <c r="KI74" i="46" s="1"/>
  <c r="JH215" i="46"/>
  <c r="JK216" i="46"/>
  <c r="JF217" i="46"/>
  <c r="JF234" i="46" s="1"/>
  <c r="KD74" i="46" s="1"/>
  <c r="IT226" i="46"/>
  <c r="JJ232" i="46"/>
  <c r="IV222" i="46"/>
  <c r="IW219" i="46"/>
  <c r="IY229" i="46"/>
  <c r="JD229" i="46"/>
  <c r="JE221" i="46"/>
  <c r="IU226" i="46"/>
  <c r="JG232" i="46"/>
  <c r="IY220" i="46"/>
  <c r="JC220" i="46"/>
  <c r="JE319" i="46"/>
  <c r="JE334" i="46" s="1"/>
  <c r="KC78" i="46" s="1"/>
  <c r="JI315" i="46"/>
  <c r="IS325" i="46"/>
  <c r="JC327" i="46"/>
  <c r="IR322" i="46"/>
  <c r="JI325" i="46"/>
  <c r="JI322" i="46"/>
  <c r="JC317" i="46"/>
  <c r="JA332" i="46"/>
  <c r="IW326" i="46"/>
  <c r="IW331" i="46"/>
  <c r="IU326" i="46"/>
  <c r="JH219" i="46"/>
  <c r="JJ227" i="46"/>
  <c r="IW231" i="46"/>
  <c r="JC219" i="46"/>
  <c r="IT223" i="46"/>
  <c r="IW222" i="46"/>
  <c r="IR229" i="46"/>
  <c r="JF224" i="46"/>
  <c r="JI221" i="46"/>
  <c r="JH224" i="46"/>
  <c r="JA223" i="46"/>
  <c r="IZ229" i="46"/>
  <c r="IX227" i="46"/>
  <c r="JB221" i="46"/>
  <c r="JI218" i="46"/>
  <c r="IS226" i="46"/>
  <c r="JH223" i="46"/>
  <c r="IR222" i="46"/>
  <c r="IZ231" i="46"/>
  <c r="JH214" i="46"/>
  <c r="JG218" i="46"/>
  <c r="JB223" i="46"/>
  <c r="IS227" i="46"/>
  <c r="JI232" i="46"/>
  <c r="JA216" i="46"/>
  <c r="JJ219" i="46"/>
  <c r="JG219" i="46"/>
  <c r="JG222" i="46"/>
  <c r="IV225" i="46"/>
  <c r="JC217" i="46"/>
  <c r="JC234" i="46" s="1"/>
  <c r="KA74" i="46" s="1"/>
  <c r="IX224" i="46"/>
  <c r="IT225" i="46"/>
  <c r="IT221" i="46"/>
  <c r="IY231" i="46"/>
  <c r="JC215" i="46"/>
  <c r="IU229" i="46"/>
  <c r="IY227" i="46"/>
  <c r="JK215" i="46"/>
  <c r="JD231" i="46"/>
  <c r="JC218" i="46"/>
  <c r="JH229" i="46"/>
  <c r="JA221" i="46"/>
  <c r="JD220" i="46"/>
  <c r="JA222" i="46"/>
  <c r="JC232" i="46"/>
  <c r="IX228" i="46"/>
  <c r="JC226" i="46"/>
  <c r="JH225" i="46"/>
  <c r="IV218" i="46"/>
  <c r="JI219" i="46"/>
  <c r="IW226" i="46"/>
  <c r="IX225" i="46"/>
  <c r="IW224" i="46"/>
  <c r="IZ228" i="46"/>
  <c r="JC229" i="46"/>
  <c r="JD214" i="46"/>
  <c r="JE223" i="46"/>
  <c r="IZ216" i="46"/>
  <c r="IT217" i="46"/>
  <c r="IT234" i="46" s="1"/>
  <c r="JR74" i="46" s="1"/>
  <c r="JJ230" i="46"/>
  <c r="IU228" i="46"/>
  <c r="JK219" i="46"/>
  <c r="JG226" i="46"/>
  <c r="IX218" i="46"/>
  <c r="IV226" i="46"/>
  <c r="JE227" i="46"/>
  <c r="IX230" i="46"/>
  <c r="JG229" i="46"/>
  <c r="IS230" i="46"/>
  <c r="IY226" i="46"/>
  <c r="JK214" i="46"/>
  <c r="JE225" i="46"/>
  <c r="JC224" i="46"/>
  <c r="JK222" i="46"/>
  <c r="JH217" i="46"/>
  <c r="JH234" i="46" s="1"/>
  <c r="KF74" i="46" s="1"/>
  <c r="IR230" i="46"/>
  <c r="JD232" i="46"/>
  <c r="IW218" i="46"/>
  <c r="IR231" i="46"/>
  <c r="JJ229" i="46"/>
  <c r="JG225" i="46"/>
  <c r="JH218" i="46"/>
  <c r="JJ231" i="46"/>
  <c r="IW220" i="46"/>
  <c r="IU222" i="46"/>
  <c r="JE222" i="46"/>
  <c r="IY216" i="46"/>
  <c r="IY214" i="46"/>
  <c r="JD228" i="46"/>
  <c r="JI215" i="46"/>
  <c r="JA220" i="46"/>
  <c r="JA217" i="46"/>
  <c r="JA234" i="46" s="1"/>
  <c r="JY74" i="46" s="1"/>
  <c r="IU225" i="46"/>
  <c r="JK223" i="46"/>
  <c r="IU232" i="46"/>
  <c r="JK229" i="46"/>
  <c r="IS228" i="46"/>
  <c r="IR223" i="46"/>
  <c r="JI220" i="46"/>
  <c r="IW216" i="46"/>
  <c r="JI225" i="46"/>
  <c r="IZ224" i="46"/>
  <c r="JF228" i="46"/>
  <c r="JH231" i="46"/>
  <c r="JG223" i="46"/>
  <c r="IX214" i="46"/>
  <c r="JF221" i="46"/>
  <c r="JI228" i="46"/>
  <c r="IV217" i="46"/>
  <c r="IV234" i="46" s="1"/>
  <c r="JT74" i="46" s="1"/>
  <c r="JE214" i="46"/>
  <c r="IY223" i="46"/>
  <c r="IT218" i="46"/>
  <c r="JA215" i="46"/>
  <c r="IW228" i="46"/>
  <c r="JJ221" i="46"/>
  <c r="JB230" i="46"/>
  <c r="JD226" i="46"/>
  <c r="IS216" i="46"/>
  <c r="JJ226" i="46"/>
  <c r="IR221" i="46"/>
  <c r="JI214" i="46"/>
  <c r="JC221" i="46"/>
  <c r="JI230" i="46"/>
  <c r="IZ226" i="46"/>
  <c r="JH220" i="46"/>
  <c r="JB220" i="46"/>
  <c r="JJ215" i="46"/>
  <c r="IU216" i="46"/>
  <c r="JB314" i="46"/>
  <c r="IV325" i="46"/>
  <c r="IY315" i="46"/>
  <c r="JA328" i="46"/>
  <c r="JK321" i="46"/>
  <c r="JH327" i="46"/>
  <c r="JI331" i="46"/>
  <c r="JA224" i="46"/>
  <c r="IY228" i="46"/>
  <c r="IW225" i="46"/>
  <c r="IX223" i="46"/>
  <c r="IZ220" i="46"/>
  <c r="IU227" i="46"/>
  <c r="JI227" i="46"/>
  <c r="JB227" i="46"/>
  <c r="IS221" i="46"/>
  <c r="IT232" i="46"/>
  <c r="JE215" i="46"/>
  <c r="IW229" i="46"/>
  <c r="JF227" i="46"/>
  <c r="IV227" i="46"/>
  <c r="IT216" i="46"/>
  <c r="JK225" i="46"/>
  <c r="IU231" i="46"/>
  <c r="IW227" i="46"/>
  <c r="JC231" i="46"/>
  <c r="JE226" i="46"/>
  <c r="IT230" i="46"/>
  <c r="IX221" i="46"/>
  <c r="IS220" i="46"/>
  <c r="JI216" i="46"/>
  <c r="JA232" i="46"/>
  <c r="IY221" i="46"/>
  <c r="IY218" i="46"/>
  <c r="JG227" i="46"/>
  <c r="IU316" i="46"/>
  <c r="IU322" i="46"/>
  <c r="IS322" i="46"/>
  <c r="JE327" i="46"/>
  <c r="IY326" i="46"/>
  <c r="JE320" i="46"/>
  <c r="JA329" i="46"/>
  <c r="JC322" i="46"/>
  <c r="IW319" i="46"/>
  <c r="IW334" i="46" s="1"/>
  <c r="JU78" i="46" s="1"/>
  <c r="JD330" i="46"/>
  <c r="JD317" i="46"/>
  <c r="JK226" i="46"/>
  <c r="IR218" i="46"/>
  <c r="JI553" i="46"/>
  <c r="JK549" i="46"/>
  <c r="IX554" i="46"/>
  <c r="IR546" i="46"/>
  <c r="IS551" i="46"/>
  <c r="IX556" i="46"/>
  <c r="IS543" i="46"/>
  <c r="JF551" i="46"/>
  <c r="IY550" i="46"/>
  <c r="IY559" i="46" s="1"/>
  <c r="JW87" i="46" s="1"/>
  <c r="JK542" i="46"/>
  <c r="JD546" i="46"/>
  <c r="IU541" i="46"/>
  <c r="IY544" i="46"/>
  <c r="JK552" i="46"/>
  <c r="JI557" i="46"/>
  <c r="IS548" i="46"/>
  <c r="JI549" i="46"/>
  <c r="JG556" i="46"/>
  <c r="JJ441" i="46"/>
  <c r="JF451" i="46"/>
  <c r="JA446" i="46"/>
  <c r="JJ453" i="46"/>
  <c r="JI453" i="46"/>
  <c r="JK370" i="46"/>
  <c r="JC547" i="46"/>
  <c r="IU553" i="46"/>
  <c r="JF557" i="46"/>
  <c r="IU556" i="46"/>
  <c r="JG542" i="46"/>
  <c r="JF546" i="46"/>
  <c r="IZ456" i="46"/>
  <c r="IV447" i="46"/>
  <c r="JB444" i="46"/>
  <c r="JH441" i="46"/>
  <c r="JA455" i="46"/>
  <c r="IX455" i="46"/>
  <c r="IY379" i="46"/>
  <c r="JB378" i="46"/>
  <c r="JB382" i="46"/>
  <c r="IS376" i="46"/>
  <c r="JC548" i="46"/>
  <c r="JF553" i="46"/>
  <c r="IT548" i="46"/>
  <c r="IS541" i="46"/>
  <c r="IV554" i="46"/>
  <c r="JJ555" i="46"/>
  <c r="IZ546" i="46"/>
  <c r="IW553" i="46"/>
  <c r="IZ548" i="46"/>
  <c r="JA539" i="46"/>
  <c r="JA550" i="46"/>
  <c r="JA559" i="46" s="1"/>
  <c r="JY87" i="46" s="1"/>
  <c r="IT545" i="46"/>
  <c r="IV556" i="46"/>
  <c r="JG550" i="46"/>
  <c r="JG559" i="46" s="1"/>
  <c r="KE87" i="46" s="1"/>
  <c r="IS540" i="46"/>
  <c r="JH544" i="46"/>
  <c r="IX555" i="46"/>
  <c r="JF540" i="46"/>
  <c r="IR549" i="46"/>
  <c r="JH554" i="46"/>
  <c r="JF542" i="46"/>
  <c r="IU550" i="46"/>
  <c r="IU559" i="46" s="1"/>
  <c r="JS87" i="46" s="1"/>
  <c r="IW549" i="46"/>
  <c r="IV542" i="46"/>
  <c r="IT555" i="46"/>
  <c r="JG541" i="46"/>
  <c r="IY551" i="46"/>
  <c r="JI545" i="46"/>
  <c r="JG545" i="46"/>
  <c r="JC553" i="46"/>
  <c r="IT541" i="46"/>
  <c r="JA556" i="46"/>
  <c r="IS539" i="46"/>
  <c r="IT554" i="46"/>
  <c r="JA548" i="46"/>
  <c r="JJ546" i="46"/>
  <c r="JE439" i="46"/>
  <c r="JG440" i="46"/>
  <c r="IZ446" i="46"/>
  <c r="IR442" i="46"/>
  <c r="JH456" i="46"/>
  <c r="IX448" i="46"/>
  <c r="JE445" i="46"/>
  <c r="JE459" i="46" s="1"/>
  <c r="KC83" i="46" s="1"/>
  <c r="JB456" i="46"/>
  <c r="JJ382" i="46"/>
  <c r="IW546" i="46"/>
  <c r="IZ545" i="46"/>
  <c r="JA367" i="46"/>
  <c r="IR371" i="46"/>
  <c r="JE552" i="46"/>
  <c r="IU544" i="46"/>
  <c r="IY552" i="46"/>
  <c r="JG539" i="46"/>
  <c r="JB553" i="46"/>
  <c r="JJ549" i="46"/>
  <c r="IY555" i="46"/>
  <c r="JJ552" i="46"/>
  <c r="JG553" i="46"/>
  <c r="JF556" i="46"/>
  <c r="JC552" i="46"/>
  <c r="JE548" i="46"/>
  <c r="JK557" i="46"/>
  <c r="IU539" i="46"/>
  <c r="IZ539" i="46"/>
  <c r="JD556" i="46"/>
  <c r="JA554" i="46"/>
  <c r="IW543" i="46"/>
  <c r="IY548" i="46"/>
  <c r="IS549" i="46"/>
  <c r="IS546" i="46"/>
  <c r="JI540" i="46"/>
  <c r="IT544" i="46"/>
  <c r="JF550" i="46"/>
  <c r="JF559" i="46" s="1"/>
  <c r="KD87" i="46" s="1"/>
  <c r="JC539" i="46"/>
  <c r="JK555" i="46"/>
  <c r="JG557" i="46"/>
  <c r="JJ556" i="46"/>
  <c r="IX553" i="46"/>
  <c r="JI547" i="46"/>
  <c r="JF554" i="46"/>
  <c r="JH541" i="46"/>
  <c r="IU543" i="46"/>
  <c r="IX552" i="46"/>
  <c r="IZ550" i="46"/>
  <c r="IZ559" i="46" s="1"/>
  <c r="JX87" i="46" s="1"/>
  <c r="JH548" i="46"/>
  <c r="JA540" i="46"/>
  <c r="JD540" i="46"/>
  <c r="JK550" i="46"/>
  <c r="JK559" i="46" s="1"/>
  <c r="KI87" i="46" s="1"/>
  <c r="IU540" i="46"/>
  <c r="IV541" i="46"/>
  <c r="IZ543" i="46"/>
  <c r="IS451" i="46"/>
  <c r="IT440" i="46"/>
  <c r="JJ451" i="46"/>
  <c r="IW441" i="46"/>
  <c r="IU441" i="46"/>
  <c r="JB455" i="46"/>
  <c r="IZ452" i="46"/>
  <c r="IR445" i="46"/>
  <c r="IR459" i="46" s="1"/>
  <c r="JP83" i="46" s="1"/>
  <c r="JF370" i="46"/>
  <c r="JH556" i="46"/>
  <c r="JG549" i="46"/>
  <c r="JG374" i="46"/>
  <c r="IZ540" i="46"/>
  <c r="IR557" i="46"/>
  <c r="IU555" i="46"/>
  <c r="IX548" i="46"/>
  <c r="JI551" i="46"/>
  <c r="JB449" i="46"/>
  <c r="JC454" i="46"/>
  <c r="JB451" i="46"/>
  <c r="JG448" i="46"/>
  <c r="IY449" i="46"/>
  <c r="JG443" i="46"/>
  <c r="IS443" i="46"/>
  <c r="JA453" i="46"/>
  <c r="JJ456" i="46"/>
  <c r="JC450" i="46"/>
  <c r="IW450" i="46"/>
  <c r="IS439" i="46"/>
  <c r="JB443" i="46"/>
  <c r="IS442" i="46"/>
  <c r="IZ449" i="46"/>
  <c r="JB442" i="46"/>
  <c r="JK373" i="46"/>
  <c r="JK384" i="46" s="1"/>
  <c r="KI80" i="46" s="1"/>
  <c r="JD367" i="46"/>
  <c r="IV366" i="46"/>
  <c r="JH368" i="46"/>
  <c r="JK367" i="46"/>
  <c r="JE380" i="46"/>
  <c r="JF445" i="46"/>
  <c r="JF459" i="46" s="1"/>
  <c r="KD83" i="46" s="1"/>
  <c r="IW440" i="46"/>
  <c r="IZ443" i="46"/>
  <c r="IU450" i="46"/>
  <c r="JC457" i="46"/>
  <c r="JK445" i="46"/>
  <c r="JK459" i="46" s="1"/>
  <c r="KI83" i="46" s="1"/>
  <c r="IS440" i="46"/>
  <c r="JE444" i="46"/>
  <c r="JH450" i="46"/>
  <c r="IS454" i="46"/>
  <c r="IV450" i="46"/>
  <c r="JA456" i="46"/>
  <c r="JI439" i="46"/>
  <c r="JK446" i="46"/>
  <c r="JB445" i="46"/>
  <c r="JB459" i="46" s="1"/>
  <c r="JZ83" i="46" s="1"/>
  <c r="JJ376" i="46"/>
  <c r="IT369" i="46"/>
  <c r="IZ379" i="46"/>
  <c r="JC367" i="46"/>
  <c r="JA378" i="46"/>
  <c r="IV378" i="46"/>
  <c r="IR455" i="46"/>
  <c r="JI454" i="46"/>
  <c r="JJ445" i="46"/>
  <c r="JJ459" i="46" s="1"/>
  <c r="KH83" i="46" s="1"/>
  <c r="JA452" i="46"/>
  <c r="IW448" i="46"/>
  <c r="JG449" i="46"/>
  <c r="JH457" i="46"/>
  <c r="IZ453" i="46"/>
  <c r="IY441" i="46"/>
  <c r="IW442" i="46"/>
  <c r="IX449" i="46"/>
  <c r="IV439" i="46"/>
  <c r="IT448" i="46"/>
  <c r="IX443" i="46"/>
  <c r="JI452" i="46"/>
  <c r="JD366" i="46"/>
  <c r="IR375" i="46"/>
  <c r="JK371" i="46"/>
  <c r="IY364" i="46"/>
  <c r="JK377" i="46"/>
  <c r="JF379" i="46"/>
  <c r="JH370" i="46"/>
  <c r="IR378" i="46"/>
  <c r="JI440" i="46"/>
  <c r="JF457" i="46"/>
  <c r="JI447" i="46"/>
  <c r="JJ443" i="46"/>
  <c r="JH449" i="46"/>
  <c r="JD440" i="46"/>
  <c r="JH448" i="46"/>
  <c r="JB450" i="46"/>
  <c r="IU452" i="46"/>
  <c r="JA454" i="46"/>
  <c r="JH452" i="46"/>
  <c r="JG451" i="46"/>
  <c r="IU457" i="46"/>
  <c r="IT455" i="46"/>
  <c r="JG455" i="46"/>
  <c r="IZ370" i="46"/>
  <c r="JC381" i="46"/>
  <c r="JB369" i="46"/>
  <c r="JH380" i="46"/>
  <c r="IX373" i="46"/>
  <c r="IX384" i="46" s="1"/>
  <c r="JV80" i="46" s="1"/>
  <c r="JB452" i="46"/>
  <c r="JJ450" i="46"/>
  <c r="JB440" i="46"/>
  <c r="IW451" i="46"/>
  <c r="JK453" i="46"/>
  <c r="JC441" i="46"/>
  <c r="JA447" i="46"/>
  <c r="JH455" i="46"/>
  <c r="IW446" i="46"/>
  <c r="JD441" i="46"/>
  <c r="JI446" i="46"/>
  <c r="JA449" i="46"/>
  <c r="JC439" i="46"/>
  <c r="IT452" i="46"/>
  <c r="JH439" i="46"/>
  <c r="JF446" i="46"/>
  <c r="JI451" i="46"/>
  <c r="IU443" i="46"/>
  <c r="JA440" i="46"/>
  <c r="IX453" i="46"/>
  <c r="JI445" i="46"/>
  <c r="JI459" i="46" s="1"/>
  <c r="KG83" i="46" s="1"/>
  <c r="IR439" i="46"/>
  <c r="IU442" i="46"/>
  <c r="JD444" i="46"/>
  <c r="IW452" i="46"/>
  <c r="JB439" i="46"/>
  <c r="JE455" i="46"/>
  <c r="IT446" i="46"/>
  <c r="IT449" i="46"/>
  <c r="IX456" i="46"/>
  <c r="IX454" i="46"/>
  <c r="JA380" i="46"/>
  <c r="JD381" i="46"/>
  <c r="IY373" i="46"/>
  <c r="IY384" i="46" s="1"/>
  <c r="JW80" i="46" s="1"/>
  <c r="JD368" i="46"/>
  <c r="JI381" i="46"/>
  <c r="IR381" i="46"/>
  <c r="IX379" i="46"/>
  <c r="JB368" i="46"/>
  <c r="JH378" i="46"/>
  <c r="JF371" i="46"/>
  <c r="IU369" i="46"/>
  <c r="JC382" i="46"/>
  <c r="IV370" i="46"/>
  <c r="IX366" i="46"/>
  <c r="JJ380" i="46"/>
  <c r="IR372" i="46"/>
  <c r="IU379" i="46"/>
  <c r="JG370" i="46"/>
  <c r="IZ378" i="46"/>
  <c r="JB377" i="46"/>
  <c r="JG380" i="46"/>
  <c r="JA549" i="46"/>
  <c r="JD445" i="46"/>
  <c r="JD459" i="46" s="1"/>
  <c r="KB83" i="46" s="1"/>
  <c r="IY445" i="46"/>
  <c r="IY459" i="46" s="1"/>
  <c r="JW83" i="46" s="1"/>
  <c r="IT456" i="46"/>
  <c r="JC456" i="46"/>
  <c r="IT454" i="46"/>
  <c r="JD455" i="46"/>
  <c r="JJ444" i="46"/>
  <c r="JJ454" i="46"/>
  <c r="JE447" i="46"/>
  <c r="JB457" i="46"/>
  <c r="JE449" i="46"/>
  <c r="IU451" i="46"/>
  <c r="JJ457" i="46"/>
  <c r="IX442" i="46"/>
  <c r="JH440" i="46"/>
  <c r="IV457" i="46"/>
  <c r="IR454" i="46"/>
  <c r="IZ447" i="46"/>
  <c r="JD443" i="46"/>
  <c r="JE453" i="46"/>
  <c r="IR443" i="46"/>
  <c r="JK439" i="46"/>
  <c r="JC453" i="46"/>
  <c r="IW439" i="46"/>
  <c r="JK454" i="46"/>
  <c r="JB453" i="46"/>
  <c r="IW449" i="46"/>
  <c r="JG457" i="46"/>
  <c r="JI455" i="46"/>
  <c r="IY440" i="46"/>
  <c r="IY375" i="46"/>
  <c r="IS371" i="46"/>
  <c r="JI375" i="46"/>
  <c r="JF372" i="46"/>
  <c r="JD365" i="46"/>
  <c r="JC371" i="46"/>
  <c r="JC369" i="46"/>
  <c r="IZ369" i="46"/>
  <c r="JF376" i="46"/>
  <c r="JJ378" i="46"/>
  <c r="IV364" i="46"/>
  <c r="IW379" i="46"/>
  <c r="IW380" i="46"/>
  <c r="JH376" i="46"/>
  <c r="IW373" i="46"/>
  <c r="IW384" i="46" s="1"/>
  <c r="JU80" i="46" s="1"/>
  <c r="IZ365" i="46"/>
  <c r="IV376" i="46"/>
  <c r="JJ368" i="46"/>
  <c r="JH372" i="46"/>
  <c r="JI382" i="46"/>
  <c r="IY380" i="46"/>
  <c r="JJ455" i="46"/>
  <c r="JF452" i="46"/>
  <c r="JK441" i="46"/>
  <c r="IR451" i="46"/>
  <c r="IT457" i="46"/>
  <c r="JD439" i="46"/>
  <c r="JI448" i="46"/>
  <c r="IZ454" i="46"/>
  <c r="IU445" i="46"/>
  <c r="IU459" i="46" s="1"/>
  <c r="JS83" i="46" s="1"/>
  <c r="JJ449" i="46"/>
  <c r="IS446" i="46"/>
  <c r="JJ447" i="46"/>
  <c r="JB447" i="46"/>
  <c r="IW453" i="46"/>
  <c r="IZ442" i="46"/>
  <c r="JF447" i="46"/>
  <c r="JF450" i="46"/>
  <c r="JH445" i="46"/>
  <c r="JH459" i="46" s="1"/>
  <c r="KF83" i="46" s="1"/>
  <c r="IY450" i="46"/>
  <c r="JF449" i="46"/>
  <c r="JB454" i="46"/>
  <c r="IZ440" i="46"/>
  <c r="JK443" i="46"/>
  <c r="JG456" i="46"/>
  <c r="JI442" i="46"/>
  <c r="IU449" i="46"/>
  <c r="IZ455" i="46"/>
  <c r="IX439" i="46"/>
  <c r="IV449" i="46"/>
  <c r="JC440" i="46"/>
  <c r="JG379" i="46"/>
  <c r="JH367" i="46"/>
  <c r="IY376" i="46"/>
  <c r="IS366" i="46"/>
  <c r="JA368" i="46"/>
  <c r="JG372" i="46"/>
  <c r="IS379" i="46"/>
  <c r="JA364" i="46"/>
  <c r="IX376" i="46"/>
  <c r="JI368" i="46"/>
  <c r="JB365" i="46"/>
  <c r="JJ381" i="46"/>
  <c r="IY382" i="46"/>
  <c r="IZ371" i="46"/>
  <c r="JA379" i="46"/>
  <c r="JA365" i="46"/>
  <c r="JH374" i="46"/>
  <c r="IR367" i="46"/>
  <c r="IU368" i="46"/>
  <c r="IR368" i="46"/>
  <c r="IY456" i="46"/>
  <c r="IZ441" i="46"/>
  <c r="JK457" i="46"/>
  <c r="JC449" i="46"/>
  <c r="JK440" i="46"/>
  <c r="IZ445" i="46"/>
  <c r="IZ459" i="46" s="1"/>
  <c r="JX83" i="46" s="1"/>
  <c r="JE442" i="46"/>
  <c r="IR457" i="46"/>
  <c r="JG454" i="46"/>
  <c r="JG441" i="46"/>
  <c r="JA445" i="46"/>
  <c r="JA459" i="46" s="1"/>
  <c r="JY83" i="46" s="1"/>
  <c r="IS448" i="46"/>
  <c r="IR446" i="46"/>
  <c r="IS455" i="46"/>
  <c r="JG453" i="46"/>
  <c r="IX440" i="46"/>
  <c r="IS450" i="46"/>
  <c r="JC448" i="46"/>
  <c r="IR452" i="46"/>
  <c r="IR441" i="46"/>
  <c r="JI444" i="46"/>
  <c r="IW455" i="46"/>
  <c r="IT442" i="46"/>
  <c r="JA441" i="46"/>
  <c r="JA442" i="46"/>
  <c r="JA439" i="46"/>
  <c r="IW443" i="46"/>
  <c r="IV451" i="46"/>
  <c r="IU453" i="46"/>
  <c r="JA451" i="46"/>
  <c r="JH381" i="46"/>
  <c r="IR374" i="46"/>
  <c r="IV374" i="46"/>
  <c r="JF375" i="46"/>
  <c r="IT364" i="46"/>
  <c r="IW369" i="46"/>
  <c r="IS381" i="46"/>
  <c r="IZ382" i="46"/>
  <c r="IZ364" i="46"/>
  <c r="IW375" i="46"/>
  <c r="JB373" i="46"/>
  <c r="JB384" i="46" s="1"/>
  <c r="JZ80" i="46" s="1"/>
  <c r="IV368" i="46"/>
  <c r="IX364" i="46"/>
  <c r="JI377" i="46"/>
  <c r="JH373" i="46"/>
  <c r="JH384" i="46" s="1"/>
  <c r="KF80" i="46" s="1"/>
  <c r="JJ367" i="46"/>
  <c r="IX371" i="46"/>
  <c r="JG368" i="46"/>
  <c r="JH369" i="46"/>
  <c r="IT371" i="46"/>
  <c r="IZ377" i="46"/>
  <c r="JH375" i="46"/>
  <c r="JA375" i="46"/>
  <c r="JA370" i="46"/>
  <c r="IY367" i="46"/>
  <c r="IT382" i="46"/>
  <c r="IZ381" i="46"/>
  <c r="JF368" i="46"/>
  <c r="IU366" i="46"/>
  <c r="JC376" i="46"/>
  <c r="JB366" i="46"/>
  <c r="JG381" i="46"/>
  <c r="JD372" i="46"/>
  <c r="JJ373" i="46"/>
  <c r="JJ384" i="46" s="1"/>
  <c r="KH80" i="46" s="1"/>
  <c r="JK374" i="46"/>
  <c r="JD369" i="46"/>
  <c r="IX381" i="46"/>
  <c r="IX382" i="46"/>
  <c r="JD373" i="46"/>
  <c r="JD384" i="46" s="1"/>
  <c r="KB80" i="46" s="1"/>
  <c r="JG365" i="46"/>
  <c r="IT367" i="46"/>
  <c r="JH364" i="46"/>
  <c r="IU371" i="46"/>
  <c r="JG377" i="46"/>
  <c r="IV380" i="46"/>
  <c r="IW371" i="46"/>
  <c r="IY374" i="46"/>
  <c r="IR365" i="46"/>
  <c r="IS374" i="46"/>
  <c r="IZ373" i="46"/>
  <c r="IZ384" i="46" s="1"/>
  <c r="JX80" i="46" s="1"/>
  <c r="JE368" i="46"/>
  <c r="JB381" i="46"/>
  <c r="IR366" i="46"/>
  <c r="IT373" i="46"/>
  <c r="IT384" i="46" s="1"/>
  <c r="JR80" i="46" s="1"/>
  <c r="IW378" i="46"/>
  <c r="IX365" i="46"/>
  <c r="JF377" i="46"/>
  <c r="IZ372" i="46"/>
  <c r="IV375" i="46"/>
  <c r="IT366" i="46"/>
  <c r="JE367" i="46"/>
  <c r="JG376" i="46"/>
  <c r="JK369" i="46"/>
  <c r="IV372" i="46"/>
  <c r="IW477" i="46"/>
  <c r="IW476" i="46"/>
  <c r="IR475" i="46"/>
  <c r="JD480" i="46"/>
  <c r="IY478" i="46"/>
  <c r="JJ470" i="46"/>
  <c r="JB472" i="46"/>
  <c r="JJ471" i="46"/>
  <c r="IW474" i="46"/>
  <c r="IW484" i="46" s="1"/>
  <c r="JU84" i="46" s="1"/>
  <c r="JB474" i="46"/>
  <c r="JB484" i="46" s="1"/>
  <c r="JZ84" i="46" s="1"/>
  <c r="IT474" i="46"/>
  <c r="IT484" i="46" s="1"/>
  <c r="JR84" i="46" s="1"/>
  <c r="JJ464" i="46"/>
  <c r="IS475" i="46"/>
  <c r="IV480" i="46"/>
  <c r="JI467" i="46"/>
  <c r="IR477" i="46"/>
  <c r="JK469" i="46"/>
  <c r="IZ472" i="46"/>
  <c r="JB475" i="46"/>
  <c r="IR471" i="46"/>
  <c r="JC482" i="46"/>
  <c r="JG479" i="46"/>
  <c r="JG471" i="46"/>
  <c r="IW470" i="46"/>
  <c r="IY476" i="46"/>
  <c r="IT477" i="46"/>
  <c r="IX467" i="46"/>
  <c r="IR470" i="46"/>
  <c r="IU470" i="46"/>
  <c r="JE466" i="46"/>
  <c r="IT464" i="46"/>
  <c r="JK464" i="46"/>
  <c r="JD481" i="46"/>
  <c r="IR476" i="46"/>
  <c r="JA480" i="46"/>
  <c r="IS482" i="46"/>
  <c r="JA479" i="46"/>
  <c r="IY480" i="46"/>
  <c r="IT469" i="46"/>
  <c r="JD482" i="46"/>
  <c r="IY475" i="46"/>
  <c r="IW464" i="46"/>
  <c r="IV477" i="46"/>
  <c r="IY465" i="46"/>
  <c r="JA474" i="46"/>
  <c r="JA484" i="46" s="1"/>
  <c r="JY84" i="46" s="1"/>
  <c r="JD477" i="46"/>
  <c r="JB466" i="46"/>
  <c r="IZ478" i="46"/>
  <c r="JH475" i="46"/>
  <c r="IS471" i="46"/>
  <c r="JD468" i="46"/>
  <c r="JK474" i="46"/>
  <c r="JK484" i="46" s="1"/>
  <c r="KI84" i="46" s="1"/>
  <c r="IZ468" i="46"/>
  <c r="JD465" i="46"/>
  <c r="JE474" i="46"/>
  <c r="JE484" i="46" s="1"/>
  <c r="KC84" i="46" s="1"/>
  <c r="JG482" i="46"/>
  <c r="JJ475" i="46"/>
  <c r="JE473" i="46"/>
  <c r="JE467" i="46"/>
  <c r="IX466" i="46"/>
  <c r="IS476" i="46"/>
  <c r="IY464" i="46"/>
  <c r="JC465" i="46"/>
  <c r="JG473" i="46"/>
  <c r="JF468" i="46"/>
  <c r="JD470" i="46"/>
  <c r="JH466" i="46"/>
  <c r="JE470" i="46"/>
  <c r="JF475" i="46"/>
  <c r="JJ472" i="46"/>
  <c r="JK478" i="46"/>
  <c r="IW481" i="46"/>
  <c r="IR468" i="46"/>
  <c r="IU468" i="46"/>
  <c r="JB471" i="46"/>
  <c r="JI473" i="46"/>
  <c r="IR464" i="46"/>
  <c r="JC480" i="46"/>
  <c r="JI482" i="46"/>
  <c r="JG469" i="46"/>
  <c r="JG478" i="46"/>
  <c r="IR482" i="46"/>
  <c r="JF464" i="46"/>
  <c r="IZ479" i="46"/>
  <c r="JG465" i="46"/>
  <c r="IX480" i="46"/>
  <c r="JA473" i="46"/>
  <c r="JD475" i="46"/>
  <c r="JE482" i="46"/>
  <c r="IU472" i="46"/>
  <c r="JK468" i="46"/>
  <c r="IS472" i="46"/>
  <c r="IV464" i="46"/>
  <c r="IW480" i="46"/>
  <c r="IV473" i="46"/>
  <c r="JJ465" i="46"/>
  <c r="JA478" i="46"/>
  <c r="IZ477" i="46"/>
  <c r="JD471" i="46"/>
  <c r="JI472" i="46"/>
  <c r="JH482" i="46"/>
  <c r="IT470" i="46"/>
  <c r="IZ469" i="46"/>
  <c r="IT481" i="46"/>
  <c r="JH478" i="46"/>
  <c r="IZ475" i="46"/>
  <c r="IY468" i="46"/>
  <c r="JJ467" i="46"/>
  <c r="JA471" i="46"/>
  <c r="JI476" i="46"/>
  <c r="JI469" i="46"/>
  <c r="IW472" i="46"/>
  <c r="IU467" i="46"/>
  <c r="JJ481" i="46"/>
  <c r="IU469" i="46"/>
  <c r="IS469" i="46"/>
  <c r="JE481" i="46"/>
  <c r="JC474" i="46"/>
  <c r="JC484" i="46" s="1"/>
  <c r="KA84" i="46" s="1"/>
  <c r="IS467" i="46"/>
  <c r="JE480" i="46"/>
  <c r="IZ466" i="46"/>
  <c r="IS468" i="46"/>
  <c r="JC479" i="46"/>
  <c r="JH479" i="46"/>
  <c r="IR473" i="46"/>
  <c r="JJ474" i="46"/>
  <c r="JJ484" i="46" s="1"/>
  <c r="KH84" i="46" s="1"/>
  <c r="IT478" i="46"/>
  <c r="JE476" i="46"/>
  <c r="JF478" i="46"/>
  <c r="JF472" i="46"/>
  <c r="JJ477" i="46"/>
  <c r="IY474" i="46"/>
  <c r="IY484" i="46" s="1"/>
  <c r="JW84" i="46" s="1"/>
  <c r="IZ467" i="46"/>
  <c r="IY481" i="46"/>
  <c r="IY473" i="46"/>
  <c r="IT476" i="46"/>
  <c r="JE472" i="46"/>
  <c r="IZ470" i="46"/>
  <c r="IU477" i="46"/>
  <c r="IU473" i="46"/>
  <c r="JG476" i="46"/>
  <c r="IY479" i="46"/>
  <c r="JK470" i="46"/>
  <c r="IY470" i="46"/>
  <c r="JI481" i="46"/>
  <c r="JD474" i="46"/>
  <c r="JD484" i="46" s="1"/>
  <c r="KB84" i="46" s="1"/>
  <c r="JC468" i="46"/>
  <c r="IW475" i="46"/>
  <c r="IT465" i="46"/>
  <c r="JC470" i="46"/>
  <c r="IW479" i="46"/>
  <c r="JB464" i="46"/>
  <c r="JE468" i="46"/>
  <c r="IT479" i="46"/>
  <c r="JB479" i="46"/>
  <c r="IS474" i="46"/>
  <c r="IS484" i="46" s="1"/>
  <c r="JQ84" i="46" s="1"/>
  <c r="JE471" i="46"/>
  <c r="JF482" i="46"/>
  <c r="IZ474" i="46"/>
  <c r="IZ484" i="46" s="1"/>
  <c r="JX84" i="46" s="1"/>
  <c r="IU465" i="46"/>
  <c r="JK477" i="46"/>
  <c r="JH472" i="46"/>
  <c r="IZ464" i="46"/>
  <c r="JF474" i="46"/>
  <c r="JF484" i="46" s="1"/>
  <c r="KD84" i="46" s="1"/>
  <c r="IR466" i="46"/>
  <c r="JH471" i="46"/>
  <c r="JF465" i="46"/>
  <c r="IV466" i="46"/>
  <c r="IZ465" i="46"/>
  <c r="IY472" i="46"/>
  <c r="JF471" i="46"/>
  <c r="JG466" i="46"/>
  <c r="IZ476" i="46"/>
  <c r="IV479" i="46"/>
  <c r="JH464" i="46"/>
  <c r="JA470" i="46"/>
  <c r="IU475" i="46"/>
  <c r="JE479" i="46"/>
  <c r="IR467" i="46"/>
  <c r="JB473" i="46"/>
  <c r="JC473" i="46"/>
  <c r="IY471" i="46"/>
  <c r="IW478" i="46"/>
  <c r="IZ482" i="46"/>
  <c r="JC481" i="46"/>
  <c r="IT467" i="46"/>
  <c r="IY482" i="46"/>
  <c r="IW482" i="46"/>
  <c r="JI478" i="46"/>
  <c r="JG472" i="46"/>
  <c r="JC476" i="46"/>
  <c r="JC466" i="46"/>
  <c r="JK471" i="46"/>
  <c r="JH468" i="46"/>
  <c r="JF470" i="46"/>
  <c r="IV476" i="46"/>
  <c r="IW465" i="46"/>
  <c r="IU471" i="46"/>
  <c r="IT482" i="46"/>
  <c r="IX469" i="46"/>
  <c r="JA476" i="46"/>
  <c r="JG470" i="46"/>
  <c r="IS478" i="46"/>
  <c r="JJ480" i="46"/>
  <c r="JC472" i="46"/>
  <c r="IV474" i="46"/>
  <c r="IV484" i="46" s="1"/>
  <c r="JT84" i="46" s="1"/>
  <c r="IV472" i="46"/>
  <c r="IZ579" i="46"/>
  <c r="IR570" i="46"/>
  <c r="JI577" i="46"/>
  <c r="JI572" i="46"/>
  <c r="IZ566" i="46"/>
  <c r="IU464" i="46"/>
  <c r="IX478" i="46"/>
  <c r="JH469" i="46"/>
  <c r="IZ573" i="46"/>
  <c r="IY573" i="46"/>
  <c r="IU567" i="46"/>
  <c r="JD571" i="46"/>
  <c r="IT473" i="46"/>
  <c r="IX477" i="46"/>
  <c r="JH579" i="46"/>
  <c r="IS465" i="46"/>
  <c r="IY477" i="46"/>
  <c r="JH568" i="46"/>
  <c r="JJ577" i="46"/>
  <c r="IW468" i="46"/>
  <c r="JF480" i="46"/>
  <c r="JI470" i="46"/>
  <c r="JE477" i="46"/>
  <c r="JJ476" i="46"/>
  <c r="IS480" i="46"/>
  <c r="IR478" i="46"/>
  <c r="IS481" i="46"/>
  <c r="IZ473" i="46"/>
  <c r="JJ473" i="46"/>
  <c r="JE573" i="46"/>
  <c r="JI567" i="46"/>
  <c r="JG580" i="46"/>
  <c r="JF572" i="46"/>
  <c r="JF564" i="46"/>
  <c r="IZ481" i="46"/>
  <c r="JG569" i="46"/>
  <c r="JF481" i="46"/>
  <c r="JG468" i="46"/>
  <c r="IS466" i="46"/>
  <c r="IR567" i="46"/>
  <c r="IZ565" i="46"/>
  <c r="JC477" i="46"/>
  <c r="JD467" i="46"/>
  <c r="JB573" i="46"/>
  <c r="JD565" i="46"/>
  <c r="IY564" i="46"/>
  <c r="IX476" i="46"/>
  <c r="JJ580" i="46"/>
  <c r="IX464" i="46"/>
  <c r="JD479" i="46"/>
  <c r="IX474" i="46"/>
  <c r="IX484" i="46" s="1"/>
  <c r="JV84" i="46" s="1"/>
  <c r="JJ478" i="46"/>
  <c r="JB564" i="46"/>
  <c r="IR568" i="46"/>
  <c r="IT472" i="46"/>
  <c r="JI582" i="46"/>
  <c r="JD464" i="46"/>
  <c r="IT468" i="46"/>
  <c r="JI468" i="46"/>
  <c r="JC467" i="46"/>
  <c r="IU474" i="46"/>
  <c r="IU484" i="46" s="1"/>
  <c r="JS84" i="46" s="1"/>
  <c r="IU466" i="46"/>
  <c r="IU572" i="46"/>
  <c r="IR582" i="46"/>
  <c r="JF567" i="46"/>
  <c r="JC573" i="46"/>
  <c r="JF473" i="46"/>
  <c r="JK480" i="46"/>
  <c r="JF477" i="46"/>
  <c r="IV467" i="46"/>
  <c r="IY570" i="46"/>
  <c r="JF582" i="46"/>
  <c r="IR573" i="46"/>
  <c r="IY567" i="46"/>
  <c r="JB470" i="46"/>
  <c r="IU479" i="46"/>
  <c r="IT576" i="46"/>
  <c r="IU478" i="46"/>
  <c r="IR465" i="46"/>
  <c r="JC576" i="46"/>
  <c r="IS567" i="46"/>
  <c r="JK476" i="46"/>
  <c r="IR480" i="46"/>
  <c r="JF469" i="46"/>
  <c r="IR469" i="46"/>
  <c r="JA468" i="46"/>
  <c r="JB478" i="46"/>
  <c r="IX479" i="46"/>
  <c r="JK466" i="46"/>
  <c r="JB465" i="46"/>
  <c r="JB582" i="46"/>
  <c r="JJ572" i="46"/>
  <c r="IT565" i="46"/>
  <c r="JC581" i="46"/>
  <c r="JD582" i="46"/>
  <c r="JK473" i="46"/>
  <c r="JF579" i="46"/>
  <c r="IX468" i="46"/>
  <c r="JH474" i="46"/>
  <c r="JH484" i="46" s="1"/>
  <c r="KF84" i="46" s="1"/>
  <c r="JD473" i="46"/>
  <c r="JI575" i="46"/>
  <c r="IR575" i="46"/>
  <c r="JE566" i="46"/>
  <c r="IR472" i="46"/>
  <c r="JD578" i="46"/>
  <c r="JD584" i="46" s="1"/>
  <c r="KB88" i="46" s="1"/>
  <c r="IV567" i="46"/>
  <c r="IV469" i="46"/>
  <c r="IV481" i="46"/>
  <c r="JE569" i="46"/>
  <c r="JJ479" i="46"/>
  <c r="JI477" i="46"/>
  <c r="JF476" i="46"/>
  <c r="JI475" i="46"/>
  <c r="IS579" i="46"/>
  <c r="IS574" i="46"/>
  <c r="JH470" i="46"/>
  <c r="IT577" i="46"/>
  <c r="IR474" i="46"/>
  <c r="IR484" i="46" s="1"/>
  <c r="JP84" i="46" s="1"/>
  <c r="JH473" i="46"/>
  <c r="JK475" i="46"/>
  <c r="JF466" i="46"/>
  <c r="IX471" i="46"/>
  <c r="IV478" i="46"/>
  <c r="IV564" i="46"/>
  <c r="JC574" i="46"/>
  <c r="JJ575" i="46"/>
  <c r="IW582" i="46"/>
  <c r="JK472" i="46"/>
  <c r="JE475" i="46"/>
  <c r="JJ468" i="46"/>
  <c r="IU570" i="46"/>
  <c r="IY578" i="46"/>
  <c r="IY584" i="46" s="1"/>
  <c r="JW88" i="46" s="1"/>
  <c r="IY566" i="46"/>
  <c r="IV568" i="46"/>
  <c r="JG566" i="46"/>
  <c r="JH465" i="46"/>
  <c r="JI466" i="46"/>
  <c r="IS581" i="46"/>
  <c r="IW473" i="46"/>
  <c r="IU578" i="46"/>
  <c r="IU584" i="46" s="1"/>
  <c r="JS88" i="46" s="1"/>
  <c r="IU575" i="46"/>
  <c r="IS565" i="46"/>
  <c r="IS464" i="46"/>
  <c r="JF479" i="46"/>
  <c r="JD469" i="46"/>
  <c r="JI471" i="46"/>
  <c r="JA477" i="46"/>
  <c r="JB477" i="46"/>
  <c r="JC475" i="46"/>
  <c r="JG475" i="46"/>
  <c r="IT578" i="46"/>
  <c r="IT584" i="46" s="1"/>
  <c r="JR88" i="46" s="1"/>
  <c r="IX482" i="46"/>
  <c r="IW571" i="46"/>
  <c r="JE580" i="46"/>
  <c r="JG572" i="46"/>
  <c r="JD572" i="46"/>
  <c r="IR576" i="46"/>
  <c r="JE574" i="46"/>
  <c r="IZ568" i="46"/>
  <c r="IW577" i="46"/>
  <c r="IY571" i="46"/>
  <c r="JB576" i="46"/>
  <c r="JI576" i="46"/>
  <c r="JA573" i="46"/>
  <c r="IS573" i="46"/>
  <c r="IV570" i="46"/>
  <c r="IZ567" i="46"/>
  <c r="JE568" i="46"/>
  <c r="IX579" i="46"/>
  <c r="IS578" i="46"/>
  <c r="IS584" i="46" s="1"/>
  <c r="JQ88" i="46" s="1"/>
  <c r="JK579" i="46"/>
  <c r="JH580" i="46"/>
  <c r="JF575" i="46"/>
  <c r="IW565" i="46"/>
  <c r="IX577" i="46"/>
  <c r="IY568" i="46"/>
  <c r="JH572" i="46"/>
  <c r="JA565" i="46"/>
  <c r="JJ567" i="46"/>
  <c r="JD567" i="46"/>
  <c r="JB575" i="46"/>
  <c r="JK569" i="46"/>
  <c r="IR572" i="46"/>
  <c r="JD579" i="46"/>
  <c r="IU579" i="46"/>
  <c r="JB579" i="46"/>
  <c r="IY569" i="46"/>
  <c r="IX581" i="46"/>
  <c r="IY582" i="46"/>
  <c r="JG568" i="46"/>
  <c r="JF578" i="46"/>
  <c r="JF584" i="46" s="1"/>
  <c r="KD88" i="46" s="1"/>
  <c r="IV571" i="46"/>
  <c r="JI571" i="46"/>
  <c r="IT580" i="46"/>
  <c r="IS582" i="46"/>
  <c r="JC569" i="46"/>
  <c r="JH569" i="46"/>
  <c r="IX582" i="46"/>
  <c r="JJ569" i="46"/>
  <c r="IY581" i="46"/>
  <c r="IW579" i="46"/>
  <c r="IZ574" i="46"/>
  <c r="JA578" i="46"/>
  <c r="JA584" i="46" s="1"/>
  <c r="JY88" i="46" s="1"/>
  <c r="JH567" i="46"/>
  <c r="JE576" i="46"/>
  <c r="JA579" i="46"/>
  <c r="IT582" i="46"/>
  <c r="IZ577" i="46"/>
  <c r="JD568" i="46"/>
  <c r="IR577" i="46"/>
  <c r="IT570" i="46"/>
  <c r="IY580" i="46"/>
  <c r="JA570" i="46"/>
  <c r="JC578" i="46"/>
  <c r="JC584" i="46" s="1"/>
  <c r="KA88" i="46" s="1"/>
  <c r="IT569" i="46"/>
  <c r="IZ571" i="46"/>
  <c r="JK580" i="46"/>
  <c r="JA568" i="46"/>
  <c r="JE571" i="46"/>
  <c r="JB571" i="46"/>
  <c r="IR581" i="46"/>
  <c r="JH578" i="46"/>
  <c r="JH584" i="46" s="1"/>
  <c r="KF88" i="46" s="1"/>
  <c r="JB577" i="46"/>
  <c r="JJ579" i="46"/>
  <c r="JH566" i="46"/>
  <c r="IU566" i="46"/>
  <c r="IW566" i="46"/>
  <c r="IW569" i="46"/>
  <c r="JG564" i="46"/>
  <c r="JC572" i="46"/>
  <c r="JJ566" i="46"/>
  <c r="IR569" i="46"/>
  <c r="JI569" i="46"/>
  <c r="IV579" i="46"/>
  <c r="IZ569" i="46"/>
  <c r="JI581" i="46"/>
  <c r="JH571" i="46"/>
  <c r="JD575" i="46"/>
  <c r="JK572" i="46"/>
  <c r="JH582" i="46"/>
  <c r="JG571" i="46"/>
  <c r="IV565" i="46"/>
  <c r="JG570" i="46"/>
  <c r="IZ582" i="46"/>
  <c r="JG577" i="46"/>
  <c r="JG567" i="46"/>
  <c r="JF569" i="46"/>
  <c r="IS569" i="46"/>
  <c r="IR580" i="46"/>
  <c r="IV575" i="46"/>
  <c r="IU577" i="46"/>
  <c r="JG579" i="46"/>
  <c r="JC570" i="46"/>
  <c r="JD570" i="46"/>
  <c r="IZ564" i="46"/>
  <c r="JK565" i="46"/>
  <c r="IZ578" i="46"/>
  <c r="IZ584" i="46" s="1"/>
  <c r="JX88" i="46" s="1"/>
  <c r="IW576" i="46"/>
  <c r="JD581" i="46"/>
  <c r="JG582" i="46"/>
  <c r="JJ581" i="46"/>
  <c r="JH570" i="46"/>
  <c r="JK571" i="46"/>
  <c r="JH576" i="46"/>
  <c r="IS576" i="46"/>
  <c r="IX565" i="46"/>
  <c r="JH577" i="46"/>
  <c r="IX566" i="46"/>
  <c r="JK566" i="46"/>
  <c r="JE565" i="46"/>
  <c r="JB570" i="46"/>
  <c r="JE572" i="46"/>
  <c r="JD580" i="46"/>
  <c r="IX571" i="46"/>
  <c r="IV576" i="46"/>
  <c r="JI566" i="46"/>
  <c r="JI578" i="46"/>
  <c r="JI584" i="46" s="1"/>
  <c r="KG88" i="46" s="1"/>
  <c r="JD574" i="46"/>
  <c r="IW574" i="46"/>
  <c r="IS580" i="46"/>
  <c r="JH565" i="46"/>
  <c r="JJ570" i="46"/>
  <c r="JF577" i="46"/>
  <c r="JB574" i="46"/>
  <c r="JH581" i="46"/>
  <c r="IW564" i="46"/>
  <c r="JK575" i="46"/>
  <c r="JE579" i="46"/>
  <c r="JK582" i="46"/>
  <c r="JG575" i="46"/>
  <c r="JA564" i="46"/>
  <c r="JF571" i="46"/>
  <c r="JF565" i="46"/>
  <c r="JF574" i="46"/>
  <c r="JA576" i="46"/>
  <c r="IU574" i="46"/>
  <c r="JC566" i="46"/>
  <c r="IX574" i="46"/>
  <c r="IY565" i="46"/>
  <c r="JK574" i="46"/>
  <c r="JF580" i="46"/>
  <c r="IY576" i="46"/>
  <c r="JI573" i="46"/>
  <c r="JG573" i="46"/>
  <c r="JI568" i="46"/>
  <c r="IS570" i="46"/>
  <c r="IR566" i="46"/>
  <c r="IW575" i="46"/>
  <c r="IS572" i="46"/>
  <c r="JC582" i="46"/>
  <c r="IT579" i="46"/>
  <c r="IW581" i="46"/>
  <c r="IS575" i="46"/>
  <c r="IX573" i="46"/>
  <c r="IT572" i="46"/>
  <c r="JB565" i="46"/>
  <c r="JJ576" i="46"/>
  <c r="JB566" i="46"/>
  <c r="IR571" i="46"/>
  <c r="IV577" i="46"/>
  <c r="JF566" i="46"/>
  <c r="JI579" i="46"/>
  <c r="IS577" i="46"/>
  <c r="JK564" i="46"/>
  <c r="IV581" i="46"/>
  <c r="JG576" i="46"/>
  <c r="JB567" i="46"/>
  <c r="JB569" i="46"/>
  <c r="IU576" i="46"/>
  <c r="IZ570" i="46"/>
  <c r="IU568" i="46"/>
  <c r="JK577" i="46"/>
  <c r="JI580" i="46"/>
  <c r="JF576" i="46"/>
  <c r="IR578" i="46"/>
  <c r="IR584" i="46" s="1"/>
  <c r="JP88" i="46" s="1"/>
  <c r="IW570" i="46"/>
  <c r="IU581" i="46"/>
  <c r="IV582" i="46"/>
  <c r="JF568" i="46"/>
  <c r="JJ571" i="46"/>
  <c r="IS564" i="46"/>
  <c r="JE582" i="46"/>
  <c r="IW572" i="46"/>
  <c r="IU564" i="46"/>
  <c r="JB572" i="46"/>
  <c r="JA569" i="46"/>
  <c r="IU571" i="46"/>
  <c r="JD566" i="46"/>
  <c r="JE570" i="46"/>
  <c r="IZ581" i="46"/>
  <c r="JD576" i="46"/>
  <c r="JE578" i="46"/>
  <c r="JE584" i="46" s="1"/>
  <c r="KC88" i="46" s="1"/>
  <c r="IY572" i="46"/>
  <c r="JC575" i="46"/>
  <c r="JD573" i="46"/>
  <c r="JB568" i="46"/>
  <c r="JA567" i="46"/>
  <c r="JI570" i="46"/>
  <c r="JC568" i="46"/>
  <c r="JG578" i="46"/>
  <c r="JG584" i="46" s="1"/>
  <c r="KE88" i="46" s="1"/>
  <c r="IV578" i="46"/>
  <c r="IV584" i="46" s="1"/>
  <c r="JT88" i="46" s="1"/>
  <c r="JI565" i="46"/>
  <c r="JE469" i="46"/>
  <c r="IX465" i="46"/>
  <c r="IS470" i="46"/>
  <c r="JE464" i="46"/>
  <c r="JK465" i="46"/>
  <c r="JE577" i="46"/>
  <c r="IX569" i="46"/>
  <c r="JA571" i="46"/>
  <c r="JJ578" i="46"/>
  <c r="JJ584" i="46" s="1"/>
  <c r="KH88" i="46" s="1"/>
  <c r="JA580" i="46"/>
  <c r="JA465" i="46"/>
  <c r="JJ482" i="46"/>
  <c r="JK467" i="46"/>
  <c r="IT567" i="46"/>
  <c r="JJ565" i="46"/>
  <c r="IW573" i="46"/>
  <c r="IT564" i="46"/>
  <c r="JJ573" i="46"/>
  <c r="JA464" i="46"/>
  <c r="JI480" i="46"/>
  <c r="JA575" i="46"/>
  <c r="IW568" i="46"/>
  <c r="JE465" i="46"/>
  <c r="IX578" i="46"/>
  <c r="IX584" i="46" s="1"/>
  <c r="JV88" i="46" s="1"/>
  <c r="JJ568" i="46"/>
  <c r="IX568" i="46"/>
  <c r="JH477" i="46"/>
  <c r="JB468" i="46"/>
  <c r="IX475" i="46"/>
  <c r="IV468" i="46"/>
  <c r="JD478" i="46"/>
  <c r="IY467" i="46"/>
  <c r="JI465" i="46"/>
  <c r="JG481" i="46"/>
  <c r="JC580" i="46"/>
  <c r="JF467" i="46"/>
  <c r="IS568" i="46"/>
  <c r="IV573" i="46"/>
  <c r="IX472" i="46"/>
  <c r="JG480" i="46"/>
  <c r="JK573" i="46"/>
  <c r="JB476" i="46"/>
  <c r="JJ466" i="46"/>
  <c r="IV475" i="46"/>
  <c r="JI479" i="46"/>
  <c r="IT471" i="46"/>
  <c r="JD472" i="46"/>
  <c r="IT574" i="46"/>
  <c r="JG574" i="46"/>
  <c r="IX564" i="46"/>
  <c r="IS566" i="46"/>
  <c r="JK570" i="46"/>
  <c r="IW469" i="46"/>
  <c r="IZ480" i="46"/>
  <c r="IT480" i="46"/>
  <c r="JA574" i="46"/>
  <c r="JD569" i="46"/>
  <c r="JE575" i="46"/>
  <c r="IW567" i="46"/>
  <c r="JG581" i="46"/>
  <c r="JA472" i="46"/>
  <c r="JE478" i="46"/>
  <c r="JK578" i="46"/>
  <c r="JK584" i="46" s="1"/>
  <c r="KI88" i="46" s="1"/>
  <c r="IX567" i="46"/>
  <c r="IR481" i="46"/>
  <c r="IR565" i="46"/>
  <c r="JI574" i="46"/>
  <c r="JC564" i="46"/>
  <c r="IY469" i="46"/>
  <c r="IW467" i="46"/>
  <c r="IX481" i="46"/>
  <c r="JH480" i="46"/>
  <c r="JI464" i="46"/>
  <c r="JI474" i="46"/>
  <c r="JI484" i="46" s="1"/>
  <c r="KG84" i="46" s="1"/>
  <c r="IZ471" i="46"/>
  <c r="JB482" i="46"/>
  <c r="IS473" i="46"/>
  <c r="JI564" i="46"/>
  <c r="IX473" i="46"/>
  <c r="IV574" i="46"/>
  <c r="IR479" i="46"/>
  <c r="IU573" i="46"/>
  <c r="JK581" i="46"/>
  <c r="IT575" i="46"/>
  <c r="IX575" i="46"/>
  <c r="JC469" i="46"/>
  <c r="IT475" i="46"/>
  <c r="IV482" i="46"/>
  <c r="IV465" i="46"/>
  <c r="IY466" i="46"/>
  <c r="IU476" i="46"/>
  <c r="JB580" i="46"/>
  <c r="IR579" i="46"/>
  <c r="IU565" i="46"/>
  <c r="IV580" i="46"/>
  <c r="JD577" i="46"/>
  <c r="IV471" i="46"/>
  <c r="IT466" i="46"/>
  <c r="IW471" i="46"/>
  <c r="JC571" i="46"/>
  <c r="IT566" i="46"/>
  <c r="IR564" i="46"/>
  <c r="JB581" i="46"/>
  <c r="JA577" i="46"/>
  <c r="JA475" i="46"/>
  <c r="IS479" i="46"/>
  <c r="IU582" i="46"/>
  <c r="JE581" i="46"/>
  <c r="JA469" i="46"/>
  <c r="JA572" i="46"/>
  <c r="IX570" i="46"/>
  <c r="JJ574" i="46"/>
  <c r="JB469" i="46"/>
  <c r="JH476" i="46"/>
  <c r="JB467" i="46"/>
  <c r="JD466" i="46"/>
  <c r="JG474" i="46"/>
  <c r="JG484" i="46" s="1"/>
  <c r="KE84" i="46" s="1"/>
  <c r="JA467" i="46"/>
  <c r="JH481" i="46"/>
  <c r="IY577" i="46"/>
  <c r="JA582" i="46"/>
  <c r="IU580" i="46"/>
  <c r="IU482" i="46"/>
  <c r="IY575" i="46"/>
  <c r="JC471" i="46"/>
  <c r="IX580" i="46"/>
  <c r="JF570" i="46"/>
  <c r="JK481" i="46"/>
  <c r="JK479" i="46"/>
  <c r="JC464" i="46"/>
  <c r="JD476" i="46"/>
  <c r="JB480" i="46"/>
  <c r="JB481" i="46"/>
  <c r="JG477" i="46"/>
  <c r="IX576" i="46"/>
  <c r="IZ575" i="46"/>
  <c r="IR574" i="46"/>
  <c r="JJ582" i="46"/>
  <c r="JC577" i="46"/>
  <c r="JJ469" i="46"/>
  <c r="IS477" i="46"/>
  <c r="IU480" i="46"/>
  <c r="JH574" i="46"/>
  <c r="IZ572" i="46"/>
  <c r="JK568" i="46"/>
  <c r="JC579" i="46"/>
  <c r="JF573" i="46"/>
  <c r="IX470" i="46"/>
  <c r="JH573" i="46"/>
  <c r="JK482" i="46"/>
  <c r="JH467" i="46"/>
  <c r="JB578" i="46"/>
  <c r="JB584" i="46" s="1"/>
  <c r="JZ88" i="46" s="1"/>
  <c r="JD564" i="46"/>
  <c r="JC478" i="46"/>
  <c r="IV470" i="46"/>
  <c r="JA482" i="46"/>
  <c r="JG464" i="46"/>
  <c r="JG467" i="46"/>
  <c r="JA481" i="46"/>
  <c r="IW466" i="46"/>
  <c r="JA466" i="46"/>
  <c r="IW580" i="46"/>
  <c r="JK576" i="46"/>
  <c r="IY574" i="46"/>
  <c r="JG565" i="46"/>
  <c r="IU481" i="46"/>
  <c r="IY579" i="46"/>
  <c r="IT581" i="46"/>
  <c r="IU444" i="46"/>
  <c r="JK450" i="46"/>
  <c r="IS456" i="46"/>
  <c r="JF441" i="46"/>
  <c r="JI450" i="46"/>
  <c r="IT443" i="46"/>
  <c r="JJ452" i="46"/>
  <c r="JF448" i="46"/>
  <c r="JE452" i="46"/>
  <c r="JH444" i="46"/>
  <c r="JK449" i="46"/>
  <c r="IY451" i="46"/>
  <c r="JG442" i="46"/>
  <c r="JE450" i="46"/>
  <c r="IV444" i="46"/>
  <c r="JG439" i="46"/>
  <c r="IT439" i="46"/>
  <c r="JI449" i="46"/>
  <c r="JH453" i="46"/>
  <c r="IU448" i="46"/>
  <c r="JC451" i="46"/>
  <c r="IU454" i="46"/>
  <c r="JG450" i="46"/>
  <c r="IU456" i="46"/>
  <c r="JH443" i="46"/>
  <c r="JF454" i="46"/>
  <c r="JI443" i="46"/>
  <c r="JA457" i="46"/>
  <c r="JD454" i="46"/>
  <c r="JE454" i="46"/>
  <c r="JE448" i="46"/>
  <c r="IZ448" i="46"/>
  <c r="IU455" i="46"/>
  <c r="IY444" i="46"/>
  <c r="IT453" i="46"/>
  <c r="JK456" i="46"/>
  <c r="IT376" i="46"/>
  <c r="IT365" i="46"/>
  <c r="JF366" i="46"/>
  <c r="IX368" i="46"/>
  <c r="IY369" i="46"/>
  <c r="JJ366" i="46"/>
  <c r="IT370" i="46"/>
  <c r="JF365" i="46"/>
  <c r="JG375" i="46"/>
  <c r="JB372" i="46"/>
  <c r="JK539" i="46"/>
  <c r="IZ553" i="46"/>
  <c r="JI364" i="46"/>
  <c r="IU382" i="46"/>
  <c r="IS368" i="46"/>
  <c r="JF380" i="46"/>
  <c r="IW377" i="46"/>
  <c r="JI369" i="46"/>
  <c r="JH382" i="46"/>
  <c r="IY378" i="46"/>
  <c r="IT374" i="46"/>
  <c r="JB367" i="46"/>
  <c r="JK376" i="46"/>
  <c r="IZ367" i="46"/>
  <c r="IS364" i="46"/>
  <c r="JG364" i="46"/>
  <c r="IR379" i="46"/>
  <c r="IV369" i="46"/>
  <c r="JC378" i="46"/>
  <c r="JG548" i="46"/>
  <c r="IX545" i="46"/>
  <c r="JI552" i="46"/>
  <c r="IS550" i="46"/>
  <c r="IS559" i="46" s="1"/>
  <c r="JQ87" i="46" s="1"/>
  <c r="JG540" i="46"/>
  <c r="JD544" i="46"/>
  <c r="JA542" i="46"/>
  <c r="JK444" i="46"/>
  <c r="IY452" i="46"/>
  <c r="JF439" i="46"/>
  <c r="JC446" i="46"/>
  <c r="IU446" i="46"/>
  <c r="IY446" i="46"/>
  <c r="IU373" i="46"/>
  <c r="IU384" i="46" s="1"/>
  <c r="JS80" i="46" s="1"/>
  <c r="IT372" i="46"/>
  <c r="JC380" i="46"/>
  <c r="JD376" i="46"/>
  <c r="JC368" i="46"/>
  <c r="IW366" i="46"/>
  <c r="JA377" i="46"/>
  <c r="JE371" i="46"/>
  <c r="JJ375" i="46"/>
  <c r="IT379" i="46"/>
  <c r="JE378" i="46"/>
  <c r="IZ366" i="46"/>
  <c r="JF374" i="46"/>
  <c r="IZ374" i="46"/>
  <c r="JG373" i="46"/>
  <c r="JG384" i="46" s="1"/>
  <c r="KE80" i="46" s="1"/>
  <c r="JC379" i="46"/>
  <c r="JI374" i="46"/>
  <c r="JE374" i="46"/>
  <c r="JF373" i="46"/>
  <c r="JF384" i="46" s="1"/>
  <c r="KD80" i="46" s="1"/>
  <c r="IR364" i="46"/>
  <c r="JB370" i="46"/>
  <c r="IS365" i="46"/>
  <c r="JI376" i="46"/>
  <c r="IV365" i="46"/>
  <c r="IW370" i="46"/>
  <c r="JF378" i="46"/>
  <c r="IX367" i="46"/>
  <c r="IW364" i="46"/>
  <c r="JD379" i="46"/>
  <c r="IU377" i="46"/>
  <c r="IU380" i="46"/>
  <c r="IS377" i="46"/>
  <c r="JI378" i="46"/>
  <c r="IV379" i="46"/>
  <c r="JD371" i="46"/>
  <c r="IX369" i="46"/>
  <c r="IY372" i="46"/>
  <c r="JJ372" i="46"/>
  <c r="JK368" i="46"/>
  <c r="JK366" i="46"/>
  <c r="JG371" i="46"/>
  <c r="IV381" i="46"/>
  <c r="JF369" i="46"/>
  <c r="IX380" i="46"/>
  <c r="JK375" i="46"/>
  <c r="JC366" i="46"/>
  <c r="JI367" i="46"/>
  <c r="IW381" i="46"/>
  <c r="JC373" i="46"/>
  <c r="JC384" i="46" s="1"/>
  <c r="KA80" i="46" s="1"/>
  <c r="JD377" i="46"/>
  <c r="JE364" i="46"/>
  <c r="IS380" i="46"/>
  <c r="IR373" i="46"/>
  <c r="IR384" i="46" s="1"/>
  <c r="JP80" i="46" s="1"/>
  <c r="IW447" i="46"/>
  <c r="JJ440" i="46"/>
  <c r="IZ439" i="46"/>
  <c r="IX450" i="46"/>
  <c r="JF455" i="46"/>
  <c r="IS453" i="46"/>
  <c r="IV442" i="46"/>
  <c r="JK452" i="46"/>
  <c r="JB446" i="46"/>
  <c r="IU447" i="46"/>
  <c r="JE443" i="46"/>
  <c r="IV453" i="46"/>
  <c r="IS444" i="46"/>
  <c r="IZ450" i="46"/>
  <c r="JA448" i="46"/>
  <c r="JD456" i="46"/>
  <c r="JF453" i="46"/>
  <c r="JD452" i="46"/>
  <c r="IT444" i="46"/>
  <c r="JA450" i="46"/>
  <c r="JI441" i="46"/>
  <c r="IY453" i="46"/>
  <c r="IX444" i="46"/>
  <c r="IW456" i="46"/>
  <c r="JC455" i="46"/>
  <c r="JH442" i="46"/>
  <c r="IY439" i="46"/>
  <c r="JD446" i="46"/>
  <c r="IS452" i="46"/>
  <c r="IS457" i="46"/>
  <c r="JJ448" i="46"/>
  <c r="JD447" i="46"/>
  <c r="JB441" i="46"/>
  <c r="JE451" i="46"/>
  <c r="JJ446" i="46"/>
  <c r="JH451" i="46"/>
  <c r="JI365" i="46"/>
  <c r="IZ375" i="46"/>
  <c r="IX372" i="46"/>
  <c r="JA366" i="46"/>
  <c r="JH365" i="46"/>
  <c r="JK372" i="46"/>
  <c r="IT380" i="46"/>
  <c r="JC377" i="46"/>
  <c r="IS367" i="46"/>
  <c r="IY368" i="46"/>
  <c r="IW376" i="46"/>
  <c r="JF364" i="46"/>
  <c r="IU378" i="46"/>
  <c r="JK365" i="46"/>
  <c r="JI373" i="46"/>
  <c r="JI384" i="46" s="1"/>
  <c r="KG80" i="46" s="1"/>
  <c r="IT381" i="46"/>
  <c r="JG367" i="46"/>
  <c r="JK379" i="46"/>
  <c r="JI371" i="46"/>
  <c r="JE365" i="46"/>
  <c r="IR380" i="46"/>
  <c r="IY365" i="46"/>
  <c r="JK382" i="46"/>
  <c r="JE366" i="46"/>
  <c r="JC370" i="46"/>
  <c r="JC374" i="46"/>
  <c r="JE381" i="46"/>
  <c r="JI379" i="46"/>
  <c r="JF382" i="46"/>
  <c r="IS375" i="46"/>
  <c r="IU367" i="46"/>
  <c r="IU375" i="46"/>
  <c r="JE373" i="46"/>
  <c r="JE384" i="46" s="1"/>
  <c r="KC80" i="46" s="1"/>
  <c r="JA376" i="46"/>
  <c r="IZ376" i="46"/>
  <c r="JB375" i="46"/>
  <c r="IR370" i="46"/>
  <c r="IT377" i="46"/>
  <c r="JA374" i="46"/>
  <c r="JG366" i="46"/>
  <c r="IS369" i="46"/>
  <c r="IV373" i="46"/>
  <c r="IV384" i="46" s="1"/>
  <c r="JT80" i="46" s="1"/>
  <c r="IT571" i="46"/>
  <c r="JJ564" i="46"/>
  <c r="IV566" i="46"/>
  <c r="IT568" i="46"/>
  <c r="IS571" i="46"/>
  <c r="JF581" i="46"/>
  <c r="JA581" i="46"/>
  <c r="JD453" i="46"/>
  <c r="IX445" i="46"/>
  <c r="IX459" i="46" s="1"/>
  <c r="JV83" i="46" s="1"/>
  <c r="JD450" i="46"/>
  <c r="JG452" i="46"/>
  <c r="IV440" i="46"/>
  <c r="IR448" i="46"/>
  <c r="IY454" i="46"/>
  <c r="IY442" i="46"/>
  <c r="JD451" i="46"/>
  <c r="JK448" i="46"/>
  <c r="JK451" i="46"/>
  <c r="JB448" i="46"/>
  <c r="IR440" i="46"/>
  <c r="JF444" i="46"/>
  <c r="JF443" i="46"/>
  <c r="IS445" i="46"/>
  <c r="IS459" i="46" s="1"/>
  <c r="JQ83" i="46" s="1"/>
  <c r="JJ442" i="46"/>
  <c r="IW457" i="46"/>
  <c r="IR449" i="46"/>
  <c r="JE456" i="46"/>
  <c r="IX447" i="46"/>
  <c r="JC443" i="46"/>
  <c r="JD449" i="46"/>
  <c r="JD442" i="46"/>
  <c r="IU440" i="46"/>
  <c r="IS447" i="46"/>
  <c r="JE441" i="46"/>
  <c r="IV448" i="46"/>
  <c r="IS441" i="46"/>
  <c r="JH447" i="46"/>
  <c r="IR447" i="46"/>
  <c r="IR456" i="46"/>
  <c r="JH454" i="46"/>
  <c r="JC447" i="46"/>
  <c r="JF440" i="46"/>
  <c r="JD457" i="46"/>
  <c r="IY448" i="46"/>
  <c r="IW374" i="46"/>
  <c r="IV377" i="46"/>
  <c r="IS378" i="46"/>
  <c r="JD378" i="46"/>
  <c r="IU372" i="46"/>
  <c r="JG369" i="46"/>
  <c r="JJ377" i="46"/>
  <c r="JI372" i="46"/>
  <c r="IY366" i="46"/>
  <c r="IY371" i="46"/>
  <c r="JB374" i="46"/>
  <c r="JJ374" i="46"/>
  <c r="JA372" i="46"/>
  <c r="JB371" i="46"/>
  <c r="IU370" i="46"/>
  <c r="JE376" i="46"/>
  <c r="JK381" i="46"/>
  <c r="IS372" i="46"/>
  <c r="IY381" i="46"/>
  <c r="JD382" i="46"/>
  <c r="JF367" i="46"/>
  <c r="JA369" i="46"/>
  <c r="JH366" i="46"/>
  <c r="IX370" i="46"/>
  <c r="IZ368" i="46"/>
  <c r="IU381" i="46"/>
  <c r="JJ379" i="46"/>
  <c r="JE372" i="46"/>
  <c r="IU365" i="46"/>
  <c r="JE369" i="46"/>
  <c r="JA371" i="46"/>
  <c r="JJ365" i="46"/>
  <c r="IU376" i="46"/>
  <c r="JH371" i="46"/>
  <c r="JA381" i="46"/>
  <c r="IS370" i="46"/>
  <c r="JB364" i="46"/>
  <c r="JC365" i="46"/>
  <c r="JE375" i="46"/>
  <c r="JD364" i="46"/>
  <c r="IW365" i="46"/>
  <c r="IV569" i="46"/>
  <c r="JH575" i="46"/>
  <c r="JK567" i="46"/>
  <c r="JE564" i="46"/>
  <c r="JH564" i="46"/>
  <c r="IZ580" i="46"/>
  <c r="JC567" i="46"/>
  <c r="IX446" i="46"/>
  <c r="IS449" i="46"/>
  <c r="IX441" i="46"/>
  <c r="IR453" i="46"/>
  <c r="JI457" i="46"/>
  <c r="JG446" i="46"/>
  <c r="JC442" i="46"/>
  <c r="JE457" i="46"/>
  <c r="JA443" i="46"/>
  <c r="JG447" i="46"/>
  <c r="IX451" i="46"/>
  <c r="IZ451" i="46"/>
  <c r="IZ444" i="46"/>
  <c r="JJ439" i="46"/>
  <c r="IV455" i="46"/>
  <c r="IR450" i="46"/>
  <c r="IR444" i="46"/>
  <c r="JD448" i="46"/>
  <c r="IU439" i="46"/>
  <c r="IT447" i="46"/>
  <c r="JC375" i="46"/>
  <c r="JJ364" i="46"/>
  <c r="JD380" i="46"/>
  <c r="IY370" i="46"/>
  <c r="JK364" i="46"/>
  <c r="IT368" i="46"/>
  <c r="IZ380" i="46"/>
  <c r="IR377" i="46"/>
  <c r="JI380" i="46"/>
  <c r="JB379" i="46"/>
  <c r="IX374" i="46"/>
  <c r="JK380" i="46"/>
  <c r="IX377" i="46"/>
  <c r="JH379" i="46"/>
  <c r="IV367" i="46"/>
  <c r="IU364" i="46"/>
  <c r="JJ547" i="46"/>
  <c r="JB546" i="46"/>
  <c r="JJ371" i="46"/>
  <c r="JJ369" i="46"/>
  <c r="IW372" i="46"/>
  <c r="IT375" i="46"/>
  <c r="JI370" i="46"/>
  <c r="IX378" i="46"/>
  <c r="JE382" i="46"/>
  <c r="JK378" i="46"/>
  <c r="IS373" i="46"/>
  <c r="IS384" i="46" s="1"/>
  <c r="JQ80" i="46" s="1"/>
  <c r="JI366" i="46"/>
  <c r="JJ370" i="46"/>
  <c r="JB376" i="46"/>
  <c r="JG378" i="46"/>
  <c r="IV371" i="46"/>
  <c r="IW382" i="46"/>
  <c r="IR382" i="46"/>
  <c r="IW367" i="46"/>
  <c r="IS382" i="46"/>
  <c r="JC372" i="46"/>
  <c r="JB380" i="46"/>
  <c r="IV382" i="46"/>
  <c r="JE370" i="46"/>
  <c r="IW368" i="46"/>
  <c r="JD374" i="46"/>
  <c r="IY377" i="46"/>
  <c r="JD375" i="46"/>
  <c r="IU374" i="46"/>
  <c r="JF381" i="46"/>
  <c r="IR376" i="46"/>
  <c r="JD370" i="46"/>
  <c r="JA382" i="46"/>
  <c r="IT378" i="46"/>
  <c r="JB552" i="46"/>
  <c r="IY557" i="46"/>
  <c r="IX540" i="46"/>
  <c r="IU547" i="46"/>
  <c r="JC557" i="46"/>
  <c r="JJ553" i="46"/>
  <c r="IT547" i="46"/>
  <c r="JE567" i="46"/>
  <c r="IX572" i="46"/>
  <c r="IV572" i="46"/>
  <c r="IT573" i="46"/>
  <c r="IW578" i="46"/>
  <c r="IW584" i="46" s="1"/>
  <c r="JU88" i="46" s="1"/>
  <c r="JA566" i="46"/>
  <c r="IU569" i="46"/>
  <c r="JC565" i="46"/>
  <c r="GN88" i="46"/>
  <c r="JH145" i="26"/>
  <c r="IX139" i="26"/>
  <c r="JI131" i="26"/>
  <c r="IV141" i="26"/>
  <c r="IZ138" i="26"/>
  <c r="JI137" i="26"/>
  <c r="JI135" i="26"/>
  <c r="JB143" i="26"/>
  <c r="IY137" i="26"/>
  <c r="IU130" i="26"/>
  <c r="JK128" i="26"/>
  <c r="JA139" i="26"/>
  <c r="IT131" i="26"/>
  <c r="IX141" i="26"/>
  <c r="JJ128" i="26"/>
  <c r="JL136" i="26"/>
  <c r="IZ136" i="26"/>
  <c r="IU144" i="26"/>
  <c r="IU143" i="26"/>
  <c r="IY139" i="26"/>
  <c r="JB130" i="26"/>
  <c r="JE132" i="26"/>
  <c r="JA144" i="26"/>
  <c r="IT134" i="26"/>
  <c r="JD128" i="26"/>
  <c r="JA146" i="26"/>
  <c r="JI129" i="26"/>
  <c r="JL137" i="26"/>
  <c r="IX132" i="26"/>
  <c r="JH135" i="26"/>
  <c r="JE131" i="26"/>
  <c r="JH136" i="26"/>
  <c r="JJ130" i="26"/>
  <c r="JC146" i="26"/>
  <c r="IV140" i="26"/>
  <c r="IY140" i="26"/>
  <c r="JJ135" i="26"/>
  <c r="JB142" i="26"/>
  <c r="IU128" i="26"/>
  <c r="IW133" i="26"/>
  <c r="JK142" i="26"/>
  <c r="IW129" i="26"/>
  <c r="JA136" i="26"/>
  <c r="JA132" i="26"/>
  <c r="JM145" i="26"/>
  <c r="JL142" i="26"/>
  <c r="JH128" i="26"/>
  <c r="JG140" i="26"/>
  <c r="JD139" i="26"/>
  <c r="IW138" i="26"/>
  <c r="IU139" i="26"/>
  <c r="JK133" i="26"/>
  <c r="JB136" i="26"/>
  <c r="JE145" i="26"/>
  <c r="JH146" i="26"/>
  <c r="JF133" i="26"/>
  <c r="JL140" i="26"/>
  <c r="JJ131" i="26"/>
  <c r="JC132" i="26"/>
  <c r="JC130" i="26"/>
  <c r="JL134" i="26"/>
  <c r="JC134" i="26"/>
  <c r="JH133" i="26"/>
  <c r="JH137" i="26"/>
  <c r="JG137" i="26"/>
  <c r="IZ142" i="26"/>
  <c r="JG129" i="26"/>
  <c r="JM133" i="26"/>
  <c r="IY136" i="26"/>
  <c r="JK136" i="26"/>
  <c r="JJ145" i="26"/>
  <c r="IV132" i="26"/>
  <c r="IX135" i="26"/>
  <c r="JG143" i="26"/>
  <c r="JD133" i="26"/>
  <c r="JF139" i="26"/>
  <c r="JC140" i="26"/>
  <c r="IX129" i="26"/>
  <c r="IT133" i="26"/>
  <c r="JK144" i="26"/>
  <c r="IY145" i="26"/>
  <c r="JL138" i="26"/>
  <c r="JK138" i="26"/>
  <c r="JA142" i="26"/>
  <c r="JA135" i="26"/>
  <c r="JG135" i="26"/>
  <c r="IZ143" i="26"/>
  <c r="JH141" i="26"/>
  <c r="JI128" i="26"/>
  <c r="JI133" i="26"/>
  <c r="JI139" i="26"/>
  <c r="JC139" i="26"/>
  <c r="JM138" i="26"/>
  <c r="IZ145" i="26"/>
  <c r="JJ144" i="26"/>
  <c r="JM131" i="26"/>
  <c r="JF141" i="26"/>
  <c r="JK143" i="26"/>
  <c r="JK130" i="26"/>
  <c r="JD135" i="26"/>
  <c r="JK140" i="26"/>
  <c r="IW140" i="26"/>
  <c r="JI134" i="26"/>
  <c r="JC137" i="26"/>
  <c r="JB145" i="26"/>
  <c r="IY142" i="26"/>
  <c r="JA138" i="26"/>
  <c r="JG136" i="26"/>
  <c r="JJ146" i="26"/>
  <c r="JA137" i="26"/>
  <c r="IY134" i="26"/>
  <c r="IT143" i="26"/>
  <c r="JI141" i="26"/>
  <c r="JF136" i="26"/>
  <c r="JM139" i="26"/>
  <c r="JM135" i="26"/>
  <c r="JD142" i="26"/>
  <c r="JC142" i="26"/>
  <c r="IW132" i="26"/>
  <c r="JH143" i="26"/>
  <c r="JL132" i="26"/>
  <c r="IV145" i="26"/>
  <c r="JF131" i="26"/>
  <c r="IT141" i="26"/>
  <c r="JA128" i="26"/>
  <c r="IW141" i="26"/>
  <c r="IV130" i="26"/>
  <c r="JI142" i="26"/>
  <c r="JG139" i="26"/>
  <c r="JD144" i="26"/>
  <c r="IX138" i="26"/>
  <c r="JF132" i="26"/>
  <c r="JM142" i="26"/>
  <c r="JC133" i="26"/>
  <c r="JM144" i="26"/>
  <c r="JA140" i="26"/>
  <c r="JF130" i="26"/>
  <c r="JE136" i="26"/>
  <c r="IY141" i="26"/>
  <c r="JJ142" i="26"/>
  <c r="JF137" i="26"/>
  <c r="JF144" i="26"/>
  <c r="JD140" i="26"/>
  <c r="JG130" i="26"/>
  <c r="JD143" i="26"/>
  <c r="JB133" i="26"/>
  <c r="JM129" i="26"/>
  <c r="JG132" i="26"/>
  <c r="JH134" i="26"/>
  <c r="JD134" i="26"/>
  <c r="JD137" i="26"/>
  <c r="JK134" i="26"/>
  <c r="IU129" i="26"/>
  <c r="JB134" i="26"/>
  <c r="JL139" i="26"/>
  <c r="IY132" i="26"/>
  <c r="JL135" i="26"/>
  <c r="JL145" i="26"/>
  <c r="IT138" i="26"/>
  <c r="JE133" i="26"/>
  <c r="JB132" i="26"/>
  <c r="JF129" i="26"/>
  <c r="JJ138" i="26"/>
  <c r="IU135" i="26"/>
  <c r="JM140" i="26"/>
  <c r="JL144" i="26"/>
  <c r="IV146" i="26"/>
  <c r="IY144" i="26"/>
  <c r="JI136" i="26"/>
  <c r="JL143" i="26"/>
  <c r="JB135" i="26"/>
  <c r="IZ130" i="26"/>
  <c r="IZ131" i="26"/>
  <c r="IZ139" i="26"/>
  <c r="IV143" i="26"/>
  <c r="JF143" i="26"/>
  <c r="JG141" i="26"/>
  <c r="JL131" i="26"/>
  <c r="JJ136" i="26"/>
  <c r="JF140" i="26"/>
  <c r="IT142" i="26"/>
  <c r="IX143" i="26"/>
  <c r="JM128" i="26"/>
  <c r="IX131" i="26"/>
  <c r="JH142" i="26"/>
  <c r="JB129" i="26"/>
  <c r="IT145" i="26"/>
  <c r="JE141" i="26"/>
  <c r="IU137" i="26"/>
  <c r="IZ144" i="26"/>
  <c r="IX137" i="26"/>
  <c r="JL146" i="26"/>
  <c r="JE143" i="26"/>
  <c r="JE140" i="26"/>
  <c r="JB139" i="26"/>
  <c r="JD136" i="26"/>
  <c r="JA133" i="26"/>
  <c r="JA134" i="26"/>
  <c r="JC135" i="26"/>
  <c r="JF146" i="26"/>
  <c r="JE128" i="26"/>
  <c r="IT128" i="26"/>
  <c r="JI144" i="26"/>
  <c r="IZ135" i="26"/>
  <c r="JH129" i="26"/>
  <c r="JE139" i="26"/>
  <c r="IW142" i="26"/>
  <c r="IX128" i="26"/>
  <c r="IW134" i="26"/>
  <c r="IX142" i="26"/>
  <c r="JE129" i="26"/>
  <c r="JA130" i="26"/>
  <c r="JL141" i="26"/>
  <c r="JE138" i="26"/>
  <c r="JH130" i="26"/>
  <c r="JB128" i="26"/>
  <c r="JI132" i="26"/>
  <c r="JJ143" i="26"/>
  <c r="IZ128" i="26"/>
  <c r="JD130" i="26"/>
  <c r="JF135" i="26"/>
  <c r="JI130" i="26"/>
  <c r="JD138" i="26"/>
  <c r="IV134" i="26"/>
  <c r="JJ137" i="26"/>
  <c r="IW130" i="26"/>
  <c r="JK146" i="26"/>
  <c r="JE144" i="26"/>
  <c r="JA143" i="26"/>
  <c r="IU131" i="26"/>
  <c r="IY129" i="26"/>
  <c r="JK137" i="26"/>
  <c r="IU136" i="26"/>
  <c r="JM143" i="26"/>
  <c r="IU134" i="26"/>
  <c r="IZ141" i="26"/>
  <c r="JI138" i="26"/>
  <c r="IT132" i="26"/>
  <c r="JB141" i="26"/>
  <c r="IY135" i="26"/>
  <c r="JB144" i="26"/>
  <c r="IW136" i="26"/>
  <c r="JE142" i="26"/>
  <c r="IW131" i="26"/>
  <c r="IW143" i="26"/>
  <c r="JE146" i="26"/>
  <c r="JH139" i="26"/>
  <c r="JG131" i="26"/>
  <c r="JK129" i="26"/>
  <c r="JM136" i="26"/>
  <c r="JK139" i="26"/>
  <c r="IV131" i="26"/>
  <c r="IY128" i="26"/>
  <c r="JJ139" i="26"/>
  <c r="JJ129" i="26"/>
  <c r="IX130" i="26"/>
  <c r="JG146" i="26"/>
  <c r="IU141" i="26"/>
  <c r="IZ133" i="26"/>
  <c r="JC138" i="26"/>
  <c r="IZ134" i="26"/>
  <c r="IV142" i="26"/>
  <c r="IY146" i="26"/>
  <c r="IY143" i="26"/>
  <c r="JC128" i="26"/>
  <c r="IT130" i="26"/>
  <c r="IW144" i="26"/>
  <c r="IX136" i="26"/>
  <c r="JM141" i="26"/>
  <c r="JE135" i="26"/>
  <c r="IV135" i="26"/>
  <c r="JG142" i="26"/>
  <c r="JI140" i="26"/>
  <c r="JC136" i="26"/>
  <c r="IX134" i="26"/>
  <c r="JC131" i="26"/>
  <c r="IW145" i="26"/>
  <c r="IX144" i="26"/>
  <c r="IV138" i="26"/>
  <c r="IX133" i="26"/>
  <c r="IU133" i="26"/>
  <c r="JC141" i="26"/>
  <c r="JL129" i="26"/>
  <c r="JD145" i="26"/>
  <c r="JH140" i="26"/>
  <c r="JK131" i="26"/>
  <c r="JF128" i="26"/>
  <c r="IV137" i="26"/>
  <c r="JB146" i="26"/>
  <c r="IW146" i="26"/>
  <c r="JH132" i="26"/>
  <c r="IV129" i="26"/>
  <c r="JB140" i="26"/>
  <c r="JA129" i="26"/>
  <c r="IT140" i="26"/>
  <c r="IV139" i="26"/>
  <c r="JF138" i="26"/>
  <c r="JJ133" i="26"/>
  <c r="IU146" i="26"/>
  <c r="JM134" i="26"/>
  <c r="JC129" i="26"/>
  <c r="JA131" i="26"/>
  <c r="IZ140" i="26"/>
  <c r="IZ132" i="26"/>
  <c r="IT139" i="26"/>
  <c r="JF145" i="26"/>
  <c r="JK132" i="26"/>
  <c r="IW135" i="26"/>
  <c r="IT144" i="26"/>
  <c r="JK145" i="26"/>
  <c r="JC143" i="26"/>
  <c r="JJ140" i="26"/>
  <c r="JJ134" i="26"/>
  <c r="IW128" i="26"/>
  <c r="IZ146" i="26"/>
  <c r="JE130" i="26"/>
  <c r="JB131" i="26"/>
  <c r="IY138" i="26"/>
  <c r="JE137" i="26"/>
  <c r="JG134" i="26"/>
  <c r="JK135" i="26"/>
  <c r="JB137" i="26"/>
  <c r="JM137" i="26"/>
  <c r="JD129" i="26"/>
  <c r="JH144" i="26"/>
  <c r="JB138" i="26"/>
  <c r="IT135" i="26"/>
  <c r="JH138" i="26"/>
  <c r="JD146" i="26"/>
  <c r="JD131" i="26"/>
  <c r="IX140" i="26"/>
  <c r="JG133" i="26"/>
  <c r="IU138" i="26"/>
  <c r="IV144" i="26"/>
  <c r="JC145" i="26"/>
  <c r="JM132" i="26"/>
  <c r="IT137" i="26"/>
  <c r="IY133" i="26"/>
  <c r="IV128" i="26"/>
  <c r="JD132" i="26"/>
  <c r="JI145" i="26"/>
  <c r="IT129" i="26"/>
  <c r="IV133" i="26"/>
  <c r="JF134" i="26"/>
  <c r="JG144" i="26"/>
  <c r="JG128" i="26"/>
  <c r="JD141" i="26"/>
  <c r="IU145" i="26"/>
  <c r="JK141" i="26"/>
  <c r="IW139" i="26"/>
  <c r="JG138" i="26"/>
  <c r="JJ141" i="26"/>
  <c r="IU132" i="26"/>
  <c r="JM146" i="26"/>
  <c r="JA141" i="26"/>
  <c r="JE134" i="26"/>
  <c r="JL133" i="26"/>
  <c r="JG145" i="26"/>
  <c r="JC144" i="26"/>
  <c r="JL128" i="26"/>
  <c r="JH131" i="26"/>
  <c r="IT146" i="26"/>
  <c r="IU142" i="26"/>
  <c r="JI143" i="26"/>
  <c r="IY131" i="26"/>
  <c r="JF142" i="26"/>
  <c r="IX146" i="26"/>
  <c r="IW137" i="26"/>
  <c r="IZ137" i="26"/>
  <c r="IX145" i="26"/>
  <c r="IU140" i="26"/>
  <c r="JA145" i="26"/>
  <c r="JJ132" i="26"/>
  <c r="IY130" i="26"/>
  <c r="JM130" i="26"/>
  <c r="IV136" i="26"/>
  <c r="JI146" i="26"/>
  <c r="IT136" i="26"/>
  <c r="JL130" i="26"/>
  <c r="IZ129" i="26"/>
  <c r="GM89" i="26"/>
  <c r="GM85" i="26"/>
  <c r="GM86" i="26"/>
  <c r="GN78" i="26"/>
  <c r="GN91" i="26"/>
  <c r="GN90" i="26"/>
  <c r="GN84" i="26"/>
  <c r="GN81" i="26"/>
  <c r="GN83" i="26"/>
  <c r="GM79" i="26"/>
  <c r="GM73" i="26"/>
  <c r="GN74" i="26"/>
  <c r="GM77" i="26"/>
  <c r="GM83" i="26"/>
  <c r="GM92" i="26"/>
  <c r="GN88" i="26"/>
  <c r="GM78" i="26"/>
  <c r="GM76" i="26"/>
  <c r="GN87" i="26"/>
  <c r="GM91" i="26"/>
  <c r="GM75" i="26"/>
  <c r="GN86" i="26"/>
  <c r="GN73" i="26"/>
  <c r="GM90" i="26"/>
  <c r="GM88" i="26"/>
  <c r="GN75" i="26"/>
  <c r="GN85" i="26"/>
  <c r="GN77" i="26"/>
  <c r="GN92" i="26"/>
  <c r="GM84" i="26"/>
  <c r="GM81" i="26"/>
  <c r="GN80" i="26"/>
  <c r="GM80" i="26"/>
  <c r="GN79" i="26"/>
  <c r="GM82" i="26"/>
  <c r="GN76" i="26"/>
  <c r="GM87" i="26"/>
  <c r="GN82" i="26"/>
  <c r="GN89" i="26"/>
  <c r="GM74" i="26"/>
  <c r="IU153" i="26"/>
  <c r="IU164" i="26"/>
  <c r="IZ158" i="26"/>
  <c r="IY156" i="26"/>
  <c r="IV154" i="26"/>
  <c r="IZ153" i="26"/>
  <c r="JC168" i="26"/>
  <c r="IY159" i="26"/>
  <c r="JD166" i="26"/>
  <c r="JD155" i="26"/>
  <c r="JK168" i="26"/>
  <c r="JM160" i="26"/>
  <c r="IT152" i="26"/>
  <c r="JE158" i="26"/>
  <c r="JG154" i="26"/>
  <c r="IW161" i="26"/>
  <c r="JI158" i="26"/>
  <c r="IV151" i="26"/>
  <c r="JI154" i="26"/>
  <c r="JL166" i="26"/>
  <c r="JK169" i="26"/>
  <c r="JG162" i="26"/>
  <c r="JK152" i="26"/>
  <c r="JF164" i="26"/>
  <c r="JE168" i="26"/>
  <c r="JE169" i="26"/>
  <c r="IW155" i="26"/>
  <c r="JF153" i="26"/>
  <c r="JD169" i="26"/>
  <c r="JD163" i="26"/>
  <c r="JH163" i="26"/>
  <c r="JG166" i="26"/>
  <c r="IZ163" i="26"/>
  <c r="JB169" i="26"/>
  <c r="JA163" i="26"/>
  <c r="IT167" i="26"/>
  <c r="JJ162" i="26"/>
  <c r="IZ156" i="26"/>
  <c r="IU163" i="26"/>
  <c r="JJ160" i="26"/>
  <c r="JF169" i="26"/>
  <c r="IV152" i="26"/>
  <c r="JD156" i="26"/>
  <c r="IT156" i="26"/>
  <c r="JA153" i="26"/>
  <c r="JC164" i="26"/>
  <c r="JJ166" i="26"/>
  <c r="JI157" i="26"/>
  <c r="JD157" i="26"/>
  <c r="JB164" i="26"/>
  <c r="JG151" i="26"/>
  <c r="JB158" i="26"/>
  <c r="JG167" i="26"/>
  <c r="JJ157" i="26"/>
  <c r="JB154" i="26"/>
  <c r="JG160" i="26"/>
  <c r="JA167" i="26"/>
  <c r="IY167" i="26"/>
  <c r="JB153" i="26"/>
  <c r="IU166" i="26"/>
  <c r="IV169" i="26"/>
  <c r="JB156" i="26"/>
  <c r="JC157" i="26"/>
  <c r="IV153" i="26"/>
  <c r="JI153" i="26"/>
  <c r="JK163" i="26"/>
  <c r="JH153" i="26"/>
  <c r="JC158" i="26"/>
  <c r="IU169" i="26"/>
  <c r="IW167" i="26"/>
  <c r="IW168" i="26"/>
  <c r="IY163" i="26"/>
  <c r="JE161" i="26"/>
  <c r="IW157" i="26"/>
  <c r="IZ166" i="26"/>
  <c r="IY162" i="26"/>
  <c r="JJ164" i="26"/>
  <c r="IX159" i="26"/>
  <c r="IT153" i="26"/>
  <c r="JE160" i="26"/>
  <c r="JC161" i="26"/>
  <c r="JB161" i="26"/>
  <c r="JK165" i="26"/>
  <c r="IY152" i="26"/>
  <c r="IZ151" i="26"/>
  <c r="IW164" i="26"/>
  <c r="JF151" i="26"/>
  <c r="JL154" i="26"/>
  <c r="JL156" i="26"/>
  <c r="IY160" i="26"/>
  <c r="JM157" i="26"/>
  <c r="JK151" i="26"/>
  <c r="JL152" i="26"/>
  <c r="IY161" i="26"/>
  <c r="JF167" i="26"/>
  <c r="IX153" i="26"/>
  <c r="JM152" i="26"/>
  <c r="JE167" i="26"/>
  <c r="IZ161" i="26"/>
  <c r="JI152" i="26"/>
  <c r="IX161" i="26"/>
  <c r="IU157" i="26"/>
  <c r="JI168" i="26"/>
  <c r="JD162" i="26"/>
  <c r="IT158" i="26"/>
  <c r="IT157" i="26"/>
  <c r="JG165" i="26"/>
  <c r="JF168" i="26"/>
  <c r="JH167" i="26"/>
  <c r="JL159" i="26"/>
  <c r="JD152" i="26"/>
  <c r="JL162" i="26"/>
  <c r="IZ168" i="26"/>
  <c r="IZ152" i="26"/>
  <c r="JH164" i="26"/>
  <c r="JG161" i="26"/>
  <c r="JA169" i="26"/>
  <c r="JH162" i="26"/>
  <c r="JH155" i="26"/>
  <c r="JA157" i="26"/>
  <c r="JL158" i="26"/>
  <c r="JI160" i="26"/>
  <c r="JK162" i="26"/>
  <c r="IV167" i="26"/>
  <c r="JC169" i="26"/>
  <c r="JI161" i="26"/>
  <c r="JA156" i="26"/>
  <c r="JH151" i="26"/>
  <c r="IX162" i="26"/>
  <c r="JJ151" i="26"/>
  <c r="JF165" i="26"/>
  <c r="JE165" i="26"/>
  <c r="IT163" i="26"/>
  <c r="IW153" i="26"/>
  <c r="JA152" i="26"/>
  <c r="IV166" i="26"/>
  <c r="JD164" i="26"/>
  <c r="JF161" i="26"/>
  <c r="JB159" i="26"/>
  <c r="IT159" i="26"/>
  <c r="JJ158" i="26"/>
  <c r="JM159" i="26"/>
  <c r="IZ169" i="26"/>
  <c r="IX160" i="26"/>
  <c r="JE163" i="26"/>
  <c r="JJ156" i="26"/>
  <c r="IV164" i="26"/>
  <c r="JA159" i="26"/>
  <c r="IU165" i="26"/>
  <c r="JJ169" i="26"/>
  <c r="JM168" i="26"/>
  <c r="IY151" i="26"/>
  <c r="IW169" i="26"/>
  <c r="IY164" i="26"/>
  <c r="IZ167" i="26"/>
  <c r="IW165" i="26"/>
  <c r="JC154" i="26"/>
  <c r="JE154" i="26"/>
  <c r="IU160" i="26"/>
  <c r="JM163" i="26"/>
  <c r="JB157" i="26"/>
  <c r="JI165" i="26"/>
  <c r="JC166" i="26"/>
  <c r="IX151" i="26"/>
  <c r="IX157" i="26"/>
  <c r="JD167" i="26"/>
  <c r="JJ159" i="26"/>
  <c r="JE156" i="26"/>
  <c r="JM153" i="26"/>
  <c r="JG153" i="26"/>
  <c r="JI156" i="26"/>
  <c r="IZ165" i="26"/>
  <c r="JL165" i="26"/>
  <c r="JL169" i="26"/>
  <c r="JF155" i="26"/>
  <c r="IT165" i="26"/>
  <c r="IX156" i="26"/>
  <c r="IV160" i="26"/>
  <c r="IV168" i="26"/>
  <c r="IX152" i="26"/>
  <c r="JF152" i="26"/>
  <c r="IY153" i="26"/>
  <c r="JF166" i="26"/>
  <c r="JD158" i="26"/>
  <c r="IW156" i="26"/>
  <c r="JC159" i="26"/>
  <c r="JI155" i="26"/>
  <c r="IT155" i="26"/>
  <c r="JE152" i="26"/>
  <c r="IT160" i="26"/>
  <c r="JG156" i="26"/>
  <c r="IX164" i="26"/>
  <c r="JM167" i="26"/>
  <c r="JH154" i="26"/>
  <c r="JB165" i="26"/>
  <c r="IV157" i="26"/>
  <c r="JH152" i="26"/>
  <c r="JA162" i="26"/>
  <c r="IY168" i="26"/>
  <c r="JB167" i="26"/>
  <c r="JG169" i="26"/>
  <c r="IT162" i="26"/>
  <c r="IY166" i="26"/>
  <c r="JC151" i="26"/>
  <c r="IU168" i="26"/>
  <c r="JK155" i="26"/>
  <c r="JB160" i="26"/>
  <c r="JL163" i="26"/>
  <c r="JB163" i="26"/>
  <c r="IT166" i="26"/>
  <c r="JM164" i="26"/>
  <c r="IU156" i="26"/>
  <c r="JL168" i="26"/>
  <c r="JM166" i="26"/>
  <c r="JD160" i="26"/>
  <c r="JF154" i="26"/>
  <c r="JM154" i="26"/>
  <c r="JK159" i="26"/>
  <c r="IU161" i="26"/>
  <c r="IU154" i="26"/>
  <c r="IY169" i="26"/>
  <c r="JD153" i="26"/>
  <c r="JH166" i="26"/>
  <c r="IY155" i="26"/>
  <c r="JH156" i="26"/>
  <c r="JE151" i="26"/>
  <c r="JJ168" i="26"/>
  <c r="IZ157" i="26"/>
  <c r="JM169" i="26"/>
  <c r="JJ167" i="26"/>
  <c r="IT168" i="26"/>
  <c r="IY165" i="26"/>
  <c r="IZ164" i="26"/>
  <c r="JE155" i="26"/>
  <c r="IV162" i="26"/>
  <c r="IV165" i="26"/>
  <c r="JA154" i="26"/>
  <c r="JM162" i="26"/>
  <c r="JI166" i="26"/>
  <c r="IU155" i="26"/>
  <c r="JL153" i="26"/>
  <c r="JK156" i="26"/>
  <c r="IW151" i="26"/>
  <c r="IT164" i="26"/>
  <c r="JJ153" i="26"/>
  <c r="JK158" i="26"/>
  <c r="IV158" i="26"/>
  <c r="JA155" i="26"/>
  <c r="IU162" i="26"/>
  <c r="JJ163" i="26"/>
  <c r="JI159" i="26"/>
  <c r="JG168" i="26"/>
  <c r="JI151" i="26"/>
  <c r="JC163" i="26"/>
  <c r="JI169" i="26"/>
  <c r="JA164" i="26"/>
  <c r="JB162" i="26"/>
  <c r="JE164" i="26"/>
  <c r="JE159" i="26"/>
  <c r="IU167" i="26"/>
  <c r="IW158" i="26"/>
  <c r="JI163" i="26"/>
  <c r="IV161" i="26"/>
  <c r="JK166" i="26"/>
  <c r="JC160" i="26"/>
  <c r="JE162" i="26"/>
  <c r="JL155" i="26"/>
  <c r="IX166" i="26"/>
  <c r="IU151" i="26"/>
  <c r="JG159" i="26"/>
  <c r="JB168" i="26"/>
  <c r="IY157" i="26"/>
  <c r="JI167" i="26"/>
  <c r="JH159" i="26"/>
  <c r="JH157" i="26"/>
  <c r="IT161" i="26"/>
  <c r="JG155" i="26"/>
  <c r="IT151" i="26"/>
  <c r="JC165" i="26"/>
  <c r="JG164" i="26"/>
  <c r="JD165" i="26"/>
  <c r="JE166" i="26"/>
  <c r="IX158" i="26"/>
  <c r="JD168" i="26"/>
  <c r="IW166" i="26"/>
  <c r="JE157" i="26"/>
  <c r="IX163" i="26"/>
  <c r="JD161" i="26"/>
  <c r="JJ152" i="26"/>
  <c r="JJ154" i="26"/>
  <c r="JK153" i="26"/>
  <c r="IZ162" i="26"/>
  <c r="JG158" i="26"/>
  <c r="JG152" i="26"/>
  <c r="JF157" i="26"/>
  <c r="JF162" i="26"/>
  <c r="JL157" i="26"/>
  <c r="JE153" i="26"/>
  <c r="IW162" i="26"/>
  <c r="JH165" i="26"/>
  <c r="JC155" i="26"/>
  <c r="JJ165" i="26"/>
  <c r="JH161" i="26"/>
  <c r="JF156" i="26"/>
  <c r="JM161" i="26"/>
  <c r="IX165" i="26"/>
  <c r="JC167" i="26"/>
  <c r="IY154" i="26"/>
  <c r="IX169" i="26"/>
  <c r="IY158" i="26"/>
  <c r="JA168" i="26"/>
  <c r="JB151" i="26"/>
  <c r="IX154" i="26"/>
  <c r="JD159" i="26"/>
  <c r="IZ154" i="26"/>
  <c r="IX155" i="26"/>
  <c r="JA165" i="26"/>
  <c r="JG157" i="26"/>
  <c r="JI164" i="26"/>
  <c r="JC152" i="26"/>
  <c r="JB152" i="26"/>
  <c r="IW154" i="26"/>
  <c r="JK161" i="26"/>
  <c r="JJ155" i="26"/>
  <c r="IV159" i="26"/>
  <c r="JM165" i="26"/>
  <c r="JK164" i="26"/>
  <c r="JB166" i="26"/>
  <c r="IU159" i="26"/>
  <c r="JD154" i="26"/>
  <c r="JA166" i="26"/>
  <c r="JG163" i="26"/>
  <c r="JK160" i="26"/>
  <c r="JH169" i="26"/>
  <c r="JF158" i="26"/>
  <c r="JL167" i="26"/>
  <c r="JA158" i="26"/>
  <c r="IZ155" i="26"/>
  <c r="JD151" i="26"/>
  <c r="JA161" i="26"/>
  <c r="JJ161" i="26"/>
  <c r="IT154" i="26"/>
  <c r="IZ160" i="26"/>
  <c r="JL160" i="26"/>
  <c r="IW160" i="26"/>
  <c r="JC162" i="26"/>
  <c r="IV156" i="26"/>
  <c r="IZ159" i="26"/>
  <c r="JH168" i="26"/>
  <c r="JF159" i="26"/>
  <c r="JC153" i="26"/>
  <c r="JL161" i="26"/>
  <c r="JK167" i="26"/>
  <c r="IV163" i="26"/>
  <c r="JF160" i="26"/>
  <c r="IV155" i="26"/>
  <c r="JA160" i="26"/>
  <c r="JH160" i="26"/>
  <c r="JC156" i="26"/>
  <c r="IT169" i="26"/>
  <c r="JM156" i="26"/>
  <c r="JK154" i="26"/>
  <c r="JI162" i="26"/>
  <c r="JK157" i="26"/>
  <c r="JA151" i="26"/>
  <c r="IU152" i="26"/>
  <c r="JM151" i="26"/>
  <c r="IX167" i="26"/>
  <c r="IU158" i="26"/>
  <c r="IW152" i="26"/>
  <c r="JB155" i="26"/>
  <c r="JH158" i="26"/>
  <c r="JM155" i="26"/>
  <c r="JF163" i="26"/>
  <c r="JL164" i="26"/>
  <c r="IW163" i="26"/>
  <c r="IX168" i="26"/>
  <c r="JM158" i="26"/>
  <c r="IW159" i="26"/>
  <c r="JL151" i="26"/>
  <c r="JK120" i="26"/>
  <c r="JD114" i="26"/>
  <c r="JC114" i="26"/>
  <c r="IX121" i="26"/>
  <c r="JH114" i="26"/>
  <c r="IU110" i="26"/>
  <c r="JF115" i="26"/>
  <c r="JI107" i="26"/>
  <c r="IT122" i="26"/>
  <c r="JC118" i="26"/>
  <c r="IX107" i="26"/>
  <c r="JB111" i="26"/>
  <c r="IV111" i="26"/>
  <c r="JA122" i="26"/>
  <c r="IU107" i="26"/>
  <c r="IT116" i="26"/>
  <c r="JM108" i="26"/>
  <c r="JB113" i="26"/>
  <c r="JF110" i="26"/>
  <c r="JB112" i="26"/>
  <c r="JM111" i="26"/>
  <c r="JF120" i="26"/>
  <c r="JC119" i="26"/>
  <c r="JG112" i="26"/>
  <c r="JB107" i="26"/>
  <c r="IU116" i="26"/>
  <c r="JG106" i="26"/>
  <c r="JK117" i="26"/>
  <c r="JG111" i="26"/>
  <c r="JH105" i="26"/>
  <c r="IY120" i="26"/>
  <c r="JE119" i="26"/>
  <c r="JJ114" i="26"/>
  <c r="JG117" i="26"/>
  <c r="JD105" i="26"/>
  <c r="IW120" i="26"/>
  <c r="JE107" i="26"/>
  <c r="JL117" i="26"/>
  <c r="IV123" i="26"/>
  <c r="JF106" i="26"/>
  <c r="IW119" i="26"/>
  <c r="JK119" i="26"/>
  <c r="JD113" i="26"/>
  <c r="IT105" i="26"/>
  <c r="JG121" i="26"/>
  <c r="JL113" i="26"/>
  <c r="JF119" i="26"/>
  <c r="JE109" i="26"/>
  <c r="JE112" i="26"/>
  <c r="JA118" i="26"/>
  <c r="JL121" i="26"/>
  <c r="IZ106" i="26"/>
  <c r="JE117" i="26"/>
  <c r="JJ109" i="26"/>
  <c r="JJ113" i="26"/>
  <c r="IW113" i="26"/>
  <c r="JI122" i="26"/>
  <c r="JC123" i="26"/>
  <c r="IU105" i="26"/>
  <c r="JA105" i="26"/>
  <c r="IY122" i="26"/>
  <c r="JM123" i="26"/>
  <c r="JJ123" i="26"/>
  <c r="JE120" i="26"/>
  <c r="JC116" i="26"/>
  <c r="JC113" i="26"/>
  <c r="IT117" i="26"/>
  <c r="JM116" i="26"/>
  <c r="IZ109" i="26"/>
  <c r="IT112" i="26"/>
  <c r="JL116" i="26"/>
  <c r="IU121" i="26"/>
  <c r="IX116" i="26"/>
  <c r="JD108" i="26"/>
  <c r="JA121" i="26"/>
  <c r="JJ106" i="26"/>
  <c r="JI115" i="26"/>
  <c r="IV113" i="26"/>
  <c r="JF105" i="26"/>
  <c r="JC111" i="26"/>
  <c r="JL105" i="26"/>
  <c r="JM120" i="26"/>
  <c r="IT120" i="26"/>
  <c r="IU123" i="26"/>
  <c r="IV122" i="26"/>
  <c r="IU117" i="26"/>
  <c r="JG119" i="26"/>
  <c r="JI108" i="26"/>
  <c r="JL114" i="26"/>
  <c r="JI110" i="26"/>
  <c r="IX105" i="26"/>
  <c r="IV114" i="26"/>
  <c r="IV119" i="26"/>
  <c r="IX117" i="26"/>
  <c r="JI120" i="26"/>
  <c r="JA109" i="26"/>
  <c r="JE121" i="26"/>
  <c r="JA117" i="26"/>
  <c r="JK106" i="26"/>
  <c r="IT123" i="26"/>
  <c r="JL120" i="26"/>
  <c r="JA108" i="26"/>
  <c r="JD119" i="26"/>
  <c r="JE111" i="26"/>
  <c r="JB120" i="26"/>
  <c r="JH108" i="26"/>
  <c r="IY123" i="26"/>
  <c r="JJ105" i="26"/>
  <c r="IX114" i="26"/>
  <c r="IW114" i="26"/>
  <c r="JL123" i="26"/>
  <c r="IV109" i="26"/>
  <c r="JI105" i="26"/>
  <c r="JH112" i="26"/>
  <c r="JJ117" i="26"/>
  <c r="JF108" i="26"/>
  <c r="IZ116" i="26"/>
  <c r="JL119" i="26"/>
  <c r="IV110" i="26"/>
  <c r="IZ121" i="26"/>
  <c r="JL115" i="26"/>
  <c r="JC121" i="26"/>
  <c r="JG110" i="26"/>
  <c r="IU118" i="26"/>
  <c r="JC122" i="26"/>
  <c r="IZ115" i="26"/>
  <c r="IU114" i="26"/>
  <c r="JM114" i="26"/>
  <c r="IV112" i="26"/>
  <c r="JI114" i="26"/>
  <c r="IV107" i="26"/>
  <c r="JH107" i="26"/>
  <c r="JH113" i="26"/>
  <c r="JH121" i="26"/>
  <c r="IV120" i="26"/>
  <c r="JJ119" i="26"/>
  <c r="IY108" i="26"/>
  <c r="JF112" i="26"/>
  <c r="IZ118" i="26"/>
  <c r="IV115" i="26"/>
  <c r="IZ108" i="26"/>
  <c r="JD123" i="26"/>
  <c r="IW106" i="26"/>
  <c r="JB108" i="26"/>
  <c r="IW117" i="26"/>
  <c r="JG116" i="26"/>
  <c r="JL111" i="26"/>
  <c r="JD115" i="26"/>
  <c r="JK113" i="26"/>
  <c r="JE108" i="26"/>
  <c r="JM105" i="26"/>
  <c r="IY105" i="26"/>
  <c r="JM122" i="26"/>
  <c r="JK116" i="26"/>
  <c r="IW122" i="26"/>
  <c r="JA111" i="26"/>
  <c r="IZ113" i="26"/>
  <c r="IY114" i="26"/>
  <c r="JA120" i="26"/>
  <c r="JH115" i="26"/>
  <c r="IZ117" i="26"/>
  <c r="JC120" i="26"/>
  <c r="IT118" i="26"/>
  <c r="IZ105" i="26"/>
  <c r="IX118" i="26"/>
  <c r="JA106" i="26"/>
  <c r="JC117" i="26"/>
  <c r="IU108" i="26"/>
  <c r="IV108" i="26"/>
  <c r="JF123" i="26"/>
  <c r="JD120" i="26"/>
  <c r="JJ111" i="26"/>
  <c r="IX115" i="26"/>
  <c r="JD121" i="26"/>
  <c r="JF116" i="26"/>
  <c r="IY119" i="26"/>
  <c r="IZ123" i="26"/>
  <c r="JM113" i="26"/>
  <c r="IX111" i="26"/>
  <c r="JC105" i="26"/>
  <c r="IU122" i="26"/>
  <c r="IX110" i="26"/>
  <c r="JK115" i="26"/>
  <c r="JB117" i="26"/>
  <c r="JG123" i="26"/>
  <c r="IW110" i="26"/>
  <c r="JF109" i="26"/>
  <c r="JF117" i="26"/>
  <c r="IW109" i="26"/>
  <c r="JL122" i="26"/>
  <c r="IY121" i="26"/>
  <c r="JL112" i="26"/>
  <c r="JI123" i="26"/>
  <c r="JB116" i="26"/>
  <c r="JA115" i="26"/>
  <c r="IW108" i="26"/>
  <c r="JH123" i="26"/>
  <c r="JK123" i="26"/>
  <c r="IU112" i="26"/>
  <c r="JJ120" i="26"/>
  <c r="IX108" i="26"/>
  <c r="JA112" i="26"/>
  <c r="JC112" i="26"/>
  <c r="IY110" i="26"/>
  <c r="IT115" i="26"/>
  <c r="IU106" i="26"/>
  <c r="JB119" i="26"/>
  <c r="JH110" i="26"/>
  <c r="JM106" i="26"/>
  <c r="JA113" i="26"/>
  <c r="IZ114" i="26"/>
  <c r="JF107" i="26"/>
  <c r="JM118" i="26"/>
  <c r="JD112" i="26"/>
  <c r="JH106" i="26"/>
  <c r="IU115" i="26"/>
  <c r="JD116" i="26"/>
  <c r="JB114" i="26"/>
  <c r="IX120" i="26"/>
  <c r="JB118" i="26"/>
  <c r="JE110" i="26"/>
  <c r="IT111" i="26"/>
  <c r="JI116" i="26"/>
  <c r="IT121" i="26"/>
  <c r="IV121" i="26"/>
  <c r="IY117" i="26"/>
  <c r="JB106" i="26"/>
  <c r="JB115" i="26"/>
  <c r="IT108" i="26"/>
  <c r="JL107" i="26"/>
  <c r="JA107" i="26"/>
  <c r="IY107" i="26"/>
  <c r="IZ111" i="26"/>
  <c r="IX123" i="26"/>
  <c r="JH111" i="26"/>
  <c r="JD106" i="26"/>
  <c r="IX113" i="26"/>
  <c r="JM117" i="26"/>
  <c r="JE115" i="26"/>
  <c r="JD109" i="26"/>
  <c r="IX106" i="26"/>
  <c r="JB122" i="26"/>
  <c r="JD110" i="26"/>
  <c r="JK121" i="26"/>
  <c r="JI113" i="26"/>
  <c r="IW121" i="26"/>
  <c r="JJ118" i="26"/>
  <c r="JH109" i="26"/>
  <c r="JH122" i="26"/>
  <c r="JL110" i="26"/>
  <c r="JA119" i="26"/>
  <c r="IV117" i="26"/>
  <c r="IW116" i="26"/>
  <c r="IW118" i="26"/>
  <c r="JF114" i="26"/>
  <c r="IT119" i="26"/>
  <c r="JL109" i="26"/>
  <c r="JB109" i="26"/>
  <c r="JK114" i="26"/>
  <c r="IZ110" i="26"/>
  <c r="IY106" i="26"/>
  <c r="JG114" i="26"/>
  <c r="IZ107" i="26"/>
  <c r="JK122" i="26"/>
  <c r="IY116" i="26"/>
  <c r="JD107" i="26"/>
  <c r="JJ108" i="26"/>
  <c r="JC110" i="26"/>
  <c r="JG120" i="26"/>
  <c r="IV105" i="26"/>
  <c r="JD117" i="26"/>
  <c r="IY115" i="26"/>
  <c r="JD122" i="26"/>
  <c r="JK109" i="26"/>
  <c r="JC115" i="26"/>
  <c r="IT107" i="26"/>
  <c r="JF122" i="26"/>
  <c r="IT114" i="26"/>
  <c r="JJ112" i="26"/>
  <c r="IX109" i="26"/>
  <c r="JH117" i="26"/>
  <c r="IW107" i="26"/>
  <c r="JM121" i="26"/>
  <c r="JE105" i="26"/>
  <c r="JI121" i="26"/>
  <c r="JK118" i="26"/>
  <c r="IT106" i="26"/>
  <c r="JI118" i="26"/>
  <c r="JI109" i="26"/>
  <c r="JF113" i="26"/>
  <c r="JM109" i="26"/>
  <c r="JF111" i="26"/>
  <c r="JI117" i="26"/>
  <c r="JG115" i="26"/>
  <c r="IY113" i="26"/>
  <c r="JM107" i="26"/>
  <c r="IY112" i="26"/>
  <c r="JE116" i="26"/>
  <c r="JH118" i="26"/>
  <c r="IW115" i="26"/>
  <c r="IV116" i="26"/>
  <c r="JM110" i="26"/>
  <c r="JE118" i="26"/>
  <c r="JJ115" i="26"/>
  <c r="JE114" i="26"/>
  <c r="JJ116" i="26"/>
  <c r="JG108" i="26"/>
  <c r="IW111" i="26"/>
  <c r="IZ120" i="26"/>
  <c r="JK107" i="26"/>
  <c r="JM115" i="26"/>
  <c r="JM119" i="26"/>
  <c r="JE122" i="26"/>
  <c r="JG118" i="26"/>
  <c r="IW105" i="26"/>
  <c r="JB121" i="26"/>
  <c r="JC106" i="26"/>
  <c r="JH119" i="26"/>
  <c r="JL108" i="26"/>
  <c r="JC108" i="26"/>
  <c r="IW123" i="26"/>
  <c r="JJ110" i="26"/>
  <c r="JA116" i="26"/>
  <c r="IT110" i="26"/>
  <c r="IU111" i="26"/>
  <c r="JJ107" i="26"/>
  <c r="JG105" i="26"/>
  <c r="JJ122" i="26"/>
  <c r="JI111" i="26"/>
  <c r="JG113" i="26"/>
  <c r="JK105" i="26"/>
  <c r="JB110" i="26"/>
  <c r="IX119" i="26"/>
  <c r="JB123" i="26"/>
  <c r="IZ119" i="26"/>
  <c r="JK110" i="26"/>
  <c r="JA123" i="26"/>
  <c r="IZ112" i="26"/>
  <c r="IX112" i="26"/>
  <c r="JI119" i="26"/>
  <c r="JJ121" i="26"/>
  <c r="IU109" i="26"/>
  <c r="JI112" i="26"/>
  <c r="IZ122" i="26"/>
  <c r="IU120" i="26"/>
  <c r="IY118" i="26"/>
  <c r="IY111" i="26"/>
  <c r="JF118" i="26"/>
  <c r="JF121" i="26"/>
  <c r="IU119" i="26"/>
  <c r="JK108" i="26"/>
  <c r="IT113" i="26"/>
  <c r="JG107" i="26"/>
  <c r="IV106" i="26"/>
  <c r="JE106" i="26"/>
  <c r="IV118" i="26"/>
  <c r="JD118" i="26"/>
  <c r="JA114" i="26"/>
  <c r="JD111" i="26"/>
  <c r="JE123" i="26"/>
  <c r="JL118" i="26"/>
  <c r="JH120" i="26"/>
  <c r="JC109" i="26"/>
  <c r="IY109" i="26"/>
  <c r="JK111" i="26"/>
  <c r="JI106" i="26"/>
  <c r="IU113" i="26"/>
  <c r="JH116" i="26"/>
  <c r="JM112" i="26"/>
  <c r="JE113" i="26"/>
  <c r="JA110" i="26"/>
  <c r="JB105" i="26"/>
  <c r="IT109" i="26"/>
  <c r="JG122" i="26"/>
  <c r="JC107" i="26"/>
  <c r="IX122" i="26"/>
  <c r="JK112" i="26"/>
  <c r="JL106" i="26"/>
  <c r="JG109" i="26"/>
  <c r="IW112" i="26"/>
  <c r="KZ61" i="52"/>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GN77" i="46"/>
  <c r="GN75" i="46"/>
  <c r="GN91" i="46"/>
  <c r="GP91" i="46" s="1"/>
  <c r="GV76" i="46" s="1"/>
  <c r="GW76" i="46" s="1"/>
  <c r="GX76" i="46" s="1"/>
  <c r="GY76" i="46" s="1"/>
  <c r="GZ76" i="46" s="1"/>
  <c r="HB76" i="46" s="1"/>
  <c r="GN76" i="46"/>
  <c r="GN84" i="46"/>
  <c r="GN74" i="46"/>
  <c r="GN87" i="46"/>
  <c r="GN80" i="46"/>
  <c r="JP544" i="46"/>
  <c r="GN81" i="46"/>
  <c r="GN73" i="46"/>
  <c r="GN85" i="46"/>
  <c r="GN86" i="46"/>
  <c r="GN92" i="46"/>
  <c r="GP92" i="46" s="1"/>
  <c r="GN89" i="46"/>
  <c r="GP89" i="46" s="1"/>
  <c r="JP519" i="46"/>
  <c r="JP320" i="46"/>
  <c r="JP495" i="46"/>
  <c r="KJ73" i="46"/>
  <c r="JP494" i="46"/>
  <c r="JP270" i="46"/>
  <c r="JP269" i="46"/>
  <c r="JP520" i="46"/>
  <c r="JP294" i="46"/>
  <c r="JP345" i="46"/>
  <c r="JP295" i="46"/>
  <c r="JP344" i="46"/>
  <c r="JP395" i="46"/>
  <c r="JP394" i="46"/>
  <c r="JP419" i="46"/>
  <c r="JP420" i="46"/>
  <c r="KJ76" i="46"/>
  <c r="JP445" i="46" l="1"/>
  <c r="JP369" i="46"/>
  <c r="JP444" i="46"/>
  <c r="JP545" i="46"/>
  <c r="JP570" i="46"/>
  <c r="JP569" i="46"/>
  <c r="JP470" i="46"/>
  <c r="JP469" i="46"/>
  <c r="JP370" i="46"/>
  <c r="LC73" i="46" a="1"/>
  <c r="LG80" i="46" s="1"/>
  <c r="GP73" i="26"/>
  <c r="GP82" i="26"/>
  <c r="GP86" i="26"/>
  <c r="JP94" i="46" a="1"/>
  <c r="JW95" i="46" s="1"/>
  <c r="GP89" i="26"/>
  <c r="GR89" i="26" s="1"/>
  <c r="GP80" i="26"/>
  <c r="GP88" i="26"/>
  <c r="GP84" i="26"/>
  <c r="GP85" i="26"/>
  <c r="GP90" i="26"/>
  <c r="GR90" i="26" s="1"/>
  <c r="JJ171" i="26"/>
  <c r="GP91" i="26"/>
  <c r="GR91" i="26" s="1"/>
  <c r="GX76" i="26" s="1"/>
  <c r="GY76" i="26" s="1"/>
  <c r="GZ76" i="26" s="1"/>
  <c r="HA76" i="26" s="1"/>
  <c r="HB76" i="26" s="1"/>
  <c r="HD76" i="26" s="1"/>
  <c r="JM125" i="26"/>
  <c r="JK171" i="26"/>
  <c r="JM148" i="26"/>
  <c r="JL171" i="26"/>
  <c r="GP76" i="26"/>
  <c r="GP79" i="26"/>
  <c r="GP78" i="26"/>
  <c r="JL125" i="26"/>
  <c r="JJ125" i="26"/>
  <c r="JP105" i="26"/>
  <c r="GP74" i="26"/>
  <c r="JK125" i="26"/>
  <c r="JM171" i="26"/>
  <c r="GP81" i="26"/>
  <c r="GP92" i="26"/>
  <c r="GR92" i="26" s="1"/>
  <c r="JP169" i="26"/>
  <c r="GP83" i="26"/>
  <c r="GP87" i="26"/>
  <c r="GP75" i="26"/>
  <c r="GP77" i="26"/>
  <c r="JJ148" i="26"/>
  <c r="JL148" i="26"/>
  <c r="JK148" i="26"/>
  <c r="KY73" i="52"/>
  <c r="KY75" i="52" s="1"/>
  <c r="KT73" i="52"/>
  <c r="KT75" i="52" s="1"/>
  <c r="KU73" i="52"/>
  <c r="KU75" i="52" s="1"/>
  <c r="KZ73" i="52"/>
  <c r="KZ75" i="52" s="1"/>
  <c r="LA73" i="52"/>
  <c r="LA75" i="52" s="1"/>
  <c r="LB73" i="52"/>
  <c r="LB75" i="52" s="1"/>
  <c r="KV73" i="52"/>
  <c r="KV75" i="52" s="1"/>
  <c r="KW73" i="52"/>
  <c r="KW75" i="52" s="1"/>
  <c r="KX73" i="52"/>
  <c r="KX75" i="52" s="1"/>
  <c r="LA88" i="52"/>
  <c r="KX85" i="52"/>
  <c r="KZ87" i="52"/>
  <c r="KT81" i="52"/>
  <c r="LB89" i="52"/>
  <c r="KU82" i="52"/>
  <c r="KV83" i="52"/>
  <c r="KY86" i="52"/>
  <c r="KW84" i="52"/>
  <c r="LC78" i="46" l="1"/>
  <c r="LC83" i="46"/>
  <c r="LH87" i="46"/>
  <c r="LK74" i="46"/>
  <c r="LD78" i="46"/>
  <c r="LC80" i="46"/>
  <c r="LK91" i="46"/>
  <c r="LG91" i="46"/>
  <c r="LJ74" i="46"/>
  <c r="LJ86" i="46"/>
  <c r="LJ90" i="46"/>
  <c r="LJ79" i="46"/>
  <c r="LF84" i="46"/>
  <c r="LF87" i="46"/>
  <c r="LI76" i="46"/>
  <c r="LD76" i="46"/>
  <c r="LI89" i="46"/>
  <c r="LF83" i="46"/>
  <c r="LD85" i="46"/>
  <c r="LC81" i="46"/>
  <c r="LG84" i="46"/>
  <c r="LJ81" i="46"/>
  <c r="LI84" i="46"/>
  <c r="LE92" i="46"/>
  <c r="LI75" i="46"/>
  <c r="LG81" i="46"/>
  <c r="LC92" i="46"/>
  <c r="LH75" i="46"/>
  <c r="LD77" i="46"/>
  <c r="LC88" i="46"/>
  <c r="LG82" i="46"/>
  <c r="LJ73" i="46"/>
  <c r="LF80" i="46"/>
  <c r="LG88" i="46"/>
  <c r="LG89" i="46"/>
  <c r="LC89" i="46"/>
  <c r="LH89" i="46"/>
  <c r="LJ78" i="46"/>
  <c r="LJ92" i="46"/>
  <c r="LH81" i="46"/>
  <c r="LD89" i="46"/>
  <c r="LH82" i="46"/>
  <c r="LE86" i="46"/>
  <c r="LH77" i="46"/>
  <c r="LE73" i="46"/>
  <c r="LE79" i="46"/>
  <c r="LE85" i="46"/>
  <c r="LE78" i="46"/>
  <c r="LE81" i="46"/>
  <c r="LE77" i="46"/>
  <c r="LF81" i="46"/>
  <c r="LD74" i="46"/>
  <c r="LC84" i="46"/>
  <c r="LJ84" i="46"/>
  <c r="LJ85" i="46"/>
  <c r="LK75" i="46"/>
  <c r="LF86" i="46"/>
  <c r="LK89" i="46"/>
  <c r="LD88" i="46"/>
  <c r="LJ80" i="46"/>
  <c r="LJ83" i="46"/>
  <c r="LH73" i="46"/>
  <c r="LC86" i="46"/>
  <c r="LJ75" i="46"/>
  <c r="LF74" i="46"/>
  <c r="LI77" i="46"/>
  <c r="LD81" i="46"/>
  <c r="LF73" i="46"/>
  <c r="LF82" i="46"/>
  <c r="LC76" i="46"/>
  <c r="LH92" i="46"/>
  <c r="LI83" i="46"/>
  <c r="LE84" i="46"/>
  <c r="LC77" i="46"/>
  <c r="LH90" i="46"/>
  <c r="LI90" i="46"/>
  <c r="LK86" i="46"/>
  <c r="LK79" i="46"/>
  <c r="LK84" i="46"/>
  <c r="LH86" i="46"/>
  <c r="LI87" i="46"/>
  <c r="LD82" i="46"/>
  <c r="LG79" i="46"/>
  <c r="LI81" i="46"/>
  <c r="LC82" i="46"/>
  <c r="LG75" i="46"/>
  <c r="LE90" i="46"/>
  <c r="LJ77" i="46"/>
  <c r="LD75" i="46"/>
  <c r="LF77" i="46"/>
  <c r="LG73" i="46"/>
  <c r="LH83" i="46"/>
  <c r="LD83" i="46"/>
  <c r="LK80" i="46"/>
  <c r="LJ89" i="46"/>
  <c r="LD86" i="46"/>
  <c r="LI79" i="46"/>
  <c r="LE89" i="46"/>
  <c r="LE82" i="46"/>
  <c r="LH78" i="46"/>
  <c r="LE83" i="46"/>
  <c r="LF89" i="46"/>
  <c r="LJ76" i="46"/>
  <c r="LD84" i="46"/>
  <c r="LK87" i="46"/>
  <c r="LI85" i="46"/>
  <c r="LJ88" i="46"/>
  <c r="LE91" i="46"/>
  <c r="LD80" i="46"/>
  <c r="LH88" i="46"/>
  <c r="LJ87" i="46"/>
  <c r="LF85" i="46"/>
  <c r="LI82" i="46"/>
  <c r="LF79" i="46"/>
  <c r="LK92" i="46"/>
  <c r="LD87" i="46"/>
  <c r="LJ82" i="46"/>
  <c r="LF92" i="46"/>
  <c r="LF78" i="46"/>
  <c r="LG90" i="46"/>
  <c r="LF88" i="46"/>
  <c r="LE80" i="46"/>
  <c r="LF75" i="46"/>
  <c r="LI73" i="46"/>
  <c r="LK78" i="46"/>
  <c r="LG83" i="46"/>
  <c r="LI80" i="46"/>
  <c r="LC74" i="46"/>
  <c r="LI74" i="46"/>
  <c r="LK76" i="46"/>
  <c r="LI92" i="46"/>
  <c r="LI88" i="46"/>
  <c r="LK83" i="46"/>
  <c r="LH91" i="46"/>
  <c r="LE76" i="46"/>
  <c r="LG87" i="46"/>
  <c r="LE88" i="46"/>
  <c r="LE75" i="46"/>
  <c r="LJ91" i="46"/>
  <c r="LK81" i="46"/>
  <c r="LG78" i="46"/>
  <c r="LH80" i="46"/>
  <c r="LG85" i="46"/>
  <c r="LD92" i="46"/>
  <c r="LI91" i="46"/>
  <c r="LC73" i="46"/>
  <c r="LG74" i="46"/>
  <c r="LC85" i="46"/>
  <c r="LH84" i="46"/>
  <c r="LI78" i="46"/>
  <c r="LH85" i="46"/>
  <c r="LH79" i="46"/>
  <c r="LC87" i="46"/>
  <c r="LK82" i="46"/>
  <c r="LF91" i="46"/>
  <c r="LK88" i="46"/>
  <c r="LG76" i="46"/>
  <c r="LD73" i="46"/>
  <c r="LF76" i="46"/>
  <c r="LG77" i="46"/>
  <c r="LD91" i="46"/>
  <c r="LE87" i="46"/>
  <c r="LD90" i="46"/>
  <c r="LD79" i="46"/>
  <c r="LI86" i="46"/>
  <c r="LH76" i="46"/>
  <c r="LC90" i="46"/>
  <c r="LE74" i="46"/>
  <c r="LC91" i="46"/>
  <c r="LK73" i="46"/>
  <c r="LK90" i="46"/>
  <c r="LC75" i="46"/>
  <c r="LF90" i="46"/>
  <c r="LK85" i="46"/>
  <c r="LG92" i="46"/>
  <c r="LK77" i="46"/>
  <c r="LC79" i="46"/>
  <c r="LG86" i="46"/>
  <c r="LH74" i="46"/>
  <c r="JT98" i="46"/>
  <c r="JT102" i="46" s="1"/>
  <c r="JY94" i="46"/>
  <c r="KI98" i="46"/>
  <c r="KI102" i="46" s="1"/>
  <c r="JP95" i="46"/>
  <c r="KI94" i="46"/>
  <c r="JX94" i="46"/>
  <c r="KA97" i="46"/>
  <c r="JU95" i="46"/>
  <c r="JW98" i="46"/>
  <c r="JW102" i="46" s="1"/>
  <c r="KG95" i="46"/>
  <c r="JQ94" i="46"/>
  <c r="JT94" i="46"/>
  <c r="JX97" i="46"/>
  <c r="KC96" i="46"/>
  <c r="KG97" i="46"/>
  <c r="JZ98" i="46"/>
  <c r="JZ102" i="46" s="1"/>
  <c r="JR95" i="46"/>
  <c r="KB96" i="46"/>
  <c r="KC98" i="46"/>
  <c r="KC102" i="46" s="1"/>
  <c r="JR94" i="46"/>
  <c r="KC95" i="46"/>
  <c r="KD97" i="46"/>
  <c r="KD94" i="46"/>
  <c r="KE94" i="46"/>
  <c r="KF96" i="46"/>
  <c r="KC94" i="46"/>
  <c r="JS94" i="46"/>
  <c r="KE95" i="46"/>
  <c r="KF97" i="46"/>
  <c r="KB94" i="46"/>
  <c r="KA94" i="46"/>
  <c r="JX95" i="46"/>
  <c r="JS98" i="46"/>
  <c r="JS102" i="46" s="1"/>
  <c r="JT95" i="46"/>
  <c r="JZ94" i="46"/>
  <c r="JU94" i="46"/>
  <c r="JV98" i="46"/>
  <c r="JV102" i="46" s="1"/>
  <c r="KI97" i="46"/>
  <c r="JU97" i="46"/>
  <c r="JV97" i="46"/>
  <c r="JZ95" i="46"/>
  <c r="JQ96" i="46"/>
  <c r="JP98" i="46"/>
  <c r="JP102" i="46" s="1"/>
  <c r="KH95" i="46"/>
  <c r="KF94" i="46"/>
  <c r="JX98" i="46"/>
  <c r="JX102" i="46" s="1"/>
  <c r="JW94" i="46"/>
  <c r="JY98" i="46"/>
  <c r="JY102" i="46" s="1"/>
  <c r="KE96" i="46"/>
  <c r="KH96" i="46"/>
  <c r="KD95" i="46"/>
  <c r="KD96" i="46"/>
  <c r="JS96" i="46"/>
  <c r="JY97" i="46"/>
  <c r="JS97" i="46"/>
  <c r="KI96" i="46"/>
  <c r="KE98" i="46"/>
  <c r="KE102" i="46" s="1"/>
  <c r="JR96" i="46"/>
  <c r="KG94" i="46"/>
  <c r="JQ95" i="46"/>
  <c r="KH98" i="46"/>
  <c r="KH102" i="46" s="1"/>
  <c r="KB97" i="46"/>
  <c r="KG96" i="46"/>
  <c r="JP96" i="46"/>
  <c r="JU96" i="46"/>
  <c r="JX96" i="46"/>
  <c r="JV96" i="46"/>
  <c r="KF98" i="46"/>
  <c r="KF102" i="46" s="1"/>
  <c r="JV94" i="46"/>
  <c r="JW96" i="46"/>
  <c r="JZ96" i="46"/>
  <c r="JT97" i="46"/>
  <c r="KG98" i="46"/>
  <c r="KG102" i="46" s="1"/>
  <c r="KA96" i="46"/>
  <c r="JV95" i="46"/>
  <c r="KF95" i="46"/>
  <c r="KD98" i="46"/>
  <c r="KD102" i="46" s="1"/>
  <c r="JY96" i="46"/>
  <c r="JT96" i="46"/>
  <c r="JZ97" i="46"/>
  <c r="JP97" i="46"/>
  <c r="KI95" i="46"/>
  <c r="KH97" i="46"/>
  <c r="JU98" i="46"/>
  <c r="JU102" i="46" s="1"/>
  <c r="KH94" i="46"/>
  <c r="JR98" i="46"/>
  <c r="JR102" i="46" s="1"/>
  <c r="JW97" i="46"/>
  <c r="KE97" i="46"/>
  <c r="JY95" i="46"/>
  <c r="KB98" i="46"/>
  <c r="KB102" i="46" s="1"/>
  <c r="JR97" i="46"/>
  <c r="JQ97" i="46"/>
  <c r="KA98" i="46"/>
  <c r="KA102" i="46" s="1"/>
  <c r="KC97" i="46"/>
  <c r="KA95" i="46"/>
  <c r="JQ98" i="46"/>
  <c r="JQ102" i="46" s="1"/>
  <c r="KB95" i="46"/>
  <c r="JP94" i="46"/>
  <c r="JS95" i="46"/>
  <c r="LD81" i="52" a="1"/>
  <c r="LD86" i="52" s="1"/>
  <c r="LL76" i="46"/>
  <c r="LM86" i="52"/>
  <c r="LL73" i="46" l="1"/>
  <c r="LD87" i="52"/>
  <c r="LD85" i="52"/>
  <c r="LD84" i="52"/>
  <c r="LD88" i="52"/>
  <c r="LD83" i="52"/>
  <c r="LD82" i="52"/>
  <c r="LD89" i="52"/>
  <c r="LD81" i="52"/>
  <c r="LN87" i="52"/>
  <c r="LK84" i="52"/>
  <c r="LJ83" i="52"/>
  <c r="LL85" i="52"/>
  <c r="LH81" i="52"/>
  <c r="LI82" i="52"/>
  <c r="LP89" i="52"/>
  <c r="LO88"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N114" i="52"/>
  <c r="KG107" i="52"/>
  <c r="KI109" i="52"/>
  <c r="KF106" i="52"/>
  <c r="KJ110" i="52"/>
  <c r="KO115" i="52"/>
  <c r="KE105" i="52"/>
  <c r="KH108" i="52"/>
  <c r="KM113" i="52"/>
  <c r="KL112" i="52"/>
  <c r="KP116"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S87" i="52"/>
  <c r="MU89" i="52"/>
  <c r="MT88" i="52"/>
  <c r="MO83" i="52"/>
  <c r="MR86" i="52"/>
  <c r="MN82" i="52"/>
  <c r="MQ85" i="52"/>
  <c r="MM81" i="52"/>
  <c r="MP84" i="52"/>
  <c r="MW81" i="52" l="1" a="1"/>
  <c r="MW86" i="52" s="1"/>
  <c r="NF86" i="52"/>
  <c r="MW88" i="52" l="1"/>
  <c r="MW81" i="52"/>
  <c r="MW87" i="52"/>
  <c r="MW89" i="52"/>
  <c r="MW83" i="52"/>
  <c r="MW84" i="52"/>
  <c r="MW85" i="52"/>
  <c r="MW82" i="52"/>
  <c r="NH88" i="52"/>
  <c r="NI89" i="52"/>
  <c r="NA81" i="52"/>
  <c r="NB82" i="52"/>
  <c r="NE85" i="52"/>
  <c r="ND84" i="52"/>
  <c r="NC83" i="52"/>
  <c r="NG87"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113" i="52"/>
  <c r="LX105" i="52"/>
  <c r="LY99" i="52" l="1"/>
  <c r="MD99" i="52"/>
  <c r="MI99" i="52"/>
  <c r="MA99" i="52"/>
  <c r="MG99" i="52"/>
  <c r="MH99" i="52"/>
  <c r="MC99" i="52"/>
  <c r="LZ99" i="52"/>
  <c r="ME99" i="52"/>
  <c r="MB99" i="52"/>
  <c r="MG114" i="52"/>
  <c r="LY106" i="52"/>
  <c r="LZ107" i="52"/>
  <c r="MA108" i="52"/>
  <c r="MD111" i="52"/>
  <c r="ME112" i="52"/>
  <c r="MB109" i="52"/>
  <c r="MC110" i="52"/>
  <c r="MH115" i="52"/>
  <c r="MI116"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F81" i="52"/>
  <c r="OM88" i="52"/>
  <c r="ON89" i="52"/>
  <c r="OI84" i="52"/>
  <c r="OJ85" i="52"/>
  <c r="OH83" i="52"/>
  <c r="OG82" i="52"/>
  <c r="OL87" i="52"/>
  <c r="OK86" i="52"/>
  <c r="OP81" i="52" l="1" a="1"/>
  <c r="OP86" i="52" l="1"/>
  <c r="OP87" i="52"/>
  <c r="OP89" i="52"/>
  <c r="OP81" i="52"/>
  <c r="OP82" i="52"/>
  <c r="OP88" i="52"/>
  <c r="OP83" i="52"/>
  <c r="OP85" i="52"/>
  <c r="OP84" i="52"/>
  <c r="OU82" i="52"/>
  <c r="OW84" i="52"/>
  <c r="OY86" i="52"/>
  <c r="OT81" i="52"/>
  <c r="PA88" i="52"/>
  <c r="OX85" i="52"/>
  <c r="OZ87" i="52"/>
  <c r="PB89" i="52"/>
  <c r="OV83"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S107" i="52"/>
  <c r="NZ114" i="52"/>
  <c r="NX112" i="52"/>
  <c r="NW111" i="52"/>
  <c r="NQ105" i="52"/>
  <c r="OA115" i="52"/>
  <c r="NU109" i="52"/>
  <c r="NY113" i="52"/>
  <c r="NT108" i="52"/>
  <c r="OB116" i="52"/>
  <c r="NV110" i="52"/>
  <c r="NR106"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<sst xmlns="http://schemas.openxmlformats.org/spreadsheetml/2006/main" count="7096" uniqueCount="488">
  <si>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</si>
  <si>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</si>
  <si>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</si>
  <si>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</si>
  <si>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</si>
  <si>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</si>
  <si>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</si>
  <si>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</si>
  <si>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</si>
  <si>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</si>
  <si>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</si>
  <si>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</si>
  <si>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</si>
  <si>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</si>
  <si>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</si>
  <si>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</si>
  <si>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</si>
  <si>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</si>
  <si>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</si>
  <si>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</si>
  <si>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</si>
  <si>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</si>
  <si>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</si>
  <si>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</si>
  <si>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</si>
  <si>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</si>
  <si>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</si>
  <si>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</si>
  <si>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</si>
  <si>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</si>
  <si>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</si>
  <si>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</si>
  <si>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</si>
  <si>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</si>
  <si>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</si>
  <si>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</si>
  <si>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</si>
  <si>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</si>
  <si>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</si>
  <si>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</si>
  <si>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</si>
  <si>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</si>
  <si>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</si>
  <si>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</si>
  <si>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</si>
  <si>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</si>
  <si>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</si>
  <si>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</si>
  <si>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</si>
  <si>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</si>
  <si>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</si>
  <si>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</si>
  <si>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</si>
  <si>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</si>
  <si>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</si>
  <si>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</si>
  <si>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</si>
  <si>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</si>
  <si>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</si>
  <si>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</si>
  <si>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</si>
  <si>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</si>
  <si>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</si>
  <si>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</si>
  <si>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</si>
  <si>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</si>
  <si>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</si>
  <si>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</si>
  <si>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</si>
  <si>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</si>
  <si>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</si>
  <si>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</si>
  <si>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</si>
  <si>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</si>
  <si>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</si>
  <si>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</si>
  <si>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</si>
  <si>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</si>
  <si>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</si>
  <si>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</si>
  <si>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</si>
  <si>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</si>
  <si>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</si>
  <si>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</si>
  <si>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</si>
  <si>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</si>
  <si>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</si>
  <si>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</si>
  <si>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</si>
  <si>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</si>
  <si>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</si>
  <si>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</si>
  <si>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</si>
  <si>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</si>
  <si>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</si>
  <si>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</si>
  <si>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</si>
  <si>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</si>
  <si>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</si>
  <si>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</si>
  <si>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</si>
  <si>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</si>
  <si>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</si>
  <si>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</si>
  <si>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</si>
  <si>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</si>
  <si>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</si>
  <si>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</si>
  <si>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</si>
  <si>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</si>
  <si>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</si>
  <si>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</si>
  <si>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</si>
  <si>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</si>
  <si>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</si>
  <si>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</si>
  <si>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</si>
  <si>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</si>
  <si>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</si>
  <si>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</si>
  <si>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</si>
  <si>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</si>
  <si>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</si>
  <si>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</si>
  <si>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</si>
  <si>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</si>
  <si>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</si>
  <si>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</si>
  <si>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</si>
  <si>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</si>
  <si>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</si>
  <si>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</si>
  <si>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</si>
  <si>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</si>
  <si>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</si>
  <si>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</si>
  <si>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</si>
  <si>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</si>
  <si>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</si>
  <si>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</si>
  <si>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</si>
  <si>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</si>
  <si>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</si>
  <si>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</si>
  <si>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</si>
  <si>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</si>
  <si>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</si>
  <si>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</si>
  <si>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</si>
  <si>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</si>
  <si>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</si>
  <si>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</si>
  <si>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</si>
  <si>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</si>
  <si>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</si>
  <si>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</si>
  <si>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</si>
  <si>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</si>
  <si>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</si>
  <si>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</si>
  <si>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</si>
  <si>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</si>
  <si>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</si>
  <si>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</si>
  <si>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</si>
  <si>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</si>
  <si>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</si>
  <si>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</si>
  <si>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</si>
  <si>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</si>
  <si>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</si>
  <si>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</si>
  <si>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</si>
  <si>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</si>
  <si>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</si>
  <si>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</si>
  <si>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</si>
  <si>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</si>
  <si>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</si>
  <si>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</si>
  <si>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</si>
  <si>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</si>
  <si>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</si>
  <si>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</si>
  <si>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</si>
  <si>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</si>
  <si>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</si>
  <si>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</si>
  <si>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</si>
  <si>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</si>
  <si>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</si>
  <si>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</si>
  <si>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</si>
  <si>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</si>
  <si>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</si>
  <si>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</si>
  <si>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</si>
  <si>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</si>
  <si>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</si>
  <si>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</si>
  <si>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</si>
  <si>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</si>
  <si>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</si>
  <si>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</si>
  <si>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</si>
  <si>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</si>
  <si>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</si>
  <si>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</si>
  <si>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</si>
  <si>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</si>
  <si>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</si>
  <si>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</si>
  <si>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</si>
  <si>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</si>
  <si>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</si>
  <si>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</si>
  <si>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</si>
  <si>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</si>
  <si>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</si>
  <si>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</si>
  <si>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</si>
  <si>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</si>
  <si>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</si>
  <si>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</si>
  <si>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</si>
  <si>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</si>
  <si>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</si>
  <si>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</si>
  <si>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</si>
  <si>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</si>
  <si>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</si>
  <si>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</si>
  <si>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</si>
  <si>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</si>
  <si>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</si>
  <si>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</si>
  <si>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</si>
  <si>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</si>
  <si>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</si>
  <si>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</si>
  <si>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Supply</t>
  </si>
  <si>
    <t>Total primary energy supply</t>
  </si>
  <si>
    <t>Transformation processes</t>
  </si>
  <si>
    <t>Consumption</t>
  </si>
  <si>
    <t>Energy.type</t>
  </si>
  <si>
    <t>Last.stage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</si>
  <si>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</si>
  <si>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</si>
  <si>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</si>
  <si>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</si>
  <si>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</si>
  <si>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</si>
  <si>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</si>
  <si>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</si>
  <si>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</si>
  <si>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</si>
  <si>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</si>
  <si>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</si>
  <si>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</si>
  <si>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</si>
  <si>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</si>
  <si>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</si>
  <si>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</si>
  <si>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</si>
  <si>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</si>
  <si>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</si>
  <si>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</si>
  <si>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</si>
  <si>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</si>
  <si>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</si>
  <si>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</si>
  <si>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</si>
  <si>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</si>
  <si>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</si>
  <si>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</si>
  <si>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</si>
  <si>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</si>
  <si>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</si>
  <si>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</si>
  <si>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</si>
  <si>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</si>
  <si>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</si>
  <si>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</si>
  <si>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</si>
  <si>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</si>
  <si>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</si>
  <si>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</si>
  <si>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</si>
  <si>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</si>
  <si>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</si>
  <si>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</si>
  <si>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</si>
  <si>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</si>
  <si>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</si>
  <si>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</si>
  <si>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</si>
  <si>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</si>
  <si>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</si>
  <si>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</si>
  <si>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</si>
  <si>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</si>
  <si>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</si>
  <si>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</si>
  <si>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</si>
  <si>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</si>
  <si>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</si>
  <si>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</si>
  <si>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</si>
  <si>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</si>
  <si>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</si>
  <si>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</si>
  <si>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</si>
  <si>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</si>
  <si>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</si>
  <si>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</si>
  <si>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</si>
  <si>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</si>
  <si>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</si>
  <si>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</si>
  <si>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</si>
  <si>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</si>
  <si>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</si>
  <si>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</si>
  <si>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</si>
  <si>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</si>
  <si>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</si>
  <si>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</si>
  <si>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</si>
  <si>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</si>
  <si>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</si>
  <si>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</si>
  <si>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</si>
  <si>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</si>
  <si>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</si>
  <si>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</si>
  <si>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</si>
  <si>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</si>
  <si>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</si>
  <si>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</si>
  <si>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</si>
  <si>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</si>
  <si>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</si>
  <si>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</si>
  <si>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</si>
  <si>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</si>
  <si>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</si>
  <si>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</si>
  <si>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</si>
  <si>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</si>
  <si>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</si>
  <si>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</si>
  <si>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</si>
  <si>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</si>
  <si>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</si>
  <si>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</si>
  <si>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</si>
  <si>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</si>
  <si>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</si>
  <si>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</si>
  <si>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</si>
  <si>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</si>
  <si>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</si>
  <si>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</si>
  <si>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</si>
  <si>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</si>
  <si>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</si>
  <si>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</si>
  <si>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</si>
  <si>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</si>
  <si>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</si>
  <si>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</si>
  <si>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</si>
  <si>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</si>
  <si>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</si>
  <si>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</si>
  <si>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</si>
  <si>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</si>
  <si>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</si>
  <si>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</si>
  <si>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</si>
  <si>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</si>
  <si>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</si>
  <si>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</si>
  <si>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</si>
  <si>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</si>
  <si>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</si>
  <si>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</si>
  <si>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</si>
  <si>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</si>
  <si>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</si>
  <si>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</si>
  <si>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</si>
  <si>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</si>
  <si>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</si>
  <si>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</si>
  <si>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</si>
  <si>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</si>
  <si>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</si>
  <si>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</si>
  <si>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</si>
  <si>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</si>
  <si>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</si>
  <si>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</si>
  <si>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</si>
  <si>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</si>
  <si>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</si>
  <si>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</si>
  <si>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</si>
  <si>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</si>
  <si>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</si>
  <si>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</si>
  <si>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</si>
  <si>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</si>
  <si>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</si>
  <si>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</si>
  <si>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</si>
  <si>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</si>
  <si>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</si>
  <si>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</si>
  <si>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</si>
  <si>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</si>
  <si>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</si>
  <si>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</si>
  <si>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</si>
  <si>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</si>
  <si>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</si>
  <si>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</si>
  <si>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</si>
  <si>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</si>
  <si>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</si>
  <si>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</si>
  <si>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</si>
  <si>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</si>
  <si>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</si>
  <si>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</si>
  <si>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</si>
  <si>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</si>
  <si>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</si>
  <si>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</si>
  <si>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</si>
  <si>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</si>
  <si>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</si>
  <si>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</si>
  <si>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</si>
  <si>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</si>
  <si>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</si>
  <si>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</si>
  <si>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</si>
  <si>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</si>
  <si>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</si>
  <si>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</si>
  <si>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</si>
  <si>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</si>
  <si>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</si>
  <si>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</si>
  <si>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</si>
  <si>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</si>
  <si>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</si>
  <si>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</si>
  <si>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</si>
  <si>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</si>
  <si>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</si>
  <si>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</si>
  <si>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</si>
  <si>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</si>
  <si>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</si>
  <si>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</si>
  <si>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</si>
  <si>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</si>
  <si>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</si>
  <si>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</si>
  <si>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</si>
  <si>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</si>
  <si>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</si>
  <si>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</si>
  <si>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</si>
  <si>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</si>
  <si>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</si>
  <si>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</si>
  <si>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</si>
  <si>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</si>
  <si>
    <t>E</t>
  </si>
  <si>
    <t>X</t>
  </si>
  <si>
    <t>E.dot</t>
  </si>
  <si>
    <t>GBR</t>
  </si>
  <si>
    <t>Final</t>
  </si>
  <si>
    <t>Useful</t>
  </si>
  <si>
    <t>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</si>
</sst>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right" vertical="center" textRotation="90"/>
    </xf>
    <xf numFmtId="0" fontId="0" fillId="2" borderId="0" xfId="0" applyFill="1" applyAlignment="1">
      <alignment horizontal="center" vertical="center"/>
    </xf>
    <xf numFmtId="0" fontId="1" fillId="3"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1" fillId="2" borderId="0" xfId="0" applyFont="1" applyFill="1" applyAlignment="1">
      <alignment horizontal="center" vertical="center"/>
    </xf>
    <xf numFmtId="0" fontId="1" fillId="0" borderId="0" xfId="0" applyFont="1" applyAlignment="1">
      <alignment horizont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Border="1" applyAlignment="1">
      <alignment horizontal="center"/>
    </xf>
    <xf numFmtId="0" fontId="1" fillId="0" borderId="0" xfId="0" applyFont="1" applyAlignment="1">
      <alignment vertical="center" textRotation="90"/>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1" fillId="0" borderId="0" xfId="0" applyFont="1" applyFill="1" applyBorder="1" applyAlignment="1">
      <alignment horizontal="right" vertical="center" textRotation="90"/>
    </xf>
    <xf numFmtId="0" fontId="0" fillId="0" borderId="0" xfId="0" applyFill="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50" fillId="0" borderId="0" xfId="0" applyFont="1" applyAlignment="1">
      <alignment horizontal="center"/>
    </xf>
    <xf numFmtId="1" fontId="37" fillId="0" borderId="0" xfId="3" applyNumberFormat="1" applyFont="1" applyAlignment="1" applyProtection="1">
      <alignment horizontal="left" vertical="top" wrapText="1"/>
    </xf>
    <xf numFmtId="0" fontId="0" fillId="0" borderId="0" xfId="0" applyAlignment="1">
      <alignment horizontal="center"/>
    </xf>
    <xf numFmtId="0" fontId="1" fillId="0" borderId="0" xfId="0" applyFont="1" applyAlignment="1">
      <alignment horizontal="center" vertical="center"/>
    </xf>
    <xf numFmtId="0" fontId="1" fillId="0" borderId="0" xfId="0" applyFont="1" applyFill="1" applyBorder="1" applyAlignment="1">
      <alignment vertical="center" textRotation="90"/>
    </xf>
    <xf numFmtId="0" fontId="50" fillId="0" borderId="0" xfId="0" applyFont="1" applyFill="1" applyAlignment="1">
      <alignment horizontal="center"/>
    </xf>
    <xf numFmtId="0" fontId="65" fillId="0" borderId="0" xfId="0" applyFont="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374</v>
      </c>
    </row>
    <row r="2" spans="1:1">
      <c r="A2" t="s">
        <v>373</v>
      </c>
    </row>
    <row r="3" spans="1:1">
      <c r="A3" t="s">
        <v>372</v>
      </c>
    </row>
    <row r="4" spans="1:1">
      <c r="A4" t="s">
        <v>371</v>
      </c>
    </row>
    <row r="6" spans="1:1">
      <c r="A6" t="s">
        <v>370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63" t="s">
        <v>110</v>
      </c>
      <c r="C4" s="363"/>
      <c r="D4" s="363"/>
      <c r="E4" s="32"/>
      <c r="F4" s="363" t="s">
        <v>1</v>
      </c>
      <c r="G4" s="363"/>
      <c r="H4" s="363"/>
      <c r="J4" s="363" t="s">
        <v>127</v>
      </c>
      <c r="K4" s="363"/>
      <c r="L4" s="363"/>
      <c r="N4" s="22"/>
      <c r="O4" s="22"/>
      <c r="P4" s="22"/>
    </row>
    <row r="5" spans="1:26" ht="16" customHeight="1">
      <c r="A5" s="356" t="s">
        <v>173</v>
      </c>
      <c r="B5" s="28"/>
      <c r="F5" s="358"/>
      <c r="G5" s="358"/>
      <c r="H5" s="358"/>
      <c r="J5" s="364"/>
      <c r="K5" s="364"/>
      <c r="L5" s="364"/>
      <c r="N5" s="365"/>
      <c r="P5" s="365"/>
    </row>
    <row r="6" spans="1:26" ht="16" customHeight="1">
      <c r="A6" s="356"/>
      <c r="B6" s="28"/>
      <c r="F6" s="358"/>
      <c r="G6" s="358"/>
      <c r="H6" s="358"/>
      <c r="J6" s="364"/>
      <c r="K6" s="364"/>
      <c r="L6" s="364"/>
      <c r="N6" s="365"/>
      <c r="P6" s="365"/>
    </row>
    <row r="7" spans="1:26" ht="16" customHeight="1">
      <c r="A7" s="356"/>
      <c r="B7" s="28"/>
      <c r="F7" s="358"/>
      <c r="G7" s="358"/>
      <c r="H7" s="358"/>
      <c r="J7" s="364"/>
      <c r="K7" s="364"/>
      <c r="L7" s="364"/>
      <c r="N7" s="365"/>
      <c r="P7" s="365"/>
      <c r="Z7" s="327"/>
    </row>
    <row r="8" spans="1:26">
      <c r="A8" s="356"/>
      <c r="B8" s="28"/>
      <c r="F8" s="358"/>
      <c r="G8" s="358"/>
      <c r="H8" s="358"/>
      <c r="J8" s="364"/>
      <c r="K8" s="364"/>
      <c r="L8" s="364"/>
      <c r="N8" s="365"/>
      <c r="P8" s="365"/>
      <c r="Z8" s="327"/>
    </row>
    <row r="9" spans="1:26">
      <c r="A9" s="356"/>
      <c r="B9" s="28"/>
      <c r="F9" s="358"/>
      <c r="G9" s="358"/>
      <c r="H9" s="358"/>
      <c r="J9" s="364"/>
      <c r="K9" s="364"/>
      <c r="L9" s="364"/>
      <c r="N9" s="365"/>
      <c r="P9" s="365"/>
      <c r="Z9" s="327"/>
    </row>
    <row r="10" spans="1:26" ht="16" customHeight="1">
      <c r="B10" s="6"/>
      <c r="F10" s="300"/>
      <c r="G10" s="300"/>
      <c r="H10" s="300"/>
      <c r="J10" s="300"/>
      <c r="K10" s="300"/>
      <c r="L10" s="300"/>
      <c r="P10" s="300"/>
      <c r="Z10" s="327"/>
    </row>
    <row r="11" spans="1:26" ht="16" customHeight="1">
      <c r="A11" s="356" t="s">
        <v>172</v>
      </c>
      <c r="B11" s="22"/>
      <c r="C11" s="22"/>
      <c r="F11" s="357"/>
      <c r="G11" s="357"/>
      <c r="H11" s="357"/>
      <c r="J11" s="362"/>
      <c r="K11" s="362"/>
      <c r="L11" s="362"/>
      <c r="Z11" s="327"/>
    </row>
    <row r="12" spans="1:26" ht="16" customHeight="1">
      <c r="A12" s="356"/>
      <c r="B12" s="22"/>
      <c r="C12" s="22"/>
      <c r="F12" s="357"/>
      <c r="G12" s="357"/>
      <c r="H12" s="357"/>
      <c r="J12" s="362"/>
      <c r="K12" s="362"/>
      <c r="L12" s="362"/>
      <c r="Z12" s="327"/>
    </row>
    <row r="13" spans="1:26" ht="16" customHeight="1">
      <c r="A13" s="356"/>
      <c r="B13" s="22"/>
      <c r="C13" s="22"/>
      <c r="F13" s="357"/>
      <c r="G13" s="357"/>
      <c r="H13" s="357"/>
      <c r="J13" s="362"/>
      <c r="K13" s="362"/>
      <c r="L13" s="362"/>
      <c r="Z13" s="327"/>
    </row>
    <row r="14" spans="1:26" ht="16" customHeight="1">
      <c r="E14" s="302"/>
      <c r="N14" s="363" t="s">
        <v>145</v>
      </c>
      <c r="O14" s="363"/>
      <c r="P14" s="363"/>
      <c r="Z14" s="327"/>
    </row>
    <row r="15" spans="1:26" ht="18" customHeight="1">
      <c r="A15" s="356" t="s">
        <v>171</v>
      </c>
      <c r="B15" s="358"/>
      <c r="C15" s="358"/>
      <c r="D15" s="358"/>
      <c r="E15" s="302"/>
      <c r="N15" s="328"/>
      <c r="O15" s="328"/>
      <c r="P15" s="328"/>
      <c r="T15" s="359"/>
    </row>
    <row r="16" spans="1:26" ht="18" customHeight="1">
      <c r="A16" s="356"/>
      <c r="B16" s="358"/>
      <c r="C16" s="358"/>
      <c r="D16" s="358"/>
      <c r="E16" s="329"/>
      <c r="N16" s="328"/>
      <c r="O16" s="328"/>
      <c r="P16" s="328"/>
      <c r="T16" s="360"/>
    </row>
    <row r="17" spans="1:20" ht="18" customHeight="1">
      <c r="A17" s="356"/>
      <c r="B17" s="358"/>
      <c r="C17" s="358"/>
      <c r="D17" s="358"/>
      <c r="E17" s="329"/>
      <c r="N17" s="328"/>
      <c r="O17" s="328"/>
      <c r="P17" s="328"/>
      <c r="T17" s="360"/>
    </row>
    <row r="18" spans="1:20" ht="18" customHeight="1">
      <c r="A18" s="356"/>
      <c r="B18" s="358"/>
      <c r="C18" s="358"/>
      <c r="D18" s="358"/>
      <c r="E18" s="329"/>
      <c r="N18" s="328"/>
      <c r="O18" s="328"/>
      <c r="P18" s="328"/>
      <c r="T18" s="360"/>
    </row>
    <row r="19" spans="1:20" ht="18" customHeight="1">
      <c r="A19" s="356"/>
      <c r="B19" s="358"/>
      <c r="C19" s="358"/>
      <c r="D19" s="358"/>
      <c r="E19" s="329"/>
      <c r="N19" s="328"/>
      <c r="O19" s="328"/>
      <c r="P19" s="328"/>
      <c r="T19" s="360"/>
    </row>
    <row r="20" spans="1:20">
      <c r="A20" s="23"/>
      <c r="B20" s="22"/>
      <c r="C20" s="22"/>
      <c r="D20" s="22"/>
      <c r="E20" s="32"/>
      <c r="N20" s="300"/>
    </row>
    <row r="21" spans="1:20">
      <c r="A21" s="23"/>
      <c r="B21" s="361"/>
      <c r="C21" s="361"/>
      <c r="D21" s="361"/>
      <c r="E21" s="303"/>
      <c r="N21" s="300"/>
    </row>
    <row r="22" spans="1:20">
      <c r="A22" s="23"/>
      <c r="C22" s="22"/>
      <c r="D22" s="22"/>
      <c r="E22" s="32"/>
      <c r="N22" s="300"/>
    </row>
    <row r="23" spans="1:20" ht="16" customHeight="1">
      <c r="A23" s="356" t="s">
        <v>173</v>
      </c>
      <c r="B23" s="300"/>
      <c r="C23" s="300"/>
      <c r="D23" s="300"/>
      <c r="E23" s="301"/>
      <c r="F23" s="362"/>
      <c r="G23" s="362"/>
      <c r="H23" s="362"/>
      <c r="N23" s="330"/>
    </row>
    <row r="24" spans="1:20" ht="16" customHeight="1">
      <c r="A24" s="356"/>
      <c r="B24" s="300"/>
      <c r="C24" s="300"/>
      <c r="D24" s="300"/>
      <c r="E24" s="301"/>
      <c r="F24" s="362"/>
      <c r="G24" s="362"/>
      <c r="H24" s="362"/>
      <c r="N24" s="330"/>
    </row>
    <row r="25" spans="1:20" ht="16" customHeight="1">
      <c r="A25" s="356"/>
      <c r="B25" s="300"/>
      <c r="C25" s="300"/>
      <c r="D25" s="300"/>
      <c r="E25" s="301"/>
      <c r="F25" s="362"/>
      <c r="G25" s="362"/>
      <c r="H25" s="362"/>
      <c r="N25" s="330"/>
    </row>
    <row r="26" spans="1:20" ht="16" customHeight="1">
      <c r="A26" s="356"/>
      <c r="B26" s="300"/>
      <c r="C26" s="300"/>
      <c r="D26" s="300"/>
      <c r="E26" s="301"/>
      <c r="F26" s="362"/>
      <c r="G26" s="362"/>
      <c r="H26" s="362"/>
      <c r="N26" s="330"/>
    </row>
    <row r="27" spans="1:20" ht="16" customHeight="1">
      <c r="A27" s="356"/>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6" t="s">
        <v>172</v>
      </c>
      <c r="B29" s="300"/>
      <c r="C29" s="300"/>
      <c r="D29" s="300"/>
      <c r="F29" s="357"/>
      <c r="G29" s="357"/>
      <c r="H29" s="357"/>
      <c r="P29" s="300"/>
    </row>
    <row r="30" spans="1:20" ht="16" customHeight="1">
      <c r="A30" s="356"/>
      <c r="B30" s="300"/>
      <c r="C30" s="300"/>
      <c r="D30" s="300"/>
      <c r="F30" s="357"/>
      <c r="G30" s="357"/>
      <c r="H30" s="357"/>
      <c r="P30" s="300"/>
    </row>
    <row r="31" spans="1:20">
      <c r="A31" s="356"/>
      <c r="B31" s="300"/>
      <c r="C31" s="300"/>
      <c r="D31" s="300"/>
      <c r="F31" s="357"/>
      <c r="G31" s="357"/>
      <c r="H31" s="357"/>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N14:P14"/>
    <mergeCell ref="B4:D4"/>
    <mergeCell ref="F4:H4"/>
    <mergeCell ref="J4:L4"/>
    <mergeCell ref="A5:A9"/>
    <mergeCell ref="F5:H9"/>
    <mergeCell ref="J5:L9"/>
    <mergeCell ref="N5:N9"/>
    <mergeCell ref="P5:P9"/>
    <mergeCell ref="A11:A13"/>
    <mergeCell ref="F11:H13"/>
    <mergeCell ref="J11:L13"/>
    <mergeCell ref="A29:A31"/>
    <mergeCell ref="F29:H31"/>
    <mergeCell ref="A15:A19"/>
    <mergeCell ref="B15:D19"/>
    <mergeCell ref="T15:T19"/>
    <mergeCell ref="B21:D21"/>
    <mergeCell ref="A23:A27"/>
    <mergeCell ref="F23:H27"/>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367</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368</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369</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63" t="s">
        <v>110</v>
      </c>
      <c r="D42" s="363"/>
      <c r="E42" s="363"/>
      <c r="F42" s="363"/>
      <c r="G42" s="363"/>
      <c r="H42" s="363"/>
      <c r="I42" s="363"/>
      <c r="J42" s="363"/>
      <c r="K42" s="363"/>
      <c r="L42" s="363"/>
      <c r="M42" s="363"/>
      <c r="N42" s="363"/>
      <c r="P42" s="363" t="s">
        <v>1</v>
      </c>
      <c r="Q42" s="363"/>
      <c r="R42" s="363"/>
      <c r="S42" s="363"/>
      <c r="T42" s="363"/>
      <c r="U42" s="363"/>
      <c r="V42" s="363"/>
      <c r="W42" s="363"/>
      <c r="X42" s="363"/>
      <c r="Y42" s="363"/>
      <c r="Z42" s="363"/>
      <c r="AB42" s="363" t="s">
        <v>127</v>
      </c>
      <c r="AC42" s="363"/>
      <c r="AD42" s="363"/>
      <c r="AE42" s="363"/>
      <c r="AF42" s="363"/>
      <c r="AG42" s="363"/>
      <c r="AH42" s="363"/>
      <c r="AI42" s="363"/>
      <c r="AJ42" s="363"/>
      <c r="AT42" s="363" t="s">
        <v>1</v>
      </c>
      <c r="AU42" s="363"/>
      <c r="AV42" s="363"/>
      <c r="AW42" s="363"/>
      <c r="AX42" s="363"/>
      <c r="AY42" s="363"/>
      <c r="AZ42" s="363"/>
      <c r="BA42" s="363"/>
      <c r="BB42" s="363"/>
      <c r="BC42" s="363"/>
      <c r="BD42" s="363"/>
      <c r="BI42" s="363" t="s">
        <v>1</v>
      </c>
      <c r="BJ42" s="363"/>
      <c r="BK42" s="363"/>
      <c r="BL42" s="363"/>
      <c r="BM42" s="363"/>
      <c r="BN42" s="363"/>
      <c r="BO42" s="363"/>
      <c r="BP42" s="363"/>
      <c r="BQ42" s="363"/>
      <c r="BR42" s="363"/>
      <c r="BS42" s="363"/>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6"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6" t="s">
        <v>173</v>
      </c>
      <c r="AS44" s="28" t="s">
        <v>14</v>
      </c>
      <c r="AT44" s="20">
        <v>0</v>
      </c>
      <c r="AU44" s="20">
        <v>0</v>
      </c>
      <c r="AV44" s="20">
        <v>0</v>
      </c>
      <c r="AW44" s="20">
        <f>AF26</f>
        <v>0</v>
      </c>
      <c r="AX44" s="20">
        <v>0</v>
      </c>
      <c r="AY44" s="20">
        <v>0</v>
      </c>
      <c r="AZ44" s="20">
        <v>0</v>
      </c>
      <c r="BA44" s="20">
        <v>0</v>
      </c>
      <c r="BB44" s="20">
        <v>0</v>
      </c>
      <c r="BC44" s="20">
        <v>0</v>
      </c>
      <c r="BD44" s="20">
        <v>0</v>
      </c>
      <c r="BG44" s="356"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6"/>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6"/>
      <c r="AS45" s="28" t="s">
        <v>203</v>
      </c>
      <c r="AT45" s="20">
        <v>0</v>
      </c>
      <c r="AU45" s="20">
        <v>0</v>
      </c>
      <c r="AV45" s="20">
        <v>0</v>
      </c>
      <c r="AW45" s="20">
        <v>1</v>
      </c>
      <c r="AX45" s="20">
        <f>AK26</f>
        <v>0</v>
      </c>
      <c r="AY45" s="20">
        <v>0</v>
      </c>
      <c r="AZ45" s="20">
        <v>0</v>
      </c>
      <c r="BA45" s="20">
        <v>0</v>
      </c>
      <c r="BB45" s="20">
        <v>0</v>
      </c>
      <c r="BC45" s="20">
        <v>0</v>
      </c>
      <c r="BD45" s="20">
        <v>0</v>
      </c>
      <c r="BG45" s="356"/>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6"/>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6"/>
      <c r="AS46" s="28" t="s">
        <v>204</v>
      </c>
      <c r="AT46" s="20">
        <v>0</v>
      </c>
      <c r="AU46" s="20">
        <v>0</v>
      </c>
      <c r="AV46" s="20">
        <v>0</v>
      </c>
      <c r="AW46" s="20">
        <v>0</v>
      </c>
      <c r="AX46" s="20">
        <v>1</v>
      </c>
      <c r="AY46" s="20">
        <v>0</v>
      </c>
      <c r="AZ46" s="20">
        <f>AR26</f>
        <v>0</v>
      </c>
      <c r="BA46" s="20">
        <v>0</v>
      </c>
      <c r="BB46" s="20">
        <v>0</v>
      </c>
      <c r="BC46" s="20">
        <v>0</v>
      </c>
      <c r="BD46" s="20">
        <v>0</v>
      </c>
      <c r="BG46" s="356"/>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6"/>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6"/>
      <c r="AS47" s="28" t="s">
        <v>27</v>
      </c>
      <c r="AT47" s="20">
        <v>0</v>
      </c>
      <c r="AU47" s="20">
        <v>0</v>
      </c>
      <c r="AV47" s="20">
        <v>0</v>
      </c>
      <c r="AW47" s="20">
        <v>0</v>
      </c>
      <c r="AX47" s="20">
        <v>0</v>
      </c>
      <c r="AY47" s="20">
        <v>0</v>
      </c>
      <c r="AZ47" s="20">
        <v>0</v>
      </c>
      <c r="BA47" s="20">
        <v>0</v>
      </c>
      <c r="BB47" s="20">
        <v>0</v>
      </c>
      <c r="BC47" s="20">
        <v>0</v>
      </c>
      <c r="BD47" s="20">
        <v>0</v>
      </c>
      <c r="BG47" s="356"/>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6"/>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6"/>
      <c r="AS48" s="28" t="s">
        <v>205</v>
      </c>
      <c r="AT48" s="20">
        <v>0</v>
      </c>
      <c r="AU48" s="20">
        <v>0</v>
      </c>
      <c r="AV48" s="20">
        <v>1</v>
      </c>
      <c r="AW48" s="20">
        <v>0</v>
      </c>
      <c r="AX48" s="20">
        <v>0</v>
      </c>
      <c r="AY48" s="20">
        <f>AK13</f>
        <v>0</v>
      </c>
      <c r="AZ48" s="20">
        <v>0</v>
      </c>
      <c r="BA48" s="20">
        <v>0</v>
      </c>
      <c r="BB48" s="20">
        <v>0</v>
      </c>
      <c r="BC48" s="20">
        <v>0</v>
      </c>
      <c r="BD48" s="20">
        <v>0</v>
      </c>
      <c r="BG48" s="356"/>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6"/>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6"/>
      <c r="AS49" s="28" t="s">
        <v>206</v>
      </c>
      <c r="AT49" s="20">
        <v>0</v>
      </c>
      <c r="AU49" s="20">
        <v>0</v>
      </c>
      <c r="AV49" s="20">
        <v>0</v>
      </c>
      <c r="AW49" s="20">
        <v>0</v>
      </c>
      <c r="AX49" s="20">
        <v>0</v>
      </c>
      <c r="AY49" s="20">
        <v>0</v>
      </c>
      <c r="AZ49" s="20">
        <v>0</v>
      </c>
      <c r="BA49" s="20">
        <f>AS13</f>
        <v>0</v>
      </c>
      <c r="BB49" s="20">
        <v>0</v>
      </c>
      <c r="BC49" s="20">
        <v>0</v>
      </c>
      <c r="BD49" s="20">
        <v>0</v>
      </c>
      <c r="BG49" s="356"/>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6"/>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6"/>
      <c r="AS50" s="28" t="s">
        <v>15</v>
      </c>
      <c r="AT50" s="20">
        <v>0</v>
      </c>
      <c r="AU50" s="20">
        <v>0</v>
      </c>
      <c r="AV50" s="20">
        <v>0</v>
      </c>
      <c r="AW50" s="20">
        <v>0</v>
      </c>
      <c r="AX50" s="20">
        <v>0</v>
      </c>
      <c r="AY50" s="20">
        <v>0</v>
      </c>
      <c r="AZ50" s="20">
        <v>1</v>
      </c>
      <c r="BA50" s="20">
        <v>0</v>
      </c>
      <c r="BB50" s="20">
        <v>0</v>
      </c>
      <c r="BC50" s="20">
        <f>AV25+AW23</f>
        <v>0</v>
      </c>
      <c r="BD50" s="20">
        <v>0</v>
      </c>
      <c r="BG50" s="356"/>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6"/>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6"/>
      <c r="AS51" s="28" t="s">
        <v>208</v>
      </c>
      <c r="AT51" s="20">
        <v>0</v>
      </c>
      <c r="AU51" s="20">
        <v>0</v>
      </c>
      <c r="AV51" s="20">
        <v>1</v>
      </c>
      <c r="AW51" s="20">
        <v>1</v>
      </c>
      <c r="AX51" s="20">
        <v>1</v>
      </c>
      <c r="AY51" s="20">
        <v>1</v>
      </c>
      <c r="AZ51" s="20">
        <v>0</v>
      </c>
      <c r="BA51" s="20">
        <v>0</v>
      </c>
      <c r="BB51" s="20">
        <v>0</v>
      </c>
      <c r="BC51" s="20">
        <v>1</v>
      </c>
      <c r="BD51" s="20">
        <v>1</v>
      </c>
      <c r="BG51" s="356"/>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6"/>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6"/>
      <c r="AS52" s="28" t="s">
        <v>21</v>
      </c>
      <c r="AT52" s="20">
        <v>0</v>
      </c>
      <c r="AU52" s="20">
        <v>0</v>
      </c>
      <c r="AV52" s="20">
        <v>0</v>
      </c>
      <c r="AW52" s="20">
        <v>0</v>
      </c>
      <c r="AX52" s="20">
        <v>0</v>
      </c>
      <c r="AY52" s="20">
        <v>0</v>
      </c>
      <c r="AZ52" s="20">
        <v>0</v>
      </c>
      <c r="BA52" s="20">
        <v>0</v>
      </c>
      <c r="BB52" s="20">
        <f>AV13</f>
        <v>0</v>
      </c>
      <c r="BC52" s="20">
        <v>0</v>
      </c>
      <c r="BD52" s="20">
        <v>0</v>
      </c>
      <c r="BG52" s="356"/>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6"/>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6"/>
      <c r="AS53" s="28" t="s">
        <v>207</v>
      </c>
      <c r="AT53" s="20">
        <v>0</v>
      </c>
      <c r="AU53" s="20">
        <v>0</v>
      </c>
      <c r="AV53" s="20">
        <v>1</v>
      </c>
      <c r="AW53" s="20">
        <v>1</v>
      </c>
      <c r="AX53" s="20">
        <v>1</v>
      </c>
      <c r="AY53" s="20">
        <v>1</v>
      </c>
      <c r="AZ53" s="20">
        <v>1</v>
      </c>
      <c r="BA53" s="20">
        <v>1</v>
      </c>
      <c r="BB53" s="20">
        <v>0</v>
      </c>
      <c r="BC53" s="20">
        <v>0</v>
      </c>
      <c r="BD53" s="20">
        <v>0</v>
      </c>
      <c r="BG53" s="356"/>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6"/>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6"/>
      <c r="AS54" s="28" t="s">
        <v>20</v>
      </c>
      <c r="AT54" s="20">
        <v>0</v>
      </c>
      <c r="AU54" s="20">
        <v>0</v>
      </c>
      <c r="AV54" s="20">
        <v>0</v>
      </c>
      <c r="AW54" s="20">
        <v>0</v>
      </c>
      <c r="AX54" s="20">
        <v>0</v>
      </c>
      <c r="AY54" s="20">
        <v>0</v>
      </c>
      <c r="AZ54" s="20">
        <v>0</v>
      </c>
      <c r="BA54" s="20">
        <v>0</v>
      </c>
      <c r="BB54" s="20">
        <v>0</v>
      </c>
      <c r="BC54" s="20">
        <v>0</v>
      </c>
      <c r="BD54" s="20">
        <f>AV27</f>
        <v>0</v>
      </c>
      <c r="BG54" s="356"/>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6"/>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6"/>
      <c r="AS55" s="28" t="s">
        <v>209</v>
      </c>
      <c r="AT55" s="20">
        <v>0</v>
      </c>
      <c r="AU55" s="20">
        <v>0</v>
      </c>
      <c r="AV55" s="20">
        <v>0</v>
      </c>
      <c r="AW55" s="20">
        <v>0</v>
      </c>
      <c r="AX55" s="20">
        <v>0</v>
      </c>
      <c r="AY55" s="20">
        <v>0</v>
      </c>
      <c r="AZ55" s="20">
        <v>0</v>
      </c>
      <c r="BA55" s="20">
        <v>0</v>
      </c>
      <c r="BB55" s="20">
        <v>0</v>
      </c>
      <c r="BC55" s="20">
        <v>0</v>
      </c>
      <c r="BD55" s="20">
        <v>1</v>
      </c>
      <c r="BG55" s="356"/>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63"/>
      <c r="Q56" s="363"/>
      <c r="R56" s="363"/>
      <c r="S56" s="363"/>
      <c r="T56" s="363"/>
      <c r="U56" s="363"/>
      <c r="V56" s="363"/>
      <c r="W56" s="363"/>
      <c r="X56" s="363"/>
      <c r="Y56" s="363"/>
      <c r="Z56" s="363"/>
      <c r="AB56" s="363"/>
      <c r="AC56" s="363"/>
      <c r="AD56" s="363"/>
      <c r="AE56" s="363"/>
      <c r="AF56" s="363"/>
      <c r="AG56" s="363"/>
      <c r="AH56" s="363"/>
      <c r="AI56" s="363"/>
      <c r="AJ56" s="363"/>
      <c r="AL56" s="229"/>
      <c r="AN56" s="229"/>
      <c r="AT56" s="363"/>
      <c r="AU56" s="363"/>
      <c r="AV56" s="363"/>
      <c r="AW56" s="363"/>
      <c r="AX56" s="363"/>
      <c r="AY56" s="363"/>
      <c r="AZ56" s="363"/>
      <c r="BA56" s="363"/>
      <c r="BB56" s="363"/>
      <c r="BC56" s="363"/>
      <c r="BD56" s="363"/>
      <c r="BI56" s="363"/>
      <c r="BJ56" s="363"/>
      <c r="BK56" s="363"/>
      <c r="BL56" s="363"/>
      <c r="BM56" s="363"/>
      <c r="BN56" s="363"/>
      <c r="BO56" s="363"/>
      <c r="BP56" s="363"/>
      <c r="BQ56" s="363"/>
      <c r="BR56" s="363"/>
      <c r="BS56" s="363"/>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63" t="s">
        <v>376</v>
      </c>
      <c r="Q58" s="363"/>
      <c r="R58" s="363"/>
      <c r="S58" s="363"/>
      <c r="T58" s="363"/>
      <c r="U58" s="363"/>
      <c r="V58" s="363"/>
      <c r="W58" s="363"/>
      <c r="X58" s="363"/>
      <c r="Y58" s="363"/>
      <c r="Z58" s="363"/>
      <c r="AB58" s="363"/>
      <c r="AC58" s="363"/>
      <c r="AD58" s="363"/>
      <c r="AE58" s="363"/>
      <c r="AF58" s="363"/>
      <c r="AG58" s="363"/>
      <c r="AH58" s="363"/>
      <c r="AI58" s="363"/>
      <c r="AJ58" s="363"/>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6" t="s">
        <v>171</v>
      </c>
      <c r="B63" s="3" t="s">
        <v>177</v>
      </c>
      <c r="C63" s="20">
        <f>D26</f>
        <v>50000</v>
      </c>
      <c r="D63" s="20">
        <v>0</v>
      </c>
      <c r="E63" s="20">
        <v>0</v>
      </c>
      <c r="F63" s="20">
        <v>0</v>
      </c>
      <c r="G63" s="20">
        <v>0</v>
      </c>
      <c r="H63" s="20">
        <v>0</v>
      </c>
      <c r="I63" s="20">
        <v>0</v>
      </c>
      <c r="J63" s="20">
        <v>0</v>
      </c>
      <c r="K63" s="20">
        <v>0</v>
      </c>
      <c r="L63" s="20">
        <v>0</v>
      </c>
      <c r="M63" s="20">
        <v>0</v>
      </c>
      <c r="N63" s="20">
        <v>0</v>
      </c>
      <c r="O63" s="370"/>
      <c r="P63" s="371"/>
      <c r="AJ63" s="36"/>
      <c r="AL63" s="368" t="s">
        <v>1</v>
      </c>
      <c r="AM63" s="158" t="s">
        <v>177</v>
      </c>
      <c r="AN63" s="7">
        <f>SUM(C63:M63)</f>
        <v>50000</v>
      </c>
      <c r="AR63" s="133"/>
      <c r="AS63" s="133"/>
      <c r="AT63" s="133"/>
      <c r="AU63" s="133"/>
      <c r="AV63" s="17"/>
      <c r="AW63" s="36"/>
      <c r="AX63" s="36"/>
      <c r="AY63" s="36"/>
    </row>
    <row r="64" spans="1:71" ht="18" customHeight="1">
      <c r="A64" s="356"/>
      <c r="B64" s="3" t="s">
        <v>178</v>
      </c>
      <c r="C64" s="20">
        <v>0</v>
      </c>
      <c r="D64" s="20">
        <v>0</v>
      </c>
      <c r="E64" s="20">
        <v>0</v>
      </c>
      <c r="F64" s="20">
        <f>D13</f>
        <v>43000</v>
      </c>
      <c r="G64" s="20">
        <v>0</v>
      </c>
      <c r="H64" s="20">
        <v>0</v>
      </c>
      <c r="I64" s="20">
        <v>0</v>
      </c>
      <c r="J64" s="20">
        <v>0</v>
      </c>
      <c r="K64" s="20">
        <v>0</v>
      </c>
      <c r="L64" s="20">
        <v>0</v>
      </c>
      <c r="M64" s="20">
        <v>0</v>
      </c>
      <c r="N64" s="20">
        <v>0</v>
      </c>
      <c r="O64" s="370"/>
      <c r="P64" s="371"/>
      <c r="AL64" s="368"/>
      <c r="AM64" s="158" t="s">
        <v>178</v>
      </c>
      <c r="AN64" s="186">
        <f>SUM(C64:M64)</f>
        <v>43000</v>
      </c>
      <c r="AR64" s="204"/>
      <c r="AS64" s="204"/>
      <c r="AT64" s="204"/>
      <c r="AU64" s="204"/>
      <c r="AV64" s="17"/>
      <c r="AW64" s="36"/>
      <c r="AX64" s="36"/>
      <c r="AY64" s="36"/>
    </row>
    <row r="65" spans="1:54" ht="18" customHeight="1">
      <c r="A65" s="356"/>
      <c r="B65" s="3" t="s">
        <v>28</v>
      </c>
      <c r="C65" s="20">
        <v>0</v>
      </c>
      <c r="D65" s="20">
        <v>0</v>
      </c>
      <c r="E65" s="20">
        <v>0</v>
      </c>
      <c r="F65" s="20">
        <v>0</v>
      </c>
      <c r="G65" s="20">
        <f>H13</f>
        <v>43000</v>
      </c>
      <c r="H65" s="20">
        <v>0</v>
      </c>
      <c r="I65" s="20">
        <v>0</v>
      </c>
      <c r="J65" s="20">
        <v>0</v>
      </c>
      <c r="K65" s="20">
        <v>0</v>
      </c>
      <c r="L65" s="20">
        <v>0</v>
      </c>
      <c r="M65" s="20">
        <v>0</v>
      </c>
      <c r="N65" s="20">
        <v>0</v>
      </c>
      <c r="O65" s="369"/>
      <c r="AL65" s="368"/>
      <c r="AM65" s="158" t="s">
        <v>28</v>
      </c>
      <c r="AN65" s="7">
        <f>SUM(C65:M65)</f>
        <v>43000</v>
      </c>
      <c r="AR65" s="133"/>
      <c r="AS65" s="133"/>
      <c r="AT65" s="133"/>
      <c r="AU65" s="133"/>
      <c r="AV65" s="17"/>
      <c r="AW65" s="36"/>
      <c r="AX65" s="36"/>
      <c r="AY65" s="36"/>
    </row>
    <row r="66" spans="1:54" ht="18" customHeight="1">
      <c r="A66" s="356"/>
      <c r="B66" s="3" t="s">
        <v>0</v>
      </c>
      <c r="C66" s="20">
        <v>0</v>
      </c>
      <c r="D66" s="20">
        <f>H26</f>
        <v>50000</v>
      </c>
      <c r="E66" s="20">
        <v>0</v>
      </c>
      <c r="F66" s="20">
        <v>0</v>
      </c>
      <c r="G66" s="20">
        <v>0</v>
      </c>
      <c r="H66" s="20">
        <v>0</v>
      </c>
      <c r="I66" s="20">
        <v>0</v>
      </c>
      <c r="J66" s="20">
        <v>0</v>
      </c>
      <c r="K66" s="20">
        <v>0</v>
      </c>
      <c r="L66" s="20">
        <v>0</v>
      </c>
      <c r="M66" s="20">
        <v>0</v>
      </c>
      <c r="N66" s="20">
        <v>0</v>
      </c>
      <c r="O66" s="369"/>
      <c r="AL66" s="368"/>
      <c r="AM66" s="158" t="s">
        <v>0</v>
      </c>
      <c r="AN66" s="7">
        <f>SUM(D66:M66)</f>
        <v>50000</v>
      </c>
      <c r="AR66" s="133"/>
      <c r="AS66" s="133"/>
      <c r="AT66" s="133"/>
      <c r="AU66" s="133"/>
      <c r="AV66" s="17"/>
      <c r="AW66" s="36"/>
      <c r="AX66" s="36"/>
      <c r="AY66" s="36"/>
    </row>
    <row r="67" spans="1:54" ht="18" customHeight="1">
      <c r="A67" s="356"/>
      <c r="B67" s="3" t="s">
        <v>37</v>
      </c>
      <c r="C67" s="20">
        <v>0</v>
      </c>
      <c r="D67" s="20">
        <v>0</v>
      </c>
      <c r="E67" s="20">
        <f>M26</f>
        <v>47500</v>
      </c>
      <c r="F67" s="20">
        <v>0</v>
      </c>
      <c r="G67" s="20">
        <v>0</v>
      </c>
      <c r="H67" s="20">
        <v>0</v>
      </c>
      <c r="I67" s="20">
        <v>0</v>
      </c>
      <c r="J67" s="20">
        <v>0</v>
      </c>
      <c r="K67" s="20">
        <v>0</v>
      </c>
      <c r="L67" s="20">
        <v>0</v>
      </c>
      <c r="M67" s="20">
        <v>0</v>
      </c>
      <c r="N67" s="20">
        <v>0</v>
      </c>
      <c r="O67" s="369"/>
      <c r="AL67" s="368"/>
      <c r="AM67" s="158" t="s">
        <v>37</v>
      </c>
      <c r="AN67" s="7">
        <f>SUM(D67:M67)</f>
        <v>47500</v>
      </c>
      <c r="AR67" s="133"/>
      <c r="AS67" s="133"/>
      <c r="AT67" s="133"/>
      <c r="AU67" s="133"/>
      <c r="AV67" s="17"/>
      <c r="AW67" s="36"/>
      <c r="AX67" s="36"/>
      <c r="AY67" s="36"/>
    </row>
    <row r="68" spans="1:54" ht="18" customHeight="1">
      <c r="A68" s="356"/>
      <c r="B68" s="3" t="s">
        <v>38</v>
      </c>
      <c r="C68" s="20">
        <v>0</v>
      </c>
      <c r="D68" s="20">
        <v>0</v>
      </c>
      <c r="E68" s="20">
        <v>0</v>
      </c>
      <c r="F68" s="20">
        <v>0</v>
      </c>
      <c r="G68" s="20">
        <v>0</v>
      </c>
      <c r="H68" s="20">
        <f>M13</f>
        <v>41000</v>
      </c>
      <c r="I68" s="20">
        <v>0</v>
      </c>
      <c r="J68" s="20">
        <v>0</v>
      </c>
      <c r="K68" s="20">
        <v>0</v>
      </c>
      <c r="L68" s="20">
        <v>0</v>
      </c>
      <c r="M68" s="20">
        <v>0</v>
      </c>
      <c r="N68" s="20">
        <v>0</v>
      </c>
      <c r="O68" s="369"/>
      <c r="AL68" s="368"/>
      <c r="AM68" s="158" t="s">
        <v>38</v>
      </c>
      <c r="AN68" s="7">
        <f>SUM(C68:M68)</f>
        <v>41000</v>
      </c>
      <c r="AR68" s="133"/>
      <c r="AS68" s="133"/>
      <c r="AT68" s="133"/>
      <c r="AU68" s="133"/>
      <c r="AV68" s="17"/>
      <c r="AW68" s="36"/>
      <c r="AX68" s="36"/>
      <c r="AY68" s="36"/>
    </row>
    <row r="69" spans="1:54" ht="16" customHeight="1">
      <c r="A69" s="356"/>
      <c r="B69" s="3" t="s">
        <v>13</v>
      </c>
      <c r="C69" s="20">
        <v>0</v>
      </c>
      <c r="D69" s="20">
        <v>0</v>
      </c>
      <c r="E69" s="20">
        <v>0</v>
      </c>
      <c r="F69" s="20">
        <v>0</v>
      </c>
      <c r="G69" s="20">
        <v>0</v>
      </c>
      <c r="H69" s="20">
        <v>0</v>
      </c>
      <c r="I69" s="20">
        <f>R25</f>
        <v>20500</v>
      </c>
      <c r="J69" s="20">
        <v>0</v>
      </c>
      <c r="K69" s="20">
        <v>0</v>
      </c>
      <c r="L69" s="20">
        <v>0</v>
      </c>
      <c r="M69" s="20">
        <f>R27</f>
        <v>26500</v>
      </c>
      <c r="N69" s="20">
        <v>0</v>
      </c>
      <c r="O69" s="369"/>
      <c r="AL69" s="368"/>
      <c r="AM69" s="158" t="s">
        <v>13</v>
      </c>
      <c r="AN69" s="7">
        <f>SUM(C69:M69)</f>
        <v>47000</v>
      </c>
      <c r="AR69" s="133"/>
      <c r="AS69" s="133"/>
      <c r="AT69" s="133"/>
      <c r="AU69" s="133"/>
      <c r="AV69" s="17"/>
      <c r="AW69" s="36"/>
      <c r="AX69" s="36"/>
      <c r="AY69" s="36"/>
    </row>
    <row r="70" spans="1:54" ht="16" customHeight="1">
      <c r="A70" s="356"/>
      <c r="B70" s="3" t="s">
        <v>23</v>
      </c>
      <c r="C70" s="20">
        <v>0</v>
      </c>
      <c r="D70" s="20">
        <v>0</v>
      </c>
      <c r="E70" s="20">
        <v>0</v>
      </c>
      <c r="F70" s="20">
        <v>0</v>
      </c>
      <c r="G70" s="20">
        <v>0</v>
      </c>
      <c r="H70" s="20">
        <v>0</v>
      </c>
      <c r="I70" s="20">
        <v>0</v>
      </c>
      <c r="J70" s="20">
        <v>0</v>
      </c>
      <c r="K70" s="20">
        <f>R13</f>
        <v>6400</v>
      </c>
      <c r="L70" s="20">
        <v>0</v>
      </c>
      <c r="M70" s="20">
        <v>0</v>
      </c>
      <c r="N70" s="20">
        <v>0</v>
      </c>
      <c r="O70" s="369"/>
      <c r="AL70" s="368"/>
      <c r="AM70" s="158" t="s">
        <v>23</v>
      </c>
      <c r="AN70" s="7">
        <f>SUM(C70:M70)</f>
        <v>6400</v>
      </c>
      <c r="AR70" s="133"/>
      <c r="AS70" s="133"/>
      <c r="AT70" s="133"/>
      <c r="AU70" s="133"/>
      <c r="AV70" s="17"/>
      <c r="AW70" s="36"/>
      <c r="AX70" s="36"/>
      <c r="AY70" s="36"/>
    </row>
    <row r="71" spans="1:54" ht="16" customHeight="1">
      <c r="A71" s="356"/>
      <c r="B71" s="3" t="s">
        <v>210</v>
      </c>
      <c r="C71" s="20">
        <v>0</v>
      </c>
      <c r="D71" s="20">
        <v>0</v>
      </c>
      <c r="E71" s="20">
        <v>0</v>
      </c>
      <c r="F71" s="20">
        <v>0</v>
      </c>
      <c r="G71" s="20">
        <v>0</v>
      </c>
      <c r="H71" s="20">
        <v>0</v>
      </c>
      <c r="I71" s="20">
        <v>0</v>
      </c>
      <c r="J71" s="20">
        <v>0</v>
      </c>
      <c r="K71" s="20">
        <v>0</v>
      </c>
      <c r="L71" s="20">
        <f>V13</f>
        <v>6275</v>
      </c>
      <c r="M71" s="20">
        <v>0</v>
      </c>
      <c r="N71" s="20">
        <v>0</v>
      </c>
      <c r="O71" s="369"/>
      <c r="AL71" s="368"/>
      <c r="AM71" s="158" t="s">
        <v>22</v>
      </c>
      <c r="AN71" s="7">
        <f>SUM(C71:M71)</f>
        <v>6275</v>
      </c>
      <c r="AR71" s="133"/>
      <c r="AS71" s="133"/>
      <c r="AT71" s="133"/>
      <c r="AU71" s="133"/>
      <c r="AV71" s="17"/>
      <c r="AW71" s="36"/>
      <c r="AX71" s="36"/>
      <c r="AY71" s="36"/>
      <c r="BB71" s="33"/>
    </row>
    <row r="72" spans="1:54" ht="16" customHeight="1">
      <c r="A72" s="356"/>
      <c r="B72" s="3" t="s">
        <v>133</v>
      </c>
      <c r="C72" s="20">
        <v>0</v>
      </c>
      <c r="D72" s="20">
        <v>0</v>
      </c>
      <c r="E72" s="20">
        <v>0</v>
      </c>
      <c r="F72" s="20">
        <v>0</v>
      </c>
      <c r="G72" s="20">
        <v>0</v>
      </c>
      <c r="H72" s="20">
        <v>0</v>
      </c>
      <c r="I72" s="20">
        <v>0</v>
      </c>
      <c r="J72" s="20">
        <f>W24</f>
        <v>15500</v>
      </c>
      <c r="K72" s="20">
        <v>0</v>
      </c>
      <c r="L72" s="20">
        <v>0</v>
      </c>
      <c r="M72" s="20">
        <v>0</v>
      </c>
      <c r="N72" s="20">
        <v>0</v>
      </c>
      <c r="O72" s="369"/>
      <c r="AL72" s="368"/>
      <c r="AM72" s="158" t="s">
        <v>133</v>
      </c>
      <c r="AN72" s="7">
        <f>SUM(C72:M72)</f>
        <v>15500</v>
      </c>
      <c r="AR72" s="133"/>
      <c r="AS72" s="133"/>
      <c r="AT72" s="133"/>
      <c r="AU72" s="133"/>
      <c r="AV72" s="17"/>
      <c r="AW72" s="36"/>
      <c r="AX72" s="36"/>
      <c r="AY72" s="36"/>
      <c r="BB72" s="33"/>
    </row>
    <row r="73" spans="1:54" ht="16" customHeight="1">
      <c r="A73" s="356"/>
      <c r="B73" s="3" t="s">
        <v>134</v>
      </c>
      <c r="C73" s="20">
        <v>0</v>
      </c>
      <c r="D73" s="20">
        <v>0</v>
      </c>
      <c r="E73" s="20">
        <v>0</v>
      </c>
      <c r="F73" s="20">
        <v>0</v>
      </c>
      <c r="G73" s="20">
        <v>0</v>
      </c>
      <c r="H73" s="20">
        <v>0</v>
      </c>
      <c r="I73" s="20">
        <v>0</v>
      </c>
      <c r="J73" s="20">
        <v>0</v>
      </c>
      <c r="K73" s="20">
        <v>0</v>
      </c>
      <c r="L73" s="20">
        <v>0</v>
      </c>
      <c r="M73" s="20">
        <v>0</v>
      </c>
      <c r="N73" s="20">
        <f>Z27</f>
        <v>26500</v>
      </c>
      <c r="O73" s="369"/>
      <c r="AL73" s="368"/>
      <c r="AM73" s="158" t="s">
        <v>134</v>
      </c>
      <c r="AN73" s="7">
        <f>SUM(C73:N73)</f>
        <v>26500</v>
      </c>
      <c r="AR73" s="164"/>
      <c r="AS73" s="164"/>
      <c r="AT73" s="164"/>
      <c r="AU73" s="164"/>
      <c r="AV73" s="17"/>
      <c r="AW73" s="36"/>
      <c r="AX73" s="36"/>
      <c r="AY73" s="36"/>
      <c r="BB73" s="33"/>
    </row>
    <row r="74" spans="1:54">
      <c r="A74" s="23"/>
      <c r="C74" s="363"/>
      <c r="D74" s="363"/>
      <c r="E74" s="363"/>
      <c r="F74" s="363"/>
      <c r="G74" s="363"/>
      <c r="H74" s="363"/>
      <c r="I74" s="363"/>
      <c r="J74" s="363"/>
      <c r="K74" s="363"/>
      <c r="L74" s="363"/>
      <c r="M74" s="363"/>
      <c r="N74" s="363"/>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63"/>
      <c r="D76" s="363"/>
      <c r="E76" s="363"/>
      <c r="F76" s="363"/>
      <c r="G76" s="363"/>
      <c r="H76" s="363"/>
      <c r="I76" s="363"/>
      <c r="J76" s="363"/>
      <c r="K76" s="363"/>
      <c r="L76" s="363"/>
      <c r="M76" s="363"/>
      <c r="N76" s="363"/>
      <c r="O76" s="22"/>
      <c r="AN76" s="134"/>
      <c r="AR76" s="17"/>
      <c r="AS76" s="17"/>
      <c r="AT76" s="17"/>
      <c r="AU76" s="17"/>
      <c r="AV76" s="17"/>
      <c r="AW76" s="36"/>
      <c r="AX76" s="36"/>
      <c r="AY76" s="36"/>
    </row>
    <row r="77" spans="1:54" ht="16" customHeight="1">
      <c r="A77" s="356"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6"/>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6"/>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6"/>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6"/>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6"/>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6"/>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6"/>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6"/>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6"/>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6"/>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6"/>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63"/>
      <c r="Q89" s="363"/>
      <c r="R89" s="363"/>
      <c r="S89" s="363"/>
      <c r="T89" s="363"/>
      <c r="U89" s="363"/>
      <c r="V89" s="363"/>
      <c r="W89" s="363"/>
      <c r="X89" s="363"/>
      <c r="Y89" s="363"/>
      <c r="Z89" s="363"/>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63"/>
      <c r="Q91" s="363"/>
      <c r="R91" s="363"/>
      <c r="S91" s="363"/>
      <c r="T91" s="363"/>
      <c r="U91" s="363"/>
      <c r="V91" s="363"/>
      <c r="W91" s="363"/>
      <c r="X91" s="363"/>
      <c r="Y91" s="363"/>
      <c r="Z91" s="363"/>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66" t="s">
        <v>121</v>
      </c>
      <c r="B99" s="366"/>
      <c r="C99" s="366"/>
      <c r="D99" s="366"/>
      <c r="E99" s="366"/>
      <c r="F99" s="366"/>
      <c r="G99" s="366"/>
      <c r="H99" s="366"/>
      <c r="I99" s="366"/>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63" t="s">
        <v>122</v>
      </c>
      <c r="B101" s="363"/>
      <c r="C101" s="363"/>
      <c r="D101" s="363"/>
      <c r="E101" s="363"/>
      <c r="F101" s="363"/>
      <c r="G101" s="363"/>
      <c r="H101" s="363"/>
      <c r="I101" s="363"/>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6"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6"/>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6"/>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6"/>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6"/>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6"/>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6"/>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6"/>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6"/>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6"/>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6"/>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6"/>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67"/>
      <c r="N115" s="367"/>
      <c r="O115" s="367"/>
      <c r="P115" s="367"/>
      <c r="Q115" s="367"/>
      <c r="R115" s="367"/>
      <c r="S115" s="367"/>
      <c r="T115" s="367"/>
      <c r="U115" s="367"/>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63" t="s">
        <v>123</v>
      </c>
      <c r="B117" s="363"/>
      <c r="C117" s="363"/>
      <c r="D117" s="363"/>
      <c r="E117" s="363"/>
      <c r="F117" s="363"/>
      <c r="G117" s="363"/>
      <c r="H117" s="363"/>
      <c r="I117" s="363"/>
      <c r="AN117" s="36"/>
      <c r="AO117" s="36"/>
      <c r="AP117" s="36"/>
      <c r="AQ117" s="36"/>
      <c r="AR117" s="36"/>
    </row>
    <row r="118" spans="1:44">
      <c r="AN118" s="36"/>
      <c r="AO118" s="36"/>
      <c r="AP118" s="36"/>
      <c r="AQ118" s="36"/>
      <c r="AR118" s="36"/>
    </row>
    <row r="119" spans="1:44" ht="16" customHeight="1">
      <c r="A119" s="356"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6"/>
      <c r="B120" s="3" t="s">
        <v>178</v>
      </c>
      <c r="C120" s="186">
        <f t="shared" si="34"/>
        <v>43000</v>
      </c>
      <c r="E120" s="186">
        <v>43000</v>
      </c>
      <c r="G120" s="186">
        <v>0</v>
      </c>
      <c r="I120" s="27">
        <f t="shared" ref="I120:I129" si="35">C120-E120-G120</f>
        <v>0</v>
      </c>
      <c r="AN120" s="36"/>
      <c r="AO120" s="36"/>
      <c r="AP120" s="36"/>
      <c r="AQ120" s="36"/>
      <c r="AR120" s="36"/>
    </row>
    <row r="121" spans="1:44">
      <c r="A121" s="356"/>
      <c r="B121" s="3" t="s">
        <v>28</v>
      </c>
      <c r="C121" s="186">
        <f t="shared" si="34"/>
        <v>43000</v>
      </c>
      <c r="E121" s="7">
        <v>-2075</v>
      </c>
      <c r="G121" s="7">
        <v>45075</v>
      </c>
      <c r="I121" s="27">
        <f t="shared" si="35"/>
        <v>0</v>
      </c>
      <c r="AN121" s="36"/>
      <c r="AO121" s="36"/>
      <c r="AP121" s="36"/>
      <c r="AQ121" s="36"/>
      <c r="AR121" s="36"/>
    </row>
    <row r="122" spans="1:44">
      <c r="A122" s="356"/>
      <c r="B122" s="3" t="s">
        <v>0</v>
      </c>
      <c r="C122" s="186">
        <f t="shared" si="34"/>
        <v>50000</v>
      </c>
      <c r="E122" s="7">
        <v>-2575</v>
      </c>
      <c r="G122" s="7">
        <v>52575</v>
      </c>
      <c r="I122" s="27">
        <f t="shared" si="35"/>
        <v>0</v>
      </c>
      <c r="AN122" s="36"/>
      <c r="AO122" s="36"/>
      <c r="AP122" s="36"/>
      <c r="AQ122" s="36"/>
      <c r="AR122" s="36"/>
    </row>
    <row r="123" spans="1:44">
      <c r="A123" s="356"/>
      <c r="B123" s="3" t="s">
        <v>37</v>
      </c>
      <c r="C123" s="186">
        <f t="shared" si="34"/>
        <v>47500</v>
      </c>
      <c r="E123" s="7">
        <v>-550</v>
      </c>
      <c r="G123" s="7">
        <v>48050</v>
      </c>
      <c r="I123" s="27">
        <f t="shared" si="35"/>
        <v>0</v>
      </c>
      <c r="AN123" s="36"/>
      <c r="AO123" s="36"/>
      <c r="AP123" s="36"/>
      <c r="AQ123" s="36"/>
      <c r="AR123" s="36"/>
    </row>
    <row r="124" spans="1:44">
      <c r="A124" s="356"/>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6"/>
      <c r="B125" s="3" t="s">
        <v>13</v>
      </c>
      <c r="C125" s="186">
        <f t="shared" si="34"/>
        <v>47000</v>
      </c>
      <c r="E125" s="7">
        <v>-5075</v>
      </c>
      <c r="G125" s="7">
        <v>52075</v>
      </c>
      <c r="I125" s="27">
        <f t="shared" si="35"/>
        <v>0</v>
      </c>
      <c r="AN125" s="36"/>
      <c r="AO125" s="36"/>
      <c r="AP125" s="36"/>
      <c r="AQ125" s="36"/>
      <c r="AR125" s="36"/>
    </row>
    <row r="126" spans="1:44">
      <c r="A126" s="356"/>
      <c r="B126" s="3" t="s">
        <v>23</v>
      </c>
      <c r="C126" s="186">
        <f t="shared" si="34"/>
        <v>6400</v>
      </c>
      <c r="E126" s="7">
        <v>-9700</v>
      </c>
      <c r="G126" s="7">
        <v>16100</v>
      </c>
      <c r="I126" s="27">
        <f t="shared" si="35"/>
        <v>0</v>
      </c>
      <c r="AN126" s="36"/>
      <c r="AO126" s="36"/>
      <c r="AP126" s="36"/>
      <c r="AQ126" s="36"/>
      <c r="AR126" s="36"/>
    </row>
    <row r="127" spans="1:44">
      <c r="A127" s="356"/>
      <c r="B127" s="3" t="s">
        <v>22</v>
      </c>
      <c r="C127" s="186">
        <f t="shared" si="34"/>
        <v>6275</v>
      </c>
      <c r="E127" s="7">
        <v>-125</v>
      </c>
      <c r="G127" s="7">
        <v>6400</v>
      </c>
      <c r="I127" s="27">
        <f t="shared" si="35"/>
        <v>0</v>
      </c>
      <c r="AN127" s="36"/>
      <c r="AO127" s="36"/>
      <c r="AP127" s="36"/>
      <c r="AQ127" s="36"/>
      <c r="AR127" s="36"/>
    </row>
    <row r="128" spans="1:44">
      <c r="A128" s="356"/>
      <c r="B128" s="3" t="s">
        <v>133</v>
      </c>
      <c r="C128" s="186">
        <f t="shared" si="34"/>
        <v>15500</v>
      </c>
      <c r="E128" s="7">
        <v>-350</v>
      </c>
      <c r="G128" s="7">
        <v>15850</v>
      </c>
      <c r="I128" s="27">
        <f t="shared" si="35"/>
        <v>0</v>
      </c>
      <c r="AN128" s="36"/>
      <c r="AO128" s="36"/>
      <c r="AP128" s="36"/>
      <c r="AQ128" s="36"/>
      <c r="AR128" s="36"/>
    </row>
    <row r="129" spans="1:44">
      <c r="A129" s="356"/>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66" t="s">
        <v>125</v>
      </c>
      <c r="B135" s="366"/>
      <c r="C135" s="366"/>
      <c r="D135" s="366"/>
      <c r="E135" s="366"/>
      <c r="F135" s="366"/>
      <c r="G135" s="366"/>
      <c r="H135" s="366"/>
      <c r="I135" s="366"/>
      <c r="J135" s="44"/>
      <c r="K135" s="44"/>
    </row>
    <row r="136" spans="1:44" ht="16" customHeight="1">
      <c r="A136" s="356" t="s">
        <v>171</v>
      </c>
      <c r="B136" s="3" t="s">
        <v>177</v>
      </c>
      <c r="C136" s="7">
        <f t="shared" ref="C136:C146" si="36">AN63</f>
        <v>50000</v>
      </c>
      <c r="D136" s="7">
        <f t="array" ref="D136:D146">TRANSPOSE(BI57:BS57)</f>
        <v>0</v>
      </c>
      <c r="F136" s="7" t="s">
        <v>19</v>
      </c>
      <c r="G136" s="7" t="s">
        <v>19</v>
      </c>
      <c r="H136" s="7" t="s">
        <v>19</v>
      </c>
      <c r="J136" s="181"/>
    </row>
    <row r="137" spans="1:44" ht="16" customHeight="1">
      <c r="A137" s="356"/>
      <c r="B137" s="3" t="s">
        <v>178</v>
      </c>
      <c r="C137" s="186">
        <f t="shared" si="36"/>
        <v>43000</v>
      </c>
      <c r="D137" s="186">
        <v>0</v>
      </c>
      <c r="F137" s="186" t="s">
        <v>19</v>
      </c>
      <c r="G137" s="186" t="s">
        <v>19</v>
      </c>
      <c r="H137" s="186" t="s">
        <v>19</v>
      </c>
      <c r="J137" s="181"/>
    </row>
    <row r="138" spans="1:44">
      <c r="A138" s="356"/>
      <c r="B138" s="3" t="s">
        <v>28</v>
      </c>
      <c r="C138" s="186">
        <f t="shared" si="36"/>
        <v>43000</v>
      </c>
      <c r="D138" s="7">
        <v>2075</v>
      </c>
      <c r="F138" s="7">
        <f>C138/D138</f>
        <v>20.722891566265059</v>
      </c>
      <c r="G138" s="7">
        <f>F138-1</f>
        <v>19.722891566265059</v>
      </c>
      <c r="H138" s="7">
        <f>G138/F138</f>
        <v>0.95174418604651168</v>
      </c>
    </row>
    <row r="139" spans="1:44">
      <c r="A139" s="356"/>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6"/>
      <c r="B140" s="3" t="s">
        <v>37</v>
      </c>
      <c r="C140" s="186">
        <f t="shared" si="36"/>
        <v>47500</v>
      </c>
      <c r="D140" s="7">
        <v>550</v>
      </c>
      <c r="F140" s="7">
        <f t="shared" si="37"/>
        <v>86.36363636363636</v>
      </c>
      <c r="G140" s="7">
        <f t="shared" si="38"/>
        <v>85.36363636363636</v>
      </c>
      <c r="H140" s="7">
        <f t="shared" si="39"/>
        <v>0.98842105263157898</v>
      </c>
    </row>
    <row r="141" spans="1:44">
      <c r="A141" s="356"/>
      <c r="B141" s="3" t="s">
        <v>38</v>
      </c>
      <c r="C141" s="186">
        <f t="shared" si="36"/>
        <v>41000</v>
      </c>
      <c r="D141" s="7">
        <v>50</v>
      </c>
      <c r="F141" s="7">
        <f t="shared" si="37"/>
        <v>820</v>
      </c>
      <c r="G141" s="7">
        <f t="shared" si="38"/>
        <v>819</v>
      </c>
      <c r="H141" s="7">
        <f t="shared" si="39"/>
        <v>0.99878048780487805</v>
      </c>
    </row>
    <row r="142" spans="1:44">
      <c r="A142" s="356"/>
      <c r="B142" s="3" t="s">
        <v>13</v>
      </c>
      <c r="C142" s="186">
        <f t="shared" si="36"/>
        <v>47000</v>
      </c>
      <c r="D142" s="7">
        <v>5075</v>
      </c>
      <c r="F142" s="7">
        <f t="shared" si="37"/>
        <v>9.2610837438423648</v>
      </c>
      <c r="G142" s="7">
        <f t="shared" si="38"/>
        <v>8.2610837438423648</v>
      </c>
      <c r="H142" s="7">
        <f t="shared" si="39"/>
        <v>0.89202127659574471</v>
      </c>
    </row>
    <row r="143" spans="1:44">
      <c r="A143" s="356"/>
      <c r="B143" s="3" t="s">
        <v>23</v>
      </c>
      <c r="C143" s="186">
        <f t="shared" si="36"/>
        <v>6400</v>
      </c>
      <c r="D143" s="7">
        <v>100</v>
      </c>
      <c r="F143" s="7">
        <f t="shared" si="37"/>
        <v>64</v>
      </c>
      <c r="G143" s="7">
        <f t="shared" si="38"/>
        <v>63</v>
      </c>
      <c r="H143" s="7">
        <f t="shared" si="39"/>
        <v>0.984375</v>
      </c>
    </row>
    <row r="144" spans="1:44">
      <c r="A144" s="356"/>
      <c r="B144" s="3" t="s">
        <v>22</v>
      </c>
      <c r="C144" s="186">
        <f t="shared" si="36"/>
        <v>6275</v>
      </c>
      <c r="D144" s="7">
        <v>0</v>
      </c>
      <c r="F144" s="186" t="s">
        <v>19</v>
      </c>
      <c r="G144" s="186" t="s">
        <v>19</v>
      </c>
      <c r="H144" s="186" t="s">
        <v>19</v>
      </c>
    </row>
    <row r="145" spans="1:8">
      <c r="A145" s="356"/>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6"/>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 ref="P91:Z91"/>
    <mergeCell ref="A77:A88"/>
    <mergeCell ref="P89:Z89"/>
    <mergeCell ref="C74:N74"/>
    <mergeCell ref="C76:N76"/>
    <mergeCell ref="A136:A146"/>
    <mergeCell ref="A99:I99"/>
    <mergeCell ref="M115:U115"/>
    <mergeCell ref="A135:I135"/>
    <mergeCell ref="A119:A129"/>
    <mergeCell ref="A103:A114"/>
    <mergeCell ref="A117:I117"/>
    <mergeCell ref="A101:I101"/>
    <mergeCell ref="BI56:BS56"/>
    <mergeCell ref="AR44:AR55"/>
    <mergeCell ref="BG44:BG55"/>
    <mergeCell ref="AT42:BD42"/>
    <mergeCell ref="BI42:BS42"/>
    <mergeCell ref="AT56:BD56"/>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63" t="s">
        <v>110</v>
      </c>
      <c r="D42" s="363"/>
      <c r="E42" s="363"/>
      <c r="F42" s="363"/>
      <c r="G42" s="363"/>
      <c r="H42" s="363"/>
      <c r="I42" s="363"/>
      <c r="J42" s="363"/>
      <c r="K42" s="363"/>
      <c r="L42" s="363"/>
      <c r="M42" s="363"/>
      <c r="N42" s="363"/>
      <c r="O42" s="363"/>
      <c r="P42" s="363"/>
      <c r="Q42" s="363"/>
      <c r="R42" s="363"/>
      <c r="T42" s="363" t="s">
        <v>1</v>
      </c>
      <c r="U42" s="363"/>
      <c r="V42" s="363"/>
      <c r="W42" s="363"/>
      <c r="X42" s="363"/>
      <c r="Y42" s="363"/>
      <c r="Z42" s="363"/>
      <c r="AA42" s="363"/>
      <c r="AB42" s="363"/>
      <c r="AC42" s="363"/>
      <c r="AD42" s="363"/>
      <c r="AE42" s="363"/>
      <c r="AF42" s="363"/>
      <c r="AG42" s="363"/>
      <c r="AH42" s="363"/>
      <c r="AJ42" s="363" t="s">
        <v>127</v>
      </c>
      <c r="AK42" s="363"/>
      <c r="AL42" s="363"/>
      <c r="AM42" s="363"/>
      <c r="AN42" s="363"/>
      <c r="AO42" s="363"/>
      <c r="AP42" s="363"/>
      <c r="AQ42" s="363"/>
      <c r="AR42" s="363"/>
      <c r="BA42" s="363" t="s">
        <v>1</v>
      </c>
      <c r="BB42" s="363"/>
      <c r="BC42" s="363"/>
      <c r="BD42" s="363"/>
      <c r="BE42" s="363"/>
      <c r="BF42" s="363"/>
      <c r="BG42" s="363"/>
      <c r="BH42" s="363"/>
      <c r="BI42" s="363"/>
      <c r="BJ42" s="363"/>
      <c r="BK42" s="363"/>
      <c r="BL42" s="363"/>
      <c r="BM42" s="363"/>
      <c r="BN42" s="363"/>
      <c r="BO42" s="363"/>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6"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6"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6"/>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6"/>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6"/>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6"/>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6"/>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6"/>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6"/>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6"/>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6"/>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6"/>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6"/>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6"/>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6"/>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6"/>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6"/>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6"/>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6"/>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6"/>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6"/>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6"/>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6"/>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6"/>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6"/>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6"/>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6"/>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6"/>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6"/>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6"/>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6"/>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6"/>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63"/>
      <c r="U60" s="363"/>
      <c r="V60" s="363"/>
      <c r="W60" s="363"/>
      <c r="X60" s="363"/>
      <c r="Y60" s="363"/>
      <c r="Z60" s="363"/>
      <c r="AA60" s="363"/>
      <c r="AB60" s="363"/>
      <c r="AC60" s="363"/>
      <c r="AD60" s="363"/>
      <c r="AE60" s="363"/>
      <c r="AF60" s="363"/>
      <c r="AG60" s="363"/>
      <c r="AH60" s="363"/>
      <c r="AJ60" s="363"/>
      <c r="AK60" s="363"/>
      <c r="AL60" s="363"/>
      <c r="AM60" s="363"/>
      <c r="AN60" s="363"/>
      <c r="AO60" s="363"/>
      <c r="AP60" s="363"/>
      <c r="AQ60" s="363"/>
      <c r="AR60" s="363"/>
      <c r="AT60" s="162" t="s">
        <v>104</v>
      </c>
      <c r="AV60" s="162" t="s">
        <v>9</v>
      </c>
      <c r="AZ60" s="19"/>
      <c r="BA60" s="363" t="s">
        <v>254</v>
      </c>
      <c r="BB60" s="363"/>
      <c r="BC60" s="363"/>
      <c r="BD60" s="363"/>
      <c r="BE60" s="363"/>
      <c r="BF60" s="363"/>
      <c r="BG60" s="363"/>
      <c r="BH60" s="363"/>
      <c r="BI60" s="363"/>
      <c r="BJ60" s="363"/>
      <c r="BK60" s="363"/>
      <c r="BL60" s="363"/>
      <c r="BM60" s="363"/>
      <c r="BN60" s="363"/>
      <c r="BO60" s="363"/>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63" t="s">
        <v>130</v>
      </c>
      <c r="U62" s="363"/>
      <c r="V62" s="363"/>
      <c r="W62" s="363"/>
      <c r="X62" s="363"/>
      <c r="Y62" s="363"/>
      <c r="Z62" s="363"/>
      <c r="AA62" s="363"/>
      <c r="AB62" s="363"/>
      <c r="AC62" s="363"/>
      <c r="AD62" s="363"/>
      <c r="AE62" s="363"/>
      <c r="AF62" s="363"/>
      <c r="AG62" s="363"/>
      <c r="AH62" s="363"/>
      <c r="AJ62" s="363" t="s">
        <v>211</v>
      </c>
      <c r="AK62" s="363"/>
      <c r="AL62" s="363"/>
      <c r="AM62" s="363"/>
      <c r="AN62" s="363"/>
      <c r="AO62" s="363"/>
      <c r="AP62" s="363"/>
      <c r="AQ62" s="363"/>
      <c r="AR62" s="363"/>
    </row>
    <row r="63" spans="1:67" ht="16" customHeight="1">
      <c r="AQ63" s="3" t="s">
        <v>250</v>
      </c>
      <c r="AR63" s="275">
        <f>SUM(AJ61:AR61)</f>
        <v>25915.380499999999</v>
      </c>
    </row>
    <row r="64" spans="1:67" ht="16" customHeight="1">
      <c r="AQ64" s="3" t="s">
        <v>251</v>
      </c>
      <c r="AR64" s="276">
        <f>SUM(V51:W51,V53:AA53,X59:Y59,AC59:AD59)</f>
        <v>459.99950000000001</v>
      </c>
      <c r="AW64" s="36"/>
      <c r="AX64" s="36"/>
      <c r="AY64" s="36"/>
    </row>
    <row r="65" spans="1:58" ht="16" customHeight="1">
      <c r="AQ65" s="3" t="s">
        <v>252</v>
      </c>
      <c r="AR65" s="275">
        <f>AR63+AR64</f>
        <v>26375.38</v>
      </c>
      <c r="AW65" s="36"/>
      <c r="AX65" s="36"/>
      <c r="AY65" s="36"/>
    </row>
    <row r="66" spans="1:58" ht="18" customHeight="1">
      <c r="A66" s="356"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71" t="s">
        <v>246</v>
      </c>
      <c r="AT66" s="356" t="s">
        <v>1</v>
      </c>
      <c r="AU66" s="3" t="s">
        <v>177</v>
      </c>
      <c r="AV66" s="7">
        <f>SUM(C66:R66)</f>
        <v>50000</v>
      </c>
      <c r="AW66" s="36"/>
      <c r="AX66" s="164"/>
      <c r="AY66" s="164"/>
      <c r="AZ66" s="224"/>
      <c r="BA66" s="224"/>
      <c r="BB66" s="224"/>
      <c r="BC66" s="224"/>
      <c r="BD66" s="224"/>
      <c r="BE66" s="224"/>
      <c r="BF66" s="25"/>
    </row>
    <row r="67" spans="1:58" ht="18" customHeight="1">
      <c r="A67" s="356"/>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71"/>
      <c r="AT67" s="356"/>
      <c r="AU67" s="3" t="s">
        <v>178</v>
      </c>
      <c r="AV67" s="186">
        <f>SUM(C67:R67)</f>
        <v>43000</v>
      </c>
      <c r="AW67" s="36"/>
      <c r="AX67" s="204"/>
      <c r="AY67" s="204"/>
      <c r="AZ67" s="224"/>
      <c r="BA67" s="224"/>
      <c r="BB67" s="224"/>
      <c r="BC67" s="224"/>
      <c r="BD67" s="224"/>
      <c r="BE67" s="224"/>
      <c r="BF67" s="25"/>
    </row>
    <row r="68" spans="1:58" ht="18" customHeight="1">
      <c r="A68" s="356"/>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9"/>
      <c r="AT68" s="356"/>
      <c r="AU68" s="3" t="s">
        <v>28</v>
      </c>
      <c r="AV68" s="186">
        <f>SUM(C68:R68)</f>
        <v>41000</v>
      </c>
      <c r="AW68" s="36"/>
      <c r="AX68" s="164"/>
      <c r="AY68" s="164"/>
      <c r="AZ68" s="224"/>
      <c r="BA68" s="224"/>
      <c r="BB68" s="224"/>
      <c r="BC68" s="224"/>
      <c r="BD68" s="224"/>
      <c r="BE68" s="224"/>
      <c r="BF68" s="25"/>
    </row>
    <row r="69" spans="1:58" ht="18" customHeight="1">
      <c r="A69" s="356"/>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9"/>
      <c r="AT69" s="356"/>
      <c r="AU69" s="3" t="s">
        <v>0</v>
      </c>
      <c r="AV69" s="186">
        <f>SUM(D69:R69)</f>
        <v>47500</v>
      </c>
      <c r="AW69" s="36"/>
      <c r="AX69" s="164"/>
      <c r="AY69" s="164"/>
      <c r="AZ69" s="224"/>
      <c r="BA69" s="224"/>
      <c r="BB69" s="224"/>
      <c r="BC69" s="224"/>
      <c r="BD69" s="224"/>
      <c r="BE69" s="224"/>
      <c r="BF69" s="25"/>
    </row>
    <row r="70" spans="1:58" ht="18" customHeight="1">
      <c r="A70" s="356"/>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9"/>
      <c r="AT70" s="356"/>
      <c r="AU70" s="3" t="s">
        <v>37</v>
      </c>
      <c r="AV70" s="186">
        <f>SUM(D70:R70)</f>
        <v>47000</v>
      </c>
      <c r="AW70" s="36"/>
      <c r="AX70" s="164"/>
      <c r="AY70" s="164"/>
      <c r="AZ70" s="224"/>
      <c r="BA70" s="224"/>
      <c r="BB70" s="224"/>
      <c r="BC70" s="224"/>
      <c r="BD70" s="224"/>
      <c r="BE70" s="224"/>
      <c r="BF70" s="25"/>
    </row>
    <row r="71" spans="1:58" ht="18" customHeight="1">
      <c r="A71" s="356"/>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9"/>
      <c r="AT71" s="356"/>
      <c r="AU71" s="3" t="s">
        <v>38</v>
      </c>
      <c r="AV71" s="186">
        <f t="shared" ref="AV71:AV80" si="4">SUM(C71:R71)</f>
        <v>41000</v>
      </c>
      <c r="AW71" s="36"/>
      <c r="AX71" s="164"/>
      <c r="AY71" s="164"/>
      <c r="AZ71" s="224"/>
      <c r="BA71" s="224"/>
      <c r="BB71" s="224"/>
      <c r="BC71" s="224"/>
      <c r="BD71" s="224"/>
      <c r="BE71" s="224"/>
      <c r="BF71" s="25"/>
    </row>
    <row r="72" spans="1:58" ht="16" customHeight="1">
      <c r="A72" s="356"/>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9"/>
      <c r="AT72" s="356"/>
      <c r="AU72" s="3" t="s">
        <v>13</v>
      </c>
      <c r="AV72" s="186">
        <f t="shared" si="4"/>
        <v>42000</v>
      </c>
      <c r="AW72" s="36"/>
      <c r="AX72" s="164"/>
      <c r="AY72" s="164"/>
      <c r="AZ72" s="224"/>
      <c r="BA72" s="224"/>
      <c r="BB72" s="224"/>
      <c r="BC72" s="224"/>
      <c r="BD72" s="224"/>
      <c r="BE72" s="224"/>
      <c r="BF72" s="25"/>
    </row>
    <row r="73" spans="1:58" ht="16" customHeight="1">
      <c r="A73" s="356"/>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9"/>
      <c r="AT73" s="356"/>
      <c r="AU73" s="3" t="s">
        <v>23</v>
      </c>
      <c r="AV73" s="186">
        <f t="shared" si="4"/>
        <v>6400</v>
      </c>
      <c r="AW73" s="36"/>
      <c r="AX73" s="164"/>
      <c r="AY73" s="164"/>
      <c r="AZ73" s="224"/>
      <c r="BA73" s="224"/>
      <c r="BB73" s="224"/>
      <c r="BC73" s="224"/>
      <c r="BD73" s="224"/>
      <c r="BE73" s="224"/>
      <c r="BF73" s="25"/>
    </row>
    <row r="74" spans="1:58" ht="16" customHeight="1">
      <c r="A74" s="356"/>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9"/>
      <c r="AT74" s="356"/>
      <c r="AU74" s="3" t="s">
        <v>22</v>
      </c>
      <c r="AV74" s="186">
        <f t="shared" si="4"/>
        <v>6275</v>
      </c>
      <c r="AW74" s="36"/>
      <c r="AX74" s="164"/>
      <c r="AY74" s="164"/>
      <c r="AZ74" s="224"/>
      <c r="BA74" s="224"/>
      <c r="BB74" s="224"/>
      <c r="BC74" s="224"/>
      <c r="BD74" s="224"/>
      <c r="BE74" s="224"/>
      <c r="BF74" s="25"/>
    </row>
    <row r="75" spans="1:58" ht="16" customHeight="1">
      <c r="A75" s="356"/>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9"/>
      <c r="AT75" s="356"/>
      <c r="AU75" s="3" t="s">
        <v>133</v>
      </c>
      <c r="AV75" s="186">
        <f t="shared" si="4"/>
        <v>15150</v>
      </c>
      <c r="AW75" s="36"/>
      <c r="AX75" s="164"/>
      <c r="AY75" s="164"/>
      <c r="AZ75" s="224"/>
      <c r="BA75" s="224"/>
      <c r="BB75" s="224"/>
      <c r="BC75" s="224"/>
      <c r="BD75" s="224"/>
      <c r="BE75" s="224"/>
      <c r="BF75" s="25"/>
    </row>
    <row r="76" spans="1:58" ht="16" customHeight="1">
      <c r="A76" s="356"/>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9"/>
      <c r="AT76" s="356"/>
      <c r="AU76" s="3" t="s">
        <v>134</v>
      </c>
      <c r="AV76" s="186">
        <f t="shared" si="4"/>
        <v>26000</v>
      </c>
      <c r="AW76" s="36"/>
      <c r="AX76" s="164"/>
      <c r="AY76" s="164"/>
      <c r="AZ76" s="224"/>
      <c r="BA76" s="224"/>
      <c r="BB76" s="224"/>
      <c r="BC76" s="224"/>
      <c r="BD76" s="224"/>
      <c r="BE76" s="224"/>
      <c r="BF76" s="25"/>
    </row>
    <row r="77" spans="1:58" ht="16" customHeight="1">
      <c r="A77" s="356"/>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9"/>
      <c r="AT77" s="356"/>
      <c r="AU77" s="3" t="s">
        <v>32</v>
      </c>
      <c r="AV77" s="186">
        <f t="shared" si="4"/>
        <v>3000.4</v>
      </c>
      <c r="AW77" s="36"/>
      <c r="AX77" s="165"/>
      <c r="AY77" s="164"/>
      <c r="AZ77" s="224"/>
      <c r="BA77" s="224"/>
      <c r="BB77" s="224"/>
      <c r="BC77" s="224"/>
      <c r="BD77" s="224"/>
      <c r="BE77" s="224"/>
      <c r="BF77" s="25"/>
    </row>
    <row r="78" spans="1:58" ht="16" customHeight="1">
      <c r="A78" s="356"/>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9"/>
      <c r="AT78" s="356"/>
      <c r="AU78" s="3" t="s">
        <v>33</v>
      </c>
      <c r="AV78" s="186">
        <f t="shared" si="4"/>
        <v>20000</v>
      </c>
      <c r="AW78" s="36"/>
      <c r="AX78" s="164"/>
      <c r="AY78" s="164"/>
      <c r="AZ78" s="224"/>
      <c r="BA78" s="224"/>
      <c r="BB78" s="224"/>
      <c r="BC78" s="224"/>
      <c r="BD78" s="224"/>
      <c r="BE78" s="224"/>
      <c r="BF78" s="25"/>
    </row>
    <row r="79" spans="1:58" ht="16" customHeight="1">
      <c r="A79" s="356"/>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9"/>
      <c r="AT79" s="356"/>
      <c r="AU79" s="3" t="s">
        <v>42</v>
      </c>
      <c r="AV79" s="186">
        <f t="shared" si="4"/>
        <v>1200</v>
      </c>
      <c r="AW79" s="36"/>
      <c r="AX79" s="36"/>
      <c r="AY79" s="36"/>
      <c r="AZ79" s="224"/>
      <c r="BA79" s="224"/>
      <c r="BB79" s="224"/>
      <c r="BC79" s="224"/>
      <c r="BD79" s="224"/>
      <c r="BE79" s="224"/>
      <c r="BF79" s="25"/>
    </row>
    <row r="80" spans="1:58" ht="16" customHeight="1">
      <c r="A80" s="356"/>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9"/>
      <c r="AT80" s="356"/>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6"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6"/>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6"/>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6"/>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6"/>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6"/>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6"/>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6"/>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6"/>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6"/>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6"/>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6"/>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6"/>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6"/>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6"/>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6"/>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63" t="s">
        <v>106</v>
      </c>
      <c r="U101" s="363"/>
      <c r="V101" s="363"/>
      <c r="W101" s="363"/>
      <c r="X101" s="363"/>
      <c r="Y101" s="363"/>
      <c r="Z101" s="363"/>
      <c r="AA101" s="363"/>
      <c r="AB101" s="363"/>
      <c r="AC101" s="363"/>
      <c r="AD101" s="363"/>
      <c r="AE101" s="363"/>
      <c r="AF101" s="363"/>
      <c r="AG101" s="363"/>
      <c r="AH101" s="363"/>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63" t="s">
        <v>115</v>
      </c>
      <c r="U103" s="363"/>
      <c r="V103" s="363"/>
      <c r="W103" s="363"/>
      <c r="X103" s="363"/>
      <c r="Y103" s="363"/>
      <c r="Z103" s="363"/>
      <c r="AA103" s="363"/>
      <c r="AB103" s="363"/>
      <c r="AC103" s="363"/>
      <c r="AD103" s="363"/>
      <c r="AE103" s="363"/>
      <c r="AF103" s="363"/>
      <c r="AG103" s="363"/>
      <c r="AH103" s="363"/>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63" t="s">
        <v>122</v>
      </c>
      <c r="B111" s="363"/>
      <c r="C111" s="363"/>
      <c r="D111" s="363"/>
      <c r="E111" s="363"/>
      <c r="F111" s="363"/>
      <c r="G111" s="363"/>
      <c r="H111" s="363"/>
      <c r="I111" s="363"/>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6"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6"/>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6"/>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6"/>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6"/>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6"/>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6"/>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6"/>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6"/>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6"/>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6"/>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6"/>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6"/>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6"/>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6"/>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6"/>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63" t="s">
        <v>123</v>
      </c>
      <c r="B131" s="363"/>
      <c r="C131" s="363"/>
      <c r="D131" s="363"/>
      <c r="E131" s="363"/>
      <c r="F131" s="363"/>
      <c r="G131" s="363"/>
      <c r="H131" s="363"/>
      <c r="I131" s="363"/>
    </row>
    <row r="133" spans="1:25" ht="16" customHeight="1">
      <c r="A133" s="356"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6"/>
      <c r="B134" s="3" t="s">
        <v>178</v>
      </c>
      <c r="C134" s="186">
        <f t="shared" si="13"/>
        <v>43000</v>
      </c>
      <c r="E134" s="186">
        <v>43000</v>
      </c>
      <c r="G134" s="186">
        <v>0</v>
      </c>
      <c r="I134" s="27">
        <f t="shared" ref="I134:I147" si="14">C134-E134-G134</f>
        <v>0</v>
      </c>
    </row>
    <row r="135" spans="1:25">
      <c r="A135" s="356"/>
      <c r="B135" s="3" t="s">
        <v>28</v>
      </c>
      <c r="C135" s="186">
        <f t="shared" si="13"/>
        <v>41000</v>
      </c>
      <c r="E135" s="7">
        <v>-2075</v>
      </c>
      <c r="G135" s="7">
        <v>43075</v>
      </c>
      <c r="I135" s="27">
        <f t="shared" si="14"/>
        <v>0</v>
      </c>
    </row>
    <row r="136" spans="1:25">
      <c r="A136" s="356"/>
      <c r="B136" s="3" t="s">
        <v>0</v>
      </c>
      <c r="C136" s="186">
        <f t="shared" si="13"/>
        <v>47500</v>
      </c>
      <c r="E136" s="7">
        <v>-2575</v>
      </c>
      <c r="G136" s="7">
        <v>50075</v>
      </c>
      <c r="I136" s="27">
        <f t="shared" si="14"/>
        <v>0</v>
      </c>
    </row>
    <row r="137" spans="1:25">
      <c r="A137" s="356"/>
      <c r="B137" s="3" t="s">
        <v>37</v>
      </c>
      <c r="C137" s="186">
        <f t="shared" si="13"/>
        <v>47000</v>
      </c>
      <c r="E137" s="7">
        <v>-545</v>
      </c>
      <c r="G137" s="7">
        <v>47545</v>
      </c>
      <c r="I137" s="27">
        <f t="shared" si="14"/>
        <v>0</v>
      </c>
    </row>
    <row r="138" spans="1:25">
      <c r="A138" s="356"/>
      <c r="B138" s="3" t="s">
        <v>38</v>
      </c>
      <c r="C138" s="186">
        <f t="shared" si="13"/>
        <v>41000</v>
      </c>
      <c r="E138" s="7">
        <v>-45</v>
      </c>
      <c r="G138" s="7">
        <v>41045</v>
      </c>
      <c r="I138" s="27">
        <f t="shared" si="14"/>
        <v>0</v>
      </c>
    </row>
    <row r="139" spans="1:25">
      <c r="A139" s="356"/>
      <c r="B139" s="3" t="s">
        <v>13</v>
      </c>
      <c r="C139" s="186">
        <f t="shared" si="13"/>
        <v>42000</v>
      </c>
      <c r="E139" s="7">
        <v>-5075</v>
      </c>
      <c r="G139" s="7">
        <v>47075</v>
      </c>
      <c r="I139" s="27">
        <f t="shared" si="14"/>
        <v>0</v>
      </c>
    </row>
    <row r="140" spans="1:25">
      <c r="A140" s="356"/>
      <c r="B140" s="3" t="s">
        <v>23</v>
      </c>
      <c r="C140" s="186">
        <f t="shared" si="13"/>
        <v>6400</v>
      </c>
      <c r="D140" s="162" t="s">
        <v>116</v>
      </c>
      <c r="E140" s="7">
        <v>-9700</v>
      </c>
      <c r="F140" s="162" t="s">
        <v>116</v>
      </c>
      <c r="G140" s="7">
        <v>16100</v>
      </c>
      <c r="H140" s="138" t="s">
        <v>25</v>
      </c>
      <c r="I140" s="27">
        <f t="shared" si="14"/>
        <v>0</v>
      </c>
    </row>
    <row r="141" spans="1:25">
      <c r="A141" s="356"/>
      <c r="B141" s="3" t="s">
        <v>22</v>
      </c>
      <c r="C141" s="186">
        <f t="shared" si="13"/>
        <v>6275</v>
      </c>
      <c r="E141" s="7">
        <v>-125</v>
      </c>
      <c r="G141" s="7">
        <v>6400</v>
      </c>
      <c r="I141" s="27">
        <f t="shared" si="14"/>
        <v>0</v>
      </c>
    </row>
    <row r="142" spans="1:25">
      <c r="A142" s="356"/>
      <c r="B142" s="3" t="s">
        <v>133</v>
      </c>
      <c r="C142" s="186">
        <f t="shared" si="13"/>
        <v>15150</v>
      </c>
      <c r="E142" s="7">
        <v>-367.99979999999999</v>
      </c>
      <c r="G142" s="7">
        <v>15517.9998</v>
      </c>
      <c r="I142" s="27">
        <f t="shared" si="14"/>
        <v>0</v>
      </c>
    </row>
    <row r="143" spans="1:25">
      <c r="A143" s="356"/>
      <c r="B143" s="3" t="s">
        <v>134</v>
      </c>
      <c r="C143" s="186">
        <f t="shared" si="13"/>
        <v>26000</v>
      </c>
      <c r="E143" s="7">
        <v>-526.99969999999996</v>
      </c>
      <c r="G143" s="7">
        <v>26526.9997</v>
      </c>
      <c r="I143" s="27">
        <f t="shared" si="14"/>
        <v>0</v>
      </c>
    </row>
    <row r="144" spans="1:25">
      <c r="A144" s="356"/>
      <c r="B144" s="3" t="s">
        <v>32</v>
      </c>
      <c r="C144" s="186">
        <f t="shared" si="13"/>
        <v>3000.4</v>
      </c>
      <c r="E144" s="7">
        <v>-22999.599999999999</v>
      </c>
      <c r="G144" s="7">
        <v>26000</v>
      </c>
      <c r="I144" s="27">
        <f t="shared" si="14"/>
        <v>0</v>
      </c>
    </row>
    <row r="145" spans="1:9">
      <c r="A145" s="356"/>
      <c r="B145" s="3" t="s">
        <v>33</v>
      </c>
      <c r="C145" s="186">
        <f t="shared" si="13"/>
        <v>20000</v>
      </c>
      <c r="E145" s="7">
        <v>-5000</v>
      </c>
      <c r="G145" s="7">
        <v>25000</v>
      </c>
      <c r="I145" s="27">
        <f t="shared" si="14"/>
        <v>0</v>
      </c>
    </row>
    <row r="146" spans="1:9">
      <c r="A146" s="356"/>
      <c r="B146" s="3" t="s">
        <v>42</v>
      </c>
      <c r="C146" s="186">
        <f t="shared" si="13"/>
        <v>1200</v>
      </c>
      <c r="E146" s="7">
        <v>-4800</v>
      </c>
      <c r="G146" s="7">
        <v>6000</v>
      </c>
      <c r="I146" s="27">
        <f t="shared" si="14"/>
        <v>0</v>
      </c>
    </row>
    <row r="147" spans="1:9">
      <c r="A147" s="356"/>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6" t="s">
        <v>171</v>
      </c>
      <c r="B155" s="3" t="s">
        <v>177</v>
      </c>
      <c r="C155" s="7">
        <f t="shared" ref="C155:C169" si="15">AV66</f>
        <v>50000</v>
      </c>
      <c r="D155" s="7">
        <f t="array" ref="D155:D169">TRANSPOSE(T61:AH61)</f>
        <v>0</v>
      </c>
      <c r="F155" s="7" t="s">
        <v>19</v>
      </c>
    </row>
    <row r="156" spans="1:9" ht="16" customHeight="1">
      <c r="A156" s="356"/>
      <c r="B156" s="3" t="s">
        <v>178</v>
      </c>
      <c r="C156" s="186">
        <f t="shared" si="15"/>
        <v>43000</v>
      </c>
      <c r="D156" s="186">
        <v>0</v>
      </c>
      <c r="F156" s="186" t="s">
        <v>19</v>
      </c>
    </row>
    <row r="157" spans="1:9">
      <c r="A157" s="356"/>
      <c r="B157" s="3" t="s">
        <v>28</v>
      </c>
      <c r="C157" s="186">
        <f t="shared" si="15"/>
        <v>41000</v>
      </c>
      <c r="D157" s="7">
        <v>43075</v>
      </c>
      <c r="F157" s="7">
        <f t="shared" ref="F157:F169" si="16">C157/D157</f>
        <v>0.9518282066163668</v>
      </c>
    </row>
    <row r="158" spans="1:9">
      <c r="A158" s="356"/>
      <c r="B158" s="3" t="s">
        <v>0</v>
      </c>
      <c r="C158" s="186">
        <f t="shared" si="15"/>
        <v>47500</v>
      </c>
      <c r="D158" s="7">
        <v>50075</v>
      </c>
      <c r="F158" s="7">
        <f t="shared" si="16"/>
        <v>0.94857713429855217</v>
      </c>
    </row>
    <row r="159" spans="1:9">
      <c r="A159" s="356"/>
      <c r="B159" s="3" t="s">
        <v>37</v>
      </c>
      <c r="C159" s="186">
        <f t="shared" si="15"/>
        <v>47000</v>
      </c>
      <c r="D159" s="7">
        <v>47545</v>
      </c>
      <c r="F159" s="7">
        <f t="shared" si="16"/>
        <v>0.98853717530760332</v>
      </c>
    </row>
    <row r="160" spans="1:9">
      <c r="A160" s="356"/>
      <c r="B160" s="3" t="s">
        <v>38</v>
      </c>
      <c r="C160" s="186">
        <f t="shared" si="15"/>
        <v>41000</v>
      </c>
      <c r="D160" s="7">
        <v>41045</v>
      </c>
      <c r="F160" s="7">
        <f t="shared" si="16"/>
        <v>0.99890364234376905</v>
      </c>
    </row>
    <row r="161" spans="1:9">
      <c r="A161" s="356"/>
      <c r="B161" s="3" t="s">
        <v>13</v>
      </c>
      <c r="C161" s="186">
        <f t="shared" si="15"/>
        <v>42000</v>
      </c>
      <c r="D161" s="7">
        <v>47075</v>
      </c>
      <c r="F161" s="7">
        <f t="shared" si="16"/>
        <v>0.89219330855018586</v>
      </c>
    </row>
    <row r="162" spans="1:9">
      <c r="A162" s="356"/>
      <c r="B162" s="3" t="s">
        <v>23</v>
      </c>
      <c r="C162" s="186">
        <f t="shared" si="15"/>
        <v>6400</v>
      </c>
      <c r="D162" s="7">
        <v>16100</v>
      </c>
      <c r="F162" s="7">
        <f t="shared" si="16"/>
        <v>0.39751552795031053</v>
      </c>
    </row>
    <row r="163" spans="1:9">
      <c r="A163" s="356"/>
      <c r="B163" s="3" t="s">
        <v>22</v>
      </c>
      <c r="C163" s="186">
        <f t="shared" si="15"/>
        <v>6275</v>
      </c>
      <c r="D163" s="7">
        <v>6400</v>
      </c>
      <c r="F163" s="7">
        <f t="shared" si="16"/>
        <v>0.98046875</v>
      </c>
    </row>
    <row r="164" spans="1:9">
      <c r="A164" s="356"/>
      <c r="B164" s="3" t="s">
        <v>133</v>
      </c>
      <c r="C164" s="186">
        <f t="shared" si="15"/>
        <v>15150</v>
      </c>
      <c r="D164" s="7">
        <v>15517.9998</v>
      </c>
      <c r="F164" s="7">
        <f t="shared" si="16"/>
        <v>0.9762856163975463</v>
      </c>
    </row>
    <row r="165" spans="1:9">
      <c r="A165" s="356"/>
      <c r="B165" s="3" t="s">
        <v>134</v>
      </c>
      <c r="C165" s="186">
        <f t="shared" si="15"/>
        <v>26000</v>
      </c>
      <c r="D165" s="7">
        <v>26526.9997</v>
      </c>
      <c r="F165" s="7">
        <f t="shared" si="16"/>
        <v>0.98013346002337387</v>
      </c>
    </row>
    <row r="166" spans="1:9">
      <c r="A166" s="356"/>
      <c r="B166" s="3" t="s">
        <v>32</v>
      </c>
      <c r="C166" s="186">
        <f t="shared" si="15"/>
        <v>3000.4</v>
      </c>
      <c r="D166" s="7">
        <v>26000</v>
      </c>
      <c r="F166" s="7">
        <f t="shared" si="16"/>
        <v>0.1154</v>
      </c>
    </row>
    <row r="167" spans="1:9">
      <c r="A167" s="356"/>
      <c r="B167" s="3" t="s">
        <v>33</v>
      </c>
      <c r="C167" s="186">
        <f t="shared" si="15"/>
        <v>20000</v>
      </c>
      <c r="D167" s="7">
        <v>25000</v>
      </c>
      <c r="F167" s="7">
        <f t="shared" si="16"/>
        <v>0.8</v>
      </c>
    </row>
    <row r="168" spans="1:9">
      <c r="A168" s="356"/>
      <c r="B168" s="3" t="s">
        <v>42</v>
      </c>
      <c r="C168" s="186">
        <f t="shared" si="15"/>
        <v>1200</v>
      </c>
      <c r="D168" s="7">
        <v>6000</v>
      </c>
      <c r="F168" s="7">
        <f t="shared" si="16"/>
        <v>0.2</v>
      </c>
    </row>
    <row r="169" spans="1:9">
      <c r="A169" s="356"/>
      <c r="B169" s="3" t="s">
        <v>34</v>
      </c>
      <c r="C169" s="186">
        <f t="shared" si="15"/>
        <v>1799.98</v>
      </c>
      <c r="D169" s="7">
        <v>15050</v>
      </c>
      <c r="F169" s="7">
        <f t="shared" si="16"/>
        <v>0.1196</v>
      </c>
    </row>
    <row r="170" spans="1:9">
      <c r="C170" s="162"/>
      <c r="D170" s="142"/>
      <c r="F170" s="159"/>
    </row>
    <row r="175" spans="1:9" ht="47">
      <c r="A175" s="366" t="s">
        <v>126</v>
      </c>
      <c r="B175" s="366"/>
      <c r="C175" s="366"/>
      <c r="D175" s="366"/>
      <c r="E175" s="366"/>
      <c r="F175" s="366"/>
      <c r="G175" s="366"/>
      <c r="H175" s="366"/>
      <c r="I175" s="366"/>
    </row>
    <row r="177" spans="1:6">
      <c r="A177" s="356" t="s">
        <v>179</v>
      </c>
      <c r="B177" s="3" t="str">
        <f t="array" ref="B177:B185">TRANSPOSE(AJ43:AR43)</f>
        <v>Exports</v>
      </c>
      <c r="C177" s="7">
        <f t="array" ref="C177:C185">TRANSPOSE(AJ61:AR61)</f>
        <v>0</v>
      </c>
      <c r="D177" s="7">
        <f t="array" ref="D177:D185">TRANSPOSE('Final energy E'!AB57:AJ57)</f>
        <v>0</v>
      </c>
      <c r="F177" s="7" t="s">
        <v>128</v>
      </c>
    </row>
    <row r="178" spans="1:6">
      <c r="A178" s="356"/>
      <c r="B178" s="3" t="str">
        <v xml:space="preserve">International aviation bunkers </v>
      </c>
      <c r="C178" s="7">
        <v>0</v>
      </c>
      <c r="D178" s="7">
        <v>0</v>
      </c>
      <c r="F178" s="7" t="s">
        <v>128</v>
      </c>
    </row>
    <row r="179" spans="1:6">
      <c r="A179" s="356"/>
      <c r="B179" s="3" t="str">
        <v xml:space="preserve">International marine bunkers </v>
      </c>
      <c r="C179" s="7">
        <v>0</v>
      </c>
      <c r="D179" s="7">
        <v>0</v>
      </c>
      <c r="F179" s="7" t="s">
        <v>128</v>
      </c>
    </row>
    <row r="180" spans="1:6">
      <c r="A180" s="356"/>
      <c r="B180" s="3" t="str">
        <v>Stock changes</v>
      </c>
      <c r="C180" s="7">
        <v>0</v>
      </c>
      <c r="D180" s="7">
        <v>0</v>
      </c>
      <c r="F180" s="7" t="s">
        <v>128</v>
      </c>
    </row>
    <row r="181" spans="1:6">
      <c r="A181" s="356"/>
      <c r="B181" s="3" t="str">
        <v>Non-energy use</v>
      </c>
      <c r="C181" s="7">
        <v>0</v>
      </c>
      <c r="D181" s="7">
        <v>0</v>
      </c>
      <c r="F181" s="7" t="s">
        <v>128</v>
      </c>
    </row>
    <row r="182" spans="1:6">
      <c r="A182" s="356"/>
      <c r="B182" s="3" t="str">
        <v>Losses</v>
      </c>
      <c r="C182" s="7">
        <v>0</v>
      </c>
      <c r="D182" s="7">
        <v>0</v>
      </c>
      <c r="F182" s="7" t="s">
        <v>128</v>
      </c>
    </row>
    <row r="183" spans="1:6">
      <c r="A183" s="356"/>
      <c r="B183" s="3" t="str">
        <v>Statistical differences</v>
      </c>
      <c r="C183" s="7">
        <v>0</v>
      </c>
      <c r="D183" s="7">
        <v>0</v>
      </c>
      <c r="F183" s="7" t="s">
        <v>128</v>
      </c>
    </row>
    <row r="184" spans="1:6">
      <c r="A184" s="356"/>
      <c r="B184" s="3" t="str">
        <v>Residential</v>
      </c>
      <c r="C184" s="7">
        <v>21200</v>
      </c>
      <c r="D184" s="7">
        <v>31000</v>
      </c>
      <c r="F184" s="7">
        <f>C184/D184</f>
        <v>0.68387096774193545</v>
      </c>
    </row>
    <row r="185" spans="1:6">
      <c r="A185" s="356"/>
      <c r="B185" s="3" t="str">
        <v>Transport</v>
      </c>
      <c r="C185" s="7">
        <v>4715.3805000000002</v>
      </c>
      <c r="D185" s="7">
        <v>40750</v>
      </c>
      <c r="F185" s="7">
        <f>C185/D185</f>
        <v>0.11571485889570553</v>
      </c>
    </row>
    <row r="186" spans="1:6">
      <c r="C186" s="160"/>
      <c r="D186" s="160"/>
      <c r="F186" s="161"/>
    </row>
  </sheetData>
  <mergeCells count="31">
    <mergeCell ref="BA42:BO42"/>
    <mergeCell ref="BA60:BO60"/>
    <mergeCell ref="AY44:AY59"/>
    <mergeCell ref="AJ62:AR62"/>
    <mergeCell ref="AJ60:AR60"/>
    <mergeCell ref="AT66:AT80"/>
    <mergeCell ref="A177:A185"/>
    <mergeCell ref="A131:I131"/>
    <mergeCell ref="A133:A147"/>
    <mergeCell ref="T101:AH101"/>
    <mergeCell ref="C84:R84"/>
    <mergeCell ref="A85:A100"/>
    <mergeCell ref="A113:A128"/>
    <mergeCell ref="S66:S67"/>
    <mergeCell ref="T66:T67"/>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375</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88"/>
      <c r="AP10" s="154"/>
      <c r="AQ10" s="140"/>
      <c r="AR10" s="140"/>
      <c r="AS10" s="140"/>
      <c r="AT10" s="140"/>
      <c r="AU10" s="140"/>
      <c r="AV10" s="36"/>
      <c r="AW10" s="36"/>
      <c r="IJ10"/>
    </row>
    <row r="11" spans="1:244">
      <c r="I11" s="4"/>
      <c r="AO11" s="388"/>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88"/>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88"/>
      <c r="AP13" s="154"/>
      <c r="AQ13" s="140"/>
      <c r="AR13" s="140"/>
      <c r="AS13" s="140"/>
      <c r="AT13" s="140"/>
      <c r="AU13" s="140"/>
      <c r="AV13" s="36"/>
      <c r="AW13" s="36"/>
      <c r="IJ13"/>
    </row>
    <row r="14" spans="1:244" ht="16" customHeight="1">
      <c r="K14" s="9"/>
      <c r="Y14" s="49"/>
      <c r="AA14" s="16"/>
      <c r="AB14" s="14"/>
      <c r="AO14" s="388"/>
      <c r="AP14" s="154"/>
      <c r="AQ14" s="140"/>
      <c r="AR14" s="140"/>
      <c r="AS14" s="140"/>
      <c r="AT14" s="140"/>
      <c r="AU14" s="140"/>
      <c r="AV14" s="36"/>
      <c r="AW14" s="36"/>
      <c r="IJ14"/>
    </row>
    <row r="15" spans="1:244">
      <c r="K15" s="9"/>
      <c r="Y15" s="49"/>
      <c r="AA15" s="16"/>
      <c r="AB15" s="99"/>
      <c r="AO15" s="388"/>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88"/>
      <c r="AP16" s="154"/>
      <c r="AQ16" s="140"/>
      <c r="AR16" s="140"/>
      <c r="AS16" s="140"/>
      <c r="AT16" s="140"/>
      <c r="AU16" s="140"/>
      <c r="AV16" s="36"/>
      <c r="AW16" s="36"/>
      <c r="IJ16"/>
    </row>
    <row r="17" spans="4:244" ht="16" customHeight="1">
      <c r="K17" s="9"/>
      <c r="Y17" s="49"/>
      <c r="AA17" s="16"/>
      <c r="AB17" s="14"/>
      <c r="AO17" s="388"/>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88"/>
      <c r="AP18" s="154"/>
      <c r="AQ18" s="140"/>
      <c r="AR18" s="140"/>
      <c r="AS18" s="140"/>
      <c r="AT18" s="140"/>
      <c r="AU18" s="140"/>
      <c r="AV18" s="36"/>
      <c r="AW18" s="36"/>
      <c r="IJ18"/>
    </row>
    <row r="19" spans="4:244">
      <c r="J19" s="82" t="s">
        <v>103</v>
      </c>
      <c r="K19" s="9"/>
      <c r="M19" s="97" t="s">
        <v>103</v>
      </c>
      <c r="Y19" s="49"/>
      <c r="AA19" s="16"/>
      <c r="AB19" s="14"/>
      <c r="AO19" s="388"/>
      <c r="AP19" s="154"/>
      <c r="AQ19" s="140"/>
      <c r="AR19" s="140"/>
      <c r="AS19" s="140"/>
      <c r="AT19" s="140"/>
      <c r="AU19" s="140"/>
      <c r="AV19" s="36"/>
      <c r="AW19" s="36"/>
      <c r="IJ19"/>
    </row>
    <row r="20" spans="4:244">
      <c r="K20" s="9"/>
      <c r="Y20" s="49"/>
      <c r="AA20" s="16"/>
      <c r="AB20" s="14"/>
      <c r="AO20" s="388"/>
      <c r="AP20" s="154"/>
      <c r="AQ20" s="140"/>
      <c r="AR20" s="140"/>
      <c r="AS20" s="140"/>
      <c r="AT20" s="140"/>
      <c r="AU20" s="140"/>
      <c r="AV20" s="36"/>
      <c r="AW20" s="36"/>
      <c r="IJ20"/>
    </row>
    <row r="21" spans="4:244">
      <c r="K21" s="9"/>
      <c r="Y21" s="49"/>
      <c r="AA21" s="16"/>
      <c r="AB21" s="14"/>
      <c r="AJ21" s="223">
        <f>U18+K18+P18+F18+Y18+AA18+AC18+AF18</f>
        <v>42925</v>
      </c>
      <c r="AO21" s="388"/>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84" t="s">
        <v>145</v>
      </c>
      <c r="D45" s="384"/>
      <c r="E45" s="384"/>
      <c r="F45" s="384"/>
      <c r="G45" s="384"/>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84"/>
      <c r="D67" s="384"/>
      <c r="E67" s="384"/>
      <c r="F67" s="384"/>
      <c r="G67" s="384"/>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63" t="s">
        <v>110</v>
      </c>
      <c r="D71" s="363"/>
      <c r="E71" s="363"/>
      <c r="F71" s="363"/>
      <c r="G71" s="363"/>
      <c r="H71" s="363"/>
      <c r="I71" s="363"/>
      <c r="J71" s="363"/>
      <c r="K71" s="363"/>
      <c r="L71" s="363"/>
      <c r="M71" s="363"/>
      <c r="N71" s="363"/>
      <c r="O71" s="363"/>
      <c r="P71" s="363"/>
      <c r="Q71" s="363"/>
      <c r="R71" s="363"/>
      <c r="S71" s="363"/>
      <c r="T71" s="363"/>
      <c r="U71" s="363"/>
      <c r="V71" s="363"/>
      <c r="X71" s="363" t="s">
        <v>1</v>
      </c>
      <c r="Y71" s="363"/>
      <c r="Z71" s="363"/>
      <c r="AA71" s="363"/>
      <c r="AB71" s="363"/>
      <c r="AC71" s="363"/>
      <c r="AD71" s="363"/>
      <c r="AE71" s="363"/>
      <c r="AF71" s="363"/>
      <c r="AG71" s="363"/>
      <c r="AH71" s="363"/>
      <c r="AI71" s="363"/>
      <c r="AJ71" s="363"/>
      <c r="AK71" s="363"/>
      <c r="AL71" s="363"/>
      <c r="AM71" s="363"/>
      <c r="AN71" s="363"/>
      <c r="AO71" s="363"/>
      <c r="AP71" s="363"/>
      <c r="AR71" s="363" t="s">
        <v>127</v>
      </c>
      <c r="AS71" s="363"/>
      <c r="AT71" s="363"/>
      <c r="AU71" s="363"/>
      <c r="AV71" s="363"/>
      <c r="AW71" s="363"/>
      <c r="AX71" s="363"/>
      <c r="AY71" s="363"/>
      <c r="AZ71" s="363"/>
      <c r="BB71" s="384"/>
      <c r="BC71" s="384"/>
      <c r="BD71" s="384"/>
      <c r="BE71" s="384"/>
      <c r="BF71" s="384"/>
      <c r="BM71" s="363" t="s">
        <v>1</v>
      </c>
      <c r="BN71" s="363"/>
      <c r="BO71" s="363"/>
      <c r="BP71" s="363"/>
      <c r="BQ71" s="363"/>
      <c r="BR71" s="363"/>
      <c r="BS71" s="363"/>
      <c r="BT71" s="363"/>
      <c r="BU71" s="363"/>
      <c r="BV71" s="363"/>
      <c r="BW71" s="363"/>
      <c r="BX71" s="363"/>
      <c r="BY71" s="363"/>
      <c r="BZ71" s="363"/>
      <c r="CA71" s="363"/>
      <c r="CB71" s="363"/>
      <c r="CC71" s="363"/>
      <c r="CD71" s="363"/>
      <c r="CE71" s="363"/>
      <c r="CP71" s="363" t="s">
        <v>110</v>
      </c>
      <c r="CQ71" s="363"/>
      <c r="CR71" s="363"/>
      <c r="CS71" s="363"/>
      <c r="CT71" s="363"/>
      <c r="CU71" s="363"/>
      <c r="CV71" s="363"/>
      <c r="CW71" s="363"/>
      <c r="CX71" s="363"/>
      <c r="CY71" s="363"/>
      <c r="CZ71" s="363"/>
      <c r="DA71" s="363"/>
      <c r="DB71" s="363"/>
      <c r="DC71" s="363"/>
      <c r="DD71" s="363"/>
      <c r="DE71" s="363"/>
      <c r="DF71" s="363"/>
      <c r="DG71" s="363"/>
      <c r="DH71" s="363"/>
      <c r="DI71" s="363"/>
      <c r="DN71" s="363" t="s">
        <v>1</v>
      </c>
      <c r="DO71" s="363"/>
      <c r="DP71" s="363"/>
      <c r="DQ71" s="363"/>
      <c r="DR71" s="363"/>
      <c r="DS71" s="363"/>
      <c r="DT71" s="363"/>
      <c r="DU71" s="363"/>
      <c r="DV71" s="363"/>
      <c r="DW71" s="363"/>
      <c r="DX71" s="363"/>
      <c r="DY71" s="363"/>
      <c r="DZ71" s="363"/>
      <c r="EA71" s="363"/>
      <c r="EB71" s="363"/>
      <c r="EC71" s="363"/>
      <c r="ED71" s="363"/>
      <c r="EE71" s="363"/>
      <c r="EF71" s="363"/>
      <c r="EK71" s="363" t="s">
        <v>1</v>
      </c>
      <c r="EL71" s="363"/>
      <c r="EM71" s="363"/>
      <c r="EN71" s="363"/>
      <c r="EO71" s="363"/>
      <c r="EP71" s="363"/>
      <c r="EQ71" s="363"/>
      <c r="ER71" s="363"/>
      <c r="ES71" s="363"/>
      <c r="ET71" s="363"/>
      <c r="EU71" s="363"/>
      <c r="EV71" s="363"/>
      <c r="EW71" s="363"/>
      <c r="EX71" s="363"/>
      <c r="EY71" s="363"/>
      <c r="EZ71" s="363"/>
      <c r="FA71" s="363"/>
      <c r="FB71" s="363"/>
      <c r="FC71" s="363"/>
      <c r="FG71" s="209"/>
      <c r="FH71" s="17"/>
      <c r="FI71" s="17"/>
      <c r="FJ71" s="17"/>
      <c r="FK71" s="17"/>
      <c r="FL71" s="17"/>
      <c r="FM71" s="17"/>
      <c r="FN71" s="363" t="s">
        <v>110</v>
      </c>
      <c r="FO71" s="363"/>
      <c r="FP71" s="363"/>
      <c r="FQ71" s="363"/>
      <c r="FR71" s="363"/>
      <c r="FS71" s="363"/>
      <c r="FT71" s="363"/>
      <c r="FU71" s="363"/>
      <c r="FV71" s="363"/>
      <c r="FW71" s="363"/>
      <c r="FX71" s="363"/>
      <c r="FY71" s="363"/>
      <c r="FZ71" s="363"/>
      <c r="GA71" s="363"/>
      <c r="GB71" s="363"/>
      <c r="GC71" s="363"/>
      <c r="GD71" s="363"/>
      <c r="GE71" s="363"/>
      <c r="GF71" s="363"/>
      <c r="GG71" s="363"/>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2"/>
      <c r="HJ73" s="78"/>
      <c r="HK73" s="232"/>
      <c r="HL73" s="232"/>
      <c r="HM73" s="232"/>
      <c r="HN73" s="232"/>
      <c r="HO73" s="232"/>
      <c r="HP73" s="232"/>
      <c r="HQ73" s="256"/>
      <c r="HR73" s="234"/>
      <c r="HS73" s="234"/>
      <c r="HT73" s="234"/>
      <c r="HU73" s="234"/>
      <c r="HV73" s="377"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2"/>
      <c r="HJ74" s="78"/>
      <c r="HK74" s="232"/>
      <c r="HL74" s="232"/>
      <c r="HM74" s="232"/>
      <c r="HN74" s="232"/>
      <c r="HO74" s="232"/>
      <c r="HP74" s="232"/>
      <c r="HQ74" s="256"/>
      <c r="HR74" s="234"/>
      <c r="HS74" s="234"/>
      <c r="HT74" s="234"/>
      <c r="HU74" s="234"/>
      <c r="HV74" s="377"/>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2"/>
      <c r="HJ75" s="78"/>
      <c r="HK75" s="232"/>
      <c r="HL75" s="232"/>
      <c r="HM75" s="232"/>
      <c r="HN75" s="232"/>
      <c r="HO75" s="232"/>
      <c r="HP75" s="232"/>
      <c r="HQ75" s="256"/>
      <c r="HR75" s="234"/>
      <c r="HS75" s="234"/>
      <c r="HT75" s="234"/>
      <c r="HU75" s="234"/>
      <c r="HV75" s="377"/>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2"/>
      <c r="HJ76" s="78"/>
      <c r="HK76" s="232"/>
      <c r="HL76" s="232"/>
      <c r="HM76" s="232"/>
      <c r="HN76" s="232"/>
      <c r="HO76" s="232"/>
      <c r="HP76" s="232"/>
      <c r="HQ76" s="256"/>
      <c r="HR76" s="234"/>
      <c r="HS76" s="234"/>
      <c r="HT76" s="234"/>
      <c r="HU76" s="234"/>
      <c r="HV76" s="377"/>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2"/>
      <c r="HJ77" s="78"/>
      <c r="HK77" s="232"/>
      <c r="HL77" s="232"/>
      <c r="HM77" s="232"/>
      <c r="HN77" s="232"/>
      <c r="HO77" s="232"/>
      <c r="HP77" s="232"/>
      <c r="HQ77" s="256"/>
      <c r="HR77" s="234"/>
      <c r="HS77" s="234"/>
      <c r="HT77" s="234"/>
      <c r="HU77" s="234"/>
      <c r="HV77" s="377"/>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2"/>
      <c r="HJ78" s="78"/>
      <c r="HK78" s="232"/>
      <c r="HL78" s="232"/>
      <c r="HM78" s="232"/>
      <c r="HN78" s="232"/>
      <c r="HO78" s="232"/>
      <c r="HP78" s="232"/>
      <c r="HQ78" s="256"/>
      <c r="HR78" s="234"/>
      <c r="HS78" s="234"/>
      <c r="HT78" s="234"/>
      <c r="HU78" s="234"/>
      <c r="HV78" s="377"/>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2"/>
      <c r="HJ79" s="78"/>
      <c r="HK79" s="232"/>
      <c r="HL79" s="232"/>
      <c r="HM79" s="232"/>
      <c r="HN79" s="232"/>
      <c r="HO79" s="232"/>
      <c r="HP79" s="232"/>
      <c r="HQ79" s="256"/>
      <c r="HR79" s="234"/>
      <c r="HS79" s="234"/>
      <c r="HT79" s="234"/>
      <c r="HU79" s="234"/>
      <c r="HV79" s="377"/>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2"/>
      <c r="HJ80" s="78"/>
      <c r="HK80" s="232"/>
      <c r="HL80" s="232"/>
      <c r="HM80" s="232"/>
      <c r="HN80" s="232"/>
      <c r="HO80" s="232"/>
      <c r="HP80" s="232"/>
      <c r="HQ80" s="256"/>
      <c r="HR80" s="234"/>
      <c r="HS80" s="234"/>
      <c r="HT80" s="234"/>
      <c r="HU80" s="234"/>
      <c r="HV80" s="377"/>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2"/>
      <c r="HJ81" s="78"/>
      <c r="HK81" s="232"/>
      <c r="HL81" s="232"/>
      <c r="HM81" s="232"/>
      <c r="HN81" s="232"/>
      <c r="HO81" s="232"/>
      <c r="HP81" s="232"/>
      <c r="HQ81" s="256"/>
      <c r="HR81" s="234"/>
      <c r="HS81" s="234"/>
      <c r="HT81" s="234"/>
      <c r="HU81" s="234"/>
      <c r="HV81" s="377"/>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2"/>
      <c r="HJ82" s="78"/>
      <c r="HK82" s="232"/>
      <c r="HL82" s="232"/>
      <c r="HM82" s="232"/>
      <c r="HN82" s="232"/>
      <c r="HO82" s="232"/>
      <c r="HP82" s="232"/>
      <c r="HQ82" s="256"/>
      <c r="HR82" s="234"/>
      <c r="HS82" s="234"/>
      <c r="HT82" s="234"/>
      <c r="HU82" s="234"/>
      <c r="HV82" s="377"/>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2"/>
      <c r="HJ83" s="78"/>
      <c r="HK83" s="232"/>
      <c r="HL83" s="232"/>
      <c r="HM83" s="232"/>
      <c r="HN83" s="232"/>
      <c r="HO83" s="232"/>
      <c r="HP83" s="232"/>
      <c r="HQ83" s="256"/>
      <c r="HR83" s="234"/>
      <c r="HS83" s="234"/>
      <c r="HT83" s="234"/>
      <c r="HU83" s="234"/>
      <c r="HV83" s="377"/>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2"/>
      <c r="HJ84" s="78"/>
      <c r="HK84" s="232"/>
      <c r="HL84" s="232"/>
      <c r="HM84" s="232"/>
      <c r="HN84" s="232"/>
      <c r="HO84" s="232"/>
      <c r="HP84" s="232"/>
      <c r="HQ84" s="256"/>
      <c r="HR84" s="234"/>
      <c r="HS84" s="234"/>
      <c r="HT84" s="234"/>
      <c r="HU84" s="234"/>
      <c r="HV84" s="377"/>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2"/>
      <c r="HJ85" s="78"/>
      <c r="HK85" s="232"/>
      <c r="HL85" s="232"/>
      <c r="HM85" s="232"/>
      <c r="HN85" s="232"/>
      <c r="HO85" s="232"/>
      <c r="HP85" s="232"/>
      <c r="HQ85" s="256"/>
      <c r="HR85" s="234"/>
      <c r="HS85" s="234"/>
      <c r="HT85" s="234"/>
      <c r="HU85" s="234"/>
      <c r="HV85" s="377"/>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2"/>
      <c r="HJ86" s="78"/>
      <c r="HK86" s="232"/>
      <c r="HL86" s="232"/>
      <c r="HM86" s="232"/>
      <c r="HN86" s="232"/>
      <c r="HO86" s="232"/>
      <c r="HP86" s="232"/>
      <c r="HQ86" s="256"/>
      <c r="HR86" s="234"/>
      <c r="HS86" s="234"/>
      <c r="HT86" s="234"/>
      <c r="HU86" s="234"/>
      <c r="HV86" s="377"/>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2"/>
      <c r="HJ87" s="78"/>
      <c r="HK87" s="232"/>
      <c r="HL87" s="232"/>
      <c r="HM87" s="232"/>
      <c r="HN87" s="232"/>
      <c r="HO87" s="232"/>
      <c r="HP87" s="232"/>
      <c r="HQ87" s="256"/>
      <c r="HR87" s="234"/>
      <c r="HS87" s="234"/>
      <c r="HT87" s="234"/>
      <c r="HU87" s="234"/>
      <c r="HV87" s="377"/>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2"/>
      <c r="HJ88" s="78"/>
      <c r="HK88" s="232"/>
      <c r="HL88" s="232"/>
      <c r="HM88" s="232"/>
      <c r="HN88" s="232"/>
      <c r="HO88" s="232"/>
      <c r="HP88" s="232"/>
      <c r="HQ88" s="256"/>
      <c r="HR88" s="234"/>
      <c r="HS88" s="234"/>
      <c r="HT88" s="234"/>
      <c r="HU88" s="234"/>
      <c r="HV88" s="377"/>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2"/>
      <c r="HJ89" s="78"/>
      <c r="HK89" s="232"/>
      <c r="HL89" s="232"/>
      <c r="HM89" s="232"/>
      <c r="HN89" s="232"/>
      <c r="HO89" s="232"/>
      <c r="HP89" s="232"/>
      <c r="HQ89" s="256"/>
      <c r="HR89" s="234"/>
      <c r="HS89" s="234"/>
      <c r="HT89" s="234"/>
      <c r="HU89" s="234"/>
      <c r="HV89" s="377"/>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2"/>
      <c r="HJ90" s="78"/>
      <c r="HK90" s="232"/>
      <c r="HL90" s="232"/>
      <c r="HM90" s="232"/>
      <c r="HN90" s="232"/>
      <c r="HO90" s="232"/>
      <c r="HP90" s="232"/>
      <c r="HQ90" s="256"/>
      <c r="HR90" s="234"/>
      <c r="HS90" s="234"/>
      <c r="HT90" s="234"/>
      <c r="HU90" s="234"/>
      <c r="HV90" s="377"/>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2"/>
      <c r="HJ91" s="78"/>
      <c r="HK91" s="232"/>
      <c r="HL91" s="232"/>
      <c r="HM91" s="232"/>
      <c r="HN91" s="232"/>
      <c r="HO91" s="232"/>
      <c r="HP91" s="232"/>
      <c r="HQ91" s="256"/>
      <c r="HR91" s="234"/>
      <c r="HS91" s="234"/>
      <c r="HT91" s="234"/>
      <c r="HU91" s="234"/>
      <c r="HV91" s="377"/>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2"/>
      <c r="HJ92" s="78"/>
      <c r="HK92" s="232"/>
      <c r="HL92" s="232"/>
      <c r="HM92" s="232"/>
      <c r="HN92" s="232"/>
      <c r="HO92" s="232"/>
      <c r="HP92" s="232"/>
      <c r="HQ92" s="256"/>
      <c r="HR92" s="234"/>
      <c r="HS92" s="234"/>
      <c r="HT92" s="234"/>
      <c r="HU92" s="234"/>
      <c r="HV92" s="377"/>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63"/>
      <c r="Y93" s="363"/>
      <c r="Z93" s="363"/>
      <c r="AA93" s="363"/>
      <c r="AB93" s="363"/>
      <c r="AC93" s="363"/>
      <c r="AD93" s="363"/>
      <c r="AE93" s="363"/>
      <c r="AF93" s="363"/>
      <c r="AG93" s="363"/>
      <c r="AH93" s="363"/>
      <c r="AI93" s="363"/>
      <c r="AJ93" s="363"/>
      <c r="AK93" s="363"/>
      <c r="AL93" s="363"/>
      <c r="AM93" s="363"/>
      <c r="AN93" s="363"/>
      <c r="AO93" s="363"/>
      <c r="AP93" s="363"/>
      <c r="AQ93" s="22"/>
      <c r="AR93" s="363"/>
      <c r="AS93" s="363"/>
      <c r="AT93" s="363"/>
      <c r="AU93" s="363"/>
      <c r="AV93" s="363"/>
      <c r="AW93" s="363"/>
      <c r="AX93" s="363"/>
      <c r="AY93" s="363"/>
      <c r="AZ93" s="363"/>
      <c r="BB93" s="57" t="s">
        <v>104</v>
      </c>
      <c r="BD93" s="57" t="s">
        <v>9</v>
      </c>
      <c r="BM93" s="363" t="s">
        <v>254</v>
      </c>
      <c r="BN93" s="363"/>
      <c r="BO93" s="363"/>
      <c r="BP93" s="363"/>
      <c r="BQ93" s="363"/>
      <c r="BR93" s="363"/>
      <c r="BS93" s="363"/>
      <c r="BT93" s="363"/>
      <c r="BU93" s="363"/>
      <c r="BV93" s="363"/>
      <c r="BW93" s="363"/>
      <c r="BX93" s="363"/>
      <c r="BY93" s="363"/>
      <c r="BZ93" s="363"/>
      <c r="CA93" s="363"/>
      <c r="CB93" s="363"/>
      <c r="CC93" s="363"/>
      <c r="CD93" s="363"/>
      <c r="CE93" s="363"/>
      <c r="CP93" s="363" t="s">
        <v>17</v>
      </c>
      <c r="CQ93" s="363"/>
      <c r="CR93" s="363"/>
      <c r="CS93" s="363"/>
      <c r="CT93" s="363"/>
      <c r="CU93" s="363"/>
      <c r="CV93" s="363"/>
      <c r="CW93" s="363"/>
      <c r="CX93" s="363"/>
      <c r="CY93" s="363"/>
      <c r="CZ93" s="363"/>
      <c r="DA93" s="363"/>
      <c r="DB93" s="363"/>
      <c r="DC93" s="363"/>
      <c r="DD93" s="363"/>
      <c r="DE93" s="363"/>
      <c r="DF93" s="363"/>
      <c r="DG93" s="363"/>
      <c r="DH93" s="363"/>
      <c r="DI93" s="363"/>
      <c r="DN93" s="363" t="s">
        <v>112</v>
      </c>
      <c r="DO93" s="363"/>
      <c r="DP93" s="363"/>
      <c r="DQ93" s="363"/>
      <c r="DR93" s="363"/>
      <c r="DS93" s="363"/>
      <c r="DT93" s="363"/>
      <c r="DU93" s="363"/>
      <c r="DV93" s="363"/>
      <c r="DW93" s="363"/>
      <c r="DX93" s="363"/>
      <c r="DY93" s="363"/>
      <c r="DZ93" s="363"/>
      <c r="EA93" s="363"/>
      <c r="EB93" s="363"/>
      <c r="EC93" s="363"/>
      <c r="ED93" s="363"/>
      <c r="EE93" s="363"/>
      <c r="EF93" s="203"/>
      <c r="EK93" s="363" t="s">
        <v>114</v>
      </c>
      <c r="EL93" s="363"/>
      <c r="EM93" s="363"/>
      <c r="EN93" s="363"/>
      <c r="EO93" s="363"/>
      <c r="EP93" s="363"/>
      <c r="EQ93" s="363"/>
      <c r="ER93" s="363"/>
      <c r="ES93" s="363"/>
      <c r="ET93" s="363"/>
      <c r="EU93" s="363"/>
      <c r="EV93" s="363"/>
      <c r="EW93" s="363"/>
      <c r="EX93" s="363"/>
      <c r="EY93" s="363"/>
      <c r="EZ93" s="363"/>
      <c r="FA93" s="363"/>
      <c r="FB93" s="363"/>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6" t="s">
        <v>172</v>
      </c>
      <c r="B94" s="158" t="s">
        <v>147</v>
      </c>
      <c r="V94" s="356"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6"/>
      <c r="B95" s="158" t="s">
        <v>148</v>
      </c>
      <c r="V95" s="356"/>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6"/>
      <c r="B96" s="144" t="s">
        <v>150</v>
      </c>
      <c r="V96" s="356"/>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6"/>
      <c r="B97" s="144" t="s">
        <v>151</v>
      </c>
      <c r="V97" s="356"/>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6"/>
      <c r="B98" s="144" t="s">
        <v>152</v>
      </c>
      <c r="V98" s="356"/>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80" t="s">
        <v>158</v>
      </c>
      <c r="Y99" s="380"/>
      <c r="Z99" s="380"/>
      <c r="AA99" s="380"/>
      <c r="AB99" s="380"/>
      <c r="AC99" s="380"/>
      <c r="AD99" s="380"/>
      <c r="AE99" s="380"/>
      <c r="AF99" s="380"/>
      <c r="AG99" s="380"/>
      <c r="AH99" s="380"/>
      <c r="AI99" s="380"/>
      <c r="AJ99" s="380"/>
      <c r="AK99" s="380"/>
      <c r="AL99" s="380"/>
      <c r="AM99" s="380"/>
      <c r="AN99" s="380"/>
      <c r="AO99" s="380"/>
      <c r="AP99" s="380"/>
      <c r="AR99" s="380" t="s">
        <v>253</v>
      </c>
      <c r="AS99" s="380"/>
      <c r="AT99" s="380"/>
      <c r="AU99" s="380"/>
      <c r="AV99" s="380"/>
      <c r="AW99" s="380"/>
      <c r="AX99" s="380"/>
      <c r="AY99" s="380"/>
      <c r="AZ99" s="380"/>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377</v>
      </c>
      <c r="AC100" s="186" t="s">
        <v>377</v>
      </c>
      <c r="AD100" s="186">
        <f t="shared" si="13"/>
        <v>47075</v>
      </c>
      <c r="AE100" s="186">
        <f t="shared" si="13"/>
        <v>16100</v>
      </c>
      <c r="AF100" s="186">
        <f t="shared" si="13"/>
        <v>6400</v>
      </c>
      <c r="AG100" s="186" t="s">
        <v>377</v>
      </c>
      <c r="AH100" s="186" t="s">
        <v>377</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67" t="s">
        <v>376</v>
      </c>
      <c r="Y101" s="367"/>
      <c r="Z101" s="367"/>
      <c r="AA101" s="367"/>
      <c r="AB101" s="367"/>
      <c r="AC101" s="367"/>
      <c r="AD101" s="367"/>
      <c r="AE101" s="367"/>
      <c r="AF101" s="367"/>
      <c r="AG101" s="367"/>
      <c r="AH101" s="367"/>
      <c r="AI101" s="367"/>
      <c r="AJ101" s="367"/>
      <c r="AK101" s="367"/>
      <c r="AL101" s="367"/>
      <c r="AM101" s="367"/>
      <c r="AN101" s="367"/>
      <c r="AO101" s="367"/>
      <c r="AP101" s="367"/>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84" t="s">
        <v>145</v>
      </c>
      <c r="BE103" s="384"/>
      <c r="BF103" s="384"/>
      <c r="BG103" s="384"/>
      <c r="BH103" s="384"/>
      <c r="CP103" s="363" t="s">
        <v>1</v>
      </c>
      <c r="CQ103" s="363"/>
      <c r="CR103" s="363"/>
      <c r="CS103" s="363"/>
      <c r="CT103" s="363"/>
      <c r="CU103" s="363"/>
      <c r="CV103" s="363"/>
      <c r="CW103" s="363"/>
      <c r="CX103" s="363"/>
      <c r="CY103" s="363"/>
      <c r="CZ103" s="363"/>
      <c r="DA103" s="363"/>
      <c r="DB103" s="363"/>
      <c r="DC103" s="363"/>
      <c r="DD103" s="363"/>
      <c r="DE103" s="363"/>
      <c r="DF103" s="363"/>
      <c r="DG103" s="363"/>
      <c r="DH103" s="363"/>
      <c r="DN103" s="363" t="s">
        <v>110</v>
      </c>
      <c r="DO103" s="363"/>
      <c r="DP103" s="363"/>
      <c r="DQ103" s="363"/>
      <c r="DR103" s="363"/>
      <c r="DS103" s="363"/>
      <c r="DT103" s="363"/>
      <c r="DU103" s="363"/>
      <c r="DV103" s="363"/>
      <c r="DW103" s="363"/>
      <c r="DX103" s="363"/>
      <c r="DY103" s="363"/>
      <c r="DZ103" s="363"/>
      <c r="EA103" s="363"/>
      <c r="EB103" s="363"/>
      <c r="EC103" s="363"/>
      <c r="ED103" s="363"/>
      <c r="EE103" s="363"/>
      <c r="EF103" s="363"/>
      <c r="EG103" s="363"/>
      <c r="EK103" s="363" t="s">
        <v>110</v>
      </c>
      <c r="EL103" s="363"/>
      <c r="EM103" s="363"/>
      <c r="EN103" s="363"/>
      <c r="EO103" s="363"/>
      <c r="EP103" s="363"/>
      <c r="EQ103" s="363"/>
      <c r="ER103" s="363"/>
      <c r="ES103" s="363"/>
      <c r="ET103" s="363"/>
      <c r="EU103" s="363"/>
      <c r="EV103" s="363"/>
      <c r="EW103" s="363"/>
      <c r="EX103" s="363"/>
      <c r="EY103" s="363"/>
      <c r="EZ103" s="363"/>
      <c r="FA103" s="363"/>
      <c r="FB103" s="363"/>
      <c r="FC103" s="363"/>
      <c r="FD103" s="363"/>
      <c r="FG103" s="209"/>
      <c r="FH103" s="17"/>
      <c r="FI103" s="17"/>
      <c r="FJ103" s="17"/>
      <c r="FK103" s="17"/>
      <c r="FL103" s="17"/>
      <c r="FM103" s="17"/>
      <c r="FN103" s="363" t="s">
        <v>110</v>
      </c>
      <c r="FO103" s="363"/>
      <c r="FP103" s="363"/>
      <c r="FQ103" s="363"/>
      <c r="FR103" s="363"/>
      <c r="FS103" s="363"/>
      <c r="FT103" s="363"/>
      <c r="FU103" s="363"/>
      <c r="FV103" s="363"/>
      <c r="FW103" s="363"/>
      <c r="FX103" s="363"/>
      <c r="FY103" s="363"/>
      <c r="FZ103" s="363"/>
      <c r="GA103" s="363"/>
      <c r="GB103" s="363"/>
      <c r="GC103" s="363"/>
      <c r="GD103" s="363"/>
      <c r="GE103" s="363"/>
      <c r="GF103" s="363"/>
      <c r="GG103" s="363"/>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6"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71" t="s">
        <v>246</v>
      </c>
      <c r="BB105" s="356"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6"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6"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6"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6"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6"/>
      <c r="HQ105" s="259"/>
      <c r="HR105" s="377"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77"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6"/>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71"/>
      <c r="BB106" s="356"/>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6"/>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6"/>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6"/>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6"/>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6"/>
      <c r="HQ106" s="259"/>
      <c r="HR106" s="377"/>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77"/>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6"/>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9"/>
      <c r="BB107" s="356"/>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6"/>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6"/>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6"/>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6"/>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6"/>
      <c r="HQ107" s="259"/>
      <c r="HR107" s="377"/>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77"/>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6"/>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9"/>
      <c r="BB108" s="356"/>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6"/>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6"/>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6"/>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6"/>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6"/>
      <c r="HQ108" s="259"/>
      <c r="HR108" s="377"/>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77"/>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6"/>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9"/>
      <c r="BB109" s="356"/>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6"/>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6"/>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6"/>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6"/>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6"/>
      <c r="HQ109" s="259"/>
      <c r="HR109" s="377"/>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77"/>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6"/>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9"/>
      <c r="BB110" s="356"/>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6"/>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6"/>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6"/>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6"/>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6"/>
      <c r="HQ110" s="259"/>
      <c r="HR110" s="377"/>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77"/>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6"/>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9"/>
      <c r="BB111" s="356"/>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6"/>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6"/>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6"/>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6"/>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6"/>
      <c r="HQ111" s="259"/>
      <c r="HR111" s="377"/>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77"/>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6"/>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9"/>
      <c r="BB112" s="356"/>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6"/>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6"/>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6"/>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6"/>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6"/>
      <c r="HQ112" s="259"/>
      <c r="HR112" s="377"/>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77"/>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6"/>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9"/>
      <c r="BB113" s="356"/>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6"/>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6"/>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6"/>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6"/>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6"/>
      <c r="HQ113" s="259"/>
      <c r="HR113" s="377"/>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77"/>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6"/>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9"/>
      <c r="BB114" s="356"/>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6"/>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6"/>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6"/>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6"/>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6"/>
      <c r="HQ114" s="259"/>
      <c r="HR114" s="377"/>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77"/>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6"/>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9"/>
      <c r="BB115" s="356"/>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6"/>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6"/>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6"/>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6"/>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6"/>
      <c r="HQ115" s="259"/>
      <c r="HR115" s="377"/>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77"/>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6"/>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9"/>
      <c r="BB116" s="356"/>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6"/>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6"/>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6"/>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6"/>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6"/>
      <c r="HQ116" s="259"/>
      <c r="HR116" s="377"/>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77"/>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6"/>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9"/>
      <c r="BB117" s="356"/>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6"/>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6"/>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6"/>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6"/>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6"/>
      <c r="HQ117" s="259"/>
      <c r="HR117" s="377"/>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77"/>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6"/>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9"/>
      <c r="BB118" s="356"/>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6"/>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6"/>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6"/>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6"/>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6"/>
      <c r="HQ118" s="259"/>
      <c r="HR118" s="377"/>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77"/>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6"/>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9"/>
      <c r="BB119" s="356"/>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6"/>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6"/>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6"/>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6"/>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6"/>
      <c r="HQ119" s="259"/>
      <c r="HR119" s="377"/>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77"/>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6"/>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9"/>
      <c r="BB120" s="356"/>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6"/>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6"/>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6"/>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6"/>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6"/>
      <c r="HQ120" s="259"/>
      <c r="HR120" s="377"/>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77"/>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6"/>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9"/>
      <c r="BB121" s="356"/>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6"/>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6"/>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6"/>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6"/>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6"/>
      <c r="HQ121" s="259"/>
      <c r="HR121" s="377"/>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77"/>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6"/>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9"/>
      <c r="BB122" s="356"/>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6"/>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6"/>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6"/>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6"/>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6"/>
      <c r="HQ122" s="259"/>
      <c r="HR122" s="377"/>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77"/>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6"/>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9"/>
      <c r="BB123" s="356"/>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6"/>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6"/>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6"/>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6"/>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6"/>
      <c r="HQ123" s="259"/>
      <c r="HR123" s="377"/>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77"/>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63"/>
      <c r="D124" s="363"/>
      <c r="E124" s="363"/>
      <c r="F124" s="363"/>
      <c r="G124" s="363"/>
      <c r="H124" s="363"/>
      <c r="I124" s="363"/>
      <c r="J124" s="363"/>
      <c r="K124" s="363"/>
      <c r="L124" s="363"/>
      <c r="M124" s="363"/>
      <c r="N124" s="363"/>
      <c r="O124" s="363"/>
      <c r="P124" s="363"/>
      <c r="Q124" s="363"/>
      <c r="R124" s="363"/>
      <c r="S124" s="363"/>
      <c r="T124" s="363"/>
      <c r="U124" s="363"/>
      <c r="V124" s="363"/>
      <c r="BD124" s="380"/>
      <c r="BE124" s="380"/>
      <c r="BF124" s="380"/>
      <c r="BG124" s="380"/>
      <c r="BH124" s="380"/>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63" t="s">
        <v>111</v>
      </c>
      <c r="CQ124" s="363"/>
      <c r="CR124" s="363"/>
      <c r="CS124" s="363"/>
      <c r="CT124" s="363"/>
      <c r="CU124" s="363"/>
      <c r="CV124" s="363"/>
      <c r="CW124" s="363"/>
      <c r="CX124" s="363"/>
      <c r="CY124" s="363"/>
      <c r="CZ124" s="363"/>
      <c r="DA124" s="363"/>
      <c r="DB124" s="363"/>
      <c r="DC124" s="363"/>
      <c r="DD124" s="363"/>
      <c r="DE124" s="363"/>
      <c r="DF124" s="363"/>
      <c r="DG124" s="363"/>
      <c r="DH124" s="363"/>
      <c r="DN124" s="381" t="s">
        <v>18</v>
      </c>
      <c r="DO124" s="381"/>
      <c r="DP124" s="381"/>
      <c r="DQ124" s="381"/>
      <c r="DR124" s="381"/>
      <c r="DS124" s="381"/>
      <c r="DT124" s="381"/>
      <c r="DU124" s="381"/>
      <c r="DV124" s="381"/>
      <c r="DW124" s="381"/>
      <c r="DX124" s="381"/>
      <c r="DY124" s="381"/>
      <c r="DZ124" s="381"/>
      <c r="EA124" s="381"/>
      <c r="EB124" s="381"/>
      <c r="EC124" s="381"/>
      <c r="ED124" s="381"/>
      <c r="EE124" s="381"/>
      <c r="EF124" s="381"/>
      <c r="EG124" s="381"/>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75" t="s">
        <v>196</v>
      </c>
      <c r="IU124" s="375"/>
      <c r="IV124" s="375"/>
      <c r="IW124" s="375"/>
      <c r="IX124" s="375"/>
      <c r="IY124" s="375"/>
      <c r="IZ124" s="375"/>
      <c r="JA124" s="375"/>
      <c r="JB124" s="375"/>
      <c r="JC124" s="375"/>
      <c r="JD124" s="375"/>
      <c r="JE124" s="375"/>
      <c r="JF124" s="375"/>
      <c r="JG124" s="375"/>
      <c r="JH124" s="375"/>
      <c r="JI124" s="375"/>
      <c r="JJ124" s="375"/>
      <c r="JK124" s="375"/>
      <c r="JL124" s="375"/>
      <c r="JM124" s="375"/>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63" t="s">
        <v>110</v>
      </c>
      <c r="CQ126" s="363"/>
      <c r="CR126" s="363"/>
      <c r="CS126" s="363"/>
      <c r="CT126" s="363"/>
      <c r="CU126" s="363"/>
      <c r="CV126" s="363"/>
      <c r="CW126" s="363"/>
      <c r="CX126" s="363"/>
      <c r="CY126" s="363"/>
      <c r="CZ126" s="363"/>
      <c r="DA126" s="363"/>
      <c r="DB126" s="363"/>
      <c r="DC126" s="363"/>
      <c r="DD126" s="363"/>
      <c r="DE126" s="363"/>
      <c r="DF126" s="363"/>
      <c r="DG126" s="363"/>
      <c r="DH126" s="363"/>
      <c r="DI126" s="363"/>
      <c r="DN126" s="363" t="s">
        <v>110</v>
      </c>
      <c r="DO126" s="363"/>
      <c r="DP126" s="363"/>
      <c r="DQ126" s="363"/>
      <c r="DR126" s="363"/>
      <c r="DS126" s="363"/>
      <c r="DT126" s="363"/>
      <c r="DU126" s="363"/>
      <c r="DV126" s="363"/>
      <c r="DW126" s="363"/>
      <c r="DX126" s="363"/>
      <c r="DY126" s="363"/>
      <c r="DZ126" s="363"/>
      <c r="EA126" s="363"/>
      <c r="EB126" s="363"/>
      <c r="EC126" s="363"/>
      <c r="ED126" s="363"/>
      <c r="EE126" s="363"/>
      <c r="EF126" s="363"/>
      <c r="EG126" s="363"/>
      <c r="EK126" s="363" t="s">
        <v>110</v>
      </c>
      <c r="EL126" s="363"/>
      <c r="EM126" s="363"/>
      <c r="EN126" s="363"/>
      <c r="EO126" s="363"/>
      <c r="EP126" s="363"/>
      <c r="EQ126" s="363"/>
      <c r="ER126" s="363"/>
      <c r="ES126" s="363"/>
      <c r="ET126" s="363"/>
      <c r="EU126" s="363"/>
      <c r="EV126" s="363"/>
      <c r="EW126" s="363"/>
      <c r="EX126" s="363"/>
      <c r="EY126" s="363"/>
      <c r="EZ126" s="363"/>
      <c r="FA126" s="363"/>
      <c r="FB126" s="363"/>
      <c r="FC126" s="363"/>
      <c r="FD126" s="363"/>
      <c r="FG126" s="209"/>
      <c r="FH126" s="17"/>
      <c r="FI126" s="17"/>
      <c r="FJ126" s="17"/>
      <c r="FK126" s="36"/>
      <c r="FL126" s="36"/>
      <c r="FM126" s="36"/>
      <c r="FN126" s="378"/>
      <c r="FO126" s="378"/>
      <c r="FP126" s="378"/>
      <c r="FQ126" s="378"/>
      <c r="FR126" s="378"/>
      <c r="FS126" s="378"/>
      <c r="FT126" s="378"/>
      <c r="FU126" s="378"/>
      <c r="FV126" s="378"/>
      <c r="FW126" s="378"/>
      <c r="FX126" s="378"/>
      <c r="FY126" s="378"/>
      <c r="FZ126" s="378"/>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79"/>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3"/>
      <c r="HQ128" s="260"/>
      <c r="HR128" s="377"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77"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79"/>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3"/>
      <c r="HQ129" s="260"/>
      <c r="HR129" s="377"/>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77"/>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79"/>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3"/>
      <c r="HQ130" s="260"/>
      <c r="HR130" s="377"/>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77"/>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79"/>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3"/>
      <c r="HQ131" s="260"/>
      <c r="HR131" s="377"/>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77"/>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79"/>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3"/>
      <c r="HQ132" s="260"/>
      <c r="HR132" s="377"/>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77"/>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79"/>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3"/>
      <c r="HQ133" s="260"/>
      <c r="HR133" s="377"/>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77"/>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79"/>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3"/>
      <c r="HQ134" s="260"/>
      <c r="HR134" s="377"/>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77"/>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79"/>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3"/>
      <c r="HQ135" s="260"/>
      <c r="HR135" s="377"/>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77"/>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79"/>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3"/>
      <c r="HQ136" s="260"/>
      <c r="HR136" s="377"/>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77"/>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79"/>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3"/>
      <c r="HQ137" s="260"/>
      <c r="HR137" s="377"/>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77"/>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79"/>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3"/>
      <c r="HQ138" s="260"/>
      <c r="HR138" s="377"/>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77"/>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79"/>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3"/>
      <c r="HQ139" s="260"/>
      <c r="HR139" s="377"/>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77"/>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79"/>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3"/>
      <c r="HQ140" s="260"/>
      <c r="HR140" s="377"/>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77"/>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79"/>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3"/>
      <c r="HQ141" s="260"/>
      <c r="HR141" s="377"/>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77"/>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79"/>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3"/>
      <c r="HQ142" s="260"/>
      <c r="HR142" s="377"/>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77"/>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79"/>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3"/>
      <c r="HQ143" s="260"/>
      <c r="HR143" s="377"/>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77"/>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79"/>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3"/>
      <c r="HQ144" s="260"/>
      <c r="HR144" s="377"/>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77"/>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79"/>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3"/>
      <c r="HQ145" s="260"/>
      <c r="HR145" s="377"/>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77"/>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79"/>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3"/>
      <c r="HQ146" s="260"/>
      <c r="HR146" s="377"/>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77"/>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79"/>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3"/>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75" t="s">
        <v>197</v>
      </c>
      <c r="IU147" s="375"/>
      <c r="IV147" s="375"/>
      <c r="IW147" s="375"/>
      <c r="IX147" s="375"/>
      <c r="IY147" s="375"/>
      <c r="IZ147" s="375"/>
      <c r="JA147" s="375"/>
      <c r="JB147" s="375"/>
      <c r="JC147" s="375"/>
      <c r="JD147" s="375"/>
      <c r="JE147" s="375"/>
      <c r="JF147" s="375"/>
      <c r="JG147" s="375"/>
      <c r="JH147" s="375"/>
      <c r="JI147" s="375"/>
      <c r="JJ147" s="375"/>
      <c r="JK147" s="375"/>
      <c r="JL147" s="375"/>
      <c r="JM147" s="375"/>
      <c r="JN147" s="254"/>
    </row>
    <row r="148" spans="1:274" ht="19">
      <c r="X148" s="363" t="s">
        <v>106</v>
      </c>
      <c r="Y148" s="363"/>
      <c r="Z148" s="363"/>
      <c r="AA148" s="363"/>
      <c r="AB148" s="363"/>
      <c r="AC148" s="363"/>
      <c r="AD148" s="363"/>
      <c r="AE148" s="363"/>
      <c r="AF148" s="363"/>
      <c r="AG148" s="363"/>
      <c r="AH148" s="363"/>
      <c r="AI148" s="363"/>
      <c r="AJ148" s="363"/>
      <c r="AK148" s="363"/>
      <c r="AL148" s="363"/>
      <c r="AM148" s="363"/>
      <c r="AN148" s="363"/>
      <c r="AO148" s="363"/>
      <c r="AP148" s="363"/>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63" t="s">
        <v>113</v>
      </c>
      <c r="CQ148" s="363"/>
      <c r="CR148" s="363"/>
      <c r="CS148" s="363"/>
      <c r="CT148" s="363"/>
      <c r="CU148" s="363"/>
      <c r="CV148" s="363"/>
      <c r="CW148" s="363"/>
      <c r="CX148" s="363"/>
      <c r="CY148" s="363"/>
      <c r="CZ148" s="363"/>
      <c r="DA148" s="363"/>
      <c r="DB148" s="363"/>
      <c r="DC148" s="363"/>
      <c r="DD148" s="363"/>
      <c r="DE148" s="363"/>
      <c r="DF148" s="363"/>
      <c r="DG148" s="363"/>
      <c r="DH148" s="363"/>
      <c r="DI148" s="363"/>
      <c r="DN148" s="363" t="s">
        <v>140</v>
      </c>
      <c r="DO148" s="363"/>
      <c r="DP148" s="363"/>
      <c r="DQ148" s="363"/>
      <c r="DR148" s="363"/>
      <c r="DS148" s="363"/>
      <c r="DT148" s="363"/>
      <c r="DU148" s="363"/>
      <c r="DV148" s="363"/>
      <c r="DW148" s="363"/>
      <c r="DX148" s="363"/>
      <c r="DY148" s="363"/>
      <c r="DZ148" s="363"/>
      <c r="EA148" s="363"/>
      <c r="EB148" s="363"/>
      <c r="EC148" s="363"/>
      <c r="ED148" s="363"/>
      <c r="EE148" s="363"/>
      <c r="EF148" s="363"/>
      <c r="EG148" s="363"/>
      <c r="EK148" s="363" t="s">
        <v>135</v>
      </c>
      <c r="EL148" s="363"/>
      <c r="EM148" s="363"/>
      <c r="EN148" s="363"/>
      <c r="EO148" s="363"/>
      <c r="EP148" s="363"/>
      <c r="EQ148" s="363"/>
      <c r="ER148" s="363"/>
      <c r="ES148" s="363"/>
      <c r="ET148" s="363"/>
      <c r="EU148" s="363"/>
      <c r="EV148" s="363"/>
      <c r="EW148" s="363"/>
      <c r="EX148" s="363"/>
      <c r="EY148" s="363"/>
      <c r="EZ148" s="363"/>
      <c r="FA148" s="363"/>
      <c r="FB148" s="363"/>
      <c r="FC148" s="363"/>
      <c r="FD148" s="363"/>
      <c r="FG148" s="209"/>
      <c r="FH148" s="17"/>
      <c r="FI148" s="17"/>
      <c r="FJ148" s="17"/>
      <c r="FK148" s="36"/>
      <c r="FL148" s="36"/>
      <c r="FM148" s="36"/>
      <c r="FN148" s="378"/>
      <c r="FO148" s="378"/>
      <c r="FP148" s="378"/>
      <c r="FQ148" s="378"/>
      <c r="FR148" s="378"/>
      <c r="FS148" s="378"/>
      <c r="FT148" s="378"/>
      <c r="FU148" s="378"/>
      <c r="FV148" s="378"/>
      <c r="FW148" s="378"/>
      <c r="FX148" s="378"/>
      <c r="FY148" s="378"/>
      <c r="FZ148" s="378"/>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3"/>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6"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3"/>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6"/>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3"/>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6"/>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3"/>
      <c r="HQ151" s="260"/>
      <c r="HR151" s="377"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77"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6"/>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3"/>
      <c r="HQ152" s="260"/>
      <c r="HR152" s="377"/>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77"/>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6"/>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3"/>
      <c r="HQ153" s="260"/>
      <c r="HR153" s="377"/>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77"/>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86" t="s">
        <v>153</v>
      </c>
      <c r="Y154" s="386"/>
      <c r="Z154" s="386"/>
      <c r="AA154" s="386"/>
      <c r="AB154" s="386"/>
      <c r="AC154" s="386"/>
      <c r="AD154" s="386"/>
      <c r="AE154" s="386"/>
      <c r="AF154" s="386"/>
      <c r="AG154" s="386"/>
      <c r="AH154" s="386"/>
      <c r="AI154" s="386"/>
      <c r="AJ154" s="386"/>
      <c r="AK154" s="386"/>
      <c r="AL154" s="386"/>
      <c r="AM154" s="386"/>
      <c r="AN154" s="386"/>
      <c r="AO154" s="386"/>
      <c r="AP154" s="386"/>
      <c r="HQ154" s="258"/>
      <c r="HR154" s="377"/>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77"/>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77"/>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77"/>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77"/>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77"/>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77"/>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77"/>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77"/>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77"/>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7" t="s">
        <v>121</v>
      </c>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HQ159" s="261"/>
      <c r="HR159" s="377"/>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77"/>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77"/>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77"/>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63" t="s">
        <v>122</v>
      </c>
      <c r="B161" s="363"/>
      <c r="C161" s="363"/>
      <c r="D161" s="363"/>
      <c r="E161" s="363"/>
      <c r="F161" s="363"/>
      <c r="G161" s="363"/>
      <c r="H161" s="363"/>
      <c r="I161" s="363"/>
      <c r="HQ161" s="258"/>
      <c r="HR161" s="377"/>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77"/>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77"/>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77"/>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77"/>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77"/>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77"/>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77"/>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77"/>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77"/>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77"/>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77"/>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77"/>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77"/>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77"/>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77"/>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77"/>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77"/>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75" t="s">
        <v>216</v>
      </c>
      <c r="IU170" s="375"/>
      <c r="IV170" s="375"/>
      <c r="IW170" s="375"/>
      <c r="IX170" s="375"/>
      <c r="IY170" s="375"/>
      <c r="IZ170" s="375"/>
      <c r="JA170" s="375"/>
      <c r="JB170" s="375"/>
      <c r="JC170" s="375"/>
      <c r="JD170" s="375"/>
      <c r="JE170" s="375"/>
      <c r="JF170" s="375"/>
      <c r="JG170" s="375"/>
      <c r="JH170" s="375"/>
      <c r="JI170" s="375"/>
      <c r="JJ170" s="375"/>
      <c r="JK170" s="375"/>
      <c r="JL170" s="375"/>
      <c r="JM170" s="375"/>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63" t="s">
        <v>161</v>
      </c>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row>
    <row r="188" spans="1:25" ht="16" customHeight="1">
      <c r="A188" s="203"/>
      <c r="B188" s="203"/>
      <c r="C188" s="203"/>
      <c r="D188" s="203"/>
      <c r="E188" s="203"/>
      <c r="F188" s="203"/>
      <c r="G188" s="203"/>
      <c r="H188" s="203"/>
      <c r="I188" s="203"/>
    </row>
    <row r="189" spans="1:25">
      <c r="C189" s="384" t="s">
        <v>145</v>
      </c>
      <c r="D189" s="384"/>
      <c r="E189" s="384"/>
      <c r="F189" s="384"/>
      <c r="G189" s="384"/>
      <c r="I189" s="384" t="s">
        <v>145</v>
      </c>
      <c r="J189" s="384"/>
      <c r="K189" s="384"/>
      <c r="L189" s="384"/>
      <c r="M189" s="384"/>
      <c r="O189" s="384" t="s">
        <v>145</v>
      </c>
      <c r="P189" s="384"/>
      <c r="Q189" s="384"/>
      <c r="R189" s="384"/>
      <c r="S189" s="384"/>
      <c r="U189" s="384" t="s">
        <v>145</v>
      </c>
      <c r="V189" s="384"/>
      <c r="W189" s="384"/>
      <c r="X189" s="384"/>
      <c r="Y189" s="384"/>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6"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6"/>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6"/>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6"/>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6"/>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6"/>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6"/>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6"/>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6"/>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6"/>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6"/>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6"/>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6"/>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6"/>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6"/>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6"/>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6"/>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6"/>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6"/>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63" t="s">
        <v>154</v>
      </c>
      <c r="D210" s="386"/>
      <c r="E210" s="386"/>
      <c r="F210" s="386"/>
      <c r="G210" s="386"/>
      <c r="I210" s="386" t="s">
        <v>155</v>
      </c>
      <c r="J210" s="386"/>
      <c r="K210" s="386"/>
      <c r="L210" s="386"/>
      <c r="M210" s="386"/>
      <c r="O210" s="386" t="s">
        <v>156</v>
      </c>
      <c r="P210" s="386"/>
      <c r="Q210" s="386"/>
      <c r="R210" s="386"/>
      <c r="S210" s="386"/>
      <c r="U210" s="386" t="s">
        <v>157</v>
      </c>
      <c r="V210" s="386"/>
      <c r="W210" s="386"/>
      <c r="X210" s="386"/>
      <c r="Y210" s="386"/>
    </row>
    <row r="211" spans="1:25" ht="16" customHeight="1"/>
    <row r="228" spans="2:15">
      <c r="B228" s="385" t="s">
        <v>73</v>
      </c>
      <c r="C228" s="385"/>
      <c r="D228" s="385"/>
      <c r="E228" s="385"/>
      <c r="F228" s="385"/>
      <c r="G228" s="385"/>
      <c r="H228" s="385"/>
      <c r="I228" s="385"/>
      <c r="J228" s="385"/>
      <c r="K228" s="385"/>
      <c r="L228" s="385"/>
      <c r="M228" s="385"/>
      <c r="N228" s="385"/>
      <c r="O228" s="385"/>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88"/>
      <c r="AP10" s="154"/>
      <c r="AQ10" s="244"/>
      <c r="AR10" s="244"/>
      <c r="AS10" s="244"/>
      <c r="AT10" s="244"/>
      <c r="AU10" s="244"/>
      <c r="AV10" s="36"/>
      <c r="AW10" s="36"/>
      <c r="IH10"/>
    </row>
    <row r="11" spans="1:242">
      <c r="I11" s="4"/>
      <c r="AO11" s="388"/>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88"/>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88"/>
      <c r="AP13" s="154"/>
      <c r="AQ13" s="244"/>
      <c r="AR13" s="244"/>
      <c r="AS13" s="244"/>
      <c r="AT13" s="244"/>
      <c r="AU13" s="244"/>
      <c r="AV13" s="36"/>
      <c r="AW13" s="36"/>
      <c r="IH13"/>
    </row>
    <row r="14" spans="1:242" ht="16" customHeight="1">
      <c r="K14" s="9"/>
      <c r="Y14" s="49"/>
      <c r="AA14" s="16"/>
      <c r="AB14" s="14"/>
      <c r="AO14" s="388"/>
      <c r="AP14" s="154"/>
      <c r="AQ14" s="244"/>
      <c r="AR14" s="244"/>
      <c r="AS14" s="244"/>
      <c r="AT14" s="244"/>
      <c r="AU14" s="244"/>
      <c r="AV14" s="36"/>
      <c r="AW14" s="36"/>
      <c r="IH14"/>
    </row>
    <row r="15" spans="1:242">
      <c r="K15" s="9"/>
      <c r="Y15" s="49"/>
      <c r="AA15" s="16"/>
      <c r="AB15" s="99"/>
      <c r="AO15" s="388"/>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88"/>
      <c r="AP16" s="154"/>
      <c r="AQ16" s="244"/>
      <c r="AR16" s="244"/>
      <c r="AS16" s="244"/>
      <c r="AT16" s="244"/>
      <c r="AU16" s="244"/>
      <c r="AV16" s="36"/>
      <c r="AW16" s="36"/>
      <c r="IH16"/>
    </row>
    <row r="17" spans="4:242" ht="16" customHeight="1">
      <c r="K17" s="9"/>
      <c r="Y17" s="49"/>
      <c r="AA17" s="16"/>
      <c r="AB17" s="14"/>
      <c r="AO17" s="388"/>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88"/>
      <c r="AP18" s="154"/>
      <c r="AQ18" s="244"/>
      <c r="AR18" s="244"/>
      <c r="AS18" s="244"/>
      <c r="AT18" s="244"/>
      <c r="AU18" s="244"/>
      <c r="AV18" s="36"/>
      <c r="AW18" s="36"/>
      <c r="IH18"/>
    </row>
    <row r="19" spans="4:242">
      <c r="J19" s="82" t="s">
        <v>103</v>
      </c>
      <c r="K19" s="9"/>
      <c r="M19" s="97" t="s">
        <v>103</v>
      </c>
      <c r="Y19" s="49"/>
      <c r="AA19" s="16"/>
      <c r="AB19" s="14"/>
      <c r="AO19" s="388"/>
      <c r="AP19" s="154"/>
      <c r="AQ19" s="244"/>
      <c r="AR19" s="244"/>
      <c r="AS19" s="244"/>
      <c r="AT19" s="244"/>
      <c r="AU19" s="244"/>
      <c r="AV19" s="36"/>
      <c r="AW19" s="36"/>
      <c r="IH19"/>
    </row>
    <row r="20" spans="4:242">
      <c r="K20" s="9"/>
      <c r="Y20" s="49"/>
      <c r="AA20" s="16"/>
      <c r="AB20" s="14"/>
      <c r="AO20" s="388"/>
      <c r="AP20" s="154"/>
      <c r="AQ20" s="244"/>
      <c r="AR20" s="244"/>
      <c r="AS20" s="244"/>
      <c r="AT20" s="244"/>
      <c r="AU20" s="244"/>
      <c r="AV20" s="36"/>
      <c r="AW20" s="36"/>
      <c r="IH20"/>
    </row>
    <row r="21" spans="4:242">
      <c r="K21" s="9"/>
      <c r="Y21" s="49"/>
      <c r="AA21" s="16"/>
      <c r="AB21" s="14"/>
      <c r="AJ21" s="223">
        <f>U18+K18+P18+F18+Y18+AA18+AC18+AF18</f>
        <v>44648.5</v>
      </c>
      <c r="AO21" s="388"/>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84" t="s">
        <v>145</v>
      </c>
      <c r="D45" s="384"/>
      <c r="E45" s="384"/>
      <c r="F45" s="384"/>
      <c r="G45" s="384"/>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84" t="s">
        <v>149</v>
      </c>
      <c r="D67" s="384"/>
      <c r="E67" s="384"/>
      <c r="F67" s="384"/>
      <c r="G67" s="384"/>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63" t="s">
        <v>110</v>
      </c>
      <c r="D71" s="363"/>
      <c r="E71" s="363"/>
      <c r="F71" s="363"/>
      <c r="G71" s="363"/>
      <c r="H71" s="363"/>
      <c r="I71" s="363"/>
      <c r="J71" s="363"/>
      <c r="K71" s="363"/>
      <c r="L71" s="363"/>
      <c r="M71" s="363"/>
      <c r="N71" s="363"/>
      <c r="O71" s="363"/>
      <c r="P71" s="363"/>
      <c r="Q71" s="363"/>
      <c r="R71" s="363"/>
      <c r="S71" s="363"/>
      <c r="T71" s="363"/>
      <c r="U71" s="363"/>
      <c r="V71" s="363"/>
      <c r="X71" s="363" t="s">
        <v>1</v>
      </c>
      <c r="Y71" s="363"/>
      <c r="Z71" s="363"/>
      <c r="AA71" s="363"/>
      <c r="AB71" s="363"/>
      <c r="AC71" s="363"/>
      <c r="AD71" s="363"/>
      <c r="AE71" s="363"/>
      <c r="AF71" s="363"/>
      <c r="AG71" s="363"/>
      <c r="AH71" s="363"/>
      <c r="AI71" s="363"/>
      <c r="AJ71" s="363"/>
      <c r="AK71" s="363"/>
      <c r="AL71" s="363"/>
      <c r="AM71" s="363"/>
      <c r="AN71" s="363"/>
      <c r="AO71" s="363"/>
      <c r="AP71" s="363"/>
      <c r="AR71" s="363" t="s">
        <v>127</v>
      </c>
      <c r="AS71" s="363"/>
      <c r="AT71" s="363"/>
      <c r="AU71" s="363"/>
      <c r="AV71" s="363"/>
      <c r="AW71" s="363"/>
      <c r="AX71" s="363"/>
      <c r="AY71" s="363"/>
      <c r="AZ71" s="363"/>
      <c r="BB71" s="384"/>
      <c r="BC71" s="384"/>
      <c r="BD71" s="384"/>
      <c r="BE71" s="384"/>
      <c r="BF71" s="384"/>
      <c r="BP71" s="363" t="s">
        <v>1</v>
      </c>
      <c r="BQ71" s="363"/>
      <c r="BR71" s="363"/>
      <c r="BS71" s="363"/>
      <c r="BT71" s="363"/>
      <c r="BU71" s="363"/>
      <c r="BV71" s="363"/>
      <c r="BW71" s="363"/>
      <c r="BX71" s="363"/>
      <c r="BY71" s="363"/>
      <c r="BZ71" s="363"/>
      <c r="CA71" s="363"/>
      <c r="CB71" s="363"/>
      <c r="CC71" s="363"/>
      <c r="CD71" s="363"/>
      <c r="CE71" s="363"/>
      <c r="CF71" s="363"/>
      <c r="CG71" s="363"/>
      <c r="CH71" s="363"/>
      <c r="CN71" s="363" t="s">
        <v>110</v>
      </c>
      <c r="CO71" s="363"/>
      <c r="CP71" s="363"/>
      <c r="CQ71" s="363"/>
      <c r="CR71" s="363"/>
      <c r="CS71" s="363"/>
      <c r="CT71" s="363"/>
      <c r="CU71" s="363"/>
      <c r="CV71" s="363"/>
      <c r="CW71" s="363"/>
      <c r="CX71" s="363"/>
      <c r="CY71" s="363"/>
      <c r="CZ71" s="363"/>
      <c r="DA71" s="363"/>
      <c r="DB71" s="363"/>
      <c r="DC71" s="363"/>
      <c r="DD71" s="363"/>
      <c r="DE71" s="363"/>
      <c r="DF71" s="363"/>
      <c r="DG71" s="363"/>
      <c r="DL71" s="363" t="s">
        <v>1</v>
      </c>
      <c r="DM71" s="363"/>
      <c r="DN71" s="363"/>
      <c r="DO71" s="363"/>
      <c r="DP71" s="363"/>
      <c r="DQ71" s="363"/>
      <c r="DR71" s="363"/>
      <c r="DS71" s="363"/>
      <c r="DT71" s="363"/>
      <c r="DU71" s="363"/>
      <c r="DV71" s="363"/>
      <c r="DW71" s="363"/>
      <c r="DX71" s="363"/>
      <c r="DY71" s="363"/>
      <c r="DZ71" s="363"/>
      <c r="EA71" s="363"/>
      <c r="EB71" s="363"/>
      <c r="EC71" s="363"/>
      <c r="ED71" s="363"/>
      <c r="EI71" s="363" t="s">
        <v>1</v>
      </c>
      <c r="EJ71" s="363"/>
      <c r="EK71" s="363"/>
      <c r="EL71" s="363"/>
      <c r="EM71" s="363"/>
      <c r="EN71" s="363"/>
      <c r="EO71" s="363"/>
      <c r="EP71" s="363"/>
      <c r="EQ71" s="363"/>
      <c r="ER71" s="363"/>
      <c r="ES71" s="363"/>
      <c r="ET71" s="363"/>
      <c r="EU71" s="363"/>
      <c r="EV71" s="363"/>
      <c r="EW71" s="363"/>
      <c r="EX71" s="363"/>
      <c r="EY71" s="363"/>
      <c r="EZ71" s="363"/>
      <c r="FA71" s="363"/>
      <c r="FE71" s="209"/>
      <c r="FF71" s="17"/>
      <c r="FG71" s="17"/>
      <c r="FH71" s="17"/>
      <c r="FI71" s="17"/>
      <c r="FJ71" s="17"/>
      <c r="FK71" s="17"/>
      <c r="FL71" s="363" t="s">
        <v>110</v>
      </c>
      <c r="FM71" s="363"/>
      <c r="FN71" s="363"/>
      <c r="FO71" s="363"/>
      <c r="FP71" s="363"/>
      <c r="FQ71" s="363"/>
      <c r="FR71" s="363"/>
      <c r="FS71" s="363"/>
      <c r="FT71" s="363"/>
      <c r="FU71" s="363"/>
      <c r="FV71" s="363"/>
      <c r="FW71" s="363"/>
      <c r="FX71" s="363"/>
      <c r="FY71" s="363"/>
      <c r="FZ71" s="363"/>
      <c r="GA71" s="363"/>
      <c r="GB71" s="363"/>
      <c r="GC71" s="363"/>
      <c r="GD71" s="363"/>
      <c r="GE71" s="363"/>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63" t="s">
        <v>330</v>
      </c>
      <c r="JQ71" s="363"/>
      <c r="JR71" s="363"/>
      <c r="JS71" s="363"/>
      <c r="JT71" s="363"/>
      <c r="JU71" s="363"/>
      <c r="JV71" s="363"/>
      <c r="JW71" s="363"/>
      <c r="JX71" s="363"/>
      <c r="JY71" s="363"/>
      <c r="JZ71" s="363"/>
      <c r="KA71" s="363"/>
      <c r="KB71" s="363"/>
      <c r="KC71" s="363"/>
      <c r="KD71" s="363"/>
      <c r="KE71" s="363"/>
      <c r="KF71" s="363"/>
      <c r="KG71" s="363"/>
      <c r="KH71" s="363"/>
      <c r="KI71" s="363"/>
      <c r="KO71" s="363" t="s">
        <v>127</v>
      </c>
      <c r="KP71" s="363"/>
      <c r="KQ71" s="363"/>
      <c r="KR71" s="363"/>
      <c r="KS71" s="363"/>
      <c r="KT71" s="363"/>
      <c r="KU71" s="363"/>
      <c r="KV71" s="363"/>
      <c r="KW71" s="363"/>
      <c r="LC71" s="363" t="s">
        <v>127</v>
      </c>
      <c r="LD71" s="363"/>
      <c r="LE71" s="363"/>
      <c r="LF71" s="363"/>
      <c r="LG71" s="363"/>
      <c r="LH71" s="363"/>
      <c r="LI71" s="363"/>
      <c r="LJ71" s="363"/>
      <c r="LK71" s="363"/>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2"/>
      <c r="HH73" s="78"/>
      <c r="HI73" s="242"/>
      <c r="HJ73" s="242"/>
      <c r="HK73" s="242"/>
      <c r="HL73" s="242"/>
      <c r="HM73" s="242"/>
      <c r="HN73" s="242"/>
      <c r="HO73" s="256"/>
      <c r="HP73" s="244"/>
      <c r="HQ73" s="244"/>
      <c r="HR73" s="244"/>
      <c r="HS73" s="244"/>
      <c r="HT73" s="377"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77" t="s">
        <v>331</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77"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77" t="s">
        <v>331</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2"/>
      <c r="HH74" s="78"/>
      <c r="HI74" s="242"/>
      <c r="HJ74" s="242"/>
      <c r="HK74" s="242"/>
      <c r="HL74" s="242"/>
      <c r="HM74" s="242"/>
      <c r="HN74" s="242"/>
      <c r="HO74" s="256"/>
      <c r="HP74" s="244"/>
      <c r="HQ74" s="244"/>
      <c r="HR74" s="244"/>
      <c r="HS74" s="244"/>
      <c r="HT74" s="377"/>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77"/>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77"/>
      <c r="KN74" s="37" t="s">
        <v>203</v>
      </c>
      <c r="KO74" s="186">
        <f ca="1"/>
        <v>0</v>
      </c>
      <c r="KP74" s="186">
        <f ca="1"/>
        <v>0</v>
      </c>
      <c r="KQ74" s="186">
        <f ca="1"/>
        <v>0</v>
      </c>
      <c r="KR74" s="186">
        <f ca="1"/>
        <v>0</v>
      </c>
      <c r="KS74" s="186">
        <f ca="1"/>
        <v>0</v>
      </c>
      <c r="KT74" s="186">
        <f ca="1"/>
        <v>0</v>
      </c>
      <c r="KU74" s="186">
        <f ca="1"/>
        <v>0</v>
      </c>
      <c r="KV74" s="186">
        <f ca="1"/>
        <v>0</v>
      </c>
      <c r="KW74" s="186">
        <f ca="1"/>
        <v>0</v>
      </c>
      <c r="LA74" s="377"/>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2"/>
      <c r="HH75" s="78"/>
      <c r="HI75" s="242"/>
      <c r="HJ75" s="242"/>
      <c r="HK75" s="242"/>
      <c r="HL75" s="242"/>
      <c r="HM75" s="242"/>
      <c r="HN75" s="242"/>
      <c r="HO75" s="256"/>
      <c r="HP75" s="244"/>
      <c r="HQ75" s="244"/>
      <c r="HR75" s="244"/>
      <c r="HS75" s="244"/>
      <c r="HT75" s="377"/>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77"/>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77"/>
      <c r="KN75" s="37" t="s">
        <v>204</v>
      </c>
      <c r="KO75" s="186">
        <f ca="1"/>
        <v>0</v>
      </c>
      <c r="KP75" s="186">
        <f ca="1"/>
        <v>0</v>
      </c>
      <c r="KQ75" s="186">
        <f ca="1"/>
        <v>0</v>
      </c>
      <c r="KR75" s="186">
        <f ca="1"/>
        <v>0</v>
      </c>
      <c r="KS75" s="186">
        <f ca="1"/>
        <v>0</v>
      </c>
      <c r="KT75" s="186">
        <f ca="1"/>
        <v>0</v>
      </c>
      <c r="KU75" s="186">
        <f ca="1"/>
        <v>0</v>
      </c>
      <c r="KV75" s="186">
        <f ca="1"/>
        <v>0</v>
      </c>
      <c r="KW75" s="186">
        <f ca="1"/>
        <v>0</v>
      </c>
      <c r="LA75" s="377"/>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2"/>
      <c r="HH76" s="78"/>
      <c r="HI76" s="242"/>
      <c r="HJ76" s="242"/>
      <c r="HK76" s="242"/>
      <c r="HL76" s="242"/>
      <c r="HM76" s="242"/>
      <c r="HN76" s="242"/>
      <c r="HO76" s="256"/>
      <c r="HP76" s="244"/>
      <c r="HQ76" s="244"/>
      <c r="HR76" s="244"/>
      <c r="HS76" s="244"/>
      <c r="HT76" s="377"/>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77"/>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77"/>
      <c r="KN76" s="37" t="s">
        <v>27</v>
      </c>
      <c r="KO76" s="186">
        <f ca="1"/>
        <v>0</v>
      </c>
      <c r="KP76" s="186">
        <f ca="1"/>
        <v>0</v>
      </c>
      <c r="KQ76" s="186">
        <f ca="1"/>
        <v>0</v>
      </c>
      <c r="KR76" s="186">
        <f ca="1"/>
        <v>0</v>
      </c>
      <c r="KS76" s="186">
        <f ca="1"/>
        <v>0</v>
      </c>
      <c r="KT76" s="186">
        <f ca="1"/>
        <v>0</v>
      </c>
      <c r="KU76" s="186">
        <f ca="1"/>
        <v>0</v>
      </c>
      <c r="KV76" s="186">
        <f ca="1"/>
        <v>0</v>
      </c>
      <c r="KW76" s="186">
        <f ca="1"/>
        <v>0</v>
      </c>
      <c r="LA76" s="377"/>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2"/>
      <c r="HH77" s="78"/>
      <c r="HI77" s="242"/>
      <c r="HJ77" s="242"/>
      <c r="HK77" s="242"/>
      <c r="HL77" s="242"/>
      <c r="HM77" s="242"/>
      <c r="HN77" s="242"/>
      <c r="HO77" s="256"/>
      <c r="HP77" s="244"/>
      <c r="HQ77" s="244"/>
      <c r="HR77" s="244"/>
      <c r="HS77" s="244"/>
      <c r="HT77" s="377"/>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77"/>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77"/>
      <c r="KN77" s="37" t="s">
        <v>205</v>
      </c>
      <c r="KO77" s="186">
        <f ca="1"/>
        <v>0</v>
      </c>
      <c r="KP77" s="186">
        <f ca="1"/>
        <v>0</v>
      </c>
      <c r="KQ77" s="186">
        <f ca="1"/>
        <v>0</v>
      </c>
      <c r="KR77" s="186">
        <f ca="1"/>
        <v>0</v>
      </c>
      <c r="KS77" s="186">
        <f ca="1"/>
        <v>0</v>
      </c>
      <c r="KT77" s="186">
        <f ca="1"/>
        <v>0</v>
      </c>
      <c r="KU77" s="186">
        <f ca="1"/>
        <v>0</v>
      </c>
      <c r="KV77" s="186">
        <f ca="1"/>
        <v>0</v>
      </c>
      <c r="KW77" s="186">
        <f ca="1"/>
        <v>0</v>
      </c>
      <c r="LA77" s="377"/>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2"/>
      <c r="HH78" s="78"/>
      <c r="HI78" s="242"/>
      <c r="HJ78" s="242"/>
      <c r="HK78" s="242"/>
      <c r="HL78" s="242"/>
      <c r="HM78" s="242"/>
      <c r="HN78" s="242"/>
      <c r="HO78" s="256"/>
      <c r="HP78" s="244"/>
      <c r="HQ78" s="244"/>
      <c r="HR78" s="244"/>
      <c r="HS78" s="244"/>
      <c r="HT78" s="377"/>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77"/>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77"/>
      <c r="KN78" s="37" t="s">
        <v>206</v>
      </c>
      <c r="KO78" s="186">
        <f ca="1"/>
        <v>0</v>
      </c>
      <c r="KP78" s="186">
        <f ca="1"/>
        <v>0</v>
      </c>
      <c r="KQ78" s="186">
        <f ca="1"/>
        <v>0</v>
      </c>
      <c r="KR78" s="186">
        <f ca="1"/>
        <v>0</v>
      </c>
      <c r="KS78" s="186">
        <f ca="1"/>
        <v>0</v>
      </c>
      <c r="KT78" s="186">
        <f ca="1"/>
        <v>0</v>
      </c>
      <c r="KU78" s="186">
        <f ca="1"/>
        <v>0</v>
      </c>
      <c r="KV78" s="186">
        <f ca="1"/>
        <v>0</v>
      </c>
      <c r="KW78" s="186">
        <f ca="1"/>
        <v>0</v>
      </c>
      <c r="LA78" s="377"/>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2"/>
      <c r="HH79" s="78"/>
      <c r="HI79" s="242"/>
      <c r="HJ79" s="242"/>
      <c r="HK79" s="242"/>
      <c r="HL79" s="242"/>
      <c r="HM79" s="242"/>
      <c r="HN79" s="242"/>
      <c r="HO79" s="256"/>
      <c r="HP79" s="244"/>
      <c r="HQ79" s="244"/>
      <c r="HR79" s="244"/>
      <c r="HS79" s="244"/>
      <c r="HT79" s="377"/>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77"/>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77"/>
      <c r="KN79" s="37" t="s">
        <v>15</v>
      </c>
      <c r="KO79" s="186">
        <f ca="1"/>
        <v>0</v>
      </c>
      <c r="KP79" s="186">
        <f ca="1"/>
        <v>0</v>
      </c>
      <c r="KQ79" s="186">
        <f ca="1"/>
        <v>0</v>
      </c>
      <c r="KR79" s="186">
        <f ca="1"/>
        <v>0</v>
      </c>
      <c r="KS79" s="186">
        <f ca="1"/>
        <v>0</v>
      </c>
      <c r="KT79" s="186">
        <f ca="1"/>
        <v>0</v>
      </c>
      <c r="KU79" s="186">
        <f ca="1"/>
        <v>0</v>
      </c>
      <c r="KV79" s="186">
        <f ca="1"/>
        <v>0</v>
      </c>
      <c r="KW79" s="186">
        <f ca="1"/>
        <v>0</v>
      </c>
      <c r="LA79" s="377"/>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2"/>
      <c r="HH80" s="78"/>
      <c r="HI80" s="242"/>
      <c r="HJ80" s="242"/>
      <c r="HK80" s="242"/>
      <c r="HL80" s="242"/>
      <c r="HM80" s="242"/>
      <c r="HN80" s="242"/>
      <c r="HO80" s="256"/>
      <c r="HP80" s="244"/>
      <c r="HQ80" s="244"/>
      <c r="HR80" s="244"/>
      <c r="HS80" s="244"/>
      <c r="HT80" s="377"/>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77"/>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77"/>
      <c r="KN80" s="37" t="s">
        <v>208</v>
      </c>
      <c r="KO80" s="186">
        <f ca="1"/>
        <v>0</v>
      </c>
      <c r="KP80" s="186">
        <f ca="1"/>
        <v>0</v>
      </c>
      <c r="KQ80" s="186">
        <f ca="1"/>
        <v>0</v>
      </c>
      <c r="KR80" s="186">
        <f ca="1"/>
        <v>0</v>
      </c>
      <c r="KS80" s="186">
        <f ca="1"/>
        <v>0</v>
      </c>
      <c r="KT80" s="186">
        <f ca="1"/>
        <v>0</v>
      </c>
      <c r="KU80" s="186">
        <f ca="1"/>
        <v>0</v>
      </c>
      <c r="KV80" s="186">
        <f ca="1"/>
        <v>0</v>
      </c>
      <c r="KW80" s="186">
        <f ca="1"/>
        <v>0</v>
      </c>
      <c r="LA80" s="377"/>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2"/>
      <c r="HH81" s="78"/>
      <c r="HI81" s="242"/>
      <c r="HJ81" s="242"/>
      <c r="HK81" s="242"/>
      <c r="HL81" s="242"/>
      <c r="HM81" s="242"/>
      <c r="HN81" s="242"/>
      <c r="HO81" s="256"/>
      <c r="HP81" s="244"/>
      <c r="HQ81" s="244"/>
      <c r="HR81" s="244"/>
      <c r="HS81" s="244"/>
      <c r="HT81" s="377"/>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77"/>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77"/>
      <c r="KN81" s="37" t="s">
        <v>21</v>
      </c>
      <c r="KO81" s="186">
        <f ca="1"/>
        <v>0</v>
      </c>
      <c r="KP81" s="186">
        <f ca="1"/>
        <v>0</v>
      </c>
      <c r="KQ81" s="186">
        <f ca="1"/>
        <v>0</v>
      </c>
      <c r="KR81" s="186">
        <f ca="1"/>
        <v>0</v>
      </c>
      <c r="KS81" s="186">
        <f ca="1"/>
        <v>0</v>
      </c>
      <c r="KT81" s="186">
        <f ca="1"/>
        <v>0</v>
      </c>
      <c r="KU81" s="186">
        <f ca="1"/>
        <v>0</v>
      </c>
      <c r="KV81" s="186">
        <f ca="1"/>
        <v>0</v>
      </c>
      <c r="KW81" s="186">
        <f ca="1"/>
        <v>0</v>
      </c>
      <c r="LA81" s="377"/>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2"/>
      <c r="HH82" s="78"/>
      <c r="HI82" s="242"/>
      <c r="HJ82" s="242"/>
      <c r="HK82" s="242"/>
      <c r="HL82" s="242"/>
      <c r="HM82" s="242"/>
      <c r="HN82" s="242"/>
      <c r="HO82" s="256"/>
      <c r="HP82" s="244"/>
      <c r="HQ82" s="244"/>
      <c r="HR82" s="244"/>
      <c r="HS82" s="244"/>
      <c r="HT82" s="377"/>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77"/>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77"/>
      <c r="KN82" s="37" t="s">
        <v>207</v>
      </c>
      <c r="KO82" s="186">
        <f ca="1"/>
        <v>0</v>
      </c>
      <c r="KP82" s="186">
        <f ca="1"/>
        <v>0</v>
      </c>
      <c r="KQ82" s="186">
        <f ca="1"/>
        <v>0</v>
      </c>
      <c r="KR82" s="186">
        <f ca="1"/>
        <v>0</v>
      </c>
      <c r="KS82" s="186">
        <f ca="1"/>
        <v>0</v>
      </c>
      <c r="KT82" s="186">
        <f ca="1"/>
        <v>0</v>
      </c>
      <c r="KU82" s="186">
        <f ca="1"/>
        <v>0</v>
      </c>
      <c r="KV82" s="186">
        <f ca="1"/>
        <v>0</v>
      </c>
      <c r="KW82" s="186">
        <f ca="1"/>
        <v>0</v>
      </c>
      <c r="LA82" s="377"/>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2"/>
      <c r="HH83" s="78"/>
      <c r="HI83" s="242"/>
      <c r="HJ83" s="242"/>
      <c r="HK83" s="242"/>
      <c r="HL83" s="242"/>
      <c r="HM83" s="242"/>
      <c r="HN83" s="242"/>
      <c r="HO83" s="256"/>
      <c r="HP83" s="244"/>
      <c r="HQ83" s="244"/>
      <c r="HR83" s="244"/>
      <c r="HS83" s="244"/>
      <c r="HT83" s="377"/>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77"/>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77"/>
      <c r="KN83" s="37" t="s">
        <v>20</v>
      </c>
      <c r="KO83" s="186">
        <f ca="1"/>
        <v>0</v>
      </c>
      <c r="KP83" s="186">
        <f ca="1"/>
        <v>0</v>
      </c>
      <c r="KQ83" s="186">
        <f ca="1"/>
        <v>0</v>
      </c>
      <c r="KR83" s="186">
        <f ca="1"/>
        <v>0</v>
      </c>
      <c r="KS83" s="186">
        <f ca="1"/>
        <v>0</v>
      </c>
      <c r="KT83" s="186">
        <f ca="1"/>
        <v>0</v>
      </c>
      <c r="KU83" s="186">
        <f ca="1"/>
        <v>0</v>
      </c>
      <c r="KV83" s="186">
        <f ca="1"/>
        <v>0</v>
      </c>
      <c r="KW83" s="186">
        <f ca="1"/>
        <v>0</v>
      </c>
      <c r="LA83" s="377"/>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2"/>
      <c r="HH84" s="78"/>
      <c r="HI84" s="242"/>
      <c r="HJ84" s="242"/>
      <c r="HK84" s="242"/>
      <c r="HL84" s="242"/>
      <c r="HM84" s="242"/>
      <c r="HN84" s="242"/>
      <c r="HO84" s="256"/>
      <c r="HP84" s="244"/>
      <c r="HQ84" s="244"/>
      <c r="HR84" s="244"/>
      <c r="HS84" s="244"/>
      <c r="HT84" s="377"/>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77"/>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77"/>
      <c r="KN84" s="37" t="s">
        <v>209</v>
      </c>
      <c r="KO84" s="186">
        <f ca="1"/>
        <v>0</v>
      </c>
      <c r="KP84" s="186">
        <f ca="1"/>
        <v>0</v>
      </c>
      <c r="KQ84" s="186">
        <f ca="1"/>
        <v>0</v>
      </c>
      <c r="KR84" s="186">
        <f ca="1"/>
        <v>0</v>
      </c>
      <c r="KS84" s="186">
        <f ca="1"/>
        <v>0</v>
      </c>
      <c r="KT84" s="186">
        <f ca="1"/>
        <v>0</v>
      </c>
      <c r="KU84" s="186">
        <f ca="1"/>
        <v>0</v>
      </c>
      <c r="KV84" s="186">
        <f ca="1"/>
        <v>0</v>
      </c>
      <c r="KW84" s="186">
        <f ca="1"/>
        <v>0</v>
      </c>
      <c r="LA84" s="377"/>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2"/>
      <c r="HH85" s="78"/>
      <c r="HI85" s="242"/>
      <c r="HJ85" s="242"/>
      <c r="HK85" s="242"/>
      <c r="HL85" s="242"/>
      <c r="HM85" s="242"/>
      <c r="HN85" s="242"/>
      <c r="HO85" s="256"/>
      <c r="HP85" s="244"/>
      <c r="HQ85" s="244"/>
      <c r="HR85" s="244"/>
      <c r="HS85" s="244"/>
      <c r="HT85" s="377"/>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77"/>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77"/>
      <c r="KN85" s="37" t="s">
        <v>30</v>
      </c>
      <c r="KO85" s="186">
        <f ca="1"/>
        <v>0</v>
      </c>
      <c r="KP85" s="186">
        <f ca="1"/>
        <v>0</v>
      </c>
      <c r="KQ85" s="186">
        <f ca="1"/>
        <v>0</v>
      </c>
      <c r="KR85" s="186">
        <f ca="1"/>
        <v>0</v>
      </c>
      <c r="KS85" s="186">
        <f ca="1"/>
        <v>0</v>
      </c>
      <c r="KT85" s="186">
        <f ca="1"/>
        <v>0</v>
      </c>
      <c r="KU85" s="186">
        <f ca="1"/>
        <v>0</v>
      </c>
      <c r="KV85" s="186">
        <f ca="1"/>
        <v>0</v>
      </c>
      <c r="KW85" s="186">
        <f ca="1"/>
        <v>0</v>
      </c>
      <c r="LA85" s="377"/>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2"/>
      <c r="HH86" s="78"/>
      <c r="HI86" s="242"/>
      <c r="HJ86" s="242"/>
      <c r="HK86" s="242"/>
      <c r="HL86" s="242"/>
      <c r="HM86" s="242"/>
      <c r="HN86" s="242"/>
      <c r="HO86" s="256"/>
      <c r="HP86" s="244"/>
      <c r="HQ86" s="244"/>
      <c r="HR86" s="244"/>
      <c r="HS86" s="244"/>
      <c r="HT86" s="377"/>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77"/>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77"/>
      <c r="KN86" s="37" t="s">
        <v>31</v>
      </c>
      <c r="KO86" s="186">
        <f ca="1"/>
        <v>0</v>
      </c>
      <c r="KP86" s="186">
        <f ca="1"/>
        <v>0</v>
      </c>
      <c r="KQ86" s="186">
        <f ca="1"/>
        <v>0</v>
      </c>
      <c r="KR86" s="186">
        <f ca="1"/>
        <v>0</v>
      </c>
      <c r="KS86" s="186">
        <f ca="1"/>
        <v>0</v>
      </c>
      <c r="KT86" s="186">
        <f ca="1"/>
        <v>0</v>
      </c>
      <c r="KU86" s="186">
        <f ca="1"/>
        <v>0</v>
      </c>
      <c r="KV86" s="186">
        <f ca="1"/>
        <v>0</v>
      </c>
      <c r="KW86" s="186">
        <f ca="1"/>
        <v>0</v>
      </c>
      <c r="LA86" s="377"/>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2"/>
      <c r="HH87" s="78"/>
      <c r="HI87" s="242"/>
      <c r="HJ87" s="242"/>
      <c r="HK87" s="242"/>
      <c r="HL87" s="242"/>
      <c r="HM87" s="242"/>
      <c r="HN87" s="242"/>
      <c r="HO87" s="256"/>
      <c r="HP87" s="244"/>
      <c r="HQ87" s="244"/>
      <c r="HR87" s="244"/>
      <c r="HS87" s="244"/>
      <c r="HT87" s="377"/>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77"/>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77"/>
      <c r="KN87" s="37" t="s">
        <v>137</v>
      </c>
      <c r="KO87" s="186">
        <f ca="1"/>
        <v>0</v>
      </c>
      <c r="KP87" s="186">
        <f ca="1"/>
        <v>0</v>
      </c>
      <c r="KQ87" s="186">
        <f ca="1"/>
        <v>0</v>
      </c>
      <c r="KR87" s="186">
        <f ca="1"/>
        <v>0</v>
      </c>
      <c r="KS87" s="186">
        <f ca="1"/>
        <v>0</v>
      </c>
      <c r="KT87" s="186">
        <f ca="1"/>
        <v>0</v>
      </c>
      <c r="KU87" s="186">
        <f ca="1"/>
        <v>0</v>
      </c>
      <c r="KV87" s="186">
        <f ca="1"/>
        <v>0</v>
      </c>
      <c r="KW87" s="186">
        <f ca="1"/>
        <v>0</v>
      </c>
      <c r="LA87" s="377"/>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2"/>
      <c r="HH88" s="78"/>
      <c r="HI88" s="242"/>
      <c r="HJ88" s="242"/>
      <c r="HK88" s="242"/>
      <c r="HL88" s="242"/>
      <c r="HM88" s="242"/>
      <c r="HN88" s="242"/>
      <c r="HO88" s="256"/>
      <c r="HP88" s="244"/>
      <c r="HQ88" s="244"/>
      <c r="HR88" s="244"/>
      <c r="HS88" s="244"/>
      <c r="HT88" s="377"/>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77"/>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77"/>
      <c r="KN88" s="37" t="s">
        <v>138</v>
      </c>
      <c r="KO88" s="186">
        <f ca="1"/>
        <v>0</v>
      </c>
      <c r="KP88" s="186">
        <f ca="1"/>
        <v>0</v>
      </c>
      <c r="KQ88" s="186">
        <f ca="1"/>
        <v>0</v>
      </c>
      <c r="KR88" s="186">
        <f ca="1"/>
        <v>0</v>
      </c>
      <c r="KS88" s="186">
        <f ca="1"/>
        <v>0</v>
      </c>
      <c r="KT88" s="186">
        <f ca="1"/>
        <v>0</v>
      </c>
      <c r="KU88" s="186">
        <f ca="1"/>
        <v>0</v>
      </c>
      <c r="KV88" s="186">
        <f ca="1"/>
        <v>0</v>
      </c>
      <c r="KW88" s="186">
        <f ca="1"/>
        <v>0</v>
      </c>
      <c r="LA88" s="377"/>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2"/>
      <c r="HH89" s="78"/>
      <c r="HI89" s="242"/>
      <c r="HJ89" s="242"/>
      <c r="HK89" s="242"/>
      <c r="HL89" s="242"/>
      <c r="HM89" s="242"/>
      <c r="HN89" s="242"/>
      <c r="HO89" s="256"/>
      <c r="HP89" s="244"/>
      <c r="HQ89" s="244"/>
      <c r="HR89" s="244"/>
      <c r="HS89" s="244"/>
      <c r="HT89" s="377"/>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77"/>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77"/>
      <c r="KN89" s="37" t="s">
        <v>141</v>
      </c>
      <c r="KO89" s="186">
        <f ca="1"/>
        <v>0</v>
      </c>
      <c r="KP89" s="186">
        <f ca="1"/>
        <v>0</v>
      </c>
      <c r="KQ89" s="186">
        <f ca="1"/>
        <v>0</v>
      </c>
      <c r="KR89" s="186">
        <f ca="1"/>
        <v>0</v>
      </c>
      <c r="KS89" s="186">
        <f ca="1"/>
        <v>0</v>
      </c>
      <c r="KT89" s="186">
        <f ca="1"/>
        <v>0</v>
      </c>
      <c r="KU89" s="186">
        <f ca="1"/>
        <v>0</v>
      </c>
      <c r="KV89" s="186">
        <f ca="1"/>
        <v>0</v>
      </c>
      <c r="KW89" s="186">
        <f ca="1"/>
        <v>0.952777530861454</v>
      </c>
      <c r="LA89" s="377"/>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2"/>
      <c r="HH90" s="78"/>
      <c r="HI90" s="242"/>
      <c r="HJ90" s="242"/>
      <c r="HK90" s="242"/>
      <c r="HL90" s="242"/>
      <c r="HM90" s="242"/>
      <c r="HN90" s="242"/>
      <c r="HO90" s="256"/>
      <c r="HP90" s="244"/>
      <c r="HQ90" s="244"/>
      <c r="HR90" s="244"/>
      <c r="HS90" s="244"/>
      <c r="HT90" s="377"/>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77"/>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77"/>
      <c r="KN90" s="37" t="s">
        <v>142</v>
      </c>
      <c r="KO90" s="186">
        <f ca="1"/>
        <v>0</v>
      </c>
      <c r="KP90" s="186">
        <f ca="1"/>
        <v>0</v>
      </c>
      <c r="KQ90" s="186">
        <f ca="1"/>
        <v>0</v>
      </c>
      <c r="KR90" s="186">
        <f ca="1"/>
        <v>0</v>
      </c>
      <c r="KS90" s="186">
        <f ca="1"/>
        <v>0</v>
      </c>
      <c r="KT90" s="186">
        <f ca="1"/>
        <v>0</v>
      </c>
      <c r="KU90" s="186">
        <f ca="1"/>
        <v>0</v>
      </c>
      <c r="KV90" s="186">
        <f ca="1"/>
        <v>1</v>
      </c>
      <c r="KW90" s="186">
        <f ca="1"/>
        <v>0</v>
      </c>
      <c r="LA90" s="377"/>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2"/>
      <c r="HH91" s="78"/>
      <c r="HI91" s="242"/>
      <c r="HJ91" s="242"/>
      <c r="HK91" s="242"/>
      <c r="HL91" s="242"/>
      <c r="HM91" s="242"/>
      <c r="HN91" s="242"/>
      <c r="HO91" s="256"/>
      <c r="HP91" s="244"/>
      <c r="HQ91" s="244"/>
      <c r="HR91" s="244"/>
      <c r="HS91" s="244"/>
      <c r="HT91" s="377"/>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77"/>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77"/>
      <c r="KN91" s="37" t="s">
        <v>143</v>
      </c>
      <c r="KO91" s="186">
        <f ca="1"/>
        <v>0</v>
      </c>
      <c r="KP91" s="186">
        <f ca="1"/>
        <v>0</v>
      </c>
      <c r="KQ91" s="186">
        <f ca="1"/>
        <v>0</v>
      </c>
      <c r="KR91" s="186">
        <f ca="1"/>
        <v>0</v>
      </c>
      <c r="KS91" s="186">
        <f ca="1"/>
        <v>0</v>
      </c>
      <c r="KT91" s="186">
        <f ca="1"/>
        <v>0</v>
      </c>
      <c r="KU91" s="186">
        <f ca="1"/>
        <v>0</v>
      </c>
      <c r="KV91" s="186">
        <f ca="1"/>
        <v>0</v>
      </c>
      <c r="KW91" s="186">
        <f ca="1"/>
        <v>1</v>
      </c>
      <c r="LA91" s="377"/>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2"/>
      <c r="HH92" s="78"/>
      <c r="HI92" s="242"/>
      <c r="HJ92" s="242"/>
      <c r="HK92" s="242"/>
      <c r="HL92" s="242"/>
      <c r="HM92" s="242"/>
      <c r="HN92" s="242"/>
      <c r="HO92" s="256"/>
      <c r="HP92" s="244"/>
      <c r="HQ92" s="244"/>
      <c r="HR92" s="244"/>
      <c r="HS92" s="244"/>
      <c r="HT92" s="377"/>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77"/>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77"/>
      <c r="KN92" s="37" t="s">
        <v>144</v>
      </c>
      <c r="KO92" s="186">
        <f ca="1"/>
        <v>0</v>
      </c>
      <c r="KP92" s="186">
        <f ca="1"/>
        <v>0</v>
      </c>
      <c r="KQ92" s="186">
        <f ca="1"/>
        <v>0</v>
      </c>
      <c r="KR92" s="186">
        <f ca="1"/>
        <v>0</v>
      </c>
      <c r="KS92" s="186">
        <f ca="1"/>
        <v>0</v>
      </c>
      <c r="KT92" s="186">
        <f ca="1"/>
        <v>0</v>
      </c>
      <c r="KU92" s="186">
        <f ca="1"/>
        <v>0</v>
      </c>
      <c r="KV92" s="186">
        <f ca="1"/>
        <v>0.99999999999999989</v>
      </c>
      <c r="KW92" s="186">
        <f ca="1"/>
        <v>0</v>
      </c>
      <c r="LA92" s="377"/>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63"/>
      <c r="Y93" s="363"/>
      <c r="Z93" s="363"/>
      <c r="AA93" s="363"/>
      <c r="AB93" s="363"/>
      <c r="AC93" s="363"/>
      <c r="AD93" s="363"/>
      <c r="AE93" s="363"/>
      <c r="AF93" s="363"/>
      <c r="AG93" s="363"/>
      <c r="AH93" s="363"/>
      <c r="AI93" s="363"/>
      <c r="AJ93" s="363"/>
      <c r="AK93" s="363"/>
      <c r="AL93" s="363"/>
      <c r="AM93" s="363"/>
      <c r="AN93" s="363"/>
      <c r="AO93" s="363"/>
      <c r="AP93" s="363"/>
      <c r="AQ93" s="22"/>
      <c r="AR93" s="363"/>
      <c r="AS93" s="363"/>
      <c r="AT93" s="363"/>
      <c r="AU93" s="363"/>
      <c r="AV93" s="363"/>
      <c r="AW93" s="363"/>
      <c r="AX93" s="363"/>
      <c r="AY93" s="363"/>
      <c r="AZ93" s="363"/>
      <c r="BB93" s="238" t="s">
        <v>104</v>
      </c>
      <c r="BD93" s="238" t="s">
        <v>9</v>
      </c>
      <c r="BP93" s="363" t="s">
        <v>254</v>
      </c>
      <c r="BQ93" s="363"/>
      <c r="BR93" s="363"/>
      <c r="BS93" s="363"/>
      <c r="BT93" s="363"/>
      <c r="BU93" s="363"/>
      <c r="BV93" s="363"/>
      <c r="BW93" s="363"/>
      <c r="BX93" s="363"/>
      <c r="BY93" s="363"/>
      <c r="BZ93" s="363"/>
      <c r="CA93" s="363"/>
      <c r="CB93" s="363"/>
      <c r="CC93" s="363"/>
      <c r="CD93" s="363"/>
      <c r="CE93" s="363"/>
      <c r="CF93" s="363"/>
      <c r="CG93" s="363"/>
      <c r="CH93" s="363"/>
      <c r="CN93" s="363" t="s">
        <v>17</v>
      </c>
      <c r="CO93" s="363"/>
      <c r="CP93" s="363"/>
      <c r="CQ93" s="363"/>
      <c r="CR93" s="363"/>
      <c r="CS93" s="363"/>
      <c r="CT93" s="363"/>
      <c r="CU93" s="363"/>
      <c r="CV93" s="363"/>
      <c r="CW93" s="363"/>
      <c r="CX93" s="363"/>
      <c r="CY93" s="363"/>
      <c r="CZ93" s="363"/>
      <c r="DA93" s="363"/>
      <c r="DB93" s="363"/>
      <c r="DC93" s="363"/>
      <c r="DD93" s="363"/>
      <c r="DE93" s="363"/>
      <c r="DF93" s="363"/>
      <c r="DG93" s="363"/>
      <c r="DL93" s="363" t="s">
        <v>112</v>
      </c>
      <c r="DM93" s="363"/>
      <c r="DN93" s="363"/>
      <c r="DO93" s="363"/>
      <c r="DP93" s="363"/>
      <c r="DQ93" s="363"/>
      <c r="DR93" s="363"/>
      <c r="DS93" s="363"/>
      <c r="DT93" s="363"/>
      <c r="DU93" s="363"/>
      <c r="DV93" s="363"/>
      <c r="DW93" s="363"/>
      <c r="DX93" s="363"/>
      <c r="DY93" s="363"/>
      <c r="DZ93" s="363"/>
      <c r="EA93" s="363"/>
      <c r="EB93" s="363"/>
      <c r="EC93" s="363"/>
      <c r="ED93" s="238"/>
      <c r="EI93" s="363" t="s">
        <v>114</v>
      </c>
      <c r="EJ93" s="363"/>
      <c r="EK93" s="363"/>
      <c r="EL93" s="363"/>
      <c r="EM93" s="363"/>
      <c r="EN93" s="363"/>
      <c r="EO93" s="363"/>
      <c r="EP93" s="363"/>
      <c r="EQ93" s="363"/>
      <c r="ER93" s="363"/>
      <c r="ES93" s="363"/>
      <c r="ET93" s="363"/>
      <c r="EU93" s="363"/>
      <c r="EV93" s="363"/>
      <c r="EW93" s="363"/>
      <c r="EX93" s="363"/>
      <c r="EY93" s="363"/>
      <c r="EZ93" s="363"/>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255</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63" t="s">
        <v>332</v>
      </c>
      <c r="JQ93" s="363"/>
      <c r="JR93" s="363"/>
      <c r="JS93" s="363"/>
      <c r="JT93" s="363"/>
      <c r="JU93" s="363"/>
      <c r="JV93" s="363"/>
      <c r="JW93" s="363"/>
      <c r="JX93" s="363"/>
      <c r="JY93" s="363"/>
      <c r="JZ93" s="363"/>
      <c r="KA93" s="363"/>
      <c r="KB93" s="363"/>
      <c r="KC93" s="363"/>
      <c r="KD93" s="363"/>
      <c r="KE93" s="363"/>
      <c r="KF93" s="363"/>
      <c r="KG93" s="363"/>
      <c r="KH93" s="363"/>
      <c r="KI93" s="363"/>
      <c r="KO93" s="363" t="s">
        <v>337</v>
      </c>
      <c r="KP93" s="363"/>
      <c r="KQ93" s="363"/>
      <c r="KR93" s="363"/>
      <c r="KS93" s="363"/>
      <c r="KT93" s="363"/>
      <c r="KU93" s="363"/>
      <c r="KV93" s="363"/>
      <c r="KW93" s="363"/>
      <c r="KX93" s="22"/>
      <c r="KY93" s="22"/>
      <c r="KZ93" s="22"/>
      <c r="LA93" s="22"/>
      <c r="LB93" s="22"/>
      <c r="LC93" s="363" t="s">
        <v>339</v>
      </c>
      <c r="LD93" s="363"/>
      <c r="LE93" s="363"/>
      <c r="LF93" s="363"/>
      <c r="LG93" s="363"/>
      <c r="LH93" s="363"/>
      <c r="LI93" s="363"/>
      <c r="LJ93" s="363"/>
      <c r="LK93" s="363"/>
      <c r="LL93" s="22"/>
      <c r="LM93" s="22"/>
      <c r="LN93" s="22"/>
      <c r="LO93" s="22"/>
      <c r="LP93" s="22"/>
      <c r="LQ93" s="22"/>
      <c r="LR93" s="22"/>
      <c r="LS93" s="22"/>
      <c r="LT93" s="22"/>
      <c r="LU93" s="22"/>
      <c r="LV93" s="22"/>
      <c r="LW93" s="22"/>
      <c r="LX93" s="22"/>
      <c r="LY93" s="22"/>
      <c r="LZ93" s="22"/>
    </row>
    <row r="94" spans="1:338" ht="16" customHeight="1">
      <c r="V94" s="356"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6" t="s">
        <v>336</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338</v>
      </c>
      <c r="KP94" s="182"/>
      <c r="KQ94" s="182"/>
      <c r="KR94" s="182"/>
      <c r="KS94" s="182"/>
      <c r="KT94" s="182"/>
      <c r="KU94" s="182"/>
      <c r="KV94" s="182"/>
      <c r="KW94" s="182"/>
      <c r="KX94" s="182"/>
      <c r="KY94" s="182"/>
      <c r="KZ94" s="182"/>
      <c r="LA94" s="182"/>
      <c r="LB94" s="182"/>
      <c r="LC94" s="182" t="s">
        <v>341</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6"/>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6"/>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340</v>
      </c>
    </row>
    <row r="96" spans="1:338" ht="16" customHeight="1">
      <c r="V96" s="356"/>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6"/>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6"/>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6"/>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6"/>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6"/>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80" t="s">
        <v>158</v>
      </c>
      <c r="Y99" s="380"/>
      <c r="Z99" s="380"/>
      <c r="AA99" s="380"/>
      <c r="AB99" s="380"/>
      <c r="AC99" s="380"/>
      <c r="AD99" s="380"/>
      <c r="AE99" s="380"/>
      <c r="AF99" s="380"/>
      <c r="AG99" s="380"/>
      <c r="AH99" s="380"/>
      <c r="AI99" s="380"/>
      <c r="AJ99" s="380"/>
      <c r="AK99" s="380"/>
      <c r="AL99" s="380"/>
      <c r="AM99" s="380"/>
      <c r="AN99" s="380"/>
      <c r="AO99" s="380"/>
      <c r="AP99" s="380"/>
      <c r="AR99" s="380" t="s">
        <v>253</v>
      </c>
      <c r="AS99" s="380"/>
      <c r="AT99" s="380"/>
      <c r="AU99" s="380"/>
      <c r="AV99" s="380"/>
      <c r="AW99" s="380"/>
      <c r="AX99" s="380"/>
      <c r="AY99" s="380"/>
      <c r="AZ99" s="380"/>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86" t="s">
        <v>335</v>
      </c>
      <c r="JQ99" s="386"/>
      <c r="JR99" s="386"/>
      <c r="JS99" s="386"/>
      <c r="JT99" s="386"/>
      <c r="JU99" s="386"/>
      <c r="JV99" s="386"/>
      <c r="JW99" s="386"/>
      <c r="JX99" s="386"/>
      <c r="JY99" s="386"/>
      <c r="JZ99" s="386"/>
      <c r="KA99" s="386"/>
      <c r="KB99" s="386"/>
      <c r="KC99" s="386"/>
      <c r="KD99" s="386"/>
      <c r="KE99" s="386"/>
      <c r="KF99" s="386"/>
      <c r="KG99" s="386"/>
      <c r="KH99" s="386"/>
      <c r="KI99" s="386"/>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84" t="s">
        <v>145</v>
      </c>
      <c r="BE101" s="384"/>
      <c r="BF101" s="384"/>
      <c r="BG101" s="384"/>
      <c r="BH101" s="384"/>
      <c r="CN101" s="363" t="s">
        <v>1</v>
      </c>
      <c r="CO101" s="363"/>
      <c r="CP101" s="363"/>
      <c r="CQ101" s="363"/>
      <c r="CR101" s="363"/>
      <c r="CS101" s="363"/>
      <c r="CT101" s="363"/>
      <c r="CU101" s="363"/>
      <c r="CV101" s="363"/>
      <c r="CW101" s="363"/>
      <c r="CX101" s="363"/>
      <c r="CY101" s="363"/>
      <c r="CZ101" s="363"/>
      <c r="DA101" s="363"/>
      <c r="DB101" s="363"/>
      <c r="DC101" s="363"/>
      <c r="DD101" s="363"/>
      <c r="DE101" s="363"/>
      <c r="DF101" s="363"/>
      <c r="DL101" s="363" t="s">
        <v>110</v>
      </c>
      <c r="DM101" s="363"/>
      <c r="DN101" s="363"/>
      <c r="DO101" s="363"/>
      <c r="DP101" s="363"/>
      <c r="DQ101" s="363"/>
      <c r="DR101" s="363"/>
      <c r="DS101" s="363"/>
      <c r="DT101" s="363"/>
      <c r="DU101" s="363"/>
      <c r="DV101" s="363"/>
      <c r="DW101" s="363"/>
      <c r="DX101" s="363"/>
      <c r="DY101" s="363"/>
      <c r="DZ101" s="363"/>
      <c r="EA101" s="363"/>
      <c r="EB101" s="363"/>
      <c r="EC101" s="363"/>
      <c r="ED101" s="363"/>
      <c r="EE101" s="363"/>
      <c r="EI101" s="363" t="s">
        <v>110</v>
      </c>
      <c r="EJ101" s="363"/>
      <c r="EK101" s="363"/>
      <c r="EL101" s="363"/>
      <c r="EM101" s="363"/>
      <c r="EN101" s="363"/>
      <c r="EO101" s="363"/>
      <c r="EP101" s="363"/>
      <c r="EQ101" s="363"/>
      <c r="ER101" s="363"/>
      <c r="ES101" s="363"/>
      <c r="ET101" s="363"/>
      <c r="EU101" s="363"/>
      <c r="EV101" s="363"/>
      <c r="EW101" s="363"/>
      <c r="EX101" s="363"/>
      <c r="EY101" s="363"/>
      <c r="EZ101" s="363"/>
      <c r="FA101" s="363"/>
      <c r="FB101" s="363"/>
      <c r="FE101" s="209"/>
      <c r="FF101" s="17"/>
      <c r="FG101" s="17"/>
      <c r="FH101" s="17"/>
      <c r="FI101" s="17"/>
      <c r="FJ101" s="17"/>
      <c r="FK101" s="17"/>
      <c r="FL101" s="363" t="s">
        <v>110</v>
      </c>
      <c r="FM101" s="363"/>
      <c r="FN101" s="363"/>
      <c r="FO101" s="363"/>
      <c r="FP101" s="363"/>
      <c r="FQ101" s="363"/>
      <c r="FR101" s="363"/>
      <c r="FS101" s="363"/>
      <c r="FT101" s="363"/>
      <c r="FU101" s="363"/>
      <c r="FV101" s="363"/>
      <c r="FW101" s="363"/>
      <c r="FX101" s="363"/>
      <c r="FY101" s="363"/>
      <c r="FZ101" s="363"/>
      <c r="GA101" s="363"/>
      <c r="GB101" s="363"/>
      <c r="GC101" s="363"/>
      <c r="GD101" s="363"/>
      <c r="GE101" s="363"/>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90" t="s">
        <v>333</v>
      </c>
      <c r="JQ101" s="390"/>
      <c r="JR101" s="390"/>
      <c r="JS101" s="390"/>
      <c r="JT101" s="390"/>
      <c r="JU101" s="390"/>
      <c r="JV101" s="390"/>
      <c r="JW101" s="390"/>
      <c r="JX101" s="390"/>
      <c r="JY101" s="390"/>
      <c r="JZ101" s="390"/>
      <c r="KA101" s="390"/>
      <c r="KB101" s="390"/>
      <c r="KC101" s="390"/>
      <c r="KD101" s="390"/>
      <c r="KE101" s="390"/>
      <c r="KF101" s="390"/>
      <c r="KG101" s="390"/>
      <c r="KH101" s="390"/>
      <c r="KI101" s="390"/>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6"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71" t="s">
        <v>247</v>
      </c>
      <c r="BB103" s="356"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6"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6"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6"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6"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86" t="s">
        <v>334</v>
      </c>
      <c r="JQ103" s="386"/>
      <c r="JR103" s="386"/>
      <c r="JS103" s="386"/>
      <c r="JT103" s="386"/>
      <c r="JU103" s="386"/>
      <c r="JV103" s="386"/>
      <c r="JW103" s="386"/>
      <c r="JX103" s="386"/>
      <c r="JY103" s="386"/>
      <c r="JZ103" s="386"/>
      <c r="KA103" s="386"/>
      <c r="KB103" s="386"/>
      <c r="KC103" s="386"/>
      <c r="KD103" s="386"/>
      <c r="KE103" s="386"/>
      <c r="KF103" s="386"/>
      <c r="KG103" s="386"/>
      <c r="KH103" s="386"/>
      <c r="KI103" s="386"/>
    </row>
    <row r="104" spans="1:295" ht="18" customHeight="1">
      <c r="A104" s="356"/>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71"/>
      <c r="BB104" s="356"/>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6"/>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6"/>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6"/>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6"/>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6"/>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9"/>
      <c r="BB105" s="356"/>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6"/>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6"/>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6"/>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6"/>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6"/>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9"/>
      <c r="BB106" s="356"/>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6"/>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6"/>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6"/>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6"/>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6"/>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9"/>
      <c r="BB107" s="356"/>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6"/>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6"/>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6"/>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6"/>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6"/>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9"/>
      <c r="BB108" s="356"/>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6"/>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6"/>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6"/>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6"/>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6"/>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9"/>
      <c r="BB109" s="356"/>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6"/>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6"/>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6"/>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6"/>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6"/>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9"/>
      <c r="BB110" s="356"/>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6"/>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6"/>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6"/>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6"/>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6"/>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9"/>
      <c r="BB111" s="356"/>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6"/>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6"/>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6"/>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6"/>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6"/>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9"/>
      <c r="BB112" s="356"/>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6"/>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6"/>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6"/>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6"/>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6"/>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9"/>
      <c r="BB113" s="356"/>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6"/>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6"/>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6"/>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6"/>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6"/>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9"/>
      <c r="BB114" s="356"/>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6"/>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6"/>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6"/>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6"/>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6"/>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9"/>
      <c r="BB115" s="356"/>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6"/>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6"/>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6"/>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6"/>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6"/>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9"/>
      <c r="BB116" s="356"/>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6"/>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6"/>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6"/>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6"/>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6"/>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9"/>
      <c r="BB117" s="356"/>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6"/>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6"/>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6"/>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6"/>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6"/>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9"/>
      <c r="BB118" s="356"/>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6"/>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6"/>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6"/>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6"/>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6"/>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9"/>
      <c r="BB119" s="356"/>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6"/>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6"/>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6"/>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6"/>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6"/>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9"/>
      <c r="BB120" s="356"/>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6"/>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6"/>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6"/>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6"/>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6"/>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9"/>
      <c r="BB121" s="356"/>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6"/>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6"/>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6"/>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6"/>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63"/>
      <c r="D122" s="363"/>
      <c r="E122" s="363"/>
      <c r="F122" s="363"/>
      <c r="G122" s="363"/>
      <c r="H122" s="363"/>
      <c r="I122" s="363"/>
      <c r="J122" s="363"/>
      <c r="K122" s="363"/>
      <c r="L122" s="363"/>
      <c r="M122" s="363"/>
      <c r="N122" s="363"/>
      <c r="O122" s="363"/>
      <c r="P122" s="363"/>
      <c r="Q122" s="363"/>
      <c r="R122" s="363"/>
      <c r="S122" s="363"/>
      <c r="T122" s="363"/>
      <c r="U122" s="363"/>
      <c r="V122" s="363"/>
      <c r="BD122" s="380" t="s">
        <v>146</v>
      </c>
      <c r="BE122" s="380"/>
      <c r="BF122" s="380"/>
      <c r="BG122" s="380"/>
      <c r="BH122" s="380"/>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63" t="s">
        <v>111</v>
      </c>
      <c r="CO122" s="363"/>
      <c r="CP122" s="363"/>
      <c r="CQ122" s="363"/>
      <c r="CR122" s="363"/>
      <c r="CS122" s="363"/>
      <c r="CT122" s="363"/>
      <c r="CU122" s="363"/>
      <c r="CV122" s="363"/>
      <c r="CW122" s="363"/>
      <c r="CX122" s="363"/>
      <c r="CY122" s="363"/>
      <c r="CZ122" s="363"/>
      <c r="DA122" s="363"/>
      <c r="DB122" s="363"/>
      <c r="DC122" s="363"/>
      <c r="DD122" s="363"/>
      <c r="DE122" s="363"/>
      <c r="DF122" s="363"/>
      <c r="DL122" s="381" t="s">
        <v>18</v>
      </c>
      <c r="DM122" s="381"/>
      <c r="DN122" s="381"/>
      <c r="DO122" s="381"/>
      <c r="DP122" s="381"/>
      <c r="DQ122" s="381"/>
      <c r="DR122" s="381"/>
      <c r="DS122" s="381"/>
      <c r="DT122" s="381"/>
      <c r="DU122" s="381"/>
      <c r="DV122" s="381"/>
      <c r="DW122" s="381"/>
      <c r="DX122" s="381"/>
      <c r="DY122" s="381"/>
      <c r="DZ122" s="381"/>
      <c r="EA122" s="381"/>
      <c r="EB122" s="381"/>
      <c r="EC122" s="381"/>
      <c r="ED122" s="381"/>
      <c r="EE122" s="381"/>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63" t="s">
        <v>110</v>
      </c>
      <c r="CO124" s="363"/>
      <c r="CP124" s="363"/>
      <c r="CQ124" s="363"/>
      <c r="CR124" s="363"/>
      <c r="CS124" s="363"/>
      <c r="CT124" s="363"/>
      <c r="CU124" s="363"/>
      <c r="CV124" s="363"/>
      <c r="CW124" s="363"/>
      <c r="CX124" s="363"/>
      <c r="CY124" s="363"/>
      <c r="CZ124" s="363"/>
      <c r="DA124" s="363"/>
      <c r="DB124" s="363"/>
      <c r="DC124" s="363"/>
      <c r="DD124" s="363"/>
      <c r="DE124" s="363"/>
      <c r="DF124" s="363"/>
      <c r="DG124" s="363"/>
      <c r="DL124" s="363" t="s">
        <v>110</v>
      </c>
      <c r="DM124" s="363"/>
      <c r="DN124" s="363"/>
      <c r="DO124" s="363"/>
      <c r="DP124" s="363"/>
      <c r="DQ124" s="363"/>
      <c r="DR124" s="363"/>
      <c r="DS124" s="363"/>
      <c r="DT124" s="363"/>
      <c r="DU124" s="363"/>
      <c r="DV124" s="363"/>
      <c r="DW124" s="363"/>
      <c r="DX124" s="363"/>
      <c r="DY124" s="363"/>
      <c r="DZ124" s="363"/>
      <c r="EA124" s="363"/>
      <c r="EB124" s="363"/>
      <c r="EC124" s="363"/>
      <c r="ED124" s="363"/>
      <c r="EE124" s="363"/>
      <c r="EI124" s="363" t="s">
        <v>110</v>
      </c>
      <c r="EJ124" s="363"/>
      <c r="EK124" s="363"/>
      <c r="EL124" s="363"/>
      <c r="EM124" s="363"/>
      <c r="EN124" s="363"/>
      <c r="EO124" s="363"/>
      <c r="EP124" s="363"/>
      <c r="EQ124" s="363"/>
      <c r="ER124" s="363"/>
      <c r="ES124" s="363"/>
      <c r="ET124" s="363"/>
      <c r="EU124" s="363"/>
      <c r="EV124" s="363"/>
      <c r="EW124" s="363"/>
      <c r="EX124" s="363"/>
      <c r="EY124" s="363"/>
      <c r="EZ124" s="363"/>
      <c r="FA124" s="363"/>
      <c r="FB124" s="363"/>
      <c r="FE124" s="209"/>
      <c r="FF124" s="17"/>
      <c r="FG124" s="17"/>
      <c r="FH124" s="17"/>
      <c r="FI124" s="36"/>
      <c r="FJ124" s="36"/>
      <c r="FK124" s="36"/>
      <c r="FL124" s="378"/>
      <c r="FM124" s="378"/>
      <c r="FN124" s="378"/>
      <c r="FO124" s="378"/>
      <c r="FP124" s="378"/>
      <c r="FQ124" s="378"/>
      <c r="FR124" s="378"/>
      <c r="FS124" s="378"/>
      <c r="FT124" s="378"/>
      <c r="FU124" s="378"/>
      <c r="FV124" s="378"/>
      <c r="FW124" s="378"/>
      <c r="FX124" s="378"/>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79"/>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79"/>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79"/>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79"/>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79"/>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79"/>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79"/>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79"/>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79"/>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79"/>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79"/>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79"/>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79"/>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79"/>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79"/>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79"/>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79"/>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79"/>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79"/>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79"/>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63" t="s">
        <v>106</v>
      </c>
      <c r="Y146" s="363"/>
      <c r="Z146" s="363"/>
      <c r="AA146" s="363"/>
      <c r="AB146" s="363"/>
      <c r="AC146" s="363"/>
      <c r="AD146" s="363"/>
      <c r="AE146" s="363"/>
      <c r="AF146" s="363"/>
      <c r="AG146" s="363"/>
      <c r="AH146" s="363"/>
      <c r="AI146" s="363"/>
      <c r="AJ146" s="363"/>
      <c r="AK146" s="363"/>
      <c r="AL146" s="363"/>
      <c r="AM146" s="363"/>
      <c r="AN146" s="363"/>
      <c r="AO146" s="363"/>
      <c r="AP146" s="363"/>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63" t="s">
        <v>113</v>
      </c>
      <c r="CO146" s="363"/>
      <c r="CP146" s="363"/>
      <c r="CQ146" s="363"/>
      <c r="CR146" s="363"/>
      <c r="CS146" s="363"/>
      <c r="CT146" s="363"/>
      <c r="CU146" s="363"/>
      <c r="CV146" s="363"/>
      <c r="CW146" s="363"/>
      <c r="CX146" s="363"/>
      <c r="CY146" s="363"/>
      <c r="CZ146" s="363"/>
      <c r="DA146" s="363"/>
      <c r="DB146" s="363"/>
      <c r="DC146" s="363"/>
      <c r="DD146" s="363"/>
      <c r="DE146" s="363"/>
      <c r="DF146" s="363"/>
      <c r="DG146" s="363"/>
      <c r="DL146" s="363" t="s">
        <v>140</v>
      </c>
      <c r="DM146" s="363"/>
      <c r="DN146" s="363"/>
      <c r="DO146" s="363"/>
      <c r="DP146" s="363"/>
      <c r="DQ146" s="363"/>
      <c r="DR146" s="363"/>
      <c r="DS146" s="363"/>
      <c r="DT146" s="363"/>
      <c r="DU146" s="363"/>
      <c r="DV146" s="363"/>
      <c r="DW146" s="363"/>
      <c r="DX146" s="363"/>
      <c r="DY146" s="363"/>
      <c r="DZ146" s="363"/>
      <c r="EA146" s="363"/>
      <c r="EB146" s="363"/>
      <c r="EC146" s="363"/>
      <c r="ED146" s="363"/>
      <c r="EE146" s="363"/>
      <c r="EI146" s="363" t="s">
        <v>135</v>
      </c>
      <c r="EJ146" s="363"/>
      <c r="EK146" s="363"/>
      <c r="EL146" s="363"/>
      <c r="EM146" s="363"/>
      <c r="EN146" s="363"/>
      <c r="EO146" s="363"/>
      <c r="EP146" s="363"/>
      <c r="EQ146" s="363"/>
      <c r="ER146" s="363"/>
      <c r="ES146" s="363"/>
      <c r="ET146" s="363"/>
      <c r="EU146" s="363"/>
      <c r="EV146" s="363"/>
      <c r="EW146" s="363"/>
      <c r="EX146" s="363"/>
      <c r="EY146" s="363"/>
      <c r="EZ146" s="363"/>
      <c r="FA146" s="363"/>
      <c r="FB146" s="363"/>
      <c r="FE146" s="209"/>
      <c r="FF146" s="17"/>
      <c r="FG146" s="17"/>
      <c r="FH146" s="17"/>
      <c r="FI146" s="36"/>
      <c r="FJ146" s="36"/>
      <c r="FK146" s="36"/>
      <c r="FL146" s="378"/>
      <c r="FM146" s="378"/>
      <c r="FN146" s="378"/>
      <c r="FO146" s="378"/>
      <c r="FP146" s="378"/>
      <c r="FQ146" s="378"/>
      <c r="FR146" s="378"/>
      <c r="FS146" s="378"/>
      <c r="FT146" s="378"/>
      <c r="FU146" s="378"/>
      <c r="FV146" s="378"/>
      <c r="FW146" s="378"/>
      <c r="FX146" s="378"/>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6"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6"/>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6"/>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6"/>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6"/>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86" t="s">
        <v>153</v>
      </c>
      <c r="Y152" s="386"/>
      <c r="Z152" s="386"/>
      <c r="AA152" s="386"/>
      <c r="AB152" s="386"/>
      <c r="AC152" s="386"/>
      <c r="AD152" s="386"/>
      <c r="AE152" s="386"/>
      <c r="AF152" s="386"/>
      <c r="AG152" s="386"/>
      <c r="AH152" s="386"/>
      <c r="AI152" s="386"/>
      <c r="AJ152" s="386"/>
      <c r="AK152" s="386"/>
      <c r="AL152" s="386"/>
      <c r="AM152" s="386"/>
      <c r="AN152" s="386"/>
      <c r="AO152" s="386"/>
      <c r="AP152" s="386"/>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7" t="s">
        <v>121</v>
      </c>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63" t="s">
        <v>122</v>
      </c>
      <c r="B159" s="363"/>
      <c r="C159" s="363"/>
      <c r="D159" s="363"/>
      <c r="E159" s="363"/>
      <c r="F159" s="363"/>
      <c r="G159" s="363"/>
      <c r="H159" s="363"/>
      <c r="I159" s="363"/>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63" t="s">
        <v>161</v>
      </c>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84" t="s">
        <v>145</v>
      </c>
      <c r="D187" s="384"/>
      <c r="E187" s="384"/>
      <c r="F187" s="384"/>
      <c r="G187" s="384"/>
      <c r="I187" s="384" t="s">
        <v>145</v>
      </c>
      <c r="J187" s="384"/>
      <c r="K187" s="384"/>
      <c r="L187" s="384"/>
      <c r="M187" s="384"/>
      <c r="O187" s="384" t="s">
        <v>145</v>
      </c>
      <c r="P187" s="384"/>
      <c r="Q187" s="384"/>
      <c r="R187" s="384"/>
      <c r="S187" s="384"/>
      <c r="U187" s="384" t="s">
        <v>145</v>
      </c>
      <c r="V187" s="384"/>
      <c r="W187" s="384"/>
      <c r="X187" s="384"/>
      <c r="Y187" s="384"/>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6"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6"/>
      <c r="HO189" s="259"/>
      <c r="HP189" s="377"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77"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6"/>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6"/>
      <c r="HO190" s="259"/>
      <c r="HP190" s="377"/>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77"/>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6"/>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6"/>
      <c r="HO191" s="259"/>
      <c r="HP191" s="377"/>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77"/>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6"/>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6"/>
      <c r="HO192" s="259"/>
      <c r="HP192" s="377"/>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77"/>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6"/>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6"/>
      <c r="HO193" s="259"/>
      <c r="HP193" s="377"/>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77"/>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6"/>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6"/>
      <c r="HO194" s="259"/>
      <c r="HP194" s="377"/>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77"/>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6"/>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6"/>
      <c r="HO195" s="259"/>
      <c r="HP195" s="377"/>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77"/>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6"/>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6"/>
      <c r="HO196" s="259"/>
      <c r="HP196" s="377"/>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77"/>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6"/>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6"/>
      <c r="HO197" s="259"/>
      <c r="HP197" s="377"/>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77"/>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6"/>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6"/>
      <c r="HO198" s="259"/>
      <c r="HP198" s="377"/>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77"/>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6"/>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6"/>
      <c r="HO199" s="259"/>
      <c r="HP199" s="377"/>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77"/>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6"/>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6"/>
      <c r="HO200" s="259"/>
      <c r="HP200" s="377"/>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77"/>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6"/>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6"/>
      <c r="HO201" s="259"/>
      <c r="HP201" s="377"/>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77"/>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6"/>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6"/>
      <c r="HO202" s="259"/>
      <c r="HP202" s="377"/>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77"/>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6"/>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6"/>
      <c r="HO203" s="259"/>
      <c r="HP203" s="377"/>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77"/>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6"/>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6"/>
      <c r="HO204" s="259"/>
      <c r="HP204" s="377"/>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77"/>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6"/>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6"/>
      <c r="HO205" s="259"/>
      <c r="HP205" s="377"/>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77"/>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6"/>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6"/>
      <c r="HO206" s="259"/>
      <c r="HP206" s="377"/>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77"/>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6"/>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6"/>
      <c r="HO207" s="259"/>
      <c r="HP207" s="377"/>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77"/>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63" t="s">
        <v>154</v>
      </c>
      <c r="D208" s="386"/>
      <c r="E208" s="386"/>
      <c r="F208" s="386"/>
      <c r="G208" s="386"/>
      <c r="I208" s="386" t="s">
        <v>155</v>
      </c>
      <c r="J208" s="386"/>
      <c r="K208" s="386"/>
      <c r="L208" s="386"/>
      <c r="M208" s="386"/>
      <c r="O208" s="386" t="s">
        <v>156</v>
      </c>
      <c r="P208" s="386"/>
      <c r="Q208" s="386"/>
      <c r="R208" s="386"/>
      <c r="S208" s="386"/>
      <c r="U208" s="386" t="s">
        <v>157</v>
      </c>
      <c r="V208" s="386"/>
      <c r="W208" s="386"/>
      <c r="X208" s="386"/>
      <c r="Y208" s="386"/>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75" t="s">
        <v>260</v>
      </c>
      <c r="IS208" s="375"/>
      <c r="IT208" s="375"/>
      <c r="IU208" s="375"/>
      <c r="IV208" s="375"/>
      <c r="IW208" s="375"/>
      <c r="IX208" s="375"/>
      <c r="IY208" s="375"/>
      <c r="IZ208" s="375"/>
      <c r="JA208" s="375"/>
      <c r="JB208" s="375"/>
      <c r="JC208" s="375"/>
      <c r="JD208" s="375"/>
      <c r="JE208" s="375"/>
      <c r="JF208" s="375"/>
      <c r="JG208" s="375"/>
      <c r="JH208" s="375"/>
      <c r="JI208" s="375"/>
      <c r="JJ208" s="375"/>
      <c r="JK208" s="375"/>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86" t="s">
        <v>256</v>
      </c>
      <c r="IS210" s="386"/>
      <c r="IT210" s="386"/>
      <c r="IU210" s="386"/>
      <c r="IV210" s="386"/>
      <c r="IW210" s="386"/>
      <c r="IX210" s="386"/>
      <c r="IY210" s="386"/>
      <c r="IZ210" s="386"/>
      <c r="JA210" s="386"/>
      <c r="JB210" s="386"/>
      <c r="JC210" s="386"/>
      <c r="JD210" s="386"/>
      <c r="JE210" s="386"/>
      <c r="JF210" s="386"/>
      <c r="JG210" s="386"/>
      <c r="JH210" s="386"/>
      <c r="JI210" s="386"/>
      <c r="JJ210" s="386"/>
      <c r="JK210" s="386"/>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89"/>
      <c r="D212" s="389"/>
      <c r="E212" s="389"/>
      <c r="F212" s="389"/>
      <c r="G212" s="389"/>
      <c r="H212" s="25"/>
      <c r="I212" s="389"/>
      <c r="J212" s="389"/>
      <c r="K212" s="389"/>
      <c r="L212" s="389"/>
      <c r="M212" s="389"/>
      <c r="N212" s="25"/>
      <c r="O212" s="389"/>
      <c r="P212" s="389"/>
      <c r="Q212" s="389"/>
      <c r="R212" s="389"/>
      <c r="S212" s="389"/>
      <c r="T212" s="25"/>
      <c r="U212" s="389"/>
      <c r="V212" s="389"/>
      <c r="W212" s="389"/>
      <c r="X212" s="389"/>
      <c r="Y212" s="389"/>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3"/>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6"/>
      <c r="HO214" s="259"/>
      <c r="HP214" s="377"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77"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3"/>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6"/>
      <c r="HO215" s="259"/>
      <c r="HP215" s="377"/>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77"/>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3"/>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6"/>
      <c r="HO216" s="259"/>
      <c r="HP216" s="377"/>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77"/>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3"/>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6"/>
      <c r="HO217" s="259"/>
      <c r="HP217" s="377"/>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77"/>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3"/>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6"/>
      <c r="HO218" s="259"/>
      <c r="HP218" s="377"/>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77"/>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3"/>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6"/>
      <c r="HO219" s="259"/>
      <c r="HP219" s="377"/>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77"/>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3"/>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6"/>
      <c r="HO220" s="259"/>
      <c r="HP220" s="377"/>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77"/>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3"/>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6"/>
      <c r="HO221" s="259"/>
      <c r="HP221" s="377"/>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77"/>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3"/>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6"/>
      <c r="HO222" s="259"/>
      <c r="HP222" s="377"/>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77"/>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3"/>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6"/>
      <c r="HO223" s="259"/>
      <c r="HP223" s="377"/>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77"/>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3"/>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6"/>
      <c r="HO224" s="259"/>
      <c r="HP224" s="377"/>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77"/>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3"/>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6"/>
      <c r="HO225" s="259"/>
      <c r="HP225" s="377"/>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77"/>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3"/>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6"/>
      <c r="HO226" s="259"/>
      <c r="HP226" s="377"/>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77"/>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3"/>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6"/>
      <c r="HO227" s="259"/>
      <c r="HP227" s="377"/>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77"/>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3"/>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6"/>
      <c r="HO228" s="259"/>
      <c r="HP228" s="377"/>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77"/>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3"/>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6"/>
      <c r="HO229" s="259"/>
      <c r="HP229" s="377"/>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77"/>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3"/>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6"/>
      <c r="HO230" s="259"/>
      <c r="HP230" s="377"/>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77"/>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3"/>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6"/>
      <c r="HO231" s="259"/>
      <c r="HP231" s="377"/>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77"/>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3"/>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6"/>
      <c r="HO232" s="259"/>
      <c r="HP232" s="377"/>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77"/>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67"/>
      <c r="D233" s="380"/>
      <c r="E233" s="380"/>
      <c r="F233" s="380"/>
      <c r="G233" s="380"/>
      <c r="H233" s="25"/>
      <c r="I233" s="380"/>
      <c r="J233" s="380"/>
      <c r="K233" s="380"/>
      <c r="L233" s="380"/>
      <c r="M233" s="380"/>
      <c r="N233" s="25"/>
      <c r="O233" s="380"/>
      <c r="P233" s="380"/>
      <c r="Q233" s="380"/>
      <c r="R233" s="380"/>
      <c r="S233" s="380"/>
      <c r="T233" s="25"/>
      <c r="U233" s="380"/>
      <c r="V233" s="380"/>
      <c r="W233" s="380"/>
      <c r="X233" s="380"/>
      <c r="Y233" s="380"/>
      <c r="Z233" s="25"/>
      <c r="HO233" s="258"/>
      <c r="HP233" s="281"/>
      <c r="HQ233" s="17"/>
      <c r="HR233" s="281" t="s">
        <v>257</v>
      </c>
      <c r="HS233" s="17"/>
      <c r="HT233" s="17"/>
      <c r="HU233" s="17"/>
      <c r="HV233" s="374" t="s">
        <v>258</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75" t="s">
        <v>259</v>
      </c>
      <c r="IS233" s="375"/>
      <c r="IT233" s="375"/>
      <c r="IU233" s="375"/>
      <c r="IV233" s="375"/>
      <c r="IW233" s="375"/>
      <c r="IX233" s="375"/>
      <c r="IY233" s="375"/>
      <c r="IZ233" s="375"/>
      <c r="JA233" s="375"/>
      <c r="JB233" s="375"/>
      <c r="JC233" s="375"/>
      <c r="JD233" s="375"/>
      <c r="JE233" s="375"/>
      <c r="JF233" s="375"/>
      <c r="JG233" s="375"/>
      <c r="JH233" s="375"/>
      <c r="JI233" s="375"/>
      <c r="JJ233" s="375"/>
      <c r="JK233" s="375"/>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86" t="s">
        <v>261</v>
      </c>
      <c r="IS235" s="386"/>
      <c r="IT235" s="386"/>
      <c r="IU235" s="386"/>
      <c r="IV235" s="386"/>
      <c r="IW235" s="386"/>
      <c r="IX235" s="386"/>
      <c r="IY235" s="386"/>
      <c r="IZ235" s="386"/>
      <c r="JA235" s="386"/>
      <c r="JB235" s="386"/>
      <c r="JC235" s="386"/>
      <c r="JD235" s="386"/>
      <c r="JE235" s="386"/>
      <c r="JF235" s="386"/>
      <c r="JG235" s="386"/>
      <c r="JH235" s="386"/>
      <c r="JI235" s="386"/>
      <c r="JJ235" s="386"/>
      <c r="JK235" s="386"/>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89"/>
      <c r="D237" s="389"/>
      <c r="E237" s="389"/>
      <c r="F237" s="389"/>
      <c r="G237" s="389"/>
      <c r="H237" s="25"/>
      <c r="I237" s="389"/>
      <c r="J237" s="389"/>
      <c r="K237" s="389"/>
      <c r="L237" s="389"/>
      <c r="M237" s="389"/>
      <c r="N237" s="25"/>
      <c r="O237" s="389"/>
      <c r="P237" s="389"/>
      <c r="Q237" s="389"/>
      <c r="R237" s="389"/>
      <c r="S237" s="389"/>
      <c r="T237" s="25"/>
      <c r="U237" s="389"/>
      <c r="V237" s="389"/>
      <c r="W237" s="389"/>
      <c r="X237" s="389"/>
      <c r="Y237" s="389"/>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3"/>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6"/>
      <c r="HO239" s="259"/>
      <c r="HP239" s="377"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77"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3"/>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6"/>
      <c r="HO240" s="259"/>
      <c r="HP240" s="377"/>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77"/>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3"/>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6"/>
      <c r="HO241" s="259"/>
      <c r="HP241" s="377"/>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77"/>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3"/>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6"/>
      <c r="HO242" s="259"/>
      <c r="HP242" s="377"/>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77"/>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3"/>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6"/>
      <c r="HO243" s="259"/>
      <c r="HP243" s="377"/>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77"/>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3"/>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6"/>
      <c r="HO244" s="259"/>
      <c r="HP244" s="377"/>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77"/>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3"/>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6"/>
      <c r="HO245" s="259"/>
      <c r="HP245" s="377"/>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77"/>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3"/>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6"/>
      <c r="HO246" s="259"/>
      <c r="HP246" s="377"/>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77"/>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3"/>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6"/>
      <c r="HO247" s="259"/>
      <c r="HP247" s="377"/>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77"/>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3"/>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6"/>
      <c r="HO248" s="259"/>
      <c r="HP248" s="377"/>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77"/>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3"/>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6"/>
      <c r="HO249" s="259"/>
      <c r="HP249" s="377"/>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77"/>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3"/>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6"/>
      <c r="HO250" s="259"/>
      <c r="HP250" s="377"/>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77"/>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3"/>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6"/>
      <c r="HO251" s="259"/>
      <c r="HP251" s="377"/>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77"/>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3"/>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6"/>
      <c r="HO252" s="259"/>
      <c r="HP252" s="377"/>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77"/>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3"/>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6"/>
      <c r="HO253" s="259"/>
      <c r="HP253" s="377"/>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77"/>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3"/>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6"/>
      <c r="HO254" s="259"/>
      <c r="HP254" s="377"/>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77"/>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3"/>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6"/>
      <c r="HO255" s="259"/>
      <c r="HP255" s="377"/>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77"/>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3"/>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6"/>
      <c r="HO256" s="259"/>
      <c r="HP256" s="377"/>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77"/>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3"/>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6"/>
      <c r="HO257" s="259"/>
      <c r="HP257" s="377"/>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77"/>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67"/>
      <c r="D258" s="380"/>
      <c r="E258" s="380"/>
      <c r="F258" s="380"/>
      <c r="G258" s="380"/>
      <c r="H258" s="25"/>
      <c r="I258" s="380"/>
      <c r="J258" s="380"/>
      <c r="K258" s="380"/>
      <c r="L258" s="380"/>
      <c r="M258" s="380"/>
      <c r="N258" s="25"/>
      <c r="O258" s="380"/>
      <c r="P258" s="380"/>
      <c r="Q258" s="380"/>
      <c r="R258" s="380"/>
      <c r="S258" s="380"/>
      <c r="T258" s="25"/>
      <c r="U258" s="380"/>
      <c r="V258" s="380"/>
      <c r="W258" s="380"/>
      <c r="X258" s="380"/>
      <c r="Y258" s="380"/>
      <c r="Z258" s="25"/>
      <c r="HO258" s="258"/>
      <c r="HP258" s="281"/>
      <c r="HQ258" s="17"/>
      <c r="HR258" s="281" t="s">
        <v>262</v>
      </c>
      <c r="HS258" s="17"/>
      <c r="HT258" s="17"/>
      <c r="HU258" s="17"/>
      <c r="HV258" s="374" t="s">
        <v>263</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75" t="s">
        <v>264</v>
      </c>
      <c r="IS258" s="375"/>
      <c r="IT258" s="375"/>
      <c r="IU258" s="375"/>
      <c r="IV258" s="375"/>
      <c r="IW258" s="375"/>
      <c r="IX258" s="375"/>
      <c r="IY258" s="375"/>
      <c r="IZ258" s="375"/>
      <c r="JA258" s="375"/>
      <c r="JB258" s="375"/>
      <c r="JC258" s="375"/>
      <c r="JD258" s="375"/>
      <c r="JE258" s="375"/>
      <c r="JF258" s="375"/>
      <c r="JG258" s="375"/>
      <c r="JH258" s="375"/>
      <c r="JI258" s="375"/>
      <c r="JJ258" s="375"/>
      <c r="JK258" s="375"/>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86" t="s">
        <v>265</v>
      </c>
      <c r="IS260" s="386"/>
      <c r="IT260" s="386"/>
      <c r="IU260" s="386"/>
      <c r="IV260" s="386"/>
      <c r="IW260" s="386"/>
      <c r="IX260" s="386"/>
      <c r="IY260" s="386"/>
      <c r="IZ260" s="386"/>
      <c r="JA260" s="386"/>
      <c r="JB260" s="386"/>
      <c r="JC260" s="386"/>
      <c r="JD260" s="386"/>
      <c r="JE260" s="386"/>
      <c r="JF260" s="386"/>
      <c r="JG260" s="386"/>
      <c r="JH260" s="386"/>
      <c r="JI260" s="386"/>
      <c r="JJ260" s="386"/>
      <c r="JK260" s="386"/>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3"/>
      <c r="HO264" s="260"/>
      <c r="HP264" s="377"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77"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3"/>
      <c r="HO265" s="260"/>
      <c r="HP265" s="377"/>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77"/>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3"/>
      <c r="HO266" s="260"/>
      <c r="HP266" s="377"/>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77"/>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3"/>
      <c r="HO267" s="260"/>
      <c r="HP267" s="377"/>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77"/>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3"/>
      <c r="HO268" s="260"/>
      <c r="HP268" s="377"/>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77"/>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3"/>
      <c r="HO269" s="260"/>
      <c r="HP269" s="377"/>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77"/>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3"/>
      <c r="HO270" s="260"/>
      <c r="HP270" s="377"/>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77"/>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3"/>
      <c r="HO271" s="260"/>
      <c r="HP271" s="377"/>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77"/>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3"/>
      <c r="HO272" s="260"/>
      <c r="HP272" s="377"/>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77"/>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3"/>
      <c r="HO273" s="260"/>
      <c r="HP273" s="377"/>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77"/>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3"/>
      <c r="HO274" s="260"/>
      <c r="HP274" s="377"/>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77"/>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3"/>
      <c r="HO275" s="260"/>
      <c r="HP275" s="377"/>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77"/>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3"/>
      <c r="HO276" s="260"/>
      <c r="HP276" s="377"/>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77"/>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3"/>
      <c r="HO277" s="260"/>
      <c r="HP277" s="377"/>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77"/>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3"/>
      <c r="HO278" s="260"/>
      <c r="HP278" s="377"/>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77"/>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3"/>
      <c r="HO279" s="260"/>
      <c r="HP279" s="377"/>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77"/>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3"/>
      <c r="HO280" s="260"/>
      <c r="HP280" s="377"/>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77"/>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3"/>
      <c r="HO281" s="260"/>
      <c r="HP281" s="377"/>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77"/>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3"/>
      <c r="HO282" s="260"/>
      <c r="HP282" s="377"/>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77"/>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3"/>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75" t="s">
        <v>266</v>
      </c>
      <c r="IS283" s="375"/>
      <c r="IT283" s="375"/>
      <c r="IU283" s="375"/>
      <c r="IV283" s="375"/>
      <c r="IW283" s="375"/>
      <c r="IX283" s="375"/>
      <c r="IY283" s="375"/>
      <c r="IZ283" s="375"/>
      <c r="JA283" s="375"/>
      <c r="JB283" s="375"/>
      <c r="JC283" s="375"/>
      <c r="JD283" s="375"/>
      <c r="JE283" s="375"/>
      <c r="JF283" s="375"/>
      <c r="JG283" s="375"/>
      <c r="JH283" s="375"/>
      <c r="JI283" s="375"/>
      <c r="JJ283" s="375"/>
      <c r="JK283" s="375"/>
      <c r="JL283" s="254"/>
      <c r="JM283" s="17"/>
      <c r="JN283" s="17"/>
    </row>
    <row r="284" spans="222:274">
      <c r="HN284" s="383"/>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3"/>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86" t="s">
        <v>268</v>
      </c>
      <c r="IS285" s="386"/>
      <c r="IT285" s="386"/>
      <c r="IU285" s="386"/>
      <c r="IV285" s="386"/>
      <c r="IW285" s="386"/>
      <c r="IX285" s="386"/>
      <c r="IY285" s="386"/>
      <c r="IZ285" s="386"/>
      <c r="JA285" s="386"/>
      <c r="JB285" s="386"/>
      <c r="JC285" s="386"/>
      <c r="JD285" s="386"/>
      <c r="JE285" s="386"/>
      <c r="JF285" s="386"/>
      <c r="JG285" s="386"/>
      <c r="JH285" s="386"/>
      <c r="JI285" s="386"/>
      <c r="JJ285" s="386"/>
      <c r="JK285" s="386"/>
      <c r="JL285" s="254"/>
      <c r="JM285" s="17"/>
      <c r="JN285" s="17"/>
    </row>
    <row r="286" spans="222:274">
      <c r="HN286" s="383"/>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3"/>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3"/>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3"/>
      <c r="HO289" s="260"/>
      <c r="HP289" s="377"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77"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3"/>
      <c r="HO290" s="260"/>
      <c r="HP290" s="377"/>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77"/>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3"/>
      <c r="HO291" s="260"/>
      <c r="HP291" s="377"/>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77"/>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3"/>
      <c r="HO292" s="260"/>
      <c r="HP292" s="377"/>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77"/>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3"/>
      <c r="HO293" s="260"/>
      <c r="HP293" s="377"/>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77"/>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3"/>
      <c r="HO294" s="260"/>
      <c r="HP294" s="377"/>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77"/>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3"/>
      <c r="HO295" s="260"/>
      <c r="HP295" s="377"/>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77"/>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3"/>
      <c r="HO296" s="260"/>
      <c r="HP296" s="377"/>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77"/>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3"/>
      <c r="HO297" s="260"/>
      <c r="HP297" s="377"/>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77"/>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3"/>
      <c r="HO298" s="260"/>
      <c r="HP298" s="377"/>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77"/>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3"/>
      <c r="HO299" s="260"/>
      <c r="HP299" s="377"/>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77"/>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3"/>
      <c r="HO300" s="260"/>
      <c r="HP300" s="377"/>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77"/>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3"/>
      <c r="HO301" s="260"/>
      <c r="HP301" s="377"/>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77"/>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3"/>
      <c r="HO302" s="260"/>
      <c r="HP302" s="377"/>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77"/>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3"/>
      <c r="HO303" s="260"/>
      <c r="HP303" s="377"/>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77"/>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3"/>
      <c r="HO304" s="260"/>
      <c r="HP304" s="377"/>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77"/>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3"/>
      <c r="HO305" s="260"/>
      <c r="HP305" s="377"/>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77"/>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3"/>
      <c r="HO306" s="260"/>
      <c r="HP306" s="377"/>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77"/>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3"/>
      <c r="HO307" s="260"/>
      <c r="HP307" s="377"/>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77"/>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3"/>
      <c r="HO308" s="260"/>
      <c r="HP308" s="244"/>
      <c r="HQ308" s="36"/>
      <c r="HR308" s="281" t="s">
        <v>270</v>
      </c>
      <c r="HS308" s="36"/>
      <c r="HT308" s="36"/>
      <c r="HU308" s="36"/>
      <c r="HV308" s="374" t="s">
        <v>285</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75" t="s">
        <v>286</v>
      </c>
      <c r="IS308" s="375"/>
      <c r="IT308" s="375"/>
      <c r="IU308" s="375"/>
      <c r="IV308" s="375"/>
      <c r="IW308" s="375"/>
      <c r="IX308" s="375"/>
      <c r="IY308" s="375"/>
      <c r="IZ308" s="375"/>
      <c r="JA308" s="375"/>
      <c r="JB308" s="375"/>
      <c r="JC308" s="375"/>
      <c r="JD308" s="375"/>
      <c r="JE308" s="375"/>
      <c r="JF308" s="375"/>
      <c r="JG308" s="375"/>
      <c r="JH308" s="375"/>
      <c r="JI308" s="375"/>
      <c r="JJ308" s="375"/>
      <c r="JK308" s="375"/>
      <c r="JL308" s="254"/>
      <c r="JM308" s="17"/>
      <c r="JN308" s="17"/>
    </row>
    <row r="309" spans="222:276">
      <c r="HN309" s="383"/>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3"/>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86" t="s">
        <v>287</v>
      </c>
      <c r="IS310" s="386"/>
      <c r="IT310" s="386"/>
      <c r="IU310" s="386"/>
      <c r="IV310" s="386"/>
      <c r="IW310" s="386"/>
      <c r="IX310" s="386"/>
      <c r="IY310" s="386"/>
      <c r="IZ310" s="386"/>
      <c r="JA310" s="386"/>
      <c r="JB310" s="386"/>
      <c r="JC310" s="386"/>
      <c r="JD310" s="386"/>
      <c r="JE310" s="386"/>
      <c r="JF310" s="386"/>
      <c r="JG310" s="386"/>
      <c r="JH310" s="386"/>
      <c r="JI310" s="386"/>
      <c r="JJ310" s="386"/>
      <c r="JK310" s="386"/>
      <c r="JL310" s="254"/>
      <c r="JM310" s="17"/>
      <c r="JN310" s="17"/>
    </row>
    <row r="311" spans="222:276">
      <c r="HN311" s="383"/>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3"/>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3"/>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3"/>
      <c r="HO314" s="260"/>
      <c r="HP314" s="377"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77"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3"/>
      <c r="HO315" s="260"/>
      <c r="HP315" s="377"/>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77"/>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3"/>
      <c r="HO316" s="260"/>
      <c r="HP316" s="377"/>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77"/>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3"/>
      <c r="HO317" s="260"/>
      <c r="HP317" s="377"/>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77"/>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3"/>
      <c r="HO318" s="260"/>
      <c r="HP318" s="377"/>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77"/>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3"/>
      <c r="HO319" s="260"/>
      <c r="HP319" s="377"/>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77"/>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3"/>
      <c r="HO320" s="260"/>
      <c r="HP320" s="377"/>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77"/>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3"/>
      <c r="HO321" s="260"/>
      <c r="HP321" s="377"/>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77"/>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3"/>
      <c r="HO322" s="260"/>
      <c r="HP322" s="377"/>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77"/>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3"/>
      <c r="HO323" s="260"/>
      <c r="HP323" s="377"/>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77"/>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3"/>
      <c r="HO324" s="260"/>
      <c r="HP324" s="377"/>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77"/>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3"/>
      <c r="HO325" s="260"/>
      <c r="HP325" s="377"/>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77"/>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3"/>
      <c r="HO326" s="260"/>
      <c r="HP326" s="377"/>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77"/>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3"/>
      <c r="HO327" s="260"/>
      <c r="HP327" s="377"/>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77"/>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3"/>
      <c r="HO328" s="260"/>
      <c r="HP328" s="377"/>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77"/>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3"/>
      <c r="HO329" s="260"/>
      <c r="HP329" s="377"/>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77"/>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3"/>
      <c r="HO330" s="260"/>
      <c r="HP330" s="377"/>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77"/>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3"/>
      <c r="HO331" s="260"/>
      <c r="HP331" s="377"/>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77"/>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3"/>
      <c r="HO332" s="260"/>
      <c r="HP332" s="377"/>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77"/>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3"/>
      <c r="HO333" s="260"/>
      <c r="HP333" s="244"/>
      <c r="HQ333" s="36"/>
      <c r="HR333" s="281" t="s">
        <v>271</v>
      </c>
      <c r="HS333" s="36"/>
      <c r="HT333" s="36"/>
      <c r="HU333" s="36"/>
      <c r="HV333" s="374" t="s">
        <v>288</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75" t="s">
        <v>289</v>
      </c>
      <c r="IS333" s="375"/>
      <c r="IT333" s="375"/>
      <c r="IU333" s="375"/>
      <c r="IV333" s="375"/>
      <c r="IW333" s="375"/>
      <c r="IX333" s="375"/>
      <c r="IY333" s="375"/>
      <c r="IZ333" s="375"/>
      <c r="JA333" s="375"/>
      <c r="JB333" s="375"/>
      <c r="JC333" s="375"/>
      <c r="JD333" s="375"/>
      <c r="JE333" s="375"/>
      <c r="JF333" s="375"/>
      <c r="JG333" s="375"/>
      <c r="JH333" s="375"/>
      <c r="JI333" s="375"/>
      <c r="JJ333" s="375"/>
      <c r="JK333" s="375"/>
      <c r="JL333" s="254"/>
      <c r="JM333" s="17"/>
      <c r="JN333" s="17"/>
    </row>
    <row r="334" spans="222:274">
      <c r="HN334" s="383"/>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3"/>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86" t="s">
        <v>290</v>
      </c>
      <c r="IS335" s="386"/>
      <c r="IT335" s="386"/>
      <c r="IU335" s="386"/>
      <c r="IV335" s="386"/>
      <c r="IW335" s="386"/>
      <c r="IX335" s="386"/>
      <c r="IY335" s="386"/>
      <c r="IZ335" s="386"/>
      <c r="JA335" s="386"/>
      <c r="JB335" s="386"/>
      <c r="JC335" s="386"/>
      <c r="JD335" s="386"/>
      <c r="JE335" s="386"/>
      <c r="JF335" s="386"/>
      <c r="JG335" s="386"/>
      <c r="JH335" s="386"/>
      <c r="JI335" s="386"/>
      <c r="JJ335" s="386"/>
      <c r="JK335" s="386"/>
      <c r="JL335" s="254"/>
      <c r="JM335" s="17"/>
      <c r="JN335" s="17"/>
    </row>
    <row r="336" spans="222:274">
      <c r="HN336" s="383"/>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3"/>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3"/>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3"/>
      <c r="HO339" s="260"/>
      <c r="HP339" s="377"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77"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3"/>
      <c r="HO340" s="260"/>
      <c r="HP340" s="377"/>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77"/>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3"/>
      <c r="HO341" s="260"/>
      <c r="HP341" s="377"/>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77"/>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3"/>
      <c r="HO342" s="260"/>
      <c r="HP342" s="377"/>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77"/>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3"/>
      <c r="HO343" s="260"/>
      <c r="HP343" s="377"/>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77"/>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3"/>
      <c r="HO344" s="260"/>
      <c r="HP344" s="377"/>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77"/>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3"/>
      <c r="HO345" s="260"/>
      <c r="HP345" s="377"/>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77"/>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3"/>
      <c r="HO346" s="260"/>
      <c r="HP346" s="377"/>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77"/>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3"/>
      <c r="HO347" s="260"/>
      <c r="HP347" s="377"/>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77"/>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3"/>
      <c r="HO348" s="260"/>
      <c r="HP348" s="377"/>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77"/>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3"/>
      <c r="HO349" s="260"/>
      <c r="HP349" s="377"/>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77"/>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3"/>
      <c r="HO350" s="260"/>
      <c r="HP350" s="377"/>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77"/>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3"/>
      <c r="HO351" s="260"/>
      <c r="HP351" s="377"/>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77"/>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3"/>
      <c r="HO352" s="260"/>
      <c r="HP352" s="377"/>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77"/>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3"/>
      <c r="HO353" s="260"/>
      <c r="HP353" s="377"/>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77"/>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3"/>
      <c r="HO354" s="260"/>
      <c r="HP354" s="377"/>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77"/>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3"/>
      <c r="HO355" s="260"/>
      <c r="HP355" s="377"/>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77"/>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3"/>
      <c r="HO356" s="260"/>
      <c r="HP356" s="377"/>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77"/>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3"/>
      <c r="HO357" s="260"/>
      <c r="HP357" s="377"/>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77"/>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3"/>
      <c r="HO358" s="260"/>
      <c r="HP358" s="244"/>
      <c r="HQ358" s="36"/>
      <c r="HR358" s="281" t="s">
        <v>272</v>
      </c>
      <c r="HS358" s="36"/>
      <c r="HT358" s="36"/>
      <c r="HU358" s="36"/>
      <c r="HV358" s="374" t="s">
        <v>291</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75" t="s">
        <v>292</v>
      </c>
      <c r="IS358" s="375"/>
      <c r="IT358" s="375"/>
      <c r="IU358" s="375"/>
      <c r="IV358" s="375"/>
      <c r="IW358" s="375"/>
      <c r="IX358" s="375"/>
      <c r="IY358" s="375"/>
      <c r="IZ358" s="375"/>
      <c r="JA358" s="375"/>
      <c r="JB358" s="375"/>
      <c r="JC358" s="375"/>
      <c r="JD358" s="375"/>
      <c r="JE358" s="375"/>
      <c r="JF358" s="375"/>
      <c r="JG358" s="375"/>
      <c r="JH358" s="375"/>
      <c r="JI358" s="375"/>
      <c r="JJ358" s="375"/>
      <c r="JK358" s="375"/>
      <c r="JL358" s="254"/>
      <c r="JM358" s="17"/>
      <c r="JN358" s="17"/>
    </row>
    <row r="359" spans="222:274">
      <c r="HN359" s="383"/>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3"/>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86" t="s">
        <v>293</v>
      </c>
      <c r="IS360" s="386"/>
      <c r="IT360" s="386"/>
      <c r="IU360" s="386"/>
      <c r="IV360" s="386"/>
      <c r="IW360" s="386"/>
      <c r="IX360" s="386"/>
      <c r="IY360" s="386"/>
      <c r="IZ360" s="386"/>
      <c r="JA360" s="386"/>
      <c r="JB360" s="386"/>
      <c r="JC360" s="386"/>
      <c r="JD360" s="386"/>
      <c r="JE360" s="386"/>
      <c r="JF360" s="386"/>
      <c r="JG360" s="386"/>
      <c r="JH360" s="386"/>
      <c r="JI360" s="386"/>
      <c r="JJ360" s="386"/>
      <c r="JK360" s="386"/>
      <c r="JL360" s="254"/>
      <c r="JM360" s="17"/>
      <c r="JN360" s="17"/>
    </row>
    <row r="361" spans="222:274">
      <c r="HN361" s="383"/>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3"/>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3"/>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3"/>
      <c r="HO364" s="260"/>
      <c r="HP364" s="377"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77"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3"/>
      <c r="HO365" s="260"/>
      <c r="HP365" s="377"/>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77"/>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3"/>
      <c r="HO366" s="260"/>
      <c r="HP366" s="377"/>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77"/>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3"/>
      <c r="HO367" s="260"/>
      <c r="HP367" s="377"/>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77"/>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3"/>
      <c r="HO368" s="260"/>
      <c r="HP368" s="377"/>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77"/>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3"/>
      <c r="HO369" s="260"/>
      <c r="HP369" s="377"/>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77"/>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3"/>
      <c r="HO370" s="260"/>
      <c r="HP370" s="377"/>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77"/>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3"/>
      <c r="HO371" s="260"/>
      <c r="HP371" s="377"/>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77"/>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3"/>
      <c r="HO372" s="260"/>
      <c r="HP372" s="377"/>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77"/>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3"/>
      <c r="HO373" s="260"/>
      <c r="HP373" s="377"/>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77"/>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3"/>
      <c r="HO374" s="260"/>
      <c r="HP374" s="377"/>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77"/>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3"/>
      <c r="HO375" s="260"/>
      <c r="HP375" s="377"/>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77"/>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3"/>
      <c r="HO376" s="260"/>
      <c r="HP376" s="377"/>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77"/>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3"/>
      <c r="HO377" s="260"/>
      <c r="HP377" s="377"/>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77"/>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3"/>
      <c r="HO378" s="260"/>
      <c r="HP378" s="377"/>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77"/>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3"/>
      <c r="HO379" s="260"/>
      <c r="HP379" s="377"/>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77"/>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3"/>
      <c r="HO380" s="260"/>
      <c r="HP380" s="377"/>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77"/>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3"/>
      <c r="HO381" s="260"/>
      <c r="HP381" s="377"/>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77"/>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3"/>
      <c r="HO382" s="260"/>
      <c r="HP382" s="377"/>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77"/>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3"/>
      <c r="HO383" s="260"/>
      <c r="HP383" s="244"/>
      <c r="HQ383" s="36"/>
      <c r="HR383" s="281" t="s">
        <v>273</v>
      </c>
      <c r="HS383" s="36"/>
      <c r="HT383" s="36"/>
      <c r="HU383" s="36"/>
      <c r="HV383" s="374" t="s">
        <v>294</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75" t="s">
        <v>295</v>
      </c>
      <c r="IS383" s="375"/>
      <c r="IT383" s="375"/>
      <c r="IU383" s="375"/>
      <c r="IV383" s="375"/>
      <c r="IW383" s="375"/>
      <c r="IX383" s="375"/>
      <c r="IY383" s="375"/>
      <c r="IZ383" s="375"/>
      <c r="JA383" s="375"/>
      <c r="JB383" s="375"/>
      <c r="JC383" s="375"/>
      <c r="JD383" s="375"/>
      <c r="JE383" s="375"/>
      <c r="JF383" s="375"/>
      <c r="JG383" s="375"/>
      <c r="JH383" s="375"/>
      <c r="JI383" s="375"/>
      <c r="JJ383" s="375"/>
      <c r="JK383" s="375"/>
      <c r="JL383" s="254"/>
      <c r="JM383" s="17"/>
      <c r="JN383" s="17"/>
    </row>
    <row r="384" spans="222:276">
      <c r="HN384" s="383"/>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3"/>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86" t="s">
        <v>296</v>
      </c>
      <c r="IS385" s="386"/>
      <c r="IT385" s="386"/>
      <c r="IU385" s="386"/>
      <c r="IV385" s="386"/>
      <c r="IW385" s="386"/>
      <c r="IX385" s="386"/>
      <c r="IY385" s="386"/>
      <c r="IZ385" s="386"/>
      <c r="JA385" s="386"/>
      <c r="JB385" s="386"/>
      <c r="JC385" s="386"/>
      <c r="JD385" s="386"/>
      <c r="JE385" s="386"/>
      <c r="JF385" s="386"/>
      <c r="JG385" s="386"/>
      <c r="JH385" s="386"/>
      <c r="JI385" s="386"/>
      <c r="JJ385" s="386"/>
      <c r="JK385" s="386"/>
      <c r="JL385" s="254"/>
      <c r="JM385" s="17"/>
      <c r="JN385" s="17"/>
    </row>
    <row r="386" spans="222:276">
      <c r="HN386" s="383"/>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3"/>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3"/>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3"/>
      <c r="HO389" s="260"/>
      <c r="HP389" s="377"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77"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3"/>
      <c r="HO390" s="260"/>
      <c r="HP390" s="377"/>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77"/>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3"/>
      <c r="HO391" s="260"/>
      <c r="HP391" s="377"/>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77"/>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3"/>
      <c r="HO392" s="260"/>
      <c r="HP392" s="377"/>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77"/>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3"/>
      <c r="HO393" s="260"/>
      <c r="HP393" s="377"/>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77"/>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3"/>
      <c r="HO394" s="260"/>
      <c r="HP394" s="377"/>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77"/>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3"/>
      <c r="HO395" s="260"/>
      <c r="HP395" s="377"/>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77"/>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3"/>
      <c r="HO396" s="260"/>
      <c r="HP396" s="377"/>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77"/>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3"/>
      <c r="HO397" s="260"/>
      <c r="HP397" s="377"/>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77"/>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3"/>
      <c r="HO398" s="260"/>
      <c r="HP398" s="377"/>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77"/>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3"/>
      <c r="HO399" s="260"/>
      <c r="HP399" s="377"/>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77"/>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3"/>
      <c r="HO400" s="260"/>
      <c r="HP400" s="377"/>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77"/>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3"/>
      <c r="HO401" s="260"/>
      <c r="HP401" s="377"/>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77"/>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3"/>
      <c r="HO402" s="260"/>
      <c r="HP402" s="377"/>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77"/>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3"/>
      <c r="HO403" s="260"/>
      <c r="HP403" s="377"/>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77"/>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3"/>
      <c r="HO404" s="260"/>
      <c r="HP404" s="377"/>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77"/>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3"/>
      <c r="HO405" s="260"/>
      <c r="HP405" s="377"/>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77"/>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3"/>
      <c r="HO406" s="260"/>
      <c r="HP406" s="377"/>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77"/>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3"/>
      <c r="HO407" s="260"/>
      <c r="HP407" s="377"/>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77"/>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3"/>
      <c r="HO408" s="260"/>
      <c r="HP408" s="244"/>
      <c r="HQ408" s="36"/>
      <c r="HR408" s="281" t="s">
        <v>274</v>
      </c>
      <c r="HS408" s="36"/>
      <c r="HT408" s="36"/>
      <c r="HU408" s="36"/>
      <c r="HV408" s="374" t="s">
        <v>297</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75" t="s">
        <v>298</v>
      </c>
      <c r="IS408" s="375"/>
      <c r="IT408" s="375"/>
      <c r="IU408" s="375"/>
      <c r="IV408" s="375"/>
      <c r="IW408" s="375"/>
      <c r="IX408" s="375"/>
      <c r="IY408" s="375"/>
      <c r="IZ408" s="375"/>
      <c r="JA408" s="375"/>
      <c r="JB408" s="375"/>
      <c r="JC408" s="375"/>
      <c r="JD408" s="375"/>
      <c r="JE408" s="375"/>
      <c r="JF408" s="375"/>
      <c r="JG408" s="375"/>
      <c r="JH408" s="375"/>
      <c r="JI408" s="375"/>
      <c r="JJ408" s="375"/>
      <c r="JK408" s="375"/>
      <c r="JL408" s="254"/>
      <c r="JM408" s="17"/>
      <c r="JN408" s="17"/>
    </row>
    <row r="409" spans="222:274">
      <c r="HN409" s="383"/>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3"/>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86" t="s">
        <v>299</v>
      </c>
      <c r="IS410" s="386"/>
      <c r="IT410" s="386"/>
      <c r="IU410" s="386"/>
      <c r="IV410" s="386"/>
      <c r="IW410" s="386"/>
      <c r="IX410" s="386"/>
      <c r="IY410" s="386"/>
      <c r="IZ410" s="386"/>
      <c r="JA410" s="386"/>
      <c r="JB410" s="386"/>
      <c r="JC410" s="386"/>
      <c r="JD410" s="386"/>
      <c r="JE410" s="386"/>
      <c r="JF410" s="386"/>
      <c r="JG410" s="386"/>
      <c r="JH410" s="386"/>
      <c r="JI410" s="386"/>
      <c r="JJ410" s="386"/>
      <c r="JK410" s="386"/>
      <c r="JL410" s="254"/>
      <c r="JM410" s="17"/>
      <c r="JN410" s="17"/>
    </row>
    <row r="411" spans="222:274">
      <c r="HN411" s="383"/>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3"/>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3"/>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3"/>
      <c r="HO414" s="260"/>
      <c r="HP414" s="377"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77"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3"/>
      <c r="HO415" s="260"/>
      <c r="HP415" s="377"/>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77"/>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3"/>
      <c r="HO416" s="260"/>
      <c r="HP416" s="377"/>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77"/>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3"/>
      <c r="HO417" s="260"/>
      <c r="HP417" s="377"/>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77"/>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3"/>
      <c r="HO418" s="260"/>
      <c r="HP418" s="377"/>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77"/>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3"/>
      <c r="HO419" s="260"/>
      <c r="HP419" s="377"/>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77"/>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3"/>
      <c r="HO420" s="260"/>
      <c r="HP420" s="377"/>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77"/>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3"/>
      <c r="HO421" s="260"/>
      <c r="HP421" s="377"/>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77"/>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3"/>
      <c r="HO422" s="260"/>
      <c r="HP422" s="377"/>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77"/>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3"/>
      <c r="HO423" s="260"/>
      <c r="HP423" s="377"/>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77"/>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3"/>
      <c r="HO424" s="260"/>
      <c r="HP424" s="377"/>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77"/>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3"/>
      <c r="HO425" s="260"/>
      <c r="HP425" s="377"/>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77"/>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3"/>
      <c r="HO426" s="260"/>
      <c r="HP426" s="377"/>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77"/>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3"/>
      <c r="HO427" s="260"/>
      <c r="HP427" s="377"/>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77"/>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3"/>
      <c r="HO428" s="260"/>
      <c r="HP428" s="377"/>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77"/>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3"/>
      <c r="HO429" s="260"/>
      <c r="HP429" s="377"/>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77"/>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3"/>
      <c r="HO430" s="260"/>
      <c r="HP430" s="377"/>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77"/>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3"/>
      <c r="HO431" s="260"/>
      <c r="HP431" s="377"/>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77"/>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3"/>
      <c r="HO432" s="260"/>
      <c r="HP432" s="377"/>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77"/>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3"/>
      <c r="HO433" s="260"/>
      <c r="HP433" s="244"/>
      <c r="HQ433" s="36"/>
      <c r="HR433" s="281" t="s">
        <v>275</v>
      </c>
      <c r="HS433" s="36"/>
      <c r="HT433" s="36"/>
      <c r="HU433" s="36"/>
      <c r="HV433" s="374" t="s">
        <v>300</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75" t="s">
        <v>329</v>
      </c>
      <c r="IS433" s="375"/>
      <c r="IT433" s="375"/>
      <c r="IU433" s="375"/>
      <c r="IV433" s="375"/>
      <c r="IW433" s="375"/>
      <c r="IX433" s="375"/>
      <c r="IY433" s="375"/>
      <c r="IZ433" s="375"/>
      <c r="JA433" s="375"/>
      <c r="JB433" s="375"/>
      <c r="JC433" s="375"/>
      <c r="JD433" s="375"/>
      <c r="JE433" s="375"/>
      <c r="JF433" s="375"/>
      <c r="JG433" s="375"/>
      <c r="JH433" s="375"/>
      <c r="JI433" s="375"/>
      <c r="JJ433" s="375"/>
      <c r="JK433" s="375"/>
      <c r="JL433" s="254"/>
      <c r="JM433" s="17"/>
      <c r="JN433" s="17"/>
    </row>
    <row r="434" spans="222:276">
      <c r="HN434" s="383"/>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3"/>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86" t="s">
        <v>301</v>
      </c>
      <c r="IS435" s="386"/>
      <c r="IT435" s="386"/>
      <c r="IU435" s="386"/>
      <c r="IV435" s="386"/>
      <c r="IW435" s="386"/>
      <c r="IX435" s="386"/>
      <c r="IY435" s="386"/>
      <c r="IZ435" s="386"/>
      <c r="JA435" s="386"/>
      <c r="JB435" s="386"/>
      <c r="JC435" s="386"/>
      <c r="JD435" s="386"/>
      <c r="JE435" s="386"/>
      <c r="JF435" s="386"/>
      <c r="JG435" s="386"/>
      <c r="JH435" s="386"/>
      <c r="JI435" s="386"/>
      <c r="JJ435" s="386"/>
      <c r="JK435" s="386"/>
      <c r="JL435" s="254"/>
      <c r="JM435" s="17"/>
      <c r="JN435" s="17"/>
    </row>
    <row r="436" spans="222:276">
      <c r="HN436" s="383"/>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3"/>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3"/>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3"/>
      <c r="HO439" s="260"/>
      <c r="HP439" s="377"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77"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3"/>
      <c r="HO440" s="260"/>
      <c r="HP440" s="377"/>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77"/>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3"/>
      <c r="HO441" s="260"/>
      <c r="HP441" s="377"/>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77"/>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3"/>
      <c r="HO442" s="260"/>
      <c r="HP442" s="377"/>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77"/>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3"/>
      <c r="HO443" s="260"/>
      <c r="HP443" s="377"/>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77"/>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3"/>
      <c r="HO444" s="260"/>
      <c r="HP444" s="377"/>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77"/>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3"/>
      <c r="HO445" s="260"/>
      <c r="HP445" s="377"/>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77"/>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3"/>
      <c r="HO446" s="260"/>
      <c r="HP446" s="377"/>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77"/>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3"/>
      <c r="HO447" s="260"/>
      <c r="HP447" s="377"/>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77"/>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3"/>
      <c r="HO448" s="260"/>
      <c r="HP448" s="377"/>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77"/>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3"/>
      <c r="HO449" s="260"/>
      <c r="HP449" s="377"/>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77"/>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3"/>
      <c r="HO450" s="260"/>
      <c r="HP450" s="377"/>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77"/>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3"/>
      <c r="HO451" s="260"/>
      <c r="HP451" s="377"/>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77"/>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3"/>
      <c r="HO452" s="260"/>
      <c r="HP452" s="377"/>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77"/>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3"/>
      <c r="HO453" s="260"/>
      <c r="HP453" s="377"/>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77"/>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3"/>
      <c r="HO454" s="260"/>
      <c r="HP454" s="377"/>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77"/>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3"/>
      <c r="HO455" s="260"/>
      <c r="HP455" s="377"/>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77"/>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3"/>
      <c r="HO456" s="260"/>
      <c r="HP456" s="377"/>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77"/>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3"/>
      <c r="HO457" s="260"/>
      <c r="HP457" s="377"/>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77"/>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3"/>
      <c r="HO458" s="260"/>
      <c r="HP458" s="244"/>
      <c r="HQ458" s="36"/>
      <c r="HR458" s="281" t="s">
        <v>276</v>
      </c>
      <c r="HS458" s="36"/>
      <c r="HT458" s="36"/>
      <c r="HU458" s="36"/>
      <c r="HV458" s="374" t="s">
        <v>302</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75" t="s">
        <v>303</v>
      </c>
      <c r="IS458" s="375"/>
      <c r="IT458" s="375"/>
      <c r="IU458" s="375"/>
      <c r="IV458" s="375"/>
      <c r="IW458" s="375"/>
      <c r="IX458" s="375"/>
      <c r="IY458" s="375"/>
      <c r="IZ458" s="375"/>
      <c r="JA458" s="375"/>
      <c r="JB458" s="375"/>
      <c r="JC458" s="375"/>
      <c r="JD458" s="375"/>
      <c r="JE458" s="375"/>
      <c r="JF458" s="375"/>
      <c r="JG458" s="375"/>
      <c r="JH458" s="375"/>
      <c r="JI458" s="375"/>
      <c r="JJ458" s="375"/>
      <c r="JK458" s="375"/>
      <c r="JL458" s="254"/>
      <c r="JM458" s="17"/>
      <c r="JN458" s="17"/>
    </row>
    <row r="459" spans="222:274">
      <c r="HN459" s="383"/>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3"/>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86" t="s">
        <v>304</v>
      </c>
      <c r="IS460" s="386"/>
      <c r="IT460" s="386"/>
      <c r="IU460" s="386"/>
      <c r="IV460" s="386"/>
      <c r="IW460" s="386"/>
      <c r="IX460" s="386"/>
      <c r="IY460" s="386"/>
      <c r="IZ460" s="386"/>
      <c r="JA460" s="386"/>
      <c r="JB460" s="386"/>
      <c r="JC460" s="386"/>
      <c r="JD460" s="386"/>
      <c r="JE460" s="386"/>
      <c r="JF460" s="386"/>
      <c r="JG460" s="386"/>
      <c r="JH460" s="386"/>
      <c r="JI460" s="386"/>
      <c r="JJ460" s="386"/>
      <c r="JK460" s="386"/>
      <c r="JL460" s="254"/>
      <c r="JM460" s="17"/>
      <c r="JN460" s="17"/>
    </row>
    <row r="461" spans="222:274">
      <c r="HN461" s="383"/>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3"/>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3"/>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3"/>
      <c r="HO464" s="260"/>
      <c r="HP464" s="377"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77"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3"/>
      <c r="HO465" s="260"/>
      <c r="HP465" s="377"/>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77"/>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3"/>
      <c r="HO466" s="260"/>
      <c r="HP466" s="377"/>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77"/>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3"/>
      <c r="HO467" s="260"/>
      <c r="HP467" s="377"/>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77"/>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3"/>
      <c r="HO468" s="260"/>
      <c r="HP468" s="377"/>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77"/>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3"/>
      <c r="HO469" s="260"/>
      <c r="HP469" s="377"/>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77"/>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3"/>
      <c r="HO470" s="260"/>
      <c r="HP470" s="377"/>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77"/>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3"/>
      <c r="HO471" s="260"/>
      <c r="HP471" s="377"/>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77"/>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3"/>
      <c r="HO472" s="260"/>
      <c r="HP472" s="377"/>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77"/>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3"/>
      <c r="HO473" s="260"/>
      <c r="HP473" s="377"/>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77"/>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3"/>
      <c r="HO474" s="260"/>
      <c r="HP474" s="377"/>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77"/>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3"/>
      <c r="HO475" s="260"/>
      <c r="HP475" s="377"/>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77"/>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3"/>
      <c r="HO476" s="260"/>
      <c r="HP476" s="377"/>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77"/>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3"/>
      <c r="HO477" s="260"/>
      <c r="HP477" s="377"/>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77"/>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3"/>
      <c r="HO478" s="260"/>
      <c r="HP478" s="377"/>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77"/>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3"/>
      <c r="HO479" s="260"/>
      <c r="HP479" s="377"/>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77"/>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3"/>
      <c r="HO480" s="260"/>
      <c r="HP480" s="377"/>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77"/>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3"/>
      <c r="HO481" s="260"/>
      <c r="HP481" s="377"/>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77"/>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3"/>
      <c r="HO482" s="260"/>
      <c r="HP482" s="377"/>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77"/>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3"/>
      <c r="HO483" s="260"/>
      <c r="HP483" s="244"/>
      <c r="HQ483" s="36"/>
      <c r="HR483" s="281" t="s">
        <v>277</v>
      </c>
      <c r="HS483" s="36"/>
      <c r="HT483" s="36"/>
      <c r="HU483" s="36"/>
      <c r="HV483" s="374" t="s">
        <v>305</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75" t="s">
        <v>306</v>
      </c>
      <c r="IS483" s="375"/>
      <c r="IT483" s="375"/>
      <c r="IU483" s="375"/>
      <c r="IV483" s="375"/>
      <c r="IW483" s="375"/>
      <c r="IX483" s="375"/>
      <c r="IY483" s="375"/>
      <c r="IZ483" s="375"/>
      <c r="JA483" s="375"/>
      <c r="JB483" s="375"/>
      <c r="JC483" s="375"/>
      <c r="JD483" s="375"/>
      <c r="JE483" s="375"/>
      <c r="JF483" s="375"/>
      <c r="JG483" s="375"/>
      <c r="JH483" s="375"/>
      <c r="JI483" s="375"/>
      <c r="JJ483" s="375"/>
      <c r="JK483" s="375"/>
      <c r="JL483" s="254"/>
      <c r="JM483" s="17"/>
      <c r="JN483" s="17"/>
    </row>
    <row r="484" spans="222:276">
      <c r="HN484" s="383"/>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3"/>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86" t="s">
        <v>307</v>
      </c>
      <c r="IS485" s="386"/>
      <c r="IT485" s="386"/>
      <c r="IU485" s="386"/>
      <c r="IV485" s="386"/>
      <c r="IW485" s="386"/>
      <c r="IX485" s="386"/>
      <c r="IY485" s="386"/>
      <c r="IZ485" s="386"/>
      <c r="JA485" s="386"/>
      <c r="JB485" s="386"/>
      <c r="JC485" s="386"/>
      <c r="JD485" s="386"/>
      <c r="JE485" s="386"/>
      <c r="JF485" s="386"/>
      <c r="JG485" s="386"/>
      <c r="JH485" s="386"/>
      <c r="JI485" s="386"/>
      <c r="JJ485" s="386"/>
      <c r="JK485" s="386"/>
      <c r="JL485" s="254"/>
      <c r="JM485" s="17"/>
      <c r="JN485" s="17"/>
    </row>
    <row r="486" spans="222:276">
      <c r="HN486" s="383"/>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3"/>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3"/>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3"/>
      <c r="HO489" s="260"/>
      <c r="HP489" s="377"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77"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3"/>
      <c r="HO490" s="260"/>
      <c r="HP490" s="377"/>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77"/>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3"/>
      <c r="HO491" s="260"/>
      <c r="HP491" s="377"/>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77"/>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3"/>
      <c r="HO492" s="260"/>
      <c r="HP492" s="377"/>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77"/>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3"/>
      <c r="HO493" s="260"/>
      <c r="HP493" s="377"/>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77"/>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3"/>
      <c r="HO494" s="260"/>
      <c r="HP494" s="377"/>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77"/>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3"/>
      <c r="HO495" s="260"/>
      <c r="HP495" s="377"/>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77"/>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3"/>
      <c r="HO496" s="260"/>
      <c r="HP496" s="377"/>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77"/>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3"/>
      <c r="HO497" s="260"/>
      <c r="HP497" s="377"/>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77"/>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3"/>
      <c r="HO498" s="260"/>
      <c r="HP498" s="377"/>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77"/>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3"/>
      <c r="HO499" s="260"/>
      <c r="HP499" s="377"/>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77"/>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3"/>
      <c r="HO500" s="260"/>
      <c r="HP500" s="377"/>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77"/>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3"/>
      <c r="HO501" s="260"/>
      <c r="HP501" s="377"/>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77"/>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3"/>
      <c r="HO502" s="260"/>
      <c r="HP502" s="377"/>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77"/>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3"/>
      <c r="HO503" s="260"/>
      <c r="HP503" s="377"/>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77"/>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3"/>
      <c r="HO504" s="260"/>
      <c r="HP504" s="377"/>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77"/>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3"/>
      <c r="HO505" s="260"/>
      <c r="HP505" s="377"/>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77"/>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3"/>
      <c r="HO506" s="260"/>
      <c r="HP506" s="377"/>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77"/>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3"/>
      <c r="HO507" s="260"/>
      <c r="HP507" s="377"/>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77"/>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3"/>
      <c r="HO508" s="260"/>
      <c r="HP508" s="244"/>
      <c r="HQ508" s="36"/>
      <c r="HR508" s="281" t="s">
        <v>278</v>
      </c>
      <c r="HS508" s="36"/>
      <c r="HT508" s="36"/>
      <c r="HU508" s="36"/>
      <c r="HV508" s="374" t="s">
        <v>308</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75" t="s">
        <v>309</v>
      </c>
      <c r="IS508" s="375"/>
      <c r="IT508" s="375"/>
      <c r="IU508" s="375"/>
      <c r="IV508" s="375"/>
      <c r="IW508" s="375"/>
      <c r="IX508" s="375"/>
      <c r="IY508" s="375"/>
      <c r="IZ508" s="375"/>
      <c r="JA508" s="375"/>
      <c r="JB508" s="375"/>
      <c r="JC508" s="375"/>
      <c r="JD508" s="375"/>
      <c r="JE508" s="375"/>
      <c r="JF508" s="375"/>
      <c r="JG508" s="375"/>
      <c r="JH508" s="375"/>
      <c r="JI508" s="375"/>
      <c r="JJ508" s="375"/>
      <c r="JK508" s="375"/>
      <c r="JL508" s="254"/>
      <c r="JM508" s="17"/>
      <c r="JN508" s="17"/>
    </row>
    <row r="509" spans="222:274">
      <c r="HN509" s="383"/>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3"/>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86" t="s">
        <v>310</v>
      </c>
      <c r="IS510" s="386"/>
      <c r="IT510" s="386"/>
      <c r="IU510" s="386"/>
      <c r="IV510" s="386"/>
      <c r="IW510" s="386"/>
      <c r="IX510" s="386"/>
      <c r="IY510" s="386"/>
      <c r="IZ510" s="386"/>
      <c r="JA510" s="386"/>
      <c r="JB510" s="386"/>
      <c r="JC510" s="386"/>
      <c r="JD510" s="386"/>
      <c r="JE510" s="386"/>
      <c r="JF510" s="386"/>
      <c r="JG510" s="386"/>
      <c r="JH510" s="386"/>
      <c r="JI510" s="386"/>
      <c r="JJ510" s="386"/>
      <c r="JK510" s="386"/>
      <c r="JL510" s="254"/>
      <c r="JM510" s="17"/>
      <c r="JN510" s="17"/>
    </row>
    <row r="511" spans="222:274">
      <c r="HN511" s="383"/>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3"/>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3"/>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3"/>
      <c r="HO514" s="260"/>
      <c r="HP514" s="377"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77"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3"/>
      <c r="HO515" s="260"/>
      <c r="HP515" s="377"/>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77"/>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3"/>
      <c r="HO516" s="260"/>
      <c r="HP516" s="377"/>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77"/>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3"/>
      <c r="HO517" s="260"/>
      <c r="HP517" s="377"/>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77"/>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3"/>
      <c r="HO518" s="260"/>
      <c r="HP518" s="377"/>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77"/>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3"/>
      <c r="HO519" s="260"/>
      <c r="HP519" s="377"/>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77"/>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3"/>
      <c r="HO520" s="260"/>
      <c r="HP520" s="377"/>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77"/>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3"/>
      <c r="HO521" s="260"/>
      <c r="HP521" s="377"/>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77"/>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3"/>
      <c r="HO522" s="260"/>
      <c r="HP522" s="377"/>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77"/>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3"/>
      <c r="HO523" s="260"/>
      <c r="HP523" s="377"/>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77"/>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3"/>
      <c r="HO524" s="260"/>
      <c r="HP524" s="377"/>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77"/>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3"/>
      <c r="HO525" s="260"/>
      <c r="HP525" s="377"/>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77"/>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3"/>
      <c r="HO526" s="260"/>
      <c r="HP526" s="377"/>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77"/>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3"/>
      <c r="HO527" s="260"/>
      <c r="HP527" s="377"/>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77"/>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3"/>
      <c r="HO528" s="260"/>
      <c r="HP528" s="377"/>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77"/>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3"/>
      <c r="HO529" s="260"/>
      <c r="HP529" s="377"/>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77"/>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3"/>
      <c r="HO530" s="260"/>
      <c r="HP530" s="377"/>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77"/>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3"/>
      <c r="HO531" s="260"/>
      <c r="HP531" s="377"/>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77"/>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3"/>
      <c r="HO532" s="260"/>
      <c r="HP532" s="377"/>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77"/>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3"/>
      <c r="HO533" s="260"/>
      <c r="HP533" s="244"/>
      <c r="HQ533" s="36"/>
      <c r="HR533" s="281" t="s">
        <v>279</v>
      </c>
      <c r="HS533" s="36"/>
      <c r="HT533" s="36"/>
      <c r="HU533" s="36"/>
      <c r="HV533" s="374" t="s">
        <v>311</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75" t="s">
        <v>312</v>
      </c>
      <c r="IS533" s="375"/>
      <c r="IT533" s="375"/>
      <c r="IU533" s="375"/>
      <c r="IV533" s="375"/>
      <c r="IW533" s="375"/>
      <c r="IX533" s="375"/>
      <c r="IY533" s="375"/>
      <c r="IZ533" s="375"/>
      <c r="JA533" s="375"/>
      <c r="JB533" s="375"/>
      <c r="JC533" s="375"/>
      <c r="JD533" s="375"/>
      <c r="JE533" s="375"/>
      <c r="JF533" s="375"/>
      <c r="JG533" s="375"/>
      <c r="JH533" s="375"/>
      <c r="JI533" s="375"/>
      <c r="JJ533" s="375"/>
      <c r="JK533" s="375"/>
      <c r="JL533" s="254"/>
      <c r="JM533" s="17"/>
      <c r="JN533" s="17"/>
    </row>
    <row r="534" spans="222:276">
      <c r="HN534" s="383"/>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3"/>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86" t="s">
        <v>313</v>
      </c>
      <c r="IS535" s="386"/>
      <c r="IT535" s="386"/>
      <c r="IU535" s="386"/>
      <c r="IV535" s="386"/>
      <c r="IW535" s="386"/>
      <c r="IX535" s="386"/>
      <c r="IY535" s="386"/>
      <c r="IZ535" s="386"/>
      <c r="JA535" s="386"/>
      <c r="JB535" s="386"/>
      <c r="JC535" s="386"/>
      <c r="JD535" s="386"/>
      <c r="JE535" s="386"/>
      <c r="JF535" s="386"/>
      <c r="JG535" s="386"/>
      <c r="JH535" s="386"/>
      <c r="JI535" s="386"/>
      <c r="JJ535" s="386"/>
      <c r="JK535" s="386"/>
      <c r="JL535" s="254"/>
      <c r="JM535" s="17"/>
      <c r="JN535" s="17"/>
    </row>
    <row r="536" spans="222:276">
      <c r="HN536" s="383"/>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3"/>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3"/>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3"/>
      <c r="HO539" s="260"/>
      <c r="HP539" s="377"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77"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3"/>
      <c r="HO540" s="260"/>
      <c r="HP540" s="377"/>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77"/>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3"/>
      <c r="HO541" s="260"/>
      <c r="HP541" s="377"/>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77"/>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3"/>
      <c r="HO542" s="260"/>
      <c r="HP542" s="377"/>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77"/>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3"/>
      <c r="HO543" s="260"/>
      <c r="HP543" s="377"/>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77"/>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3"/>
      <c r="HO544" s="260"/>
      <c r="HP544" s="377"/>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77"/>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3"/>
      <c r="HO545" s="260"/>
      <c r="HP545" s="377"/>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77"/>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3"/>
      <c r="HO546" s="260"/>
      <c r="HP546" s="377"/>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77"/>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3"/>
      <c r="HO547" s="260"/>
      <c r="HP547" s="377"/>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77"/>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3"/>
      <c r="HO548" s="260"/>
      <c r="HP548" s="377"/>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77"/>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3"/>
      <c r="HO549" s="260"/>
      <c r="HP549" s="377"/>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77"/>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3"/>
      <c r="HO550" s="260"/>
      <c r="HP550" s="377"/>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77"/>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3"/>
      <c r="HO551" s="260"/>
      <c r="HP551" s="377"/>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77"/>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3"/>
      <c r="HO552" s="260"/>
      <c r="HP552" s="377"/>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77"/>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3"/>
      <c r="HO553" s="260"/>
      <c r="HP553" s="377"/>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77"/>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3"/>
      <c r="HO554" s="260"/>
      <c r="HP554" s="377"/>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77"/>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3"/>
      <c r="HO555" s="260"/>
      <c r="HP555" s="377"/>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77"/>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3"/>
      <c r="HO556" s="260"/>
      <c r="HP556" s="377"/>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77"/>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3"/>
      <c r="HO557" s="260"/>
      <c r="HP557" s="377"/>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77"/>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3"/>
      <c r="HO558" s="260"/>
      <c r="HP558" s="244"/>
      <c r="HQ558" s="36"/>
      <c r="HR558" s="281" t="s">
        <v>280</v>
      </c>
      <c r="HS558" s="36"/>
      <c r="HT558" s="36"/>
      <c r="HU558" s="36"/>
      <c r="HV558" s="374" t="s">
        <v>314</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75" t="s">
        <v>315</v>
      </c>
      <c r="IS558" s="375"/>
      <c r="IT558" s="375"/>
      <c r="IU558" s="375"/>
      <c r="IV558" s="375"/>
      <c r="IW558" s="375"/>
      <c r="IX558" s="375"/>
      <c r="IY558" s="375"/>
      <c r="IZ558" s="375"/>
      <c r="JA558" s="375"/>
      <c r="JB558" s="375"/>
      <c r="JC558" s="375"/>
      <c r="JD558" s="375"/>
      <c r="JE558" s="375"/>
      <c r="JF558" s="375"/>
      <c r="JG558" s="375"/>
      <c r="JH558" s="375"/>
      <c r="JI558" s="375"/>
      <c r="JJ558" s="375"/>
      <c r="JK558" s="375"/>
      <c r="JL558" s="254"/>
      <c r="JM558" s="17"/>
      <c r="JN558" s="17"/>
    </row>
    <row r="559" spans="222:276">
      <c r="HN559" s="383"/>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3"/>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86" t="s">
        <v>316</v>
      </c>
      <c r="IS560" s="386"/>
      <c r="IT560" s="386"/>
      <c r="IU560" s="386"/>
      <c r="IV560" s="386"/>
      <c r="IW560" s="386"/>
      <c r="IX560" s="386"/>
      <c r="IY560" s="386"/>
      <c r="IZ560" s="386"/>
      <c r="JA560" s="386"/>
      <c r="JB560" s="386"/>
      <c r="JC560" s="386"/>
      <c r="JD560" s="386"/>
      <c r="JE560" s="386"/>
      <c r="JF560" s="386"/>
      <c r="JG560" s="386"/>
      <c r="JH560" s="386"/>
      <c r="JI560" s="386"/>
      <c r="JJ560" s="386"/>
      <c r="JK560" s="386"/>
      <c r="JL560" s="254"/>
      <c r="JM560" s="17"/>
      <c r="JN560" s="17"/>
    </row>
    <row r="561" spans="222:276">
      <c r="HN561" s="383"/>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3"/>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3"/>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3"/>
      <c r="HO564" s="260"/>
      <c r="HP564" s="377"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77"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3"/>
      <c r="HO565" s="260"/>
      <c r="HP565" s="377"/>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77"/>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3"/>
      <c r="HO566" s="260"/>
      <c r="HP566" s="377"/>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77"/>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3"/>
      <c r="HO567" s="260"/>
      <c r="HP567" s="377"/>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77"/>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3"/>
      <c r="HO568" s="260"/>
      <c r="HP568" s="377"/>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77"/>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3"/>
      <c r="HO569" s="260"/>
      <c r="HP569" s="377"/>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77"/>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3"/>
      <c r="HO570" s="260"/>
      <c r="HP570" s="377"/>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77"/>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3"/>
      <c r="HO571" s="260"/>
      <c r="HP571" s="377"/>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77"/>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3"/>
      <c r="HO572" s="260"/>
      <c r="HP572" s="377"/>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77"/>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3"/>
      <c r="HO573" s="260"/>
      <c r="HP573" s="377"/>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77"/>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3"/>
      <c r="HO574" s="260"/>
      <c r="HP574" s="377"/>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77"/>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3"/>
      <c r="HO575" s="260"/>
      <c r="HP575" s="377"/>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77"/>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3"/>
      <c r="HO576" s="260"/>
      <c r="HP576" s="377"/>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77"/>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3"/>
      <c r="HO577" s="260"/>
      <c r="HP577" s="377"/>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77"/>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3"/>
      <c r="HO578" s="260"/>
      <c r="HP578" s="377"/>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77"/>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3"/>
      <c r="HO579" s="260"/>
      <c r="HP579" s="377"/>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77"/>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3"/>
      <c r="HO580" s="260"/>
      <c r="HP580" s="377"/>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77"/>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3"/>
      <c r="HO581" s="260"/>
      <c r="HP581" s="377"/>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77"/>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3"/>
      <c r="HO582" s="260"/>
      <c r="HP582" s="377"/>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77"/>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3"/>
      <c r="HO583" s="260"/>
      <c r="HP583" s="244"/>
      <c r="HQ583" s="36"/>
      <c r="HR583" s="281" t="s">
        <v>281</v>
      </c>
      <c r="HS583" s="36"/>
      <c r="HT583" s="36"/>
      <c r="HU583" s="36"/>
      <c r="HV583" s="374" t="s">
        <v>317</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75" t="s">
        <v>318</v>
      </c>
      <c r="IS583" s="375"/>
      <c r="IT583" s="375"/>
      <c r="IU583" s="375"/>
      <c r="IV583" s="375"/>
      <c r="IW583" s="375"/>
      <c r="IX583" s="375"/>
      <c r="IY583" s="375"/>
      <c r="IZ583" s="375"/>
      <c r="JA583" s="375"/>
      <c r="JB583" s="375"/>
      <c r="JC583" s="375"/>
      <c r="JD583" s="375"/>
      <c r="JE583" s="375"/>
      <c r="JF583" s="375"/>
      <c r="JG583" s="375"/>
      <c r="JH583" s="375"/>
      <c r="JI583" s="375"/>
      <c r="JJ583" s="375"/>
      <c r="JK583" s="375"/>
      <c r="JL583" s="254"/>
      <c r="JM583" s="17"/>
      <c r="JN583" s="17"/>
    </row>
    <row r="584" spans="222:274">
      <c r="HN584" s="383"/>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3"/>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86" t="s">
        <v>319</v>
      </c>
      <c r="IS585" s="386"/>
      <c r="IT585" s="386"/>
      <c r="IU585" s="386"/>
      <c r="IV585" s="386"/>
      <c r="IW585" s="386"/>
      <c r="IX585" s="386"/>
      <c r="IY585" s="386"/>
      <c r="IZ585" s="386"/>
      <c r="JA585" s="386"/>
      <c r="JB585" s="386"/>
      <c r="JC585" s="386"/>
      <c r="JD585" s="386"/>
      <c r="JE585" s="386"/>
      <c r="JF585" s="386"/>
      <c r="JG585" s="386"/>
      <c r="JH585" s="386"/>
      <c r="JI585" s="386"/>
      <c r="JJ585" s="386"/>
      <c r="JK585" s="386"/>
      <c r="JL585" s="254"/>
      <c r="JM585" s="17"/>
      <c r="JN585" s="17"/>
    </row>
    <row r="586" spans="222:274">
      <c r="HN586" s="383"/>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3"/>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3"/>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3"/>
      <c r="HO589" s="260"/>
      <c r="HP589" s="377"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77"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3"/>
      <c r="HO590" s="260"/>
      <c r="HP590" s="377"/>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77"/>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3"/>
      <c r="HO591" s="260"/>
      <c r="HP591" s="377"/>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77"/>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77"/>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77"/>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77"/>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77"/>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77"/>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77"/>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77"/>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77"/>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77"/>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77"/>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77"/>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77"/>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77"/>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77"/>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77"/>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77"/>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77"/>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77"/>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77"/>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77"/>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77"/>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77"/>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77"/>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77"/>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77"/>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77"/>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77"/>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77"/>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77"/>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77"/>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77"/>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77"/>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75" t="s">
        <v>267</v>
      </c>
      <c r="IS608" s="375"/>
      <c r="IT608" s="375"/>
      <c r="IU608" s="375"/>
      <c r="IV608" s="375"/>
      <c r="IW608" s="375"/>
      <c r="IX608" s="375"/>
      <c r="IY608" s="375"/>
      <c r="IZ608" s="375"/>
      <c r="JA608" s="375"/>
      <c r="JB608" s="375"/>
      <c r="JC608" s="375"/>
      <c r="JD608" s="375"/>
      <c r="JE608" s="375"/>
      <c r="JF608" s="375"/>
      <c r="JG608" s="375"/>
      <c r="JH608" s="375"/>
      <c r="JI608" s="375"/>
      <c r="JJ608" s="375"/>
      <c r="JK608" s="375"/>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86" t="s">
        <v>269</v>
      </c>
      <c r="IS610" s="386"/>
      <c r="IT610" s="386"/>
      <c r="IU610" s="386"/>
      <c r="IV610" s="386"/>
      <c r="IW610" s="386"/>
      <c r="IX610" s="386"/>
      <c r="IY610" s="386"/>
      <c r="IZ610" s="386"/>
      <c r="JA610" s="386"/>
      <c r="JB610" s="386"/>
      <c r="JC610" s="386"/>
      <c r="JD610" s="386"/>
      <c r="JE610" s="386"/>
      <c r="JF610" s="386"/>
      <c r="JG610" s="386"/>
      <c r="JH610" s="386"/>
      <c r="JI610" s="386"/>
      <c r="JJ610" s="386"/>
      <c r="JK610" s="386"/>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77"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77"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77"/>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77"/>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77"/>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77"/>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77"/>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77"/>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77"/>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77"/>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77"/>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77"/>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77"/>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77"/>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77"/>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77"/>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77"/>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77"/>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77"/>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77"/>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77"/>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77"/>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77"/>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77"/>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77"/>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77"/>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77"/>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77"/>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77"/>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77"/>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77"/>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77"/>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77"/>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77"/>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77"/>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77"/>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77"/>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77"/>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282</v>
      </c>
      <c r="HS633" s="36"/>
      <c r="HT633" s="17"/>
      <c r="HU633" s="17"/>
      <c r="HV633" s="374" t="s">
        <v>320</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75" t="s">
        <v>321</v>
      </c>
      <c r="IS633" s="375"/>
      <c r="IT633" s="375"/>
      <c r="IU633" s="375"/>
      <c r="IV633" s="375"/>
      <c r="IW633" s="375"/>
      <c r="IX633" s="375"/>
      <c r="IY633" s="375"/>
      <c r="IZ633" s="375"/>
      <c r="JA633" s="375"/>
      <c r="JB633" s="375"/>
      <c r="JC633" s="375"/>
      <c r="JD633" s="375"/>
      <c r="JE633" s="375"/>
      <c r="JF633" s="375"/>
      <c r="JG633" s="375"/>
      <c r="JH633" s="375"/>
      <c r="JI633" s="375"/>
      <c r="JJ633" s="375"/>
      <c r="JK633" s="375"/>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86" t="s">
        <v>322</v>
      </c>
      <c r="IS635" s="386"/>
      <c r="IT635" s="386"/>
      <c r="IU635" s="386"/>
      <c r="IV635" s="386"/>
      <c r="IW635" s="386"/>
      <c r="IX635" s="386"/>
      <c r="IY635" s="386"/>
      <c r="IZ635" s="386"/>
      <c r="JA635" s="386"/>
      <c r="JB635" s="386"/>
      <c r="JC635" s="386"/>
      <c r="JD635" s="386"/>
      <c r="JE635" s="386"/>
      <c r="JF635" s="386"/>
      <c r="JG635" s="386"/>
      <c r="JH635" s="386"/>
      <c r="JI635" s="386"/>
      <c r="JJ635" s="386"/>
      <c r="JK635" s="386"/>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77"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77"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77"/>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77"/>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77"/>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77"/>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77"/>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77"/>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77"/>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77"/>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77"/>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77"/>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77"/>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77"/>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77"/>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77"/>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77"/>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77"/>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77"/>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77"/>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77"/>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77"/>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77"/>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77"/>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77"/>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77"/>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77"/>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77"/>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77"/>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77"/>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77"/>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77"/>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77"/>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77"/>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77"/>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77"/>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77"/>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77"/>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283</v>
      </c>
      <c r="HS658" s="36"/>
      <c r="HT658" s="17"/>
      <c r="HU658" s="17"/>
      <c r="HV658" s="374" t="s">
        <v>323</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75" t="s">
        <v>324</v>
      </c>
      <c r="IS658" s="375"/>
      <c r="IT658" s="375"/>
      <c r="IU658" s="375"/>
      <c r="IV658" s="375"/>
      <c r="IW658" s="375"/>
      <c r="IX658" s="375"/>
      <c r="IY658" s="375"/>
      <c r="IZ658" s="375"/>
      <c r="JA658" s="375"/>
      <c r="JB658" s="375"/>
      <c r="JC658" s="375"/>
      <c r="JD658" s="375"/>
      <c r="JE658" s="375"/>
      <c r="JF658" s="375"/>
      <c r="JG658" s="375"/>
      <c r="JH658" s="375"/>
      <c r="JI658" s="375"/>
      <c r="JJ658" s="375"/>
      <c r="JK658" s="375"/>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86" t="s">
        <v>325</v>
      </c>
      <c r="IS660" s="386"/>
      <c r="IT660" s="386"/>
      <c r="IU660" s="386"/>
      <c r="IV660" s="386"/>
      <c r="IW660" s="386"/>
      <c r="IX660" s="386"/>
      <c r="IY660" s="386"/>
      <c r="IZ660" s="386"/>
      <c r="JA660" s="386"/>
      <c r="JB660" s="386"/>
      <c r="JC660" s="386"/>
      <c r="JD660" s="386"/>
      <c r="JE660" s="386"/>
      <c r="JF660" s="386"/>
      <c r="JG660" s="386"/>
      <c r="JH660" s="386"/>
      <c r="JI660" s="386"/>
      <c r="JJ660" s="386"/>
      <c r="JK660" s="386"/>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77"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77"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77"/>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77"/>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77"/>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77"/>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77"/>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77"/>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77"/>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77"/>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77"/>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77"/>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77"/>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77"/>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77"/>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77"/>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77"/>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77"/>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77"/>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77"/>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77"/>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77"/>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77"/>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77"/>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77"/>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77"/>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77"/>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77"/>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77"/>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77"/>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77"/>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77"/>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77"/>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77"/>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77"/>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77"/>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77"/>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77"/>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284</v>
      </c>
      <c r="HS683" s="36"/>
      <c r="HT683" s="17"/>
      <c r="HU683" s="17"/>
      <c r="HV683" s="374" t="s">
        <v>326</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75" t="s">
        <v>327</v>
      </c>
      <c r="IS683" s="375"/>
      <c r="IT683" s="375"/>
      <c r="IU683" s="375"/>
      <c r="IV683" s="375"/>
      <c r="IW683" s="375"/>
      <c r="IX683" s="375"/>
      <c r="IY683" s="375"/>
      <c r="IZ683" s="375"/>
      <c r="JA683" s="375"/>
      <c r="JB683" s="375"/>
      <c r="JC683" s="375"/>
      <c r="JD683" s="375"/>
      <c r="JE683" s="375"/>
      <c r="JF683" s="375"/>
      <c r="JG683" s="375"/>
      <c r="JH683" s="375"/>
      <c r="JI683" s="375"/>
      <c r="JJ683" s="375"/>
      <c r="JK683" s="375"/>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86" t="s">
        <v>328</v>
      </c>
      <c r="IS685" s="386"/>
      <c r="IT685" s="386"/>
      <c r="IU685" s="386"/>
      <c r="IV685" s="386"/>
      <c r="IW685" s="386"/>
      <c r="IX685" s="386"/>
      <c r="IY685" s="386"/>
      <c r="IZ685" s="386"/>
      <c r="JA685" s="386"/>
      <c r="JB685" s="386"/>
      <c r="JC685" s="386"/>
      <c r="JD685" s="386"/>
      <c r="JE685" s="386"/>
      <c r="JF685" s="386"/>
      <c r="JG685" s="386"/>
      <c r="JH685" s="386"/>
      <c r="JI685" s="386"/>
      <c r="JJ685" s="386"/>
      <c r="JK685" s="386"/>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LC93:LK93"/>
    <mergeCell ref="KO71:KW71"/>
    <mergeCell ref="KM73:KM92"/>
    <mergeCell ref="KO93:KW93"/>
    <mergeCell ref="LA73:LA92"/>
    <mergeCell ref="LC71:LK71"/>
    <mergeCell ref="JP99:KI99"/>
    <mergeCell ref="JP101:KI101"/>
    <mergeCell ref="JP103:KI103"/>
    <mergeCell ref="JN94:JN98"/>
    <mergeCell ref="BN73:BN92"/>
    <mergeCell ref="JP71:KI71"/>
    <mergeCell ref="JN73:JN92"/>
    <mergeCell ref="JP93:KI93"/>
    <mergeCell ref="FL93:GE93"/>
    <mergeCell ref="BP93:CH93"/>
    <mergeCell ref="AO10:AO21"/>
    <mergeCell ref="C45:G45"/>
    <mergeCell ref="HV93:IN93"/>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W107:W108"/>
    <mergeCell ref="W109:W110"/>
    <mergeCell ref="W111:W113"/>
    <mergeCell ref="W114:W117"/>
    <mergeCell ref="W118:W121"/>
    <mergeCell ref="HV187:IN187"/>
    <mergeCell ref="IR187:JK187"/>
    <mergeCell ref="W103:W104"/>
    <mergeCell ref="X103:X104"/>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IR360:JK360"/>
    <mergeCell ref="HV362:IN362"/>
    <mergeCell ref="IR362:JK362"/>
    <mergeCell ref="HP364:HP382"/>
    <mergeCell ref="IP364:IP382"/>
    <mergeCell ref="HV383:IN383"/>
    <mergeCell ref="IR383:JK383"/>
    <mergeCell ref="IR385:JK385"/>
    <mergeCell ref="HV387:IN387"/>
    <mergeCell ref="IR387:JK387"/>
    <mergeCell ref="IR408:JK408"/>
    <mergeCell ref="IR410:JK410"/>
    <mergeCell ref="HV412:IN412"/>
    <mergeCell ref="IR412:JK412"/>
    <mergeCell ref="HP414:HP432"/>
    <mergeCell ref="IP414:IP432"/>
    <mergeCell ref="HV433:IN433"/>
    <mergeCell ref="IR433:JK433"/>
    <mergeCell ref="IR435:JK435"/>
    <mergeCell ref="IR437:JK437"/>
    <mergeCell ref="HP439:HP457"/>
    <mergeCell ref="IP439:IP457"/>
    <mergeCell ref="HV458:IN458"/>
    <mergeCell ref="IR458:JK458"/>
    <mergeCell ref="IR460:JK460"/>
    <mergeCell ref="HV462:IN462"/>
    <mergeCell ref="IR462:JK462"/>
    <mergeCell ref="HP464:HP482"/>
    <mergeCell ref="IP464:IP482"/>
    <mergeCell ref="HV483:IN483"/>
    <mergeCell ref="IR483:JK483"/>
    <mergeCell ref="IR485:JK485"/>
    <mergeCell ref="HV487:IN487"/>
    <mergeCell ref="IR487:JK487"/>
    <mergeCell ref="HP489:HP507"/>
    <mergeCell ref="IP489:IP507"/>
    <mergeCell ref="HV508:IN508"/>
    <mergeCell ref="IR508:JK5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345</v>
      </c>
    </row>
    <row r="2" spans="1:129">
      <c r="A2" t="s">
        <v>346</v>
      </c>
    </row>
    <row r="3" spans="1:129">
      <c r="P3" s="36"/>
      <c r="Q3" s="36"/>
      <c r="R3" s="363" t="s">
        <v>110</v>
      </c>
      <c r="S3" s="363"/>
      <c r="T3" s="363"/>
      <c r="U3" s="363"/>
      <c r="V3" s="363"/>
      <c r="W3" s="363"/>
      <c r="X3" s="363"/>
      <c r="Y3" s="363"/>
      <c r="Z3" s="363"/>
      <c r="AA3" s="363"/>
      <c r="AB3" s="363"/>
      <c r="AC3" s="363"/>
      <c r="AD3" s="363"/>
      <c r="AE3" s="363"/>
      <c r="AF3" s="363"/>
      <c r="AG3" s="363"/>
      <c r="AH3" s="363"/>
      <c r="AI3" s="363"/>
      <c r="AJ3" s="363"/>
      <c r="AK3" s="363"/>
      <c r="AM3" s="36"/>
      <c r="AN3" s="36"/>
      <c r="AO3" s="363" t="s">
        <v>110</v>
      </c>
      <c r="AP3" s="363"/>
      <c r="AQ3" s="363"/>
      <c r="AR3" s="363"/>
      <c r="AS3" s="363"/>
      <c r="AT3" s="363"/>
      <c r="AU3" s="363"/>
      <c r="AV3" s="363"/>
      <c r="AW3" s="363"/>
      <c r="AX3" s="363"/>
      <c r="AY3" s="363"/>
      <c r="AZ3" s="363"/>
      <c r="BA3" s="363"/>
      <c r="BB3" s="363"/>
      <c r="BC3" s="363"/>
      <c r="BD3" s="363"/>
      <c r="BE3" s="363"/>
      <c r="BF3" s="363"/>
      <c r="BG3" s="363"/>
      <c r="BH3" s="363"/>
      <c r="BJ3" s="36"/>
      <c r="BK3" s="36"/>
      <c r="BL3" s="363" t="s">
        <v>110</v>
      </c>
      <c r="BM3" s="363"/>
      <c r="BN3" s="363"/>
      <c r="BO3" s="363"/>
      <c r="BP3" s="363"/>
      <c r="BQ3" s="363"/>
      <c r="BR3" s="363"/>
      <c r="BS3" s="363"/>
      <c r="BT3" s="363"/>
      <c r="BU3" s="363"/>
      <c r="BV3" s="363"/>
      <c r="BW3" s="363"/>
      <c r="BX3" s="363"/>
      <c r="BY3" s="363"/>
      <c r="BZ3" s="363"/>
      <c r="CA3" s="363"/>
      <c r="CB3" s="363"/>
      <c r="CC3" s="363"/>
      <c r="CD3" s="363"/>
      <c r="CE3" s="363"/>
      <c r="CG3" s="36"/>
      <c r="CH3" s="36"/>
      <c r="CI3" s="363" t="s">
        <v>110</v>
      </c>
      <c r="CJ3" s="363"/>
      <c r="CK3" s="363"/>
      <c r="CL3" s="363"/>
      <c r="CM3" s="363"/>
      <c r="CN3" s="363"/>
      <c r="CO3" s="363"/>
      <c r="CP3" s="363"/>
      <c r="CQ3" s="363"/>
      <c r="CR3" s="363"/>
      <c r="CS3" s="363"/>
      <c r="CT3" s="363"/>
      <c r="CU3" s="363"/>
      <c r="CV3" s="363"/>
      <c r="CW3" s="363"/>
      <c r="CX3" s="363"/>
      <c r="CY3" s="363"/>
      <c r="CZ3" s="363"/>
      <c r="DA3" s="363"/>
      <c r="DB3" s="363"/>
      <c r="DD3" s="36"/>
      <c r="DE3" s="36"/>
      <c r="DF3" s="363" t="s">
        <v>110</v>
      </c>
      <c r="DG3" s="363"/>
      <c r="DH3" s="363"/>
      <c r="DI3" s="363"/>
      <c r="DJ3" s="363"/>
      <c r="DK3" s="363"/>
      <c r="DL3" s="363"/>
      <c r="DM3" s="363"/>
      <c r="DN3" s="363"/>
      <c r="DO3" s="363"/>
      <c r="DP3" s="363"/>
      <c r="DQ3" s="363"/>
      <c r="DR3" s="363"/>
      <c r="DS3" s="363"/>
      <c r="DT3" s="363"/>
      <c r="DU3" s="363"/>
      <c r="DV3" s="363"/>
      <c r="DW3" s="363"/>
      <c r="DX3" s="363"/>
      <c r="DY3" s="363"/>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347</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348</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349</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347</v>
      </c>
      <c r="D12" s="305" t="s">
        <v>14</v>
      </c>
      <c r="E12" s="305" t="s">
        <v>0</v>
      </c>
      <c r="F12" s="305"/>
      <c r="G12" s="305" t="s">
        <v>203</v>
      </c>
      <c r="H12" s="305" t="s">
        <v>37</v>
      </c>
      <c r="I12" s="305"/>
      <c r="J12" s="305" t="s">
        <v>350</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348</v>
      </c>
      <c r="D13" s="305" t="s">
        <v>0</v>
      </c>
      <c r="E13" s="305" t="s">
        <v>203</v>
      </c>
      <c r="F13" s="305"/>
      <c r="G13" s="305" t="s">
        <v>37</v>
      </c>
      <c r="H13" s="305" t="s">
        <v>350</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349</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351</v>
      </c>
      <c r="D16" s="386" t="s">
        <v>352</v>
      </c>
      <c r="E16" s="386"/>
      <c r="F16" s="305"/>
      <c r="G16" s="386" t="s">
        <v>353</v>
      </c>
      <c r="H16" s="386"/>
      <c r="I16" s="305"/>
      <c r="J16" s="391" t="s">
        <v>354</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347</v>
      </c>
      <c r="D19" s="305" t="s">
        <v>15</v>
      </c>
      <c r="E19" s="305" t="s">
        <v>133</v>
      </c>
      <c r="F19" s="305"/>
      <c r="G19" s="305" t="s">
        <v>355</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348</v>
      </c>
      <c r="D20" s="305" t="s">
        <v>133</v>
      </c>
      <c r="E20" s="305" t="s">
        <v>355</v>
      </c>
      <c r="F20" s="305"/>
      <c r="G20" s="305" t="s">
        <v>34</v>
      </c>
      <c r="H20" s="305" t="s">
        <v>138</v>
      </c>
      <c r="I20" s="305"/>
      <c r="J20" s="305" t="s">
        <v>136</v>
      </c>
      <c r="K20" s="305" t="s">
        <v>356</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349</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357</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351</v>
      </c>
      <c r="D23" s="391" t="s">
        <v>358</v>
      </c>
      <c r="E23" s="391"/>
      <c r="G23" s="391" t="s">
        <v>359</v>
      </c>
      <c r="H23" s="391"/>
      <c r="J23" s="391" t="s">
        <v>360</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86" t="s">
        <v>361</v>
      </c>
      <c r="S25" s="386"/>
      <c r="T25" s="386"/>
      <c r="U25" s="386"/>
      <c r="V25" s="386"/>
      <c r="W25" s="386"/>
      <c r="X25" s="386"/>
      <c r="Y25" s="386"/>
      <c r="Z25" s="386"/>
      <c r="AA25" s="386"/>
      <c r="AB25" s="386"/>
      <c r="AC25" s="386"/>
      <c r="AD25" s="386"/>
      <c r="AE25" s="386"/>
      <c r="AF25" s="386"/>
      <c r="AG25" s="386"/>
      <c r="AH25" s="386"/>
      <c r="AI25" s="386"/>
      <c r="AJ25" s="386"/>
      <c r="AK25" s="386"/>
      <c r="AO25" s="386" t="s">
        <v>362</v>
      </c>
      <c r="AP25" s="386"/>
      <c r="AQ25" s="386"/>
      <c r="AR25" s="386"/>
      <c r="AS25" s="386"/>
      <c r="AT25" s="386"/>
      <c r="AU25" s="386"/>
      <c r="AV25" s="386"/>
      <c r="AW25" s="386"/>
      <c r="AX25" s="386"/>
      <c r="AY25" s="386"/>
      <c r="AZ25" s="386"/>
      <c r="BA25" s="386"/>
      <c r="BB25" s="386"/>
      <c r="BC25" s="386"/>
      <c r="BD25" s="386"/>
      <c r="BE25" s="386"/>
      <c r="BF25" s="386"/>
      <c r="BG25" s="386"/>
      <c r="BH25" s="386"/>
      <c r="BL25" s="386" t="s">
        <v>363</v>
      </c>
      <c r="BM25" s="386"/>
      <c r="BN25" s="386"/>
      <c r="BO25" s="386"/>
      <c r="BP25" s="386"/>
      <c r="BQ25" s="386"/>
      <c r="BR25" s="386"/>
      <c r="BS25" s="386"/>
      <c r="BT25" s="386"/>
      <c r="BU25" s="386"/>
      <c r="BV25" s="386"/>
      <c r="BW25" s="386"/>
      <c r="BX25" s="386"/>
      <c r="BY25" s="386"/>
      <c r="BZ25" s="386"/>
      <c r="CA25" s="386"/>
      <c r="CB25" s="386"/>
      <c r="CC25" s="386"/>
      <c r="CD25" s="386"/>
      <c r="CE25" s="386"/>
      <c r="CI25" s="386" t="s">
        <v>364</v>
      </c>
      <c r="CJ25" s="386"/>
      <c r="CK25" s="386"/>
      <c r="CL25" s="386"/>
      <c r="CM25" s="386"/>
      <c r="CN25" s="386"/>
      <c r="CO25" s="386"/>
      <c r="CP25" s="386"/>
      <c r="CQ25" s="386"/>
      <c r="CR25" s="386"/>
      <c r="CS25" s="386"/>
      <c r="CT25" s="386"/>
      <c r="CU25" s="386"/>
      <c r="CV25" s="386"/>
      <c r="CW25" s="386"/>
      <c r="CX25" s="386"/>
      <c r="CY25" s="386"/>
      <c r="CZ25" s="386"/>
      <c r="DA25" s="386"/>
      <c r="DB25" s="386"/>
      <c r="DF25" s="386"/>
      <c r="DG25" s="386"/>
      <c r="DH25" s="386"/>
      <c r="DI25" s="386"/>
      <c r="DJ25" s="386"/>
      <c r="DK25" s="386"/>
      <c r="DL25" s="386"/>
      <c r="DM25" s="386"/>
      <c r="DN25" s="386"/>
      <c r="DO25" s="386"/>
      <c r="DP25" s="386"/>
      <c r="DQ25" s="386"/>
      <c r="DR25" s="386"/>
      <c r="DS25" s="386"/>
      <c r="DT25" s="386"/>
      <c r="DU25" s="386"/>
      <c r="DV25" s="386"/>
      <c r="DW25" s="386"/>
      <c r="DX25" s="386"/>
      <c r="DY25" s="386"/>
    </row>
    <row r="26" spans="3:129">
      <c r="C26" s="3" t="s">
        <v>347</v>
      </c>
      <c r="D26" s="305" t="s">
        <v>356</v>
      </c>
    </row>
    <row r="27" spans="3:129">
      <c r="C27" s="3" t="s">
        <v>348</v>
      </c>
      <c r="D27" s="305" t="s">
        <v>356</v>
      </c>
    </row>
    <row r="28" spans="3:129">
      <c r="C28" s="3" t="s">
        <v>349</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365</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366</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P5:P24"/>
    <mergeCell ref="AM5:AM24"/>
    <mergeCell ref="BJ5:BJ24"/>
    <mergeCell ref="CG5:CG24"/>
    <mergeCell ref="DD5:DD24"/>
    <mergeCell ref="R3:AK3"/>
    <mergeCell ref="AO3:BH3"/>
    <mergeCell ref="BL3:CE3"/>
    <mergeCell ref="CI3:DB3"/>
    <mergeCell ref="DF3:DY3"/>
    <mergeCell ref="D16:E16"/>
    <mergeCell ref="G16:H16"/>
    <mergeCell ref="J16:K16"/>
    <mergeCell ref="D23:E23"/>
    <mergeCell ref="G23:H23"/>
    <mergeCell ref="J23:K23"/>
    <mergeCell ref="R25:AK25"/>
    <mergeCell ref="AO25:BH25"/>
    <mergeCell ref="BL25:CE25"/>
    <mergeCell ref="CI25:DB25"/>
    <mergeCell ref="DF25:DY25"/>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tabSelected="1" workbookViewId="0">
      <pane xSplit="2" ySplit="1" topLeftCell="C123" activePane="bottomRight" state="frozen"/>
      <selection pane="topRight" activeCell="C1" sqref="C1"/>
      <selection pane="bottomLeft" activeCell="A2" sqref="A2"/>
      <selection pane="bottomRight" activeCell="F142" sqref="F142"/>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244</v>
      </c>
      <c r="F1" t="s">
        <v>245</v>
      </c>
      <c r="G1" t="s">
        <v>239</v>
      </c>
      <c r="H1" t="s">
        <v>201</v>
      </c>
      <c r="I1" t="s">
        <v>483</v>
      </c>
      <c r="J1" t="s">
        <v>249</v>
      </c>
    </row>
    <row r="2" spans="1:10">
      <c r="A2" s="274" t="s">
        <v>484</v>
      </c>
      <c r="B2" s="274">
        <v>2000</v>
      </c>
      <c r="C2" s="274" t="s">
        <v>240</v>
      </c>
      <c r="D2" s="274" t="s">
        <v>241</v>
      </c>
      <c r="E2" s="274" t="s">
        <v>481</v>
      </c>
      <c r="F2" s="274" t="s">
        <v>485</v>
      </c>
      <c r="G2" s="274" t="str">
        <f>'Final energy E'!B63</f>
        <v>Resources - Crude</v>
      </c>
      <c r="H2" s="274" t="str">
        <f>'Final energy E'!C43</f>
        <v>Crude</v>
      </c>
      <c r="I2" s="274">
        <f>'Final energy E'!C63</f>
        <v>50000</v>
      </c>
      <c r="J2" s="274" t="s">
        <v>342</v>
      </c>
    </row>
    <row r="3" spans="1:10">
      <c r="A3" s="274" t="s">
        <v>484</v>
      </c>
      <c r="B3" s="274">
        <v>2000</v>
      </c>
      <c r="C3" s="274" t="s">
        <v>240</v>
      </c>
      <c r="D3" s="274" t="s">
        <v>241</v>
      </c>
      <c r="E3" s="274" t="s">
        <v>481</v>
      </c>
      <c r="F3" s="274" t="s">
        <v>485</v>
      </c>
      <c r="G3" s="274" t="str">
        <f>'Final energy E'!B64</f>
        <v>Resources - NG</v>
      </c>
      <c r="H3" s="274" t="str">
        <f>'Final energy E'!F43</f>
        <v>NG</v>
      </c>
      <c r="I3" s="274">
        <f>'Final energy E'!F64</f>
        <v>43000</v>
      </c>
      <c r="J3" s="274" t="s">
        <v>342</v>
      </c>
    </row>
    <row r="4" spans="1:10">
      <c r="A4" s="274" t="s">
        <v>484</v>
      </c>
      <c r="B4" s="274">
        <v>2000</v>
      </c>
      <c r="C4" s="274" t="s">
        <v>240</v>
      </c>
      <c r="D4" s="274" t="s">
        <v>242</v>
      </c>
      <c r="E4" s="274" t="s">
        <v>481</v>
      </c>
      <c r="F4" s="274" t="s">
        <v>485</v>
      </c>
      <c r="G4" s="274" t="str">
        <f>'Final energy E'!B65</f>
        <v>Gas wells &amp; proc.</v>
      </c>
      <c r="H4" s="274" t="str">
        <f>'Final energy E'!G43</f>
        <v>NG - Wells</v>
      </c>
      <c r="I4" s="274">
        <f>'Final energy E'!G65</f>
        <v>43000</v>
      </c>
      <c r="J4" s="274" t="s">
        <v>342</v>
      </c>
    </row>
    <row r="5" spans="1:10">
      <c r="A5" s="274" t="s">
        <v>484</v>
      </c>
      <c r="B5" s="274">
        <v>2000</v>
      </c>
      <c r="C5" s="274" t="s">
        <v>240</v>
      </c>
      <c r="D5" s="274" t="s">
        <v>242</v>
      </c>
      <c r="E5" s="274" t="s">
        <v>481</v>
      </c>
      <c r="F5" s="274" t="s">
        <v>485</v>
      </c>
      <c r="G5" s="274" t="str">
        <f>'Final energy E'!B66</f>
        <v>Oil fields</v>
      </c>
      <c r="H5" s="274" t="str">
        <f>'Final energy E'!D43</f>
        <v>Crude - Fields</v>
      </c>
      <c r="I5" s="274">
        <f>'Final energy E'!D66</f>
        <v>50000</v>
      </c>
      <c r="J5" s="274" t="s">
        <v>342</v>
      </c>
    </row>
    <row r="6" spans="1:10">
      <c r="A6" s="274" t="s">
        <v>484</v>
      </c>
      <c r="B6" s="274">
        <v>2000</v>
      </c>
      <c r="C6" s="274" t="s">
        <v>240</v>
      </c>
      <c r="D6" s="274" t="s">
        <v>242</v>
      </c>
      <c r="E6" s="274" t="s">
        <v>481</v>
      </c>
      <c r="F6" s="274" t="s">
        <v>485</v>
      </c>
      <c r="G6" s="274" t="str">
        <f>'Final energy E'!B67</f>
        <v>Crude dist.</v>
      </c>
      <c r="H6" s="274" t="str">
        <f>'Final energy E'!E43</f>
        <v>Crude - Dist.</v>
      </c>
      <c r="I6" s="274">
        <f>'Final energy E'!E67</f>
        <v>47500</v>
      </c>
      <c r="J6" s="274" t="s">
        <v>342</v>
      </c>
    </row>
    <row r="7" spans="1:10">
      <c r="A7" s="274" t="s">
        <v>484</v>
      </c>
      <c r="B7" s="274">
        <v>2000</v>
      </c>
      <c r="C7" s="274" t="s">
        <v>240</v>
      </c>
      <c r="D7" s="274" t="s">
        <v>242</v>
      </c>
      <c r="E7" s="274" t="s">
        <v>481</v>
      </c>
      <c r="F7" s="274" t="s">
        <v>485</v>
      </c>
      <c r="G7" s="274" t="str">
        <f>'Final energy E'!B68</f>
        <v>NG dist.</v>
      </c>
      <c r="H7" s="274" t="str">
        <f>'Final energy E'!H43</f>
        <v>NG - Dist.</v>
      </c>
      <c r="I7" s="274">
        <f>'Final energy E'!H68</f>
        <v>41000</v>
      </c>
      <c r="J7" s="274" t="s">
        <v>342</v>
      </c>
    </row>
    <row r="8" spans="1:10">
      <c r="A8" s="274" t="s">
        <v>484</v>
      </c>
      <c r="B8" s="274">
        <v>2000</v>
      </c>
      <c r="C8" s="274" t="s">
        <v>240</v>
      </c>
      <c r="D8" s="274" t="s">
        <v>242</v>
      </c>
      <c r="E8" s="274" t="s">
        <v>481</v>
      </c>
      <c r="F8" s="274" t="s">
        <v>485</v>
      </c>
      <c r="G8" s="274" t="str">
        <f>'Final energy E'!B69</f>
        <v>Oil refineries</v>
      </c>
      <c r="H8" s="274" t="str">
        <f>'Final energy E'!I43</f>
        <v>Diesel</v>
      </c>
      <c r="I8" s="274">
        <f>'Final energy E'!I69</f>
        <v>20500</v>
      </c>
      <c r="J8" s="274" t="s">
        <v>342</v>
      </c>
    </row>
    <row r="9" spans="1:10">
      <c r="A9" s="274" t="s">
        <v>484</v>
      </c>
      <c r="B9" s="274">
        <v>2000</v>
      </c>
      <c r="C9" s="274" t="s">
        <v>240</v>
      </c>
      <c r="D9" s="274" t="s">
        <v>242</v>
      </c>
      <c r="E9" s="274" t="s">
        <v>481</v>
      </c>
      <c r="F9" s="274" t="s">
        <v>485</v>
      </c>
      <c r="G9" s="274" t="str">
        <f>'Final energy E'!B69</f>
        <v>Oil refineries</v>
      </c>
      <c r="H9" s="274" t="str">
        <f>'Final energy E'!M43</f>
        <v>Petrol</v>
      </c>
      <c r="I9" s="274">
        <f>'Final energy E'!M69</f>
        <v>26500</v>
      </c>
      <c r="J9" s="274" t="s">
        <v>342</v>
      </c>
    </row>
    <row r="10" spans="1:10">
      <c r="A10" s="274" t="s">
        <v>484</v>
      </c>
      <c r="B10" s="274">
        <v>2000</v>
      </c>
      <c r="C10" s="274" t="s">
        <v>240</v>
      </c>
      <c r="D10" s="274" t="s">
        <v>242</v>
      </c>
      <c r="E10" s="274" t="s">
        <v>481</v>
      </c>
      <c r="F10" s="274" t="s">
        <v>485</v>
      </c>
      <c r="G10" s="274" t="str">
        <f>'Final energy E'!B70</f>
        <v>Power plants</v>
      </c>
      <c r="H10" s="274" t="str">
        <f>'Final energy E'!K43</f>
        <v>Elect</v>
      </c>
      <c r="I10" s="274">
        <f>'Final energy E'!K70</f>
        <v>6400</v>
      </c>
      <c r="J10" s="274" t="s">
        <v>342</v>
      </c>
    </row>
    <row r="11" spans="1:10">
      <c r="A11" s="274" t="s">
        <v>484</v>
      </c>
      <c r="B11" s="274">
        <v>2000</v>
      </c>
      <c r="C11" s="274" t="s">
        <v>240</v>
      </c>
      <c r="D11" s="274" t="s">
        <v>242</v>
      </c>
      <c r="E11" s="274" t="s">
        <v>481</v>
      </c>
      <c r="F11" s="274" t="s">
        <v>485</v>
      </c>
      <c r="G11" s="274" t="str">
        <f>'Final energy E'!B71</f>
        <v>Elect. grid</v>
      </c>
      <c r="H11" s="274" t="str">
        <f>'Final energy E'!L43</f>
        <v>Elect - Grid</v>
      </c>
      <c r="I11" s="274">
        <f>'Final energy E'!L71</f>
        <v>6275</v>
      </c>
      <c r="J11" s="274" t="s">
        <v>342</v>
      </c>
    </row>
    <row r="12" spans="1:10">
      <c r="A12" s="274" t="s">
        <v>484</v>
      </c>
      <c r="B12" s="274">
        <v>2000</v>
      </c>
      <c r="C12" s="274" t="s">
        <v>240</v>
      </c>
      <c r="D12" s="274" t="s">
        <v>242</v>
      </c>
      <c r="E12" s="274" t="s">
        <v>481</v>
      </c>
      <c r="F12" s="274" t="s">
        <v>485</v>
      </c>
      <c r="G12" s="274" t="str">
        <f>'Final energy E'!B72</f>
        <v>Diesel dist.</v>
      </c>
      <c r="H12" s="274" t="str">
        <f>'Final energy E'!J43</f>
        <v>Diesel - Dist.</v>
      </c>
      <c r="I12" s="274">
        <f>'Final energy E'!J72</f>
        <v>15500</v>
      </c>
      <c r="J12" s="274" t="s">
        <v>342</v>
      </c>
    </row>
    <row r="13" spans="1:10">
      <c r="A13" s="274" t="s">
        <v>484</v>
      </c>
      <c r="B13" s="274">
        <v>2000</v>
      </c>
      <c r="C13" s="274" t="s">
        <v>240</v>
      </c>
      <c r="D13" s="274" t="s">
        <v>242</v>
      </c>
      <c r="E13" s="274" t="s">
        <v>481</v>
      </c>
      <c r="F13" s="274" t="s">
        <v>485</v>
      </c>
      <c r="G13" s="274" t="str">
        <f>'Final energy E'!B73</f>
        <v>Petrol dist.</v>
      </c>
      <c r="H13" s="274" t="str">
        <f>'Final energy E'!N43</f>
        <v>Petrol - Dist.</v>
      </c>
      <c r="I13" s="274">
        <f>'Final energy E'!N73</f>
        <v>26500</v>
      </c>
      <c r="J13" s="274" t="s">
        <v>342</v>
      </c>
    </row>
    <row r="14" spans="1:10">
      <c r="A14" s="274" t="s">
        <v>484</v>
      </c>
      <c r="B14" s="274">
        <v>2000</v>
      </c>
      <c r="C14" s="274" t="s">
        <v>240</v>
      </c>
      <c r="D14" s="274" t="s">
        <v>242</v>
      </c>
      <c r="E14" s="274" t="s">
        <v>481</v>
      </c>
      <c r="F14" s="274" t="s">
        <v>485</v>
      </c>
      <c r="G14" s="274" t="str">
        <f>'Final energy E'!S43</f>
        <v>Oil fields</v>
      </c>
      <c r="H14" s="274" t="str">
        <f>'Final energy E'!B44</f>
        <v>Crude</v>
      </c>
      <c r="I14" s="274">
        <f>-'Final energy E'!S44</f>
        <v>-50000</v>
      </c>
      <c r="J14" s="274" t="s">
        <v>342</v>
      </c>
    </row>
    <row r="15" spans="1:10">
      <c r="A15" s="274" t="s">
        <v>484</v>
      </c>
      <c r="B15" s="274">
        <v>2000</v>
      </c>
      <c r="C15" s="274" t="s">
        <v>240</v>
      </c>
      <c r="D15" s="274" t="s">
        <v>242</v>
      </c>
      <c r="E15" s="274" t="s">
        <v>481</v>
      </c>
      <c r="F15" s="274" t="s">
        <v>485</v>
      </c>
      <c r="G15" s="274" t="str">
        <f>'Final energy E'!T43</f>
        <v>Crude dist.</v>
      </c>
      <c r="H15" s="274" t="str">
        <f>'Final energy E'!B45</f>
        <v>Crude - Fields</v>
      </c>
      <c r="I15" s="274">
        <f>-'Final energy E'!T45</f>
        <v>-47500</v>
      </c>
      <c r="J15" s="274" t="s">
        <v>342</v>
      </c>
    </row>
    <row r="16" spans="1:10">
      <c r="A16" s="274" t="s">
        <v>484</v>
      </c>
      <c r="B16" s="274">
        <v>2000</v>
      </c>
      <c r="C16" s="274" t="s">
        <v>240</v>
      </c>
      <c r="D16" s="274" t="s">
        <v>242</v>
      </c>
      <c r="E16" s="274" t="s">
        <v>481</v>
      </c>
      <c r="F16" s="274" t="s">
        <v>485</v>
      </c>
      <c r="G16" s="274" t="str">
        <f>'Final energy E'!V43</f>
        <v>Oil refineries</v>
      </c>
      <c r="H16" s="274" t="str">
        <f>'Final energy E'!B46</f>
        <v>Crude - Dist.</v>
      </c>
      <c r="I16" s="274">
        <f>-'Final energy E'!V46</f>
        <v>-47000</v>
      </c>
      <c r="J16" s="274" t="s">
        <v>342</v>
      </c>
    </row>
    <row r="17" spans="1:10">
      <c r="A17" s="274" t="s">
        <v>484</v>
      </c>
      <c r="B17" s="274">
        <v>2000</v>
      </c>
      <c r="C17" s="274" t="s">
        <v>240</v>
      </c>
      <c r="D17" s="274" t="s">
        <v>242</v>
      </c>
      <c r="E17" s="274" t="s">
        <v>481</v>
      </c>
      <c r="F17" s="274" t="s">
        <v>485</v>
      </c>
      <c r="G17" s="274" t="str">
        <f>'Final energy E'!R43</f>
        <v>Gas wells &amp; proc.</v>
      </c>
      <c r="H17" s="274" t="str">
        <f>'Final energy E'!B47</f>
        <v>NG</v>
      </c>
      <c r="I17" s="274">
        <f>-'Final energy E'!R47</f>
        <v>-43000</v>
      </c>
      <c r="J17" s="274" t="s">
        <v>342</v>
      </c>
    </row>
    <row r="18" spans="1:10">
      <c r="A18" s="274" t="s">
        <v>484</v>
      </c>
      <c r="B18" s="274">
        <v>2000</v>
      </c>
      <c r="C18" s="274" t="s">
        <v>240</v>
      </c>
      <c r="D18" s="274" t="s">
        <v>242</v>
      </c>
      <c r="E18" s="274" t="s">
        <v>481</v>
      </c>
      <c r="F18" s="274" t="s">
        <v>485</v>
      </c>
      <c r="G18" s="274" t="str">
        <f>'Final energy E'!U43</f>
        <v>NG dist.</v>
      </c>
      <c r="H18" s="274" t="str">
        <f>'Final energy E'!B48</f>
        <v>NG - Wells</v>
      </c>
      <c r="I18" s="274">
        <f>-'Final energy E'!U48</f>
        <v>-41000</v>
      </c>
      <c r="J18" s="274" t="s">
        <v>342</v>
      </c>
    </row>
    <row r="19" spans="1:10">
      <c r="A19" s="274" t="s">
        <v>484</v>
      </c>
      <c r="B19" s="274">
        <v>2000</v>
      </c>
      <c r="C19" s="274" t="s">
        <v>240</v>
      </c>
      <c r="D19" s="274" t="s">
        <v>242</v>
      </c>
      <c r="E19" s="274" t="s">
        <v>481</v>
      </c>
      <c r="F19" s="274" t="s">
        <v>485</v>
      </c>
      <c r="G19" s="274" t="str">
        <f>'Final energy E'!W43</f>
        <v>Power plants</v>
      </c>
      <c r="H19" s="274" t="str">
        <f>'Final energy E'!B49</f>
        <v>NG - Dist.</v>
      </c>
      <c r="I19" s="274">
        <f>-'Final energy E'!W49</f>
        <v>-16000</v>
      </c>
      <c r="J19" s="274" t="s">
        <v>342</v>
      </c>
    </row>
    <row r="20" spans="1:10">
      <c r="A20" s="274" t="s">
        <v>484</v>
      </c>
      <c r="B20" s="274">
        <v>2000</v>
      </c>
      <c r="C20" s="274" t="s">
        <v>240</v>
      </c>
      <c r="D20" s="274" t="s">
        <v>242</v>
      </c>
      <c r="E20" s="274" t="s">
        <v>481</v>
      </c>
      <c r="F20" s="274" t="s">
        <v>485</v>
      </c>
      <c r="G20" s="274" t="str">
        <f>'Final energy E'!Y43</f>
        <v>Diesel dist.</v>
      </c>
      <c r="H20" s="274" t="str">
        <f>'Final energy E'!B50</f>
        <v>Diesel</v>
      </c>
      <c r="I20" s="274">
        <f>-'Final energy E'!Y50</f>
        <v>-15500</v>
      </c>
      <c r="J20" s="274" t="s">
        <v>342</v>
      </c>
    </row>
    <row r="21" spans="1:10">
      <c r="A21" s="274" t="s">
        <v>484</v>
      </c>
      <c r="B21" s="274">
        <v>2000</v>
      </c>
      <c r="C21" s="274" t="s">
        <v>240</v>
      </c>
      <c r="D21" s="274" t="s">
        <v>242</v>
      </c>
      <c r="E21" s="274" t="s">
        <v>481</v>
      </c>
      <c r="F21" s="274" t="s">
        <v>485</v>
      </c>
      <c r="G21" s="274" t="str">
        <f>'Final energy E'!X43</f>
        <v>Elect. grid</v>
      </c>
      <c r="H21" s="274" t="str">
        <f>'Final energy E'!B52</f>
        <v>Elect</v>
      </c>
      <c r="I21" s="274">
        <f>-'Final energy E'!X52</f>
        <v>-6400</v>
      </c>
      <c r="J21" s="274" t="s">
        <v>342</v>
      </c>
    </row>
    <row r="22" spans="1:10">
      <c r="A22" s="274" t="s">
        <v>484</v>
      </c>
      <c r="B22" s="274">
        <v>2000</v>
      </c>
      <c r="C22" s="274" t="s">
        <v>240</v>
      </c>
      <c r="D22" s="274" t="s">
        <v>242</v>
      </c>
      <c r="E22" s="274" t="s">
        <v>481</v>
      </c>
      <c r="F22" s="274" t="s">
        <v>485</v>
      </c>
      <c r="G22" s="274" t="str">
        <f>'Final energy E'!Z43</f>
        <v>Petrol dist.</v>
      </c>
      <c r="H22" s="274" t="str">
        <f>'Final energy E'!B54</f>
        <v>Petrol</v>
      </c>
      <c r="I22" s="274">
        <f>-'Final energy E'!Z54</f>
        <v>-26500</v>
      </c>
      <c r="J22" s="274" t="s">
        <v>342</v>
      </c>
    </row>
    <row r="23" spans="1:10">
      <c r="A23" s="274" t="s">
        <v>484</v>
      </c>
      <c r="B23" s="274">
        <v>2000</v>
      </c>
      <c r="C23" s="274" t="s">
        <v>240</v>
      </c>
      <c r="D23" s="274" t="s">
        <v>248</v>
      </c>
      <c r="E23" s="274" t="s">
        <v>481</v>
      </c>
      <c r="F23" s="274" t="s">
        <v>485</v>
      </c>
      <c r="G23" s="274" t="str">
        <f>'Final energy E'!R43</f>
        <v>Gas wells &amp; proc.</v>
      </c>
      <c r="H23" s="274" t="str">
        <f>'Final energy E'!B53</f>
        <v>Elect - Grid</v>
      </c>
      <c r="I23" s="274">
        <f>-'Final energy E'!R53</f>
        <v>-25</v>
      </c>
      <c r="J23" s="274" t="s">
        <v>342</v>
      </c>
    </row>
    <row r="24" spans="1:10">
      <c r="A24" s="274" t="s">
        <v>484</v>
      </c>
      <c r="B24" s="274">
        <v>2000</v>
      </c>
      <c r="C24" s="274" t="s">
        <v>240</v>
      </c>
      <c r="D24" s="274" t="s">
        <v>248</v>
      </c>
      <c r="E24" s="274" t="s">
        <v>481</v>
      </c>
      <c r="F24" s="274" t="s">
        <v>485</v>
      </c>
      <c r="G24" s="274" t="str">
        <f>'Final energy E'!S43</f>
        <v>Oil fields</v>
      </c>
      <c r="H24" s="274" t="str">
        <f>'Final energy E'!B53</f>
        <v>Elect - Grid</v>
      </c>
      <c r="I24" s="274">
        <f>-'Final energy E'!S53</f>
        <v>-25</v>
      </c>
      <c r="J24" s="274" t="s">
        <v>342</v>
      </c>
    </row>
    <row r="25" spans="1:10">
      <c r="A25" s="274" t="s">
        <v>484</v>
      </c>
      <c r="B25" s="274">
        <v>2000</v>
      </c>
      <c r="C25" s="274" t="s">
        <v>240</v>
      </c>
      <c r="D25" s="274" t="s">
        <v>248</v>
      </c>
      <c r="E25" s="274" t="s">
        <v>481</v>
      </c>
      <c r="F25" s="274" t="s">
        <v>485</v>
      </c>
      <c r="G25" s="274" t="str">
        <f>'Final energy E'!T43</f>
        <v>Crude dist.</v>
      </c>
      <c r="H25" s="274" t="str">
        <f>'Final energy E'!B53</f>
        <v>Elect - Grid</v>
      </c>
      <c r="I25" s="274">
        <f>-'Final energy E'!T53</f>
        <v>-25</v>
      </c>
      <c r="J25" s="274" t="s">
        <v>342</v>
      </c>
    </row>
    <row r="26" spans="1:10">
      <c r="A26" s="274" t="s">
        <v>484</v>
      </c>
      <c r="B26" s="274">
        <v>2000</v>
      </c>
      <c r="C26" s="274" t="s">
        <v>240</v>
      </c>
      <c r="D26" s="274" t="s">
        <v>248</v>
      </c>
      <c r="E26" s="274" t="s">
        <v>481</v>
      </c>
      <c r="F26" s="274" t="s">
        <v>485</v>
      </c>
      <c r="G26" s="274" t="str">
        <f>'Final energy E'!U43</f>
        <v>NG dist.</v>
      </c>
      <c r="H26" s="274" t="str">
        <f>'Final energy E'!B53</f>
        <v>Elect - Grid</v>
      </c>
      <c r="I26" s="274">
        <f>-'Final energy E'!U53</f>
        <v>-25</v>
      </c>
      <c r="J26" s="274" t="s">
        <v>342</v>
      </c>
    </row>
    <row r="27" spans="1:10">
      <c r="A27" s="274" t="s">
        <v>484</v>
      </c>
      <c r="B27" s="274">
        <v>2000</v>
      </c>
      <c r="C27" s="274" t="s">
        <v>240</v>
      </c>
      <c r="D27" s="274" t="s">
        <v>248</v>
      </c>
      <c r="E27" s="274" t="s">
        <v>481</v>
      </c>
      <c r="F27" s="274" t="s">
        <v>485</v>
      </c>
      <c r="G27" s="274" t="str">
        <f>'Final energy E'!V43</f>
        <v>Oil refineries</v>
      </c>
      <c r="H27" s="274" t="str">
        <f>'Final energy E'!B53</f>
        <v>Elect - Grid</v>
      </c>
      <c r="I27" s="274">
        <f>-'Final energy E'!V53</f>
        <v>-75</v>
      </c>
      <c r="J27" s="274" t="s">
        <v>342</v>
      </c>
    </row>
    <row r="28" spans="1:10">
      <c r="A28" s="274" t="s">
        <v>484</v>
      </c>
      <c r="B28" s="274">
        <v>2000</v>
      </c>
      <c r="C28" s="274" t="s">
        <v>240</v>
      </c>
      <c r="D28" s="274" t="s">
        <v>248</v>
      </c>
      <c r="E28" s="274" t="s">
        <v>481</v>
      </c>
      <c r="F28" s="274" t="s">
        <v>485</v>
      </c>
      <c r="G28" s="274" t="str">
        <f>'Final energy E'!W43</f>
        <v>Power plants</v>
      </c>
      <c r="H28" s="274" t="str">
        <f>'Final energy E'!B53</f>
        <v>Elect - Grid</v>
      </c>
      <c r="I28" s="274">
        <f>-'Final energy E'!W53</f>
        <v>-100</v>
      </c>
      <c r="J28" s="274" t="s">
        <v>342</v>
      </c>
    </row>
    <row r="29" spans="1:10">
      <c r="A29" s="274" t="s">
        <v>484</v>
      </c>
      <c r="B29" s="274">
        <v>2000</v>
      </c>
      <c r="C29" s="274" t="s">
        <v>240</v>
      </c>
      <c r="D29" s="274" t="s">
        <v>248</v>
      </c>
      <c r="E29" s="274" t="s">
        <v>481</v>
      </c>
      <c r="F29" s="274" t="s">
        <v>485</v>
      </c>
      <c r="G29" s="274" t="str">
        <f>'Final energy E'!V43</f>
        <v>Oil refineries</v>
      </c>
      <c r="H29" s="274" t="str">
        <f>'Final energy E'!B50</f>
        <v>Diesel</v>
      </c>
      <c r="I29" s="274">
        <f>-'Final energy E'!V50</f>
        <v>-5000</v>
      </c>
      <c r="J29" s="274" t="s">
        <v>342</v>
      </c>
    </row>
    <row r="30" spans="1:10">
      <c r="A30" s="274" t="s">
        <v>484</v>
      </c>
      <c r="B30" s="274">
        <v>2000</v>
      </c>
      <c r="C30" s="274" t="s">
        <v>240</v>
      </c>
      <c r="D30" s="274" t="s">
        <v>248</v>
      </c>
      <c r="E30" s="274" t="s">
        <v>481</v>
      </c>
      <c r="F30" s="274" t="s">
        <v>485</v>
      </c>
      <c r="G30" s="274" t="str">
        <f>'Final energy E'!T43</f>
        <v>Crude dist.</v>
      </c>
      <c r="H30" s="274" t="str">
        <f>'Final energy E'!B46</f>
        <v>Crude - Dist.</v>
      </c>
      <c r="I30" s="274">
        <f>-'Final energy E'!T46</f>
        <v>-500</v>
      </c>
      <c r="J30" s="274" t="s">
        <v>342</v>
      </c>
    </row>
    <row r="31" spans="1:10">
      <c r="A31" s="274" t="s">
        <v>484</v>
      </c>
      <c r="B31" s="274">
        <v>2000</v>
      </c>
      <c r="C31" s="274" t="s">
        <v>240</v>
      </c>
      <c r="D31" s="274" t="s">
        <v>248</v>
      </c>
      <c r="E31" s="274" t="s">
        <v>481</v>
      </c>
      <c r="F31" s="274" t="s">
        <v>485</v>
      </c>
      <c r="G31" s="274" t="str">
        <f>'Final energy E'!R43</f>
        <v>Gas wells &amp; proc.</v>
      </c>
      <c r="H31" s="274" t="str">
        <f>'Final energy E'!B51</f>
        <v>Diesel - Dist.</v>
      </c>
      <c r="I31" s="274">
        <f>-'Final energy E'!R51</f>
        <v>-50</v>
      </c>
      <c r="J31" s="274" t="s">
        <v>342</v>
      </c>
    </row>
    <row r="32" spans="1:10">
      <c r="A32" s="274" t="s">
        <v>484</v>
      </c>
      <c r="B32" s="274">
        <v>2000</v>
      </c>
      <c r="C32" s="274" t="s">
        <v>240</v>
      </c>
      <c r="D32" s="274" t="s">
        <v>248</v>
      </c>
      <c r="E32" s="274" t="s">
        <v>481</v>
      </c>
      <c r="F32" s="274" t="s">
        <v>485</v>
      </c>
      <c r="G32" s="274" t="str">
        <f>'Final energy E'!S43</f>
        <v>Oil fields</v>
      </c>
      <c r="H32" s="274" t="str">
        <f>'Final energy E'!B51</f>
        <v>Diesel - Dist.</v>
      </c>
      <c r="I32" s="274">
        <f>-'Final energy E'!S51</f>
        <v>-50</v>
      </c>
      <c r="J32" s="274" t="s">
        <v>342</v>
      </c>
    </row>
    <row r="33" spans="1:10">
      <c r="A33" s="274" t="s">
        <v>484</v>
      </c>
      <c r="B33" s="274">
        <v>2000</v>
      </c>
      <c r="C33" s="274" t="s">
        <v>240</v>
      </c>
      <c r="D33" s="274" t="s">
        <v>248</v>
      </c>
      <c r="E33" s="274" t="s">
        <v>481</v>
      </c>
      <c r="F33" s="274" t="s">
        <v>485</v>
      </c>
      <c r="G33" s="274" t="str">
        <f>'Final energy E'!T43</f>
        <v>Crude dist.</v>
      </c>
      <c r="H33" s="274" t="str">
        <f>'Final energy E'!B51</f>
        <v>Diesel - Dist.</v>
      </c>
      <c r="I33" s="274">
        <f>-'Final energy E'!T51</f>
        <v>-25</v>
      </c>
      <c r="J33" s="274" t="s">
        <v>342</v>
      </c>
    </row>
    <row r="34" spans="1:10">
      <c r="A34" s="274" t="s">
        <v>484</v>
      </c>
      <c r="B34" s="274">
        <v>2000</v>
      </c>
      <c r="C34" s="274" t="s">
        <v>240</v>
      </c>
      <c r="D34" s="274" t="s">
        <v>248</v>
      </c>
      <c r="E34" s="274" t="s">
        <v>481</v>
      </c>
      <c r="F34" s="274" t="s">
        <v>485</v>
      </c>
      <c r="G34" s="274" t="str">
        <f>'Final energy E'!U43</f>
        <v>NG dist.</v>
      </c>
      <c r="H34" s="274" t="str">
        <f>'Final energy E'!B51</f>
        <v>Diesel - Dist.</v>
      </c>
      <c r="I34" s="274">
        <f>-'Final energy E'!U51</f>
        <v>-25</v>
      </c>
      <c r="J34" s="274" t="s">
        <v>342</v>
      </c>
    </row>
    <row r="35" spans="1:10">
      <c r="A35" s="274" t="s">
        <v>484</v>
      </c>
      <c r="B35" s="274">
        <v>2000</v>
      </c>
      <c r="C35" s="274" t="s">
        <v>240</v>
      </c>
      <c r="D35" s="274" t="s">
        <v>248</v>
      </c>
      <c r="E35" s="274" t="s">
        <v>481</v>
      </c>
      <c r="F35" s="274" t="s">
        <v>485</v>
      </c>
      <c r="G35" s="274" t="str">
        <f>'Final energy E'!Z43</f>
        <v>Petrol dist.</v>
      </c>
      <c r="H35" s="274" t="str">
        <f>'Final energy E'!B51</f>
        <v>Diesel - Dist.</v>
      </c>
      <c r="I35" s="274">
        <f>-'Final energy E'!Z51</f>
        <v>-250</v>
      </c>
      <c r="J35" s="274" t="s">
        <v>342</v>
      </c>
    </row>
    <row r="36" spans="1:10">
      <c r="A36" s="274" t="s">
        <v>484</v>
      </c>
      <c r="B36" s="274">
        <v>2000</v>
      </c>
      <c r="C36" s="274" t="s">
        <v>240</v>
      </c>
      <c r="D36" s="274" t="s">
        <v>248</v>
      </c>
      <c r="E36" s="274" t="s">
        <v>481</v>
      </c>
      <c r="F36" s="274" t="s">
        <v>485</v>
      </c>
      <c r="G36" s="274" t="str">
        <f>'Final energy E'!R43</f>
        <v>Gas wells &amp; proc.</v>
      </c>
      <c r="H36" s="274" t="str">
        <f>'Final energy E'!B48</f>
        <v>NG - Wells</v>
      </c>
      <c r="I36" s="274">
        <f>-'Final energy E'!R48</f>
        <v>-2000</v>
      </c>
      <c r="J36" s="274" t="s">
        <v>342</v>
      </c>
    </row>
    <row r="37" spans="1:10">
      <c r="A37" s="274" t="s">
        <v>484</v>
      </c>
      <c r="B37" s="274">
        <v>2000</v>
      </c>
      <c r="C37" s="274" t="s">
        <v>240</v>
      </c>
      <c r="D37" s="274" t="s">
        <v>248</v>
      </c>
      <c r="E37" s="274" t="s">
        <v>481</v>
      </c>
      <c r="F37" s="274" t="s">
        <v>485</v>
      </c>
      <c r="G37" s="274" t="str">
        <f>'Final energy E'!S43</f>
        <v>Oil fields</v>
      </c>
      <c r="H37" s="274" t="str">
        <f>'Final energy E'!B45</f>
        <v>Crude - Fields</v>
      </c>
      <c r="I37" s="274">
        <f>-'Final energy E'!S45</f>
        <v>-2500</v>
      </c>
      <c r="J37" s="274" t="s">
        <v>342</v>
      </c>
    </row>
    <row r="38" spans="1:10">
      <c r="A38" s="274" t="s">
        <v>484</v>
      </c>
      <c r="B38" s="274">
        <v>2000</v>
      </c>
      <c r="C38" s="274" t="s">
        <v>240</v>
      </c>
      <c r="D38" s="274" t="s">
        <v>248</v>
      </c>
      <c r="E38" s="274" t="s">
        <v>481</v>
      </c>
      <c r="F38" s="274" t="s">
        <v>485</v>
      </c>
      <c r="G38" s="274" t="str">
        <f>'Final energy E'!Y43</f>
        <v>Diesel dist.</v>
      </c>
      <c r="H38" s="274" t="str">
        <f>'Final energy E'!B51</f>
        <v>Diesel - Dist.</v>
      </c>
      <c r="I38" s="274">
        <f>-'Final energy E'!V23</f>
        <v>-350</v>
      </c>
      <c r="J38" s="274" t="s">
        <v>342</v>
      </c>
    </row>
    <row r="39" spans="1:10">
      <c r="A39" s="274" t="s">
        <v>484</v>
      </c>
      <c r="B39" s="274">
        <v>2000</v>
      </c>
      <c r="C39" s="274" t="s">
        <v>240</v>
      </c>
      <c r="D39" s="274" t="s">
        <v>248</v>
      </c>
      <c r="E39" s="274" t="s">
        <v>481</v>
      </c>
      <c r="F39" s="274" t="s">
        <v>485</v>
      </c>
      <c r="G39" s="274" t="str">
        <f>'Final energy E'!Z43</f>
        <v>Petrol dist.</v>
      </c>
      <c r="H39" s="274" t="str">
        <f>'Final energy E'!B55</f>
        <v>Petrol - Dist.</v>
      </c>
      <c r="I39" s="274">
        <f>-'Final energy E'!Z55</f>
        <v>-500</v>
      </c>
      <c r="J39" s="274" t="s">
        <v>342</v>
      </c>
    </row>
    <row r="40" spans="1:10">
      <c r="A40" s="274" t="s">
        <v>484</v>
      </c>
      <c r="B40" s="274">
        <v>2000</v>
      </c>
      <c r="C40" s="274" t="s">
        <v>243</v>
      </c>
      <c r="D40" s="274" t="str">
        <f>'Final energy E'!AI43</f>
        <v>Residential</v>
      </c>
      <c r="E40" s="274" t="s">
        <v>481</v>
      </c>
      <c r="F40" s="274" t="s">
        <v>485</v>
      </c>
      <c r="G40" s="274" t="str">
        <f>'Final energy E'!AI43</f>
        <v>Residential</v>
      </c>
      <c r="H40" s="274" t="str">
        <f>'Final energy E'!B49</f>
        <v>NG - Dist.</v>
      </c>
      <c r="I40" s="274">
        <f>'Final energy E'!AI49</f>
        <v>25000</v>
      </c>
      <c r="J40" s="274" t="s">
        <v>342</v>
      </c>
    </row>
    <row r="41" spans="1:10">
      <c r="A41" s="274" t="s">
        <v>484</v>
      </c>
      <c r="B41" s="274">
        <v>2000</v>
      </c>
      <c r="C41" s="274" t="s">
        <v>243</v>
      </c>
      <c r="D41" s="274" t="str">
        <f>'Final energy E'!AJ43</f>
        <v>Transport</v>
      </c>
      <c r="E41" s="274" t="s">
        <v>481</v>
      </c>
      <c r="F41" s="274" t="s">
        <v>485</v>
      </c>
      <c r="G41" s="274" t="str">
        <f>'Final energy E'!AJ43</f>
        <v>Transport</v>
      </c>
      <c r="H41" s="274" t="str">
        <f>'Final energy E'!B51</f>
        <v>Diesel - Dist.</v>
      </c>
      <c r="I41" s="274">
        <f>'Final energy E'!AJ51</f>
        <v>14750</v>
      </c>
      <c r="J41" s="274" t="s">
        <v>342</v>
      </c>
    </row>
    <row r="42" spans="1:10">
      <c r="A42" s="274" t="s">
        <v>484</v>
      </c>
      <c r="B42" s="274">
        <v>2000</v>
      </c>
      <c r="C42" s="274" t="s">
        <v>243</v>
      </c>
      <c r="D42" s="274" t="str">
        <f>'Final energy E'!AI43</f>
        <v>Residential</v>
      </c>
      <c r="E42" s="274" t="s">
        <v>481</v>
      </c>
      <c r="F42" s="274" t="s">
        <v>485</v>
      </c>
      <c r="G42" s="274" t="str">
        <f>'Final energy E'!AI43</f>
        <v>Residential</v>
      </c>
      <c r="H42" s="274" t="str">
        <f>'Final energy E'!B53</f>
        <v>Elect - Grid</v>
      </c>
      <c r="I42" s="274">
        <f>'Final energy E'!AI53</f>
        <v>6000</v>
      </c>
      <c r="J42" s="274" t="s">
        <v>342</v>
      </c>
    </row>
    <row r="43" spans="1:10">
      <c r="A43" s="274" t="s">
        <v>484</v>
      </c>
      <c r="B43" s="274">
        <v>2000</v>
      </c>
      <c r="C43" s="274" t="s">
        <v>243</v>
      </c>
      <c r="D43" s="274" t="str">
        <f>'Final energy E'!AJ43</f>
        <v>Transport</v>
      </c>
      <c r="E43" s="274" t="s">
        <v>481</v>
      </c>
      <c r="F43" s="274" t="s">
        <v>485</v>
      </c>
      <c r="G43" s="274" t="str">
        <f>'Final energy E'!AJ43</f>
        <v>Transport</v>
      </c>
      <c r="H43" s="274" t="str">
        <f>'Final energy E'!B55</f>
        <v>Petrol - Dist.</v>
      </c>
      <c r="I43" s="274">
        <f>'Final energy E'!AJ55</f>
        <v>26000</v>
      </c>
      <c r="J43" s="274" t="s">
        <v>342</v>
      </c>
    </row>
    <row r="44" spans="1:10">
      <c r="A44" s="287" t="s">
        <v>484</v>
      </c>
      <c r="B44" s="287">
        <v>2000</v>
      </c>
      <c r="C44" s="287" t="s">
        <v>240</v>
      </c>
      <c r="D44" s="287" t="s">
        <v>241</v>
      </c>
      <c r="E44" s="287" t="s">
        <v>481</v>
      </c>
      <c r="F44" s="287" t="s">
        <v>486</v>
      </c>
      <c r="G44" s="287" t="str">
        <f t="shared" ref="G44:I55" si="0">G2</f>
        <v>Resources - Crude</v>
      </c>
      <c r="H44" s="287" t="str">
        <f t="shared" si="0"/>
        <v>Crude</v>
      </c>
      <c r="I44" s="287">
        <f t="shared" si="0"/>
        <v>50000</v>
      </c>
      <c r="J44" s="287" t="s">
        <v>342</v>
      </c>
    </row>
    <row r="45" spans="1:10">
      <c r="A45" s="287" t="s">
        <v>484</v>
      </c>
      <c r="B45" s="287">
        <v>2000</v>
      </c>
      <c r="C45" s="287" t="s">
        <v>240</v>
      </c>
      <c r="D45" s="287" t="s">
        <v>241</v>
      </c>
      <c r="E45" s="287" t="s">
        <v>481</v>
      </c>
      <c r="F45" s="287" t="s">
        <v>486</v>
      </c>
      <c r="G45" s="287" t="str">
        <f t="shared" si="0"/>
        <v>Resources - NG</v>
      </c>
      <c r="H45" s="287" t="str">
        <f t="shared" si="0"/>
        <v>NG</v>
      </c>
      <c r="I45" s="287">
        <f t="shared" si="0"/>
        <v>43000</v>
      </c>
      <c r="J45" s="287" t="s">
        <v>342</v>
      </c>
    </row>
    <row r="46" spans="1:10">
      <c r="A46" s="287" t="s">
        <v>484</v>
      </c>
      <c r="B46" s="287">
        <v>2000</v>
      </c>
      <c r="C46" s="287" t="s">
        <v>240</v>
      </c>
      <c r="D46" s="287" t="s">
        <v>242</v>
      </c>
      <c r="E46" s="287" t="s">
        <v>481</v>
      </c>
      <c r="F46" s="287" t="s">
        <v>486</v>
      </c>
      <c r="G46" s="287" t="str">
        <f t="shared" si="0"/>
        <v>Gas wells &amp; proc.</v>
      </c>
      <c r="H46" s="287" t="str">
        <f t="shared" si="0"/>
        <v>NG - Wells</v>
      </c>
      <c r="I46" s="287">
        <f>'Useful energy E'!G68</f>
        <v>41000</v>
      </c>
      <c r="J46" s="287" t="s">
        <v>342</v>
      </c>
    </row>
    <row r="47" spans="1:10">
      <c r="A47" s="287" t="s">
        <v>484</v>
      </c>
      <c r="B47" s="287">
        <v>2000</v>
      </c>
      <c r="C47" s="287" t="s">
        <v>240</v>
      </c>
      <c r="D47" s="287" t="s">
        <v>242</v>
      </c>
      <c r="E47" s="287" t="s">
        <v>481</v>
      </c>
      <c r="F47" s="287" t="s">
        <v>486</v>
      </c>
      <c r="G47" s="287" t="str">
        <f t="shared" si="0"/>
        <v>Oil fields</v>
      </c>
      <c r="H47" s="287" t="str">
        <f t="shared" si="0"/>
        <v>Crude - Fields</v>
      </c>
      <c r="I47" s="287">
        <f>'Useful energy E'!D69</f>
        <v>47500</v>
      </c>
      <c r="J47" s="287" t="s">
        <v>342</v>
      </c>
    </row>
    <row r="48" spans="1:10">
      <c r="A48" s="287" t="s">
        <v>484</v>
      </c>
      <c r="B48" s="287">
        <v>2000</v>
      </c>
      <c r="C48" s="287" t="s">
        <v>240</v>
      </c>
      <c r="D48" s="287" t="s">
        <v>242</v>
      </c>
      <c r="E48" s="287" t="s">
        <v>481</v>
      </c>
      <c r="F48" s="287" t="s">
        <v>486</v>
      </c>
      <c r="G48" s="287" t="str">
        <f t="shared" si="0"/>
        <v>Crude dist.</v>
      </c>
      <c r="H48" s="287" t="str">
        <f t="shared" si="0"/>
        <v>Crude - Dist.</v>
      </c>
      <c r="I48" s="287">
        <f>'Useful energy E'!E70</f>
        <v>47000</v>
      </c>
      <c r="J48" s="287" t="s">
        <v>342</v>
      </c>
    </row>
    <row r="49" spans="1:10">
      <c r="A49" s="287" t="s">
        <v>484</v>
      </c>
      <c r="B49" s="287">
        <v>2000</v>
      </c>
      <c r="C49" s="287" t="s">
        <v>240</v>
      </c>
      <c r="D49" s="287" t="s">
        <v>242</v>
      </c>
      <c r="E49" s="287" t="s">
        <v>481</v>
      </c>
      <c r="F49" s="287" t="s">
        <v>486</v>
      </c>
      <c r="G49" s="287" t="str">
        <f t="shared" si="0"/>
        <v>NG dist.</v>
      </c>
      <c r="H49" s="287" t="str">
        <f t="shared" si="0"/>
        <v>NG - Dist.</v>
      </c>
      <c r="I49" s="287">
        <f t="shared" si="0"/>
        <v>41000</v>
      </c>
      <c r="J49" s="287" t="s">
        <v>342</v>
      </c>
    </row>
    <row r="50" spans="1:10">
      <c r="A50" s="287" t="s">
        <v>484</v>
      </c>
      <c r="B50" s="287">
        <v>2000</v>
      </c>
      <c r="C50" s="287" t="s">
        <v>240</v>
      </c>
      <c r="D50" s="287" t="s">
        <v>242</v>
      </c>
      <c r="E50" s="287" t="s">
        <v>481</v>
      </c>
      <c r="F50" s="287" t="s">
        <v>486</v>
      </c>
      <c r="G50" s="287" t="str">
        <f t="shared" si="0"/>
        <v>Oil refineries</v>
      </c>
      <c r="H50" s="287" t="str">
        <f t="shared" si="0"/>
        <v>Diesel</v>
      </c>
      <c r="I50" s="287">
        <f>'Useful energy E'!I72</f>
        <v>15500</v>
      </c>
      <c r="J50" s="287" t="s">
        <v>342</v>
      </c>
    </row>
    <row r="51" spans="1:10">
      <c r="A51" s="287" t="s">
        <v>484</v>
      </c>
      <c r="B51" s="287">
        <v>2000</v>
      </c>
      <c r="C51" s="287" t="s">
        <v>240</v>
      </c>
      <c r="D51" s="287" t="s">
        <v>242</v>
      </c>
      <c r="E51" s="287" t="s">
        <v>481</v>
      </c>
      <c r="F51" s="287" t="s">
        <v>486</v>
      </c>
      <c r="G51" s="287" t="str">
        <f t="shared" si="0"/>
        <v>Oil refineries</v>
      </c>
      <c r="H51" s="287" t="str">
        <f t="shared" si="0"/>
        <v>Petrol</v>
      </c>
      <c r="I51" s="287">
        <f t="shared" si="0"/>
        <v>26500</v>
      </c>
      <c r="J51" s="287" t="s">
        <v>342</v>
      </c>
    </row>
    <row r="52" spans="1:10">
      <c r="A52" s="287" t="s">
        <v>484</v>
      </c>
      <c r="B52" s="287">
        <v>2000</v>
      </c>
      <c r="C52" s="287" t="s">
        <v>240</v>
      </c>
      <c r="D52" s="287" t="s">
        <v>242</v>
      </c>
      <c r="E52" s="287" t="s">
        <v>481</v>
      </c>
      <c r="F52" s="287" t="s">
        <v>486</v>
      </c>
      <c r="G52" s="287" t="str">
        <f t="shared" si="0"/>
        <v>Power plants</v>
      </c>
      <c r="H52" s="287" t="str">
        <f t="shared" si="0"/>
        <v>Elect</v>
      </c>
      <c r="I52" s="287">
        <f t="shared" si="0"/>
        <v>6400</v>
      </c>
      <c r="J52" s="287" t="s">
        <v>342</v>
      </c>
    </row>
    <row r="53" spans="1:10">
      <c r="A53" s="287" t="s">
        <v>484</v>
      </c>
      <c r="B53" s="287">
        <v>2000</v>
      </c>
      <c r="C53" s="287" t="s">
        <v>240</v>
      </c>
      <c r="D53" s="287" t="s">
        <v>242</v>
      </c>
      <c r="E53" s="287" t="s">
        <v>481</v>
      </c>
      <c r="F53" s="287" t="s">
        <v>486</v>
      </c>
      <c r="G53" s="287" t="str">
        <f t="shared" si="0"/>
        <v>Elect. grid</v>
      </c>
      <c r="H53" s="287" t="str">
        <f t="shared" si="0"/>
        <v>Elect - Grid</v>
      </c>
      <c r="I53" s="287">
        <f t="shared" si="0"/>
        <v>6275</v>
      </c>
      <c r="J53" s="287" t="s">
        <v>342</v>
      </c>
    </row>
    <row r="54" spans="1:10">
      <c r="A54" s="287" t="s">
        <v>484</v>
      </c>
      <c r="B54" s="287">
        <v>2000</v>
      </c>
      <c r="C54" s="287" t="s">
        <v>240</v>
      </c>
      <c r="D54" s="287" t="s">
        <v>242</v>
      </c>
      <c r="E54" s="287" t="s">
        <v>481</v>
      </c>
      <c r="F54" s="287" t="s">
        <v>486</v>
      </c>
      <c r="G54" s="287" t="str">
        <f t="shared" si="0"/>
        <v>Diesel dist.</v>
      </c>
      <c r="H54" s="287" t="str">
        <f t="shared" si="0"/>
        <v>Diesel - Dist.</v>
      </c>
      <c r="I54" s="287">
        <f>'Useful energy E'!J75</f>
        <v>15150</v>
      </c>
      <c r="J54" s="287" t="s">
        <v>342</v>
      </c>
    </row>
    <row r="55" spans="1:10">
      <c r="A55" s="287" t="s">
        <v>484</v>
      </c>
      <c r="B55" s="287">
        <v>2000</v>
      </c>
      <c r="C55" s="287" t="s">
        <v>240</v>
      </c>
      <c r="D55" s="287" t="s">
        <v>242</v>
      </c>
      <c r="E55" s="287" t="s">
        <v>481</v>
      </c>
      <c r="F55" s="287" t="s">
        <v>486</v>
      </c>
      <c r="G55" s="287" t="str">
        <f t="shared" si="0"/>
        <v>Petrol dist.</v>
      </c>
      <c r="H55" s="287" t="str">
        <f t="shared" si="0"/>
        <v>Petrol - Dist.</v>
      </c>
      <c r="I55" s="287">
        <f>'Useful energy E'!N76</f>
        <v>26000</v>
      </c>
      <c r="J55" s="287" t="s">
        <v>342</v>
      </c>
    </row>
    <row r="56" spans="1:10">
      <c r="A56" s="287" t="s">
        <v>484</v>
      </c>
      <c r="B56" s="287">
        <v>2000</v>
      </c>
      <c r="C56" s="287" t="s">
        <v>240</v>
      </c>
      <c r="D56" s="287" t="s">
        <v>242</v>
      </c>
      <c r="E56" s="287" t="s">
        <v>481</v>
      </c>
      <c r="F56" s="287" t="s">
        <v>486</v>
      </c>
      <c r="G56" s="287" t="str">
        <f>'Useful energy E'!B77</f>
        <v>Car engines</v>
      </c>
      <c r="H56" s="287" t="str">
        <f>'Useful energy E'!Q43</f>
        <v>MD - Car engines</v>
      </c>
      <c r="I56" s="287">
        <f>'Useful energy E'!Q77</f>
        <v>3000.4</v>
      </c>
      <c r="J56" s="287" t="s">
        <v>342</v>
      </c>
    </row>
    <row r="57" spans="1:10">
      <c r="A57" s="287" t="s">
        <v>484</v>
      </c>
      <c r="B57" s="287">
        <v>2000</v>
      </c>
      <c r="C57" s="287" t="s">
        <v>240</v>
      </c>
      <c r="D57" s="287" t="s">
        <v>242</v>
      </c>
      <c r="E57" s="287" t="s">
        <v>481</v>
      </c>
      <c r="F57" s="287" t="s">
        <v>486</v>
      </c>
      <c r="G57" s="287" t="str">
        <f>'Useful energy E'!B78</f>
        <v>Furnaces</v>
      </c>
      <c r="H57" s="287" t="str">
        <f>'Useful energy E'!P43</f>
        <v>LTH</v>
      </c>
      <c r="I57" s="287">
        <f>'Useful energy E'!P78</f>
        <v>20000</v>
      </c>
      <c r="J57" s="287" t="s">
        <v>342</v>
      </c>
    </row>
    <row r="58" spans="1:10">
      <c r="A58" s="287" t="s">
        <v>484</v>
      </c>
      <c r="B58" s="287">
        <v>2000</v>
      </c>
      <c r="C58" s="287" t="s">
        <v>240</v>
      </c>
      <c r="D58" s="287" t="s">
        <v>242</v>
      </c>
      <c r="E58" s="287" t="s">
        <v>481</v>
      </c>
      <c r="F58" s="287" t="s">
        <v>486</v>
      </c>
      <c r="G58" s="287" t="str">
        <f>'Useful energy E'!B79</f>
        <v>Light fixtures</v>
      </c>
      <c r="H58" s="287" t="str">
        <f>'Useful energy E'!O43</f>
        <v>Light</v>
      </c>
      <c r="I58" s="287">
        <f>'Useful energy E'!O79</f>
        <v>1200</v>
      </c>
      <c r="J58" s="287" t="s">
        <v>342</v>
      </c>
    </row>
    <row r="59" spans="1:10">
      <c r="A59" s="287" t="s">
        <v>484</v>
      </c>
      <c r="B59" s="287">
        <v>2000</v>
      </c>
      <c r="C59" s="287" t="s">
        <v>240</v>
      </c>
      <c r="D59" s="287" t="s">
        <v>242</v>
      </c>
      <c r="E59" s="287" t="s">
        <v>481</v>
      </c>
      <c r="F59" s="287" t="s">
        <v>486</v>
      </c>
      <c r="G59" s="287" t="str">
        <f>'Useful energy E'!B80</f>
        <v>Truck engines</v>
      </c>
      <c r="H59" s="287" t="str">
        <f>'Useful energy E'!R43</f>
        <v>MD - Truck engines</v>
      </c>
      <c r="I59" s="287">
        <f>'Useful energy E'!R80</f>
        <v>1799.98</v>
      </c>
      <c r="J59" s="287" t="s">
        <v>342</v>
      </c>
    </row>
    <row r="60" spans="1:10">
      <c r="A60" s="287" t="s">
        <v>484</v>
      </c>
      <c r="B60" s="287">
        <v>2000</v>
      </c>
      <c r="C60" s="287" t="s">
        <v>240</v>
      </c>
      <c r="D60" s="287" t="s">
        <v>242</v>
      </c>
      <c r="E60" s="287" t="s">
        <v>481</v>
      </c>
      <c r="F60" s="287" t="s">
        <v>486</v>
      </c>
      <c r="G60" s="287" t="str">
        <f t="shared" ref="G60:I65" si="1">G14</f>
        <v>Oil fields</v>
      </c>
      <c r="H60" s="287" t="str">
        <f t="shared" si="1"/>
        <v>Crude</v>
      </c>
      <c r="I60" s="287">
        <f t="shared" si="1"/>
        <v>-50000</v>
      </c>
      <c r="J60" s="287" t="s">
        <v>342</v>
      </c>
    </row>
    <row r="61" spans="1:10">
      <c r="A61" s="287" t="s">
        <v>484</v>
      </c>
      <c r="B61" s="287">
        <v>2000</v>
      </c>
      <c r="C61" s="287" t="s">
        <v>240</v>
      </c>
      <c r="D61" s="287" t="s">
        <v>242</v>
      </c>
      <c r="E61" s="287" t="s">
        <v>481</v>
      </c>
      <c r="F61" s="287" t="s">
        <v>486</v>
      </c>
      <c r="G61" s="287" t="str">
        <f t="shared" si="1"/>
        <v>Crude dist.</v>
      </c>
      <c r="H61" s="287" t="str">
        <f t="shared" si="1"/>
        <v>Crude - Fields</v>
      </c>
      <c r="I61" s="287">
        <f t="shared" si="1"/>
        <v>-47500</v>
      </c>
      <c r="J61" s="287" t="s">
        <v>342</v>
      </c>
    </row>
    <row r="62" spans="1:10">
      <c r="A62" s="287" t="s">
        <v>484</v>
      </c>
      <c r="B62" s="287">
        <v>2000</v>
      </c>
      <c r="C62" s="287" t="s">
        <v>240</v>
      </c>
      <c r="D62" s="287" t="s">
        <v>242</v>
      </c>
      <c r="E62" s="287" t="s">
        <v>481</v>
      </c>
      <c r="F62" s="287" t="s">
        <v>486</v>
      </c>
      <c r="G62" s="287" t="str">
        <f t="shared" si="1"/>
        <v>Oil refineries</v>
      </c>
      <c r="H62" s="287" t="str">
        <f t="shared" si="1"/>
        <v>Crude - Dist.</v>
      </c>
      <c r="I62" s="287">
        <f t="shared" si="1"/>
        <v>-47000</v>
      </c>
      <c r="J62" s="287" t="s">
        <v>342</v>
      </c>
    </row>
    <row r="63" spans="1:10">
      <c r="A63" s="287" t="s">
        <v>484</v>
      </c>
      <c r="B63" s="287">
        <v>2000</v>
      </c>
      <c r="C63" s="287" t="s">
        <v>240</v>
      </c>
      <c r="D63" s="287" t="s">
        <v>242</v>
      </c>
      <c r="E63" s="287" t="s">
        <v>481</v>
      </c>
      <c r="F63" s="287" t="s">
        <v>486</v>
      </c>
      <c r="G63" s="287" t="str">
        <f t="shared" si="1"/>
        <v>Gas wells &amp; proc.</v>
      </c>
      <c r="H63" s="287" t="str">
        <f t="shared" si="1"/>
        <v>NG</v>
      </c>
      <c r="I63" s="287">
        <f t="shared" si="1"/>
        <v>-43000</v>
      </c>
      <c r="J63" s="287" t="s">
        <v>342</v>
      </c>
    </row>
    <row r="64" spans="1:10">
      <c r="A64" s="287" t="s">
        <v>484</v>
      </c>
      <c r="B64" s="287">
        <v>2000</v>
      </c>
      <c r="C64" s="287" t="s">
        <v>240</v>
      </c>
      <c r="D64" s="287" t="s">
        <v>242</v>
      </c>
      <c r="E64" s="287" t="s">
        <v>481</v>
      </c>
      <c r="F64" s="287" t="s">
        <v>486</v>
      </c>
      <c r="G64" s="287" t="str">
        <f t="shared" si="1"/>
        <v>NG dist.</v>
      </c>
      <c r="H64" s="287" t="str">
        <f t="shared" si="1"/>
        <v>NG - Wells</v>
      </c>
      <c r="I64" s="287">
        <f t="shared" si="1"/>
        <v>-41000</v>
      </c>
      <c r="J64" s="287" t="s">
        <v>342</v>
      </c>
    </row>
    <row r="65" spans="1:10">
      <c r="A65" s="287" t="s">
        <v>484</v>
      </c>
      <c r="B65" s="287">
        <v>2000</v>
      </c>
      <c r="C65" s="287" t="s">
        <v>240</v>
      </c>
      <c r="D65" s="287" t="s">
        <v>242</v>
      </c>
      <c r="E65" s="287" t="s">
        <v>481</v>
      </c>
      <c r="F65" s="287" t="s">
        <v>486</v>
      </c>
      <c r="G65" s="287" t="str">
        <f t="shared" si="1"/>
        <v>Power plants</v>
      </c>
      <c r="H65" s="287" t="str">
        <f t="shared" si="1"/>
        <v>NG - Dist.</v>
      </c>
      <c r="I65" s="287">
        <f t="shared" si="1"/>
        <v>-16000</v>
      </c>
      <c r="J65" s="287" t="s">
        <v>342</v>
      </c>
    </row>
    <row r="66" spans="1:10">
      <c r="A66" s="287" t="s">
        <v>484</v>
      </c>
      <c r="B66" s="287">
        <v>2000</v>
      </c>
      <c r="C66" s="287" t="s">
        <v>240</v>
      </c>
      <c r="D66" s="287" t="s">
        <v>242</v>
      </c>
      <c r="E66" s="287" t="s">
        <v>481</v>
      </c>
      <c r="F66" s="287" t="s">
        <v>486</v>
      </c>
      <c r="G66" s="287" t="str">
        <f>'Useful energy E'!AF43</f>
        <v>Furnaces</v>
      </c>
      <c r="H66" s="287" t="str">
        <f>'Useful energy E'!B49</f>
        <v>NG - Dist.</v>
      </c>
      <c r="I66" s="287">
        <f>-'Useful energy E'!AF49</f>
        <v>-25000</v>
      </c>
      <c r="J66" s="287" t="s">
        <v>342</v>
      </c>
    </row>
    <row r="67" spans="1:10">
      <c r="A67" s="287" t="s">
        <v>484</v>
      </c>
      <c r="B67" s="287">
        <v>2000</v>
      </c>
      <c r="C67" s="287" t="s">
        <v>240</v>
      </c>
      <c r="D67" s="287" t="s">
        <v>242</v>
      </c>
      <c r="E67" s="287" t="s">
        <v>481</v>
      </c>
      <c r="F67" s="287" t="s">
        <v>486</v>
      </c>
      <c r="G67" s="287" t="str">
        <f>G20</f>
        <v>Diesel dist.</v>
      </c>
      <c r="H67" s="287" t="str">
        <f>H20</f>
        <v>Diesel</v>
      </c>
      <c r="I67" s="287">
        <f>I20</f>
        <v>-15500</v>
      </c>
      <c r="J67" s="287" t="s">
        <v>342</v>
      </c>
    </row>
    <row r="68" spans="1:10">
      <c r="A68" s="287" t="s">
        <v>484</v>
      </c>
      <c r="B68" s="287">
        <v>2000</v>
      </c>
      <c r="C68" s="287" t="s">
        <v>240</v>
      </c>
      <c r="D68" s="287" t="s">
        <v>248</v>
      </c>
      <c r="E68" s="287" t="s">
        <v>481</v>
      </c>
      <c r="F68" s="287" t="s">
        <v>486</v>
      </c>
      <c r="G68" s="287" t="str">
        <f t="shared" ref="G68:I69" si="2">G31</f>
        <v>Gas wells &amp; proc.</v>
      </c>
      <c r="H68" s="287" t="str">
        <f t="shared" si="2"/>
        <v>Diesel - Dist.</v>
      </c>
      <c r="I68" s="287">
        <f t="shared" si="2"/>
        <v>-50</v>
      </c>
      <c r="J68" s="287" t="s">
        <v>342</v>
      </c>
    </row>
    <row r="69" spans="1:10">
      <c r="A69" s="287" t="s">
        <v>484</v>
      </c>
      <c r="B69" s="287">
        <v>2000</v>
      </c>
      <c r="C69" s="287" t="s">
        <v>240</v>
      </c>
      <c r="D69" s="287" t="s">
        <v>248</v>
      </c>
      <c r="E69" s="287" t="s">
        <v>481</v>
      </c>
      <c r="F69" s="287" t="s">
        <v>486</v>
      </c>
      <c r="G69" s="287" t="str">
        <f t="shared" si="2"/>
        <v>Oil fields</v>
      </c>
      <c r="H69" s="287" t="str">
        <f t="shared" si="2"/>
        <v>Diesel - Dist.</v>
      </c>
      <c r="I69" s="287">
        <f t="shared" si="2"/>
        <v>-50</v>
      </c>
      <c r="J69" s="287" t="s">
        <v>342</v>
      </c>
    </row>
    <row r="70" spans="1:10">
      <c r="A70" s="287" t="s">
        <v>484</v>
      </c>
      <c r="B70" s="287">
        <v>2000</v>
      </c>
      <c r="C70" s="287" t="s">
        <v>240</v>
      </c>
      <c r="D70" s="287" t="s">
        <v>242</v>
      </c>
      <c r="E70" s="287" t="s">
        <v>481</v>
      </c>
      <c r="F70" s="287" t="s">
        <v>486</v>
      </c>
      <c r="G70" s="287" t="str">
        <f>'Useful energy E'!AH43</f>
        <v>Truck engines</v>
      </c>
      <c r="H70" s="287" t="str">
        <f>H33</f>
        <v>Diesel - Dist.</v>
      </c>
      <c r="I70" s="287">
        <f>-'Useful energy E'!AH51</f>
        <v>-15050</v>
      </c>
      <c r="J70" s="287" t="s">
        <v>342</v>
      </c>
    </row>
    <row r="71" spans="1:10">
      <c r="A71" s="287" t="s">
        <v>484</v>
      </c>
      <c r="B71" s="287">
        <v>2000</v>
      </c>
      <c r="C71" s="287" t="s">
        <v>240</v>
      </c>
      <c r="D71" s="287" t="s">
        <v>242</v>
      </c>
      <c r="E71" s="287" t="s">
        <v>481</v>
      </c>
      <c r="F71" s="287" t="s">
        <v>486</v>
      </c>
      <c r="G71" s="287" t="str">
        <f>G21</f>
        <v>Elect. grid</v>
      </c>
      <c r="H71" s="287" t="str">
        <f>H21</f>
        <v>Elect</v>
      </c>
      <c r="I71" s="287">
        <f>I21</f>
        <v>-6400</v>
      </c>
      <c r="J71" s="287" t="s">
        <v>342</v>
      </c>
    </row>
    <row r="72" spans="1:10">
      <c r="A72" s="287" t="s">
        <v>484</v>
      </c>
      <c r="B72" s="287">
        <v>2000</v>
      </c>
      <c r="C72" s="287" t="s">
        <v>240</v>
      </c>
      <c r="D72" s="287" t="s">
        <v>248</v>
      </c>
      <c r="E72" s="287" t="s">
        <v>481</v>
      </c>
      <c r="F72" s="287" t="s">
        <v>486</v>
      </c>
      <c r="G72" s="287" t="str">
        <f t="shared" ref="G72:I77" si="3">G23</f>
        <v>Gas wells &amp; proc.</v>
      </c>
      <c r="H72" s="287" t="str">
        <f t="shared" si="3"/>
        <v>Elect - Grid</v>
      </c>
      <c r="I72" s="287">
        <f t="shared" si="3"/>
        <v>-25</v>
      </c>
      <c r="J72" s="287" t="s">
        <v>342</v>
      </c>
    </row>
    <row r="73" spans="1:10">
      <c r="A73" s="287" t="s">
        <v>484</v>
      </c>
      <c r="B73" s="287">
        <v>2000</v>
      </c>
      <c r="C73" s="287" t="s">
        <v>240</v>
      </c>
      <c r="D73" s="287" t="s">
        <v>248</v>
      </c>
      <c r="E73" s="287" t="s">
        <v>481</v>
      </c>
      <c r="F73" s="287" t="s">
        <v>486</v>
      </c>
      <c r="G73" s="287" t="str">
        <f t="shared" si="3"/>
        <v>Oil fields</v>
      </c>
      <c r="H73" s="287" t="str">
        <f t="shared" si="3"/>
        <v>Elect - Grid</v>
      </c>
      <c r="I73" s="287">
        <f t="shared" si="3"/>
        <v>-25</v>
      </c>
      <c r="J73" s="287" t="s">
        <v>342</v>
      </c>
    </row>
    <row r="74" spans="1:10">
      <c r="A74" s="287" t="s">
        <v>484</v>
      </c>
      <c r="B74" s="287">
        <v>2000</v>
      </c>
      <c r="C74" s="287" t="s">
        <v>240</v>
      </c>
      <c r="D74" s="287" t="s">
        <v>248</v>
      </c>
      <c r="E74" s="287" t="s">
        <v>481</v>
      </c>
      <c r="F74" s="287" t="s">
        <v>486</v>
      </c>
      <c r="G74" s="287" t="str">
        <f t="shared" si="3"/>
        <v>Crude dist.</v>
      </c>
      <c r="H74" s="287" t="str">
        <f t="shared" si="3"/>
        <v>Elect - Grid</v>
      </c>
      <c r="I74" s="287">
        <f t="shared" si="3"/>
        <v>-25</v>
      </c>
      <c r="J74" s="287" t="s">
        <v>342</v>
      </c>
    </row>
    <row r="75" spans="1:10">
      <c r="A75" s="287" t="s">
        <v>484</v>
      </c>
      <c r="B75" s="287">
        <v>2000</v>
      </c>
      <c r="C75" s="287" t="s">
        <v>240</v>
      </c>
      <c r="D75" s="287" t="s">
        <v>248</v>
      </c>
      <c r="E75" s="287" t="s">
        <v>481</v>
      </c>
      <c r="F75" s="287" t="s">
        <v>486</v>
      </c>
      <c r="G75" s="287" t="str">
        <f t="shared" si="3"/>
        <v>NG dist.</v>
      </c>
      <c r="H75" s="287" t="str">
        <f t="shared" si="3"/>
        <v>Elect - Grid</v>
      </c>
      <c r="I75" s="287">
        <f t="shared" si="3"/>
        <v>-25</v>
      </c>
      <c r="J75" s="287" t="s">
        <v>342</v>
      </c>
    </row>
    <row r="76" spans="1:10">
      <c r="A76" s="287" t="s">
        <v>484</v>
      </c>
      <c r="B76" s="287">
        <v>2000</v>
      </c>
      <c r="C76" s="287" t="s">
        <v>240</v>
      </c>
      <c r="D76" s="287" t="s">
        <v>248</v>
      </c>
      <c r="E76" s="287" t="s">
        <v>481</v>
      </c>
      <c r="F76" s="287" t="s">
        <v>486</v>
      </c>
      <c r="G76" s="287" t="str">
        <f t="shared" si="3"/>
        <v>Oil refineries</v>
      </c>
      <c r="H76" s="287" t="str">
        <f t="shared" si="3"/>
        <v>Elect - Grid</v>
      </c>
      <c r="I76" s="287">
        <f t="shared" si="3"/>
        <v>-75</v>
      </c>
      <c r="J76" s="287" t="s">
        <v>342</v>
      </c>
    </row>
    <row r="77" spans="1:10">
      <c r="A77" s="287" t="s">
        <v>484</v>
      </c>
      <c r="B77" s="287">
        <v>2000</v>
      </c>
      <c r="C77" s="287" t="s">
        <v>240</v>
      </c>
      <c r="D77" s="287" t="s">
        <v>248</v>
      </c>
      <c r="E77" s="287" t="s">
        <v>481</v>
      </c>
      <c r="F77" s="287" t="s">
        <v>486</v>
      </c>
      <c r="G77" s="287" t="str">
        <f t="shared" si="3"/>
        <v>Power plants</v>
      </c>
      <c r="H77" s="287" t="str">
        <f t="shared" si="3"/>
        <v>Elect - Grid</v>
      </c>
      <c r="I77" s="287">
        <f t="shared" si="3"/>
        <v>-100</v>
      </c>
      <c r="J77" s="287" t="s">
        <v>342</v>
      </c>
    </row>
    <row r="78" spans="1:10">
      <c r="A78" s="287" t="s">
        <v>484</v>
      </c>
      <c r="B78" s="287">
        <v>2000</v>
      </c>
      <c r="C78" s="287" t="s">
        <v>240</v>
      </c>
      <c r="D78" s="287" t="s">
        <v>242</v>
      </c>
      <c r="E78" s="287" t="s">
        <v>481</v>
      </c>
      <c r="F78" s="287" t="s">
        <v>486</v>
      </c>
      <c r="G78" s="287" t="str">
        <f>'Useful energy E'!AG43</f>
        <v>Light fixtures</v>
      </c>
      <c r="H78" s="287" t="str">
        <f>'Useful energy E'!B53</f>
        <v>Elect - Grid</v>
      </c>
      <c r="I78" s="287">
        <f>-'Useful energy E'!AG53</f>
        <v>-6000</v>
      </c>
      <c r="J78" s="287" t="s">
        <v>342</v>
      </c>
    </row>
    <row r="79" spans="1:10">
      <c r="A79" s="287" t="s">
        <v>484</v>
      </c>
      <c r="B79" s="287">
        <v>2000</v>
      </c>
      <c r="C79" s="287" t="s">
        <v>240</v>
      </c>
      <c r="D79" s="287" t="s">
        <v>242</v>
      </c>
      <c r="E79" s="287" t="s">
        <v>481</v>
      </c>
      <c r="F79" s="287" t="s">
        <v>486</v>
      </c>
      <c r="G79" s="287" t="str">
        <f>G22</f>
        <v>Petrol dist.</v>
      </c>
      <c r="H79" s="287" t="str">
        <f>H22</f>
        <v>Petrol</v>
      </c>
      <c r="I79" s="287">
        <f>I22</f>
        <v>-26500</v>
      </c>
      <c r="J79" s="287" t="s">
        <v>342</v>
      </c>
    </row>
    <row r="80" spans="1:10">
      <c r="A80" s="287" t="s">
        <v>484</v>
      </c>
      <c r="B80" s="287">
        <v>2000</v>
      </c>
      <c r="C80" s="287" t="s">
        <v>240</v>
      </c>
      <c r="D80" s="287" t="s">
        <v>242</v>
      </c>
      <c r="E80" s="287" t="s">
        <v>481</v>
      </c>
      <c r="F80" s="287" t="s">
        <v>486</v>
      </c>
      <c r="G80" s="287" t="str">
        <f>'Useful energy E'!AE43</f>
        <v>Car engines</v>
      </c>
      <c r="H80" s="287" t="str">
        <f>'Useful energy E'!B55</f>
        <v>Petrol - Dist.</v>
      </c>
      <c r="I80" s="287">
        <f>-'Useful energy E'!AE55</f>
        <v>-26000</v>
      </c>
      <c r="J80" s="287" t="s">
        <v>342</v>
      </c>
    </row>
    <row r="81" spans="1:10">
      <c r="A81" s="287" t="s">
        <v>484</v>
      </c>
      <c r="B81" s="287">
        <v>2000</v>
      </c>
      <c r="C81" s="287" t="s">
        <v>240</v>
      </c>
      <c r="D81" s="287" t="s">
        <v>248</v>
      </c>
      <c r="E81" s="287" t="s">
        <v>481</v>
      </c>
      <c r="F81" s="287" t="s">
        <v>486</v>
      </c>
      <c r="G81" s="287" t="str">
        <f>'Useful energy E'!X43</f>
        <v>Crude dist.</v>
      </c>
      <c r="H81" s="287" t="str">
        <f>'Useful energy E'!B59</f>
        <v>MD - Truck engines</v>
      </c>
      <c r="I81" s="287">
        <f>-'Useful energy E'!X59</f>
        <v>-20</v>
      </c>
      <c r="J81" s="287" t="s">
        <v>342</v>
      </c>
    </row>
    <row r="82" spans="1:10">
      <c r="A82" s="287" t="s">
        <v>484</v>
      </c>
      <c r="B82" s="287">
        <v>2000</v>
      </c>
      <c r="C82" s="287" t="s">
        <v>240</v>
      </c>
      <c r="D82" s="287" t="s">
        <v>248</v>
      </c>
      <c r="E82" s="287" t="s">
        <v>481</v>
      </c>
      <c r="F82" s="287" t="s">
        <v>486</v>
      </c>
      <c r="G82" s="287" t="str">
        <f>'Useful energy E'!Y43</f>
        <v>NG dist.</v>
      </c>
      <c r="H82" s="287" t="str">
        <f>'Useful energy E'!B59</f>
        <v>MD - Truck engines</v>
      </c>
      <c r="I82" s="287">
        <f>-'Useful energy E'!Y59</f>
        <v>-20</v>
      </c>
      <c r="J82" s="287" t="s">
        <v>342</v>
      </c>
    </row>
    <row r="83" spans="1:10">
      <c r="A83" s="287" t="s">
        <v>484</v>
      </c>
      <c r="B83" s="287">
        <v>2000</v>
      </c>
      <c r="C83" s="287" t="s">
        <v>240</v>
      </c>
      <c r="D83" s="287" t="s">
        <v>248</v>
      </c>
      <c r="E83" s="287" t="s">
        <v>481</v>
      </c>
      <c r="F83" s="287" t="s">
        <v>486</v>
      </c>
      <c r="G83" s="287" t="str">
        <f>'Useful energy E'!AC43</f>
        <v>Diesel dist.</v>
      </c>
      <c r="H83" s="287" t="str">
        <f>'Useful energy E'!B59</f>
        <v>MD - Truck engines</v>
      </c>
      <c r="I83" s="287">
        <f>-'Useful energy E'!AC59</f>
        <v>-17.9998</v>
      </c>
      <c r="J83" s="287" t="s">
        <v>342</v>
      </c>
    </row>
    <row r="84" spans="1:10">
      <c r="A84" s="287" t="s">
        <v>484</v>
      </c>
      <c r="B84" s="287">
        <v>2000</v>
      </c>
      <c r="C84" s="287" t="s">
        <v>240</v>
      </c>
      <c r="D84" s="287" t="s">
        <v>248</v>
      </c>
      <c r="E84" s="287" t="s">
        <v>481</v>
      </c>
      <c r="F84" s="287" t="s">
        <v>486</v>
      </c>
      <c r="G84" s="287" t="str">
        <f>'Useful energy E'!AD43</f>
        <v>Petrol dist.</v>
      </c>
      <c r="H84" s="287" t="str">
        <f>'Useful energy E'!B59</f>
        <v>MD - Truck engines</v>
      </c>
      <c r="I84" s="287">
        <f>-'Useful energy E'!AD59</f>
        <v>-26.999700000000001</v>
      </c>
      <c r="J84" s="287" t="s">
        <v>342</v>
      </c>
    </row>
    <row r="85" spans="1:10">
      <c r="A85" s="287" t="s">
        <v>484</v>
      </c>
      <c r="B85" s="287">
        <v>2000</v>
      </c>
      <c r="C85" s="287" t="s">
        <v>243</v>
      </c>
      <c r="D85" s="287" t="s">
        <v>24</v>
      </c>
      <c r="E85" s="287" t="s">
        <v>481</v>
      </c>
      <c r="F85" s="287" t="s">
        <v>486</v>
      </c>
      <c r="G85" s="287" t="str">
        <f>'Useful energy E'!AQ43</f>
        <v>Residential</v>
      </c>
      <c r="H85" s="287" t="str">
        <f>'Useful energy E'!B56</f>
        <v>Light</v>
      </c>
      <c r="I85" s="287">
        <f>'Useful energy E'!AQ56</f>
        <v>1200</v>
      </c>
      <c r="J85" s="287" t="s">
        <v>342</v>
      </c>
    </row>
    <row r="86" spans="1:10">
      <c r="A86" s="287" t="s">
        <v>484</v>
      </c>
      <c r="B86" s="287">
        <v>2000</v>
      </c>
      <c r="C86" s="287" t="s">
        <v>243</v>
      </c>
      <c r="D86" s="287" t="s">
        <v>16</v>
      </c>
      <c r="E86" s="287" t="s">
        <v>481</v>
      </c>
      <c r="F86" s="287" t="s">
        <v>486</v>
      </c>
      <c r="G86" s="287" t="str">
        <f>'Useful energy E'!AR43</f>
        <v>Transport</v>
      </c>
      <c r="H86" s="287" t="str">
        <f>'Useful energy E'!B57</f>
        <v>LTH</v>
      </c>
      <c r="I86" s="287">
        <f>'Useful energy E'!AQ57</f>
        <v>20000</v>
      </c>
      <c r="J86" s="287" t="s">
        <v>342</v>
      </c>
    </row>
    <row r="87" spans="1:10">
      <c r="A87" s="287" t="s">
        <v>484</v>
      </c>
      <c r="B87" s="287">
        <v>2000</v>
      </c>
      <c r="C87" s="287" t="s">
        <v>243</v>
      </c>
      <c r="D87" s="287" t="s">
        <v>24</v>
      </c>
      <c r="E87" s="287" t="s">
        <v>481</v>
      </c>
      <c r="F87" s="287" t="s">
        <v>486</v>
      </c>
      <c r="G87" s="287" t="str">
        <f>'Useful energy E'!AQ43</f>
        <v>Residential</v>
      </c>
      <c r="H87" s="287" t="str">
        <f>'Useful energy E'!B58</f>
        <v>MD - Car engines</v>
      </c>
      <c r="I87" s="287">
        <f>'Useful energy E'!AR58</f>
        <v>3000.4</v>
      </c>
      <c r="J87" s="287" t="s">
        <v>342</v>
      </c>
    </row>
    <row r="88" spans="1:10">
      <c r="A88" s="287" t="s">
        <v>484</v>
      </c>
      <c r="B88" s="287">
        <v>2000</v>
      </c>
      <c r="C88" s="287" t="s">
        <v>243</v>
      </c>
      <c r="D88" s="287" t="s">
        <v>16</v>
      </c>
      <c r="E88" s="287" t="s">
        <v>481</v>
      </c>
      <c r="F88" s="287" t="s">
        <v>486</v>
      </c>
      <c r="G88" s="287" t="str">
        <f>'Useful energy E'!AR43</f>
        <v>Transport</v>
      </c>
      <c r="H88" s="287" t="str">
        <f>'Useful energy E'!B59</f>
        <v>MD - Truck engines</v>
      </c>
      <c r="I88" s="287">
        <f>'Useful energy E'!AR59</f>
        <v>1714.9804999999999</v>
      </c>
      <c r="J88" s="287" t="s">
        <v>342</v>
      </c>
    </row>
    <row r="89" spans="1:10">
      <c r="A89" s="288" t="s">
        <v>484</v>
      </c>
      <c r="B89" s="288">
        <v>2000</v>
      </c>
      <c r="C89" s="288" t="s">
        <v>240</v>
      </c>
      <c r="D89" s="288" t="s">
        <v>241</v>
      </c>
      <c r="E89" s="288" t="s">
        <v>481</v>
      </c>
      <c r="F89" s="288" t="s">
        <v>487</v>
      </c>
      <c r="G89" s="288" t="str">
        <f t="shared" ref="G89:I104" si="4">G44</f>
        <v>Resources - Crude</v>
      </c>
      <c r="H89" s="288" t="str">
        <f t="shared" si="4"/>
        <v>Crude</v>
      </c>
      <c r="I89" s="288">
        <f t="shared" si="4"/>
        <v>50000</v>
      </c>
      <c r="J89" s="288" t="s">
        <v>342</v>
      </c>
    </row>
    <row r="90" spans="1:10">
      <c r="A90" s="288" t="s">
        <v>484</v>
      </c>
      <c r="B90" s="288">
        <v>2000</v>
      </c>
      <c r="C90" s="288" t="s">
        <v>240</v>
      </c>
      <c r="D90" s="288" t="s">
        <v>241</v>
      </c>
      <c r="E90" s="288" t="s">
        <v>481</v>
      </c>
      <c r="F90" s="288" t="s">
        <v>487</v>
      </c>
      <c r="G90" s="288" t="str">
        <f t="shared" si="4"/>
        <v>Resources - NG</v>
      </c>
      <c r="H90" s="288" t="str">
        <f t="shared" si="4"/>
        <v>NG</v>
      </c>
      <c r="I90" s="288">
        <f t="shared" si="4"/>
        <v>43000</v>
      </c>
      <c r="J90" s="288" t="s">
        <v>342</v>
      </c>
    </row>
    <row r="91" spans="1:10">
      <c r="A91" s="288" t="s">
        <v>484</v>
      </c>
      <c r="B91" s="288">
        <v>2000</v>
      </c>
      <c r="C91" s="288" t="s">
        <v>240</v>
      </c>
      <c r="D91" s="288" t="s">
        <v>242</v>
      </c>
      <c r="E91" s="288" t="s">
        <v>481</v>
      </c>
      <c r="F91" s="288" t="s">
        <v>487</v>
      </c>
      <c r="G91" s="288" t="str">
        <f t="shared" si="4"/>
        <v>Gas wells &amp; proc.</v>
      </c>
      <c r="H91" s="288" t="str">
        <f t="shared" si="4"/>
        <v>NG - Wells</v>
      </c>
      <c r="I91" s="288">
        <f t="shared" si="4"/>
        <v>41000</v>
      </c>
      <c r="J91" s="288" t="s">
        <v>342</v>
      </c>
    </row>
    <row r="92" spans="1:10">
      <c r="A92" s="288" t="s">
        <v>484</v>
      </c>
      <c r="B92" s="288">
        <v>2000</v>
      </c>
      <c r="C92" s="288" t="s">
        <v>240</v>
      </c>
      <c r="D92" s="288" t="s">
        <v>242</v>
      </c>
      <c r="E92" s="288" t="s">
        <v>481</v>
      </c>
      <c r="F92" s="288" t="s">
        <v>487</v>
      </c>
      <c r="G92" s="288" t="str">
        <f t="shared" si="4"/>
        <v>Oil fields</v>
      </c>
      <c r="H92" s="288" t="str">
        <f t="shared" si="4"/>
        <v>Crude - Fields</v>
      </c>
      <c r="I92" s="288">
        <f t="shared" si="4"/>
        <v>47500</v>
      </c>
      <c r="J92" s="288" t="s">
        <v>342</v>
      </c>
    </row>
    <row r="93" spans="1:10">
      <c r="A93" s="288" t="s">
        <v>484</v>
      </c>
      <c r="B93" s="288">
        <v>2000</v>
      </c>
      <c r="C93" s="288" t="s">
        <v>240</v>
      </c>
      <c r="D93" s="288" t="s">
        <v>242</v>
      </c>
      <c r="E93" s="288" t="s">
        <v>481</v>
      </c>
      <c r="F93" s="288" t="s">
        <v>487</v>
      </c>
      <c r="G93" s="288" t="str">
        <f t="shared" si="4"/>
        <v>Crude dist.</v>
      </c>
      <c r="H93" s="288" t="str">
        <f t="shared" si="4"/>
        <v>Crude - Dist.</v>
      </c>
      <c r="I93" s="288">
        <f t="shared" si="4"/>
        <v>47000</v>
      </c>
      <c r="J93" s="288" t="s">
        <v>342</v>
      </c>
    </row>
    <row r="94" spans="1:10">
      <c r="A94" s="288" t="s">
        <v>484</v>
      </c>
      <c r="B94" s="288">
        <v>2000</v>
      </c>
      <c r="C94" s="288" t="s">
        <v>240</v>
      </c>
      <c r="D94" s="288" t="s">
        <v>242</v>
      </c>
      <c r="E94" s="288" t="s">
        <v>481</v>
      </c>
      <c r="F94" s="288" t="s">
        <v>487</v>
      </c>
      <c r="G94" s="288" t="str">
        <f t="shared" si="4"/>
        <v>NG dist.</v>
      </c>
      <c r="H94" s="288" t="str">
        <f t="shared" si="4"/>
        <v>NG - Dist.</v>
      </c>
      <c r="I94" s="288">
        <f t="shared" si="4"/>
        <v>41000</v>
      </c>
      <c r="J94" s="288" t="s">
        <v>342</v>
      </c>
    </row>
    <row r="95" spans="1:10">
      <c r="A95" s="288" t="s">
        <v>484</v>
      </c>
      <c r="B95" s="288">
        <v>2000</v>
      </c>
      <c r="C95" s="288" t="s">
        <v>240</v>
      </c>
      <c r="D95" s="288" t="s">
        <v>242</v>
      </c>
      <c r="E95" s="288" t="s">
        <v>481</v>
      </c>
      <c r="F95" s="288" t="s">
        <v>487</v>
      </c>
      <c r="G95" s="288" t="str">
        <f t="shared" si="4"/>
        <v>Oil refineries</v>
      </c>
      <c r="H95" s="288" t="str">
        <f t="shared" si="4"/>
        <v>Diesel</v>
      </c>
      <c r="I95" s="288">
        <f t="shared" si="4"/>
        <v>15500</v>
      </c>
      <c r="J95" s="288" t="s">
        <v>342</v>
      </c>
    </row>
    <row r="96" spans="1:10">
      <c r="A96" s="288" t="s">
        <v>484</v>
      </c>
      <c r="B96" s="288">
        <v>2000</v>
      </c>
      <c r="C96" s="288" t="s">
        <v>240</v>
      </c>
      <c r="D96" s="288" t="s">
        <v>242</v>
      </c>
      <c r="E96" s="288" t="s">
        <v>481</v>
      </c>
      <c r="F96" s="288" t="s">
        <v>487</v>
      </c>
      <c r="G96" s="288" t="str">
        <f t="shared" si="4"/>
        <v>Oil refineries</v>
      </c>
      <c r="H96" s="288" t="str">
        <f t="shared" si="4"/>
        <v>Petrol</v>
      </c>
      <c r="I96" s="288">
        <f t="shared" si="4"/>
        <v>26500</v>
      </c>
      <c r="J96" s="288" t="s">
        <v>342</v>
      </c>
    </row>
    <row r="97" spans="1:10">
      <c r="A97" s="288" t="s">
        <v>484</v>
      </c>
      <c r="B97" s="288">
        <v>2000</v>
      </c>
      <c r="C97" s="288" t="s">
        <v>240</v>
      </c>
      <c r="D97" s="288" t="s">
        <v>242</v>
      </c>
      <c r="E97" s="288" t="s">
        <v>481</v>
      </c>
      <c r="F97" s="288" t="s">
        <v>487</v>
      </c>
      <c r="G97" s="288" t="str">
        <f t="shared" si="4"/>
        <v>Power plants</v>
      </c>
      <c r="H97" s="288" t="str">
        <f t="shared" si="4"/>
        <v>Elect</v>
      </c>
      <c r="I97" s="288">
        <f t="shared" si="4"/>
        <v>6400</v>
      </c>
      <c r="J97" s="288" t="s">
        <v>342</v>
      </c>
    </row>
    <row r="98" spans="1:10">
      <c r="A98" s="288" t="s">
        <v>484</v>
      </c>
      <c r="B98" s="288">
        <v>2000</v>
      </c>
      <c r="C98" s="288" t="s">
        <v>240</v>
      </c>
      <c r="D98" s="288" t="s">
        <v>242</v>
      </c>
      <c r="E98" s="288" t="s">
        <v>481</v>
      </c>
      <c r="F98" s="288" t="s">
        <v>487</v>
      </c>
      <c r="G98" s="288" t="str">
        <f t="shared" si="4"/>
        <v>Elect. grid</v>
      </c>
      <c r="H98" s="288" t="str">
        <f t="shared" si="4"/>
        <v>Elect - Grid</v>
      </c>
      <c r="I98" s="288">
        <f t="shared" si="4"/>
        <v>6275</v>
      </c>
      <c r="J98" s="288" t="s">
        <v>342</v>
      </c>
    </row>
    <row r="99" spans="1:10">
      <c r="A99" s="288" t="s">
        <v>484</v>
      </c>
      <c r="B99" s="288">
        <v>2000</v>
      </c>
      <c r="C99" s="288" t="s">
        <v>240</v>
      </c>
      <c r="D99" s="288" t="s">
        <v>242</v>
      </c>
      <c r="E99" s="288" t="s">
        <v>481</v>
      </c>
      <c r="F99" s="288" t="s">
        <v>487</v>
      </c>
      <c r="G99" s="288" t="str">
        <f t="shared" si="4"/>
        <v>Diesel dist.</v>
      </c>
      <c r="H99" s="288" t="str">
        <f t="shared" si="4"/>
        <v>Diesel - Dist.</v>
      </c>
      <c r="I99" s="288">
        <f t="shared" si="4"/>
        <v>15150</v>
      </c>
      <c r="J99" s="288" t="s">
        <v>342</v>
      </c>
    </row>
    <row r="100" spans="1:10">
      <c r="A100" s="288" t="s">
        <v>484</v>
      </c>
      <c r="B100" s="288">
        <v>2000</v>
      </c>
      <c r="C100" s="288" t="s">
        <v>240</v>
      </c>
      <c r="D100" s="288" t="s">
        <v>242</v>
      </c>
      <c r="E100" s="288" t="s">
        <v>481</v>
      </c>
      <c r="F100" s="288" t="s">
        <v>487</v>
      </c>
      <c r="G100" s="288" t="str">
        <f t="shared" si="4"/>
        <v>Petrol dist.</v>
      </c>
      <c r="H100" s="288" t="str">
        <f t="shared" si="4"/>
        <v>Petrol - Dist.</v>
      </c>
      <c r="I100" s="288">
        <f t="shared" si="4"/>
        <v>26000</v>
      </c>
      <c r="J100" s="288" t="s">
        <v>342</v>
      </c>
    </row>
    <row r="101" spans="1:10">
      <c r="A101" s="288" t="s">
        <v>484</v>
      </c>
      <c r="B101" s="288">
        <v>2000</v>
      </c>
      <c r="C101" s="288" t="s">
        <v>240</v>
      </c>
      <c r="D101" s="288" t="s">
        <v>242</v>
      </c>
      <c r="E101" s="288" t="s">
        <v>481</v>
      </c>
      <c r="F101" s="288" t="s">
        <v>487</v>
      </c>
      <c r="G101" s="288" t="str">
        <f t="shared" si="4"/>
        <v>Car engines</v>
      </c>
      <c r="H101" s="288" t="str">
        <f t="shared" si="4"/>
        <v>MD - Car engines</v>
      </c>
      <c r="I101" s="288">
        <f t="shared" si="4"/>
        <v>3000.4</v>
      </c>
      <c r="J101" s="288" t="s">
        <v>342</v>
      </c>
    </row>
    <row r="102" spans="1:10">
      <c r="A102" s="288" t="s">
        <v>484</v>
      </c>
      <c r="B102" s="288">
        <v>2000</v>
      </c>
      <c r="C102" s="288" t="s">
        <v>240</v>
      </c>
      <c r="D102" s="288" t="s">
        <v>242</v>
      </c>
      <c r="E102" s="288" t="s">
        <v>481</v>
      </c>
      <c r="F102" s="288" t="s">
        <v>487</v>
      </c>
      <c r="G102" s="288" t="str">
        <f t="shared" si="4"/>
        <v>Furnaces</v>
      </c>
      <c r="H102" s="288" t="str">
        <f t="shared" si="4"/>
        <v>LTH</v>
      </c>
      <c r="I102" s="288">
        <f t="shared" si="4"/>
        <v>20000</v>
      </c>
      <c r="J102" s="288" t="s">
        <v>342</v>
      </c>
    </row>
    <row r="103" spans="1:10">
      <c r="A103" s="288" t="s">
        <v>484</v>
      </c>
      <c r="B103" s="288">
        <v>2000</v>
      </c>
      <c r="C103" s="288" t="s">
        <v>240</v>
      </c>
      <c r="D103" s="288" t="s">
        <v>242</v>
      </c>
      <c r="E103" s="288" t="s">
        <v>481</v>
      </c>
      <c r="F103" s="288" t="s">
        <v>487</v>
      </c>
      <c r="G103" s="288" t="str">
        <f t="shared" si="4"/>
        <v>Light fixtures</v>
      </c>
      <c r="H103" s="288" t="str">
        <f t="shared" si="4"/>
        <v>Light</v>
      </c>
      <c r="I103" s="288">
        <f t="shared" si="4"/>
        <v>1200</v>
      </c>
      <c r="J103" s="288" t="s">
        <v>342</v>
      </c>
    </row>
    <row r="104" spans="1:10">
      <c r="A104" s="288" t="s">
        <v>484</v>
      </c>
      <c r="B104" s="288">
        <v>2000</v>
      </c>
      <c r="C104" s="288" t="s">
        <v>240</v>
      </c>
      <c r="D104" s="288" t="s">
        <v>242</v>
      </c>
      <c r="E104" s="288" t="s">
        <v>481</v>
      </c>
      <c r="F104" s="288" t="s">
        <v>487</v>
      </c>
      <c r="G104" s="288" t="str">
        <f t="shared" si="4"/>
        <v>Truck engines</v>
      </c>
      <c r="H104" s="288" t="str">
        <f t="shared" si="4"/>
        <v>MD - Truck engines</v>
      </c>
      <c r="I104" s="288">
        <f t="shared" si="4"/>
        <v>1799.98</v>
      </c>
      <c r="J104" s="288" t="s">
        <v>342</v>
      </c>
    </row>
    <row r="105" spans="1:10">
      <c r="A105" s="288" t="s">
        <v>484</v>
      </c>
      <c r="B105" s="288">
        <v>2000</v>
      </c>
      <c r="C105" s="288" t="s">
        <v>240</v>
      </c>
      <c r="D105" s="288" t="s">
        <v>242</v>
      </c>
      <c r="E105" s="288" t="s">
        <v>481</v>
      </c>
      <c r="F105" s="288" t="s">
        <v>487</v>
      </c>
      <c r="G105" s="288" t="str">
        <f>'Energy services E'!B120</f>
        <v>Cars</v>
      </c>
      <c r="H105" s="288" t="str">
        <f>'Energy services E'!U72</f>
        <v>Passenger [passenger-km/yr]</v>
      </c>
      <c r="I105" s="288">
        <f>'Energy services E'!U120</f>
        <v>500000000000</v>
      </c>
      <c r="J105" s="288" t="s">
        <v>344</v>
      </c>
    </row>
    <row r="106" spans="1:10">
      <c r="A106" s="288" t="s">
        <v>484</v>
      </c>
      <c r="B106" s="288">
        <v>2000</v>
      </c>
      <c r="C106" s="288" t="s">
        <v>240</v>
      </c>
      <c r="D106" s="288" t="s">
        <v>242</v>
      </c>
      <c r="E106" s="288" t="s">
        <v>481</v>
      </c>
      <c r="F106" s="288" t="s">
        <v>487</v>
      </c>
      <c r="G106" s="288" t="str">
        <f>'Energy services E'!B121</f>
        <v>Homes</v>
      </c>
      <c r="H106" s="288" t="str">
        <f>'Energy services E'!V72</f>
        <v>Space heating [m3-K]</v>
      </c>
      <c r="I106" s="288">
        <f>'Energy services E'!V121</f>
        <v>75000000000</v>
      </c>
      <c r="J106" s="288" t="s">
        <v>101</v>
      </c>
    </row>
    <row r="107" spans="1:10">
      <c r="A107" s="288" t="s">
        <v>484</v>
      </c>
      <c r="B107" s="288">
        <v>2000</v>
      </c>
      <c r="C107" s="288" t="s">
        <v>240</v>
      </c>
      <c r="D107" s="288" t="s">
        <v>242</v>
      </c>
      <c r="E107" s="288" t="s">
        <v>481</v>
      </c>
      <c r="F107" s="288" t="s">
        <v>487</v>
      </c>
      <c r="G107" s="288" t="str">
        <f>'Energy services E'!B122</f>
        <v>Rooms</v>
      </c>
      <c r="H107" s="288" t="str">
        <f>'Energy services E'!T72</f>
        <v>Illumination [lumen-hrs/yr]</v>
      </c>
      <c r="I107" s="288">
        <f>'Energy services E'!T122</f>
        <v>500000000000000</v>
      </c>
      <c r="J107" s="288" t="s">
        <v>102</v>
      </c>
    </row>
    <row r="108" spans="1:10">
      <c r="A108" s="288" t="s">
        <v>484</v>
      </c>
      <c r="B108" s="288">
        <v>2000</v>
      </c>
      <c r="C108" s="288" t="s">
        <v>240</v>
      </c>
      <c r="D108" s="288" t="s">
        <v>242</v>
      </c>
      <c r="E108" s="288" t="s">
        <v>481</v>
      </c>
      <c r="F108" s="288" t="s">
        <v>487</v>
      </c>
      <c r="G108" s="288" t="str">
        <f>'Energy services E'!B123</f>
        <v>Trucks</v>
      </c>
      <c r="H108" s="288" t="str">
        <f>'Energy services E'!S72</f>
        <v>Freight [tonne-km/year]</v>
      </c>
      <c r="I108" s="288">
        <f>'Energy services E'!S123</f>
        <v>150000000000</v>
      </c>
      <c r="J108" s="288" t="s">
        <v>343</v>
      </c>
    </row>
    <row r="109" spans="1:10">
      <c r="A109" s="288" t="s">
        <v>484</v>
      </c>
      <c r="B109" s="288">
        <v>2000</v>
      </c>
      <c r="C109" s="288" t="s">
        <v>240</v>
      </c>
      <c r="D109" s="288" t="s">
        <v>242</v>
      </c>
      <c r="E109" s="288" t="s">
        <v>481</v>
      </c>
      <c r="F109" s="288" t="s">
        <v>487</v>
      </c>
      <c r="G109" s="288" t="str">
        <f t="shared" ref="G109:I114" si="5">G60</f>
        <v>Oil fields</v>
      </c>
      <c r="H109" s="288" t="str">
        <f t="shared" si="5"/>
        <v>Crude</v>
      </c>
      <c r="I109" s="288">
        <f t="shared" si="5"/>
        <v>-50000</v>
      </c>
      <c r="J109" s="288" t="s">
        <v>342</v>
      </c>
    </row>
    <row r="110" spans="1:10">
      <c r="A110" s="288" t="s">
        <v>484</v>
      </c>
      <c r="B110" s="288">
        <v>2000</v>
      </c>
      <c r="C110" s="288" t="s">
        <v>240</v>
      </c>
      <c r="D110" s="288" t="s">
        <v>242</v>
      </c>
      <c r="E110" s="288" t="s">
        <v>481</v>
      </c>
      <c r="F110" s="288" t="s">
        <v>487</v>
      </c>
      <c r="G110" s="288" t="str">
        <f t="shared" si="5"/>
        <v>Crude dist.</v>
      </c>
      <c r="H110" s="288" t="str">
        <f t="shared" si="5"/>
        <v>Crude - Fields</v>
      </c>
      <c r="I110" s="288">
        <f t="shared" si="5"/>
        <v>-47500</v>
      </c>
      <c r="J110" s="288" t="s">
        <v>342</v>
      </c>
    </row>
    <row r="111" spans="1:10">
      <c r="A111" s="288" t="s">
        <v>484</v>
      </c>
      <c r="B111" s="288">
        <v>2000</v>
      </c>
      <c r="C111" s="288" t="s">
        <v>240</v>
      </c>
      <c r="D111" s="288" t="s">
        <v>242</v>
      </c>
      <c r="E111" s="288" t="s">
        <v>481</v>
      </c>
      <c r="F111" s="288" t="s">
        <v>487</v>
      </c>
      <c r="G111" s="288" t="str">
        <f t="shared" si="5"/>
        <v>Oil refineries</v>
      </c>
      <c r="H111" s="288" t="str">
        <f t="shared" si="5"/>
        <v>Crude - Dist.</v>
      </c>
      <c r="I111" s="288">
        <f t="shared" si="5"/>
        <v>-47000</v>
      </c>
      <c r="J111" s="288" t="s">
        <v>342</v>
      </c>
    </row>
    <row r="112" spans="1:10">
      <c r="A112" s="288" t="s">
        <v>484</v>
      </c>
      <c r="B112" s="288">
        <v>2000</v>
      </c>
      <c r="C112" s="288" t="s">
        <v>240</v>
      </c>
      <c r="D112" s="288" t="s">
        <v>242</v>
      </c>
      <c r="E112" s="288" t="s">
        <v>481</v>
      </c>
      <c r="F112" s="288" t="s">
        <v>487</v>
      </c>
      <c r="G112" s="288" t="str">
        <f t="shared" si="5"/>
        <v>Gas wells &amp; proc.</v>
      </c>
      <c r="H112" s="288" t="str">
        <f t="shared" si="5"/>
        <v>NG</v>
      </c>
      <c r="I112" s="288">
        <f t="shared" si="5"/>
        <v>-43000</v>
      </c>
      <c r="J112" s="288" t="s">
        <v>342</v>
      </c>
    </row>
    <row r="113" spans="1:10">
      <c r="A113" s="288" t="s">
        <v>484</v>
      </c>
      <c r="B113" s="288">
        <v>2000</v>
      </c>
      <c r="C113" s="288" t="s">
        <v>240</v>
      </c>
      <c r="D113" s="288" t="s">
        <v>242</v>
      </c>
      <c r="E113" s="288" t="s">
        <v>481</v>
      </c>
      <c r="F113" s="288" t="s">
        <v>487</v>
      </c>
      <c r="G113" s="288" t="str">
        <f t="shared" si="5"/>
        <v>NG dist.</v>
      </c>
      <c r="H113" s="288" t="str">
        <f t="shared" si="5"/>
        <v>NG - Wells</v>
      </c>
      <c r="I113" s="288">
        <f t="shared" si="5"/>
        <v>-41000</v>
      </c>
      <c r="J113" s="288" t="s">
        <v>342</v>
      </c>
    </row>
    <row r="114" spans="1:10">
      <c r="A114" s="288" t="s">
        <v>484</v>
      </c>
      <c r="B114" s="288">
        <v>2000</v>
      </c>
      <c r="C114" s="288" t="s">
        <v>240</v>
      </c>
      <c r="D114" s="288" t="s">
        <v>242</v>
      </c>
      <c r="E114" s="288" t="s">
        <v>481</v>
      </c>
      <c r="F114" s="288" t="s">
        <v>487</v>
      </c>
      <c r="G114" s="288" t="str">
        <f t="shared" si="5"/>
        <v>Power plants</v>
      </c>
      <c r="H114" s="288" t="str">
        <f t="shared" si="5"/>
        <v>NG - Dist.</v>
      </c>
      <c r="I114" s="288">
        <f t="shared" si="5"/>
        <v>-16000</v>
      </c>
      <c r="J114" s="288" t="s">
        <v>342</v>
      </c>
    </row>
    <row r="115" spans="1:10">
      <c r="A115" s="288" t="s">
        <v>484</v>
      </c>
      <c r="B115" s="288">
        <v>2000</v>
      </c>
      <c r="C115" s="288" t="s">
        <v>240</v>
      </c>
      <c r="D115" s="288" t="s">
        <v>242</v>
      </c>
      <c r="E115" s="288" t="s">
        <v>481</v>
      </c>
      <c r="F115" s="288" t="s">
        <v>487</v>
      </c>
      <c r="G115" s="288" t="str">
        <f>'Energy services E'!AJ72</f>
        <v>Furnaces</v>
      </c>
      <c r="H115" s="288" t="str">
        <f>'Energy services E'!B78</f>
        <v>NG - Dist.</v>
      </c>
      <c r="I115" s="288">
        <f>-'Energy services E'!AJ78</f>
        <v>-25000</v>
      </c>
      <c r="J115" s="288" t="s">
        <v>342</v>
      </c>
    </row>
    <row r="116" spans="1:10">
      <c r="A116" s="288" t="s">
        <v>484</v>
      </c>
      <c r="B116" s="288">
        <v>2000</v>
      </c>
      <c r="C116" s="288" t="s">
        <v>240</v>
      </c>
      <c r="D116" s="288" t="s">
        <v>242</v>
      </c>
      <c r="E116" s="288" t="s">
        <v>481</v>
      </c>
      <c r="F116" s="288" t="s">
        <v>487</v>
      </c>
      <c r="G116" s="288" t="str">
        <f t="shared" ref="G116:I118" si="6">G67</f>
        <v>Diesel dist.</v>
      </c>
      <c r="H116" s="288" t="str">
        <f t="shared" si="6"/>
        <v>Diesel</v>
      </c>
      <c r="I116" s="288">
        <f t="shared" si="6"/>
        <v>-15500</v>
      </c>
      <c r="J116" s="288" t="s">
        <v>342</v>
      </c>
    </row>
    <row r="117" spans="1:10">
      <c r="A117" s="288" t="s">
        <v>484</v>
      </c>
      <c r="B117" s="288">
        <v>2000</v>
      </c>
      <c r="C117" s="288" t="s">
        <v>240</v>
      </c>
      <c r="D117" s="288" t="s">
        <v>248</v>
      </c>
      <c r="E117" s="288" t="s">
        <v>481</v>
      </c>
      <c r="F117" s="288" t="s">
        <v>487</v>
      </c>
      <c r="G117" s="288" t="str">
        <f t="shared" si="6"/>
        <v>Gas wells &amp; proc.</v>
      </c>
      <c r="H117" s="288" t="str">
        <f t="shared" si="6"/>
        <v>Diesel - Dist.</v>
      </c>
      <c r="I117" s="288">
        <f t="shared" si="6"/>
        <v>-50</v>
      </c>
      <c r="J117" s="288" t="s">
        <v>342</v>
      </c>
    </row>
    <row r="118" spans="1:10">
      <c r="A118" s="288" t="s">
        <v>484</v>
      </c>
      <c r="B118" s="288">
        <v>2000</v>
      </c>
      <c r="C118" s="288" t="s">
        <v>240</v>
      </c>
      <c r="D118" s="288" t="s">
        <v>248</v>
      </c>
      <c r="E118" s="288" t="s">
        <v>481</v>
      </c>
      <c r="F118" s="288" t="s">
        <v>487</v>
      </c>
      <c r="G118" s="288" t="str">
        <f t="shared" si="6"/>
        <v>Oil fields</v>
      </c>
      <c r="H118" s="288" t="str">
        <f t="shared" si="6"/>
        <v>Diesel - Dist.</v>
      </c>
      <c r="I118" s="288">
        <f t="shared" si="6"/>
        <v>-50</v>
      </c>
      <c r="J118" s="288" t="s">
        <v>342</v>
      </c>
    </row>
    <row r="119" spans="1:10">
      <c r="A119" s="288" t="s">
        <v>484</v>
      </c>
      <c r="B119" s="288">
        <v>2000</v>
      </c>
      <c r="C119" s="288" t="s">
        <v>240</v>
      </c>
      <c r="D119" s="288" t="s">
        <v>242</v>
      </c>
      <c r="E119" s="288" t="s">
        <v>481</v>
      </c>
      <c r="F119" s="288" t="s">
        <v>487</v>
      </c>
      <c r="G119" s="288" t="str">
        <f>'Energy services E'!AL72</f>
        <v>Truck engines</v>
      </c>
      <c r="H119" s="288" t="str">
        <f>'Energy services E'!B80</f>
        <v>Diesel - Dist.</v>
      </c>
      <c r="I119" s="288">
        <f>-'Energy services E'!AL80</f>
        <v>-15050</v>
      </c>
      <c r="J119" s="288" t="s">
        <v>342</v>
      </c>
    </row>
    <row r="120" spans="1:10">
      <c r="A120" s="288" t="s">
        <v>484</v>
      </c>
      <c r="B120" s="288">
        <v>2000</v>
      </c>
      <c r="C120" s="288" t="s">
        <v>240</v>
      </c>
      <c r="D120" s="288" t="s">
        <v>242</v>
      </c>
      <c r="E120" s="288" t="s">
        <v>481</v>
      </c>
      <c r="F120" s="288" t="s">
        <v>487</v>
      </c>
      <c r="G120" s="288" t="str">
        <f t="shared" ref="G120:I126" si="7">G71</f>
        <v>Elect. grid</v>
      </c>
      <c r="H120" s="288" t="str">
        <f t="shared" si="7"/>
        <v>Elect</v>
      </c>
      <c r="I120" s="288">
        <f t="shared" si="7"/>
        <v>-6400</v>
      </c>
      <c r="J120" s="288" t="s">
        <v>342</v>
      </c>
    </row>
    <row r="121" spans="1:10">
      <c r="A121" s="288" t="s">
        <v>484</v>
      </c>
      <c r="B121" s="288">
        <v>2000</v>
      </c>
      <c r="C121" s="288" t="s">
        <v>240</v>
      </c>
      <c r="D121" s="288" t="s">
        <v>248</v>
      </c>
      <c r="E121" s="288" t="s">
        <v>481</v>
      </c>
      <c r="F121" s="288" t="s">
        <v>487</v>
      </c>
      <c r="G121" s="288" t="str">
        <f t="shared" si="7"/>
        <v>Gas wells &amp; proc.</v>
      </c>
      <c r="H121" s="288" t="str">
        <f t="shared" si="7"/>
        <v>Elect - Grid</v>
      </c>
      <c r="I121" s="288">
        <f t="shared" si="7"/>
        <v>-25</v>
      </c>
      <c r="J121" s="288" t="s">
        <v>342</v>
      </c>
    </row>
    <row r="122" spans="1:10">
      <c r="A122" s="288" t="s">
        <v>484</v>
      </c>
      <c r="B122" s="288">
        <v>2000</v>
      </c>
      <c r="C122" s="288" t="s">
        <v>240</v>
      </c>
      <c r="D122" s="288" t="s">
        <v>248</v>
      </c>
      <c r="E122" s="288" t="s">
        <v>481</v>
      </c>
      <c r="F122" s="288" t="s">
        <v>487</v>
      </c>
      <c r="G122" s="288" t="str">
        <f t="shared" si="7"/>
        <v>Oil fields</v>
      </c>
      <c r="H122" s="288" t="str">
        <f t="shared" si="7"/>
        <v>Elect - Grid</v>
      </c>
      <c r="I122" s="288">
        <f t="shared" si="7"/>
        <v>-25</v>
      </c>
      <c r="J122" s="288" t="s">
        <v>342</v>
      </c>
    </row>
    <row r="123" spans="1:10">
      <c r="A123" s="288" t="s">
        <v>484</v>
      </c>
      <c r="B123" s="288">
        <v>2000</v>
      </c>
      <c r="C123" s="288" t="s">
        <v>240</v>
      </c>
      <c r="D123" s="288" t="s">
        <v>248</v>
      </c>
      <c r="E123" s="288" t="s">
        <v>481</v>
      </c>
      <c r="F123" s="288" t="s">
        <v>487</v>
      </c>
      <c r="G123" s="288" t="str">
        <f t="shared" si="7"/>
        <v>Crude dist.</v>
      </c>
      <c r="H123" s="288" t="str">
        <f t="shared" si="7"/>
        <v>Elect - Grid</v>
      </c>
      <c r="I123" s="288">
        <f t="shared" si="7"/>
        <v>-25</v>
      </c>
      <c r="J123" s="288" t="s">
        <v>342</v>
      </c>
    </row>
    <row r="124" spans="1:10">
      <c r="A124" s="288" t="s">
        <v>484</v>
      </c>
      <c r="B124" s="288">
        <v>2000</v>
      </c>
      <c r="C124" s="288" t="s">
        <v>240</v>
      </c>
      <c r="D124" s="288" t="s">
        <v>248</v>
      </c>
      <c r="E124" s="288" t="s">
        <v>481</v>
      </c>
      <c r="F124" s="288" t="s">
        <v>487</v>
      </c>
      <c r="G124" s="288" t="str">
        <f t="shared" si="7"/>
        <v>NG dist.</v>
      </c>
      <c r="H124" s="288" t="str">
        <f t="shared" si="7"/>
        <v>Elect - Grid</v>
      </c>
      <c r="I124" s="288">
        <f t="shared" si="7"/>
        <v>-25</v>
      </c>
      <c r="J124" s="288" t="s">
        <v>342</v>
      </c>
    </row>
    <row r="125" spans="1:10">
      <c r="A125" s="288" t="s">
        <v>484</v>
      </c>
      <c r="B125" s="288">
        <v>2000</v>
      </c>
      <c r="C125" s="288" t="s">
        <v>240</v>
      </c>
      <c r="D125" s="288" t="s">
        <v>248</v>
      </c>
      <c r="E125" s="288" t="s">
        <v>481</v>
      </c>
      <c r="F125" s="288" t="s">
        <v>487</v>
      </c>
      <c r="G125" s="288" t="str">
        <f t="shared" si="7"/>
        <v>Oil refineries</v>
      </c>
      <c r="H125" s="288" t="str">
        <f t="shared" si="7"/>
        <v>Elect - Grid</v>
      </c>
      <c r="I125" s="288">
        <f t="shared" si="7"/>
        <v>-75</v>
      </c>
      <c r="J125" s="288" t="s">
        <v>342</v>
      </c>
    </row>
    <row r="126" spans="1:10">
      <c r="A126" s="288" t="s">
        <v>484</v>
      </c>
      <c r="B126" s="288">
        <v>2000</v>
      </c>
      <c r="C126" s="288" t="s">
        <v>240</v>
      </c>
      <c r="D126" s="288" t="s">
        <v>248</v>
      </c>
      <c r="E126" s="288" t="s">
        <v>481</v>
      </c>
      <c r="F126" s="288" t="s">
        <v>487</v>
      </c>
      <c r="G126" s="288" t="str">
        <f t="shared" si="7"/>
        <v>Power plants</v>
      </c>
      <c r="H126" s="288" t="str">
        <f t="shared" si="7"/>
        <v>Elect - Grid</v>
      </c>
      <c r="I126" s="288">
        <f t="shared" si="7"/>
        <v>-100</v>
      </c>
      <c r="J126" s="288" t="s">
        <v>342</v>
      </c>
    </row>
    <row r="127" spans="1:10">
      <c r="A127" s="288" t="s">
        <v>484</v>
      </c>
      <c r="B127" s="288">
        <v>2000</v>
      </c>
      <c r="C127" s="288" t="s">
        <v>240</v>
      </c>
      <c r="D127" s="288" t="s">
        <v>242</v>
      </c>
      <c r="E127" s="288" t="s">
        <v>481</v>
      </c>
      <c r="F127" s="288" t="s">
        <v>487</v>
      </c>
      <c r="G127" s="288" t="str">
        <f>'Energy services E'!AK72</f>
        <v>Light fixtures</v>
      </c>
      <c r="H127" s="288" t="str">
        <f>'Energy services E'!B82</f>
        <v>Elect - Grid</v>
      </c>
      <c r="I127" s="288">
        <f>-'Energy services E'!AK82</f>
        <v>-6000</v>
      </c>
      <c r="J127" s="288" t="s">
        <v>342</v>
      </c>
    </row>
    <row r="128" spans="1:10">
      <c r="A128" s="288" t="s">
        <v>484</v>
      </c>
      <c r="B128" s="288">
        <v>2000</v>
      </c>
      <c r="C128" s="288" t="s">
        <v>240</v>
      </c>
      <c r="D128" s="288" t="s">
        <v>242</v>
      </c>
      <c r="E128" s="288" t="s">
        <v>481</v>
      </c>
      <c r="F128" s="288" t="s">
        <v>487</v>
      </c>
      <c r="G128" s="288" t="str">
        <f>G79</f>
        <v>Petrol dist.</v>
      </c>
      <c r="H128" s="288" t="str">
        <f>H79</f>
        <v>Petrol</v>
      </c>
      <c r="I128" s="288">
        <f>I79</f>
        <v>-26500</v>
      </c>
      <c r="J128" s="288" t="s">
        <v>342</v>
      </c>
    </row>
    <row r="129" spans="1:10">
      <c r="A129" s="288" t="s">
        <v>484</v>
      </c>
      <c r="B129" s="288">
        <v>2000</v>
      </c>
      <c r="C129" s="288" t="s">
        <v>240</v>
      </c>
      <c r="D129" s="288" t="s">
        <v>242</v>
      </c>
      <c r="E129" s="288" t="s">
        <v>481</v>
      </c>
      <c r="F129" s="288" t="s">
        <v>487</v>
      </c>
      <c r="G129" s="288" t="str">
        <f>'Energy services E'!AI72</f>
        <v>Car engines</v>
      </c>
      <c r="H129" s="288" t="str">
        <f>'Energy services E'!B84</f>
        <v>Petrol - Dist.</v>
      </c>
      <c r="I129" s="288">
        <f>-'Energy services E'!AI84</f>
        <v>-26000</v>
      </c>
      <c r="J129" s="288" t="s">
        <v>342</v>
      </c>
    </row>
    <row r="130" spans="1:10">
      <c r="A130" s="288" t="s">
        <v>484</v>
      </c>
      <c r="B130" s="288">
        <v>2000</v>
      </c>
      <c r="C130" s="288" t="s">
        <v>240</v>
      </c>
      <c r="D130" s="288" t="s">
        <v>242</v>
      </c>
      <c r="E130" s="288" t="s">
        <v>481</v>
      </c>
      <c r="F130" s="288" t="s">
        <v>487</v>
      </c>
      <c r="G130" s="288" t="str">
        <f>'Energy services E'!AO72</f>
        <v>Rooms</v>
      </c>
      <c r="H130" s="288" t="str">
        <f>'Energy services E'!B85</f>
        <v>Light</v>
      </c>
      <c r="I130" s="288">
        <f>-'Energy services E'!AO85</f>
        <v>-1200</v>
      </c>
      <c r="J130" s="288" t="s">
        <v>342</v>
      </c>
    </row>
    <row r="131" spans="1:10">
      <c r="A131" s="288" t="s">
        <v>484</v>
      </c>
      <c r="B131" s="288">
        <v>2000</v>
      </c>
      <c r="C131" s="288" t="s">
        <v>240</v>
      </c>
      <c r="D131" s="288" t="s">
        <v>242</v>
      </c>
      <c r="E131" s="288" t="s">
        <v>481</v>
      </c>
      <c r="F131" s="288" t="s">
        <v>487</v>
      </c>
      <c r="G131" s="288" t="str">
        <f>'Energy services E'!AN72</f>
        <v>Homes</v>
      </c>
      <c r="H131" s="288" t="str">
        <f>'Energy services E'!B86</f>
        <v>LTH</v>
      </c>
      <c r="I131" s="288">
        <f>-'Energy services E'!AN86</f>
        <v>-20000</v>
      </c>
      <c r="J131" s="288" t="s">
        <v>342</v>
      </c>
    </row>
    <row r="132" spans="1:10">
      <c r="A132" s="288" t="s">
        <v>484</v>
      </c>
      <c r="B132" s="288">
        <v>2000</v>
      </c>
      <c r="C132" s="288" t="s">
        <v>240</v>
      </c>
      <c r="D132" s="288" t="s">
        <v>242</v>
      </c>
      <c r="E132" s="288" t="s">
        <v>481</v>
      </c>
      <c r="F132" s="288" t="s">
        <v>487</v>
      </c>
      <c r="G132" s="288" t="str">
        <f>'Energy services E'!AM72</f>
        <v>Cars</v>
      </c>
      <c r="H132" s="288" t="str">
        <f>'Energy services E'!B87</f>
        <v>MD - Car engines</v>
      </c>
      <c r="I132" s="288">
        <f>-'Energy services E'!AM87</f>
        <v>-3000.4000000000015</v>
      </c>
      <c r="J132" s="288" t="s">
        <v>342</v>
      </c>
    </row>
    <row r="133" spans="1:10">
      <c r="A133" s="288" t="s">
        <v>484</v>
      </c>
      <c r="B133" s="288">
        <v>2000</v>
      </c>
      <c r="C133" s="288" t="s">
        <v>240</v>
      </c>
      <c r="D133" s="288" t="s">
        <v>242</v>
      </c>
      <c r="E133" s="288" t="s">
        <v>481</v>
      </c>
      <c r="F133" s="288" t="s">
        <v>487</v>
      </c>
      <c r="G133" s="288" t="str">
        <f>'Energy services E'!AP72</f>
        <v>Trucks</v>
      </c>
      <c r="H133" s="288" t="str">
        <f>'Energy services E'!B88</f>
        <v>MD - Truck engines</v>
      </c>
      <c r="I133" s="289">
        <f>-'Energy services E'!AP88</f>
        <v>-1799.9799999999996</v>
      </c>
      <c r="J133" s="288" t="s">
        <v>342</v>
      </c>
    </row>
    <row r="134" spans="1:10">
      <c r="A134" s="288" t="s">
        <v>484</v>
      </c>
      <c r="B134" s="288">
        <v>2000</v>
      </c>
      <c r="C134" s="288" t="s">
        <v>240</v>
      </c>
      <c r="D134" s="288" t="s">
        <v>248</v>
      </c>
      <c r="E134" s="288" t="s">
        <v>481</v>
      </c>
      <c r="F134" s="288" t="s">
        <v>487</v>
      </c>
      <c r="G134" s="288" t="str">
        <f>'Energy services E'!AB72</f>
        <v>Crude dist.</v>
      </c>
      <c r="H134" s="288" t="str">
        <f>'Energy services E'!B89</f>
        <v>Freight [tonne-km/year]</v>
      </c>
      <c r="I134" s="290">
        <f>-'Energy services E'!AB89</f>
        <v>-1666685185.3909488</v>
      </c>
      <c r="J134" s="288" t="s">
        <v>343</v>
      </c>
    </row>
    <row r="135" spans="1:10">
      <c r="A135" s="288" t="s">
        <v>484</v>
      </c>
      <c r="B135" s="288">
        <v>2000</v>
      </c>
      <c r="C135" s="288" t="s">
        <v>240</v>
      </c>
      <c r="D135" s="288" t="s">
        <v>248</v>
      </c>
      <c r="E135" s="288" t="s">
        <v>481</v>
      </c>
      <c r="F135" s="288" t="s">
        <v>487</v>
      </c>
      <c r="G135" s="288" t="str">
        <f>'Energy services E'!AC72</f>
        <v>NG dist.</v>
      </c>
      <c r="H135" s="288" t="str">
        <f>'Energy services E'!B89</f>
        <v>Freight [tonne-km/year]</v>
      </c>
      <c r="I135" s="290">
        <f>-'Energy services E'!AC89</f>
        <v>-1666685185.3909488</v>
      </c>
      <c r="J135" s="288" t="s">
        <v>343</v>
      </c>
    </row>
    <row r="136" spans="1:10">
      <c r="A136" s="288" t="s">
        <v>484</v>
      </c>
      <c r="B136" s="288">
        <v>2000</v>
      </c>
      <c r="C136" s="288" t="s">
        <v>240</v>
      </c>
      <c r="D136" s="288" t="s">
        <v>248</v>
      </c>
      <c r="E136" s="288" t="s">
        <v>481</v>
      </c>
      <c r="F136" s="288" t="s">
        <v>487</v>
      </c>
      <c r="G136" s="288" t="str">
        <f>'Energy services E'!AG72</f>
        <v>Diesel dist.</v>
      </c>
      <c r="H136" s="288" t="str">
        <f>'Energy services E'!B89</f>
        <v>Freight [tonne-km/year]</v>
      </c>
      <c r="I136" s="288">
        <f>-'Energy services E'!AG89</f>
        <v>-1500000000</v>
      </c>
      <c r="J136" s="288" t="s">
        <v>343</v>
      </c>
    </row>
    <row r="137" spans="1:10">
      <c r="A137" s="288" t="s">
        <v>484</v>
      </c>
      <c r="B137" s="288">
        <v>2000</v>
      </c>
      <c r="C137" s="288" t="s">
        <v>240</v>
      </c>
      <c r="D137" s="288" t="s">
        <v>248</v>
      </c>
      <c r="E137" s="288" t="s">
        <v>481</v>
      </c>
      <c r="F137" s="288" t="s">
        <v>487</v>
      </c>
      <c r="G137" s="288" t="str">
        <f>'Energy services E'!AH72</f>
        <v>Petrol dist.</v>
      </c>
      <c r="H137" s="288" t="str">
        <f>'Energy services E'!B89</f>
        <v>Freight [tonne-km/year]</v>
      </c>
      <c r="I137" s="288">
        <f>-'Energy services E'!AH89</f>
        <v>-2250000000</v>
      </c>
      <c r="J137" s="288" t="s">
        <v>343</v>
      </c>
    </row>
    <row r="138" spans="1:10">
      <c r="A138" s="288" t="s">
        <v>484</v>
      </c>
      <c r="B138" s="288">
        <v>2000</v>
      </c>
      <c r="C138" s="288" t="s">
        <v>243</v>
      </c>
      <c r="D138" s="288" t="s">
        <v>16</v>
      </c>
      <c r="E138" s="288" t="s">
        <v>481</v>
      </c>
      <c r="F138" s="288" t="s">
        <v>487</v>
      </c>
      <c r="G138" s="288" t="s">
        <v>16</v>
      </c>
      <c r="H138" s="288" t="str">
        <f>'Energy services E'!B89</f>
        <v>Freight [tonne-km/year]</v>
      </c>
      <c r="I138" s="291">
        <f>'Energy services E'!AZ89</f>
        <v>142916629629.21808</v>
      </c>
      <c r="J138" s="288" t="s">
        <v>343</v>
      </c>
    </row>
    <row r="139" spans="1:10">
      <c r="A139" s="288" t="s">
        <v>484</v>
      </c>
      <c r="B139" s="288">
        <v>2000</v>
      </c>
      <c r="C139" s="288" t="s">
        <v>243</v>
      </c>
      <c r="D139" s="288" t="s">
        <v>24</v>
      </c>
      <c r="E139" s="288" t="s">
        <v>481</v>
      </c>
      <c r="F139" s="288" t="s">
        <v>487</v>
      </c>
      <c r="G139" s="288" t="s">
        <v>24</v>
      </c>
      <c r="H139" s="288" t="str">
        <f>'Energy services E'!B90</f>
        <v>Illumination [lumen-hrs/yr]</v>
      </c>
      <c r="I139" s="288">
        <f>'Energy services E'!AY90</f>
        <v>500000000000000</v>
      </c>
      <c r="J139" s="288" t="s">
        <v>102</v>
      </c>
    </row>
    <row r="140" spans="1:10">
      <c r="A140" s="288" t="s">
        <v>484</v>
      </c>
      <c r="B140" s="288">
        <v>2000</v>
      </c>
      <c r="C140" s="288" t="s">
        <v>243</v>
      </c>
      <c r="D140" s="288" t="s">
        <v>16</v>
      </c>
      <c r="E140" s="288" t="s">
        <v>481</v>
      </c>
      <c r="F140" s="288" t="s">
        <v>487</v>
      </c>
      <c r="G140" s="288" t="s">
        <v>16</v>
      </c>
      <c r="H140" s="288" t="str">
        <f>'Energy services E'!B91</f>
        <v>Passenger [passenger-km/yr]</v>
      </c>
      <c r="I140" s="288">
        <f>'Energy services E'!AZ91</f>
        <v>500000000000</v>
      </c>
      <c r="J140" s="288" t="s">
        <v>344</v>
      </c>
    </row>
    <row r="141" spans="1:10">
      <c r="A141" s="288" t="s">
        <v>484</v>
      </c>
      <c r="B141" s="288">
        <v>2000</v>
      </c>
      <c r="C141" s="288" t="s">
        <v>243</v>
      </c>
      <c r="D141" s="288" t="s">
        <v>24</v>
      </c>
      <c r="E141" s="288" t="s">
        <v>481</v>
      </c>
      <c r="F141" s="288" t="s">
        <v>487</v>
      </c>
      <c r="G141" s="288" t="s">
        <v>24</v>
      </c>
      <c r="H141" s="288" t="str">
        <f>'Energy services E'!B92</f>
        <v>Space heating [m3-K]</v>
      </c>
      <c r="I141" s="288">
        <f>'Energy services E'!AY92</f>
        <v>75000000000</v>
      </c>
      <c r="J141" s="288" t="s">
        <v>101</v>
      </c>
    </row>
    <row r="142" spans="1:10">
      <c r="A142" s="292" t="s">
        <v>484</v>
      </c>
      <c r="B142" s="292">
        <f>B89</f>
        <v>2000</v>
      </c>
      <c r="C142" s="292" t="str">
        <f>C89</f>
        <v>Supply</v>
      </c>
      <c r="D142" s="292" t="str">
        <f>D89</f>
        <v>Total primary energy supply</v>
      </c>
      <c r="E142" s="292" t="s">
        <v>482</v>
      </c>
      <c r="F142" s="292" t="str">
        <f t="shared" ref="F142:H143" si="8">F89</f>
        <v>Services</v>
      </c>
      <c r="G142" s="292" t="str">
        <f>G89</f>
        <v>Resources - Crude</v>
      </c>
      <c r="H142" s="292" t="str">
        <f>H89</f>
        <v>Crude</v>
      </c>
      <c r="I142" s="292">
        <f>'Exergy services X'!C103</f>
        <v>53500</v>
      </c>
      <c r="J142" s="292" t="s">
        <v>342</v>
      </c>
    </row>
    <row r="143" spans="1:10">
      <c r="A143" s="292" t="s">
        <v>484</v>
      </c>
      <c r="B143" s="292">
        <f t="shared" ref="B143:D143" si="9">B90</f>
        <v>2000</v>
      </c>
      <c r="C143" s="292" t="str">
        <f t="shared" si="9"/>
        <v>Supply</v>
      </c>
      <c r="D143" s="292" t="str">
        <f t="shared" si="9"/>
        <v>Total primary energy supply</v>
      </c>
      <c r="E143" s="292" t="s">
        <v>482</v>
      </c>
      <c r="F143" s="292" t="str">
        <f t="shared" si="8"/>
        <v>Services</v>
      </c>
      <c r="G143" s="292" t="str">
        <f t="shared" si="8"/>
        <v>Resources - NG</v>
      </c>
      <c r="H143" s="292" t="str">
        <f t="shared" si="8"/>
        <v>NG</v>
      </c>
      <c r="I143" s="292">
        <f>'Exergy services X'!F104</f>
        <v>44720</v>
      </c>
      <c r="J143" s="292" t="s">
        <v>342</v>
      </c>
    </row>
    <row r="144" spans="1:10">
      <c r="A144" s="292" t="s">
        <v>484</v>
      </c>
      <c r="B144" s="292">
        <f t="shared" ref="B144:D144" si="10">B91</f>
        <v>2000</v>
      </c>
      <c r="C144" s="292" t="str">
        <f t="shared" si="10"/>
        <v>Supply</v>
      </c>
      <c r="D144" s="292" t="str">
        <f t="shared" si="10"/>
        <v>Transformation processes</v>
      </c>
      <c r="E144" s="292" t="s">
        <v>482</v>
      </c>
      <c r="F144" s="292" t="str">
        <f t="shared" ref="F144:H144" si="11">F91</f>
        <v>Services</v>
      </c>
      <c r="G144" s="292" t="str">
        <f t="shared" si="11"/>
        <v>Gas wells &amp; proc.</v>
      </c>
      <c r="H144" s="292" t="str">
        <f t="shared" si="11"/>
        <v>NG - Wells</v>
      </c>
      <c r="I144" s="292">
        <f>'Exergy services X'!G105</f>
        <v>42640</v>
      </c>
      <c r="J144" s="292" t="s">
        <v>342</v>
      </c>
    </row>
    <row r="145" spans="1:10">
      <c r="A145" s="292" t="s">
        <v>484</v>
      </c>
      <c r="B145" s="292">
        <f t="shared" ref="B145:D145" si="12">B92</f>
        <v>2000</v>
      </c>
      <c r="C145" s="292" t="str">
        <f t="shared" si="12"/>
        <v>Supply</v>
      </c>
      <c r="D145" s="292" t="str">
        <f t="shared" si="12"/>
        <v>Transformation processes</v>
      </c>
      <c r="E145" s="292" t="s">
        <v>482</v>
      </c>
      <c r="F145" s="292" t="str">
        <f t="shared" ref="F145:H145" si="13">F92</f>
        <v>Services</v>
      </c>
      <c r="G145" s="292" t="str">
        <f t="shared" si="13"/>
        <v>Oil fields</v>
      </c>
      <c r="H145" s="292" t="str">
        <f t="shared" si="13"/>
        <v>Crude - Fields</v>
      </c>
      <c r="I145" s="292">
        <f>'Exergy services X'!D106</f>
        <v>50825</v>
      </c>
      <c r="J145" s="292" t="s">
        <v>342</v>
      </c>
    </row>
    <row r="146" spans="1:10">
      <c r="A146" s="292" t="s">
        <v>484</v>
      </c>
      <c r="B146" s="292">
        <f t="shared" ref="B146:D146" si="14">B93</f>
        <v>2000</v>
      </c>
      <c r="C146" s="292" t="str">
        <f t="shared" si="14"/>
        <v>Supply</v>
      </c>
      <c r="D146" s="292" t="str">
        <f t="shared" si="14"/>
        <v>Transformation processes</v>
      </c>
      <c r="E146" s="292" t="s">
        <v>482</v>
      </c>
      <c r="F146" s="292" t="str">
        <f t="shared" ref="F146:H146" si="15">F93</f>
        <v>Services</v>
      </c>
      <c r="G146" s="292" t="str">
        <f t="shared" si="15"/>
        <v>Crude dist.</v>
      </c>
      <c r="H146" s="292" t="str">
        <f t="shared" si="15"/>
        <v>Crude - Dist.</v>
      </c>
      <c r="I146" s="292">
        <f>'Exergy services X'!E107</f>
        <v>50290</v>
      </c>
      <c r="J146" s="292" t="s">
        <v>342</v>
      </c>
    </row>
    <row r="147" spans="1:10">
      <c r="A147" s="292" t="s">
        <v>484</v>
      </c>
      <c r="B147" s="292">
        <f t="shared" ref="B147:D147" si="16">B94</f>
        <v>2000</v>
      </c>
      <c r="C147" s="292" t="str">
        <f t="shared" si="16"/>
        <v>Supply</v>
      </c>
      <c r="D147" s="292" t="str">
        <f t="shared" si="16"/>
        <v>Transformation processes</v>
      </c>
      <c r="E147" s="292" t="s">
        <v>482</v>
      </c>
      <c r="F147" s="292" t="str">
        <f t="shared" ref="F147:H147" si="17">F94</f>
        <v>Services</v>
      </c>
      <c r="G147" s="292" t="str">
        <f t="shared" si="17"/>
        <v>NG dist.</v>
      </c>
      <c r="H147" s="292" t="str">
        <f t="shared" si="17"/>
        <v>NG - Dist.</v>
      </c>
      <c r="I147" s="292">
        <f>'Exergy services X'!H108</f>
        <v>42640</v>
      </c>
      <c r="J147" s="292" t="s">
        <v>342</v>
      </c>
    </row>
    <row r="148" spans="1:10">
      <c r="A148" s="292" t="s">
        <v>484</v>
      </c>
      <c r="B148" s="292">
        <f t="shared" ref="B148:D148" si="18">B95</f>
        <v>2000</v>
      </c>
      <c r="C148" s="292" t="str">
        <f t="shared" si="18"/>
        <v>Supply</v>
      </c>
      <c r="D148" s="292" t="str">
        <f t="shared" si="18"/>
        <v>Transformation processes</v>
      </c>
      <c r="E148" s="292" t="s">
        <v>482</v>
      </c>
      <c r="F148" s="292" t="str">
        <f t="shared" ref="F148:H148" si="19">F95</f>
        <v>Services</v>
      </c>
      <c r="G148" s="292" t="str">
        <f t="shared" si="19"/>
        <v>Oil refineries</v>
      </c>
      <c r="H148" s="292" t="str">
        <f t="shared" si="19"/>
        <v>Diesel</v>
      </c>
      <c r="I148" s="292">
        <f>'Exergy services X'!I109</f>
        <v>16585</v>
      </c>
      <c r="J148" s="292" t="s">
        <v>342</v>
      </c>
    </row>
    <row r="149" spans="1:10">
      <c r="A149" s="292" t="s">
        <v>484</v>
      </c>
      <c r="B149" s="292">
        <f t="shared" ref="B149:D149" si="20">B96</f>
        <v>2000</v>
      </c>
      <c r="C149" s="292" t="str">
        <f t="shared" si="20"/>
        <v>Supply</v>
      </c>
      <c r="D149" s="292" t="str">
        <f t="shared" si="20"/>
        <v>Transformation processes</v>
      </c>
      <c r="E149" s="292" t="s">
        <v>482</v>
      </c>
      <c r="F149" s="292" t="str">
        <f t="shared" ref="F149:H149" si="21">F96</f>
        <v>Services</v>
      </c>
      <c r="G149" s="292" t="str">
        <f t="shared" si="21"/>
        <v>Oil refineries</v>
      </c>
      <c r="H149" s="292" t="str">
        <f t="shared" si="21"/>
        <v>Petrol</v>
      </c>
      <c r="I149" s="292">
        <f>'Exergy services X'!M109</f>
        <v>28355</v>
      </c>
      <c r="J149" s="292" t="s">
        <v>342</v>
      </c>
    </row>
    <row r="150" spans="1:10">
      <c r="A150" s="292" t="s">
        <v>484</v>
      </c>
      <c r="B150" s="292">
        <f t="shared" ref="B150:D150" si="22">B97</f>
        <v>2000</v>
      </c>
      <c r="C150" s="292" t="str">
        <f t="shared" si="22"/>
        <v>Supply</v>
      </c>
      <c r="D150" s="292" t="str">
        <f t="shared" si="22"/>
        <v>Transformation processes</v>
      </c>
      <c r="E150" s="292" t="s">
        <v>482</v>
      </c>
      <c r="F150" s="292" t="str">
        <f t="shared" ref="F150:H150" si="23">F97</f>
        <v>Services</v>
      </c>
      <c r="G150" s="292" t="str">
        <f t="shared" si="23"/>
        <v>Power plants</v>
      </c>
      <c r="H150" s="292" t="str">
        <f t="shared" si="23"/>
        <v>Elect</v>
      </c>
      <c r="I150" s="292">
        <f>'Exergy services X'!K110</f>
        <v>6400</v>
      </c>
      <c r="J150" s="292" t="s">
        <v>342</v>
      </c>
    </row>
    <row r="151" spans="1:10">
      <c r="A151" s="292" t="s">
        <v>484</v>
      </c>
      <c r="B151" s="292">
        <f t="shared" ref="B151:D151" si="24">B98</f>
        <v>2000</v>
      </c>
      <c r="C151" s="292" t="str">
        <f t="shared" si="24"/>
        <v>Supply</v>
      </c>
      <c r="D151" s="292" t="str">
        <f t="shared" si="24"/>
        <v>Transformation processes</v>
      </c>
      <c r="E151" s="292" t="s">
        <v>482</v>
      </c>
      <c r="F151" s="292" t="str">
        <f t="shared" ref="F151:H151" si="25">F98</f>
        <v>Services</v>
      </c>
      <c r="G151" s="292" t="str">
        <f t="shared" si="25"/>
        <v>Elect. grid</v>
      </c>
      <c r="H151" s="292" t="str">
        <f t="shared" si="25"/>
        <v>Elect - Grid</v>
      </c>
      <c r="I151" s="292">
        <f>'Exergy services X'!L111</f>
        <v>6275</v>
      </c>
      <c r="J151" s="292" t="s">
        <v>342</v>
      </c>
    </row>
    <row r="152" spans="1:10">
      <c r="A152" s="292" t="s">
        <v>484</v>
      </c>
      <c r="B152" s="292">
        <f t="shared" ref="B152:D152" si="26">B99</f>
        <v>2000</v>
      </c>
      <c r="C152" s="292" t="str">
        <f t="shared" si="26"/>
        <v>Supply</v>
      </c>
      <c r="D152" s="292" t="str">
        <f t="shared" si="26"/>
        <v>Transformation processes</v>
      </c>
      <c r="E152" s="292" t="s">
        <v>482</v>
      </c>
      <c r="F152" s="292" t="str">
        <f t="shared" ref="F152:H152" si="27">F99</f>
        <v>Services</v>
      </c>
      <c r="G152" s="292" t="str">
        <f t="shared" si="27"/>
        <v>Diesel dist.</v>
      </c>
      <c r="H152" s="292" t="str">
        <f t="shared" si="27"/>
        <v>Diesel - Dist.</v>
      </c>
      <c r="I152" s="292">
        <f>'Exergy services X'!J112</f>
        <v>16210.500000000002</v>
      </c>
      <c r="J152" s="292" t="s">
        <v>342</v>
      </c>
    </row>
    <row r="153" spans="1:10">
      <c r="A153" s="292" t="s">
        <v>484</v>
      </c>
      <c r="B153" s="292">
        <f t="shared" ref="B153:D153" si="28">B100</f>
        <v>2000</v>
      </c>
      <c r="C153" s="292" t="str">
        <f t="shared" si="28"/>
        <v>Supply</v>
      </c>
      <c r="D153" s="292" t="str">
        <f t="shared" si="28"/>
        <v>Transformation processes</v>
      </c>
      <c r="E153" s="292" t="s">
        <v>482</v>
      </c>
      <c r="F153" s="292" t="str">
        <f t="shared" ref="F153:H153" si="29">F100</f>
        <v>Services</v>
      </c>
      <c r="G153" s="292" t="str">
        <f t="shared" si="29"/>
        <v>Petrol dist.</v>
      </c>
      <c r="H153" s="292" t="str">
        <f t="shared" si="29"/>
        <v>Petrol - Dist.</v>
      </c>
      <c r="I153" s="292">
        <f>'Exergy services X'!N113</f>
        <v>27820</v>
      </c>
      <c r="J153" s="292" t="s">
        <v>342</v>
      </c>
    </row>
    <row r="154" spans="1:10">
      <c r="A154" s="292" t="s">
        <v>484</v>
      </c>
      <c r="B154" s="292">
        <f t="shared" ref="B154:D154" si="30">B101</f>
        <v>2000</v>
      </c>
      <c r="C154" s="292" t="str">
        <f t="shared" si="30"/>
        <v>Supply</v>
      </c>
      <c r="D154" s="292" t="str">
        <f t="shared" si="30"/>
        <v>Transformation processes</v>
      </c>
      <c r="E154" s="292" t="s">
        <v>482</v>
      </c>
      <c r="F154" s="292" t="str">
        <f t="shared" ref="F154:H154" si="31">F101</f>
        <v>Services</v>
      </c>
      <c r="G154" s="292" t="str">
        <f t="shared" si="31"/>
        <v>Car engines</v>
      </c>
      <c r="H154" s="292" t="str">
        <f t="shared" si="31"/>
        <v>MD - Car engines</v>
      </c>
      <c r="I154" s="292">
        <f>'Exergy services X'!Q114</f>
        <v>3000.4000000000015</v>
      </c>
      <c r="J154" s="292" t="s">
        <v>342</v>
      </c>
    </row>
    <row r="155" spans="1:10">
      <c r="A155" s="292" t="s">
        <v>484</v>
      </c>
      <c r="B155" s="292">
        <f t="shared" ref="B155:D155" si="32">B102</f>
        <v>2000</v>
      </c>
      <c r="C155" s="292" t="str">
        <f t="shared" si="32"/>
        <v>Supply</v>
      </c>
      <c r="D155" s="292" t="str">
        <f t="shared" si="32"/>
        <v>Transformation processes</v>
      </c>
      <c r="E155" s="292" t="s">
        <v>482</v>
      </c>
      <c r="F155" s="292" t="str">
        <f t="shared" ref="F155:H155" si="33">F102</f>
        <v>Services</v>
      </c>
      <c r="G155" s="292" t="str">
        <f t="shared" si="33"/>
        <v>Furnaces</v>
      </c>
      <c r="H155" s="292" t="str">
        <f t="shared" si="33"/>
        <v>LTH</v>
      </c>
      <c r="I155" s="292">
        <f>'Exergy services X'!P115</f>
        <v>335.40164346805403</v>
      </c>
      <c r="J155" s="292" t="s">
        <v>342</v>
      </c>
    </row>
    <row r="156" spans="1:10">
      <c r="A156" s="292" t="s">
        <v>484</v>
      </c>
      <c r="B156" s="292">
        <f t="shared" ref="B156:D156" si="34">B103</f>
        <v>2000</v>
      </c>
      <c r="C156" s="292" t="str">
        <f t="shared" si="34"/>
        <v>Supply</v>
      </c>
      <c r="D156" s="292" t="str">
        <f t="shared" si="34"/>
        <v>Transformation processes</v>
      </c>
      <c r="E156" s="292" t="s">
        <v>482</v>
      </c>
      <c r="F156" s="292" t="str">
        <f t="shared" ref="F156:H156" si="35">F103</f>
        <v>Services</v>
      </c>
      <c r="G156" s="292" t="str">
        <f t="shared" si="35"/>
        <v>Light fixtures</v>
      </c>
      <c r="H156" s="292" t="str">
        <f t="shared" si="35"/>
        <v>Light</v>
      </c>
      <c r="I156" s="292">
        <f>'Exergy services X'!O116</f>
        <v>96</v>
      </c>
      <c r="J156" s="292" t="s">
        <v>342</v>
      </c>
    </row>
    <row r="157" spans="1:10">
      <c r="A157" s="292" t="s">
        <v>484</v>
      </c>
      <c r="B157" s="292">
        <f t="shared" ref="B157:D157" si="36">B104</f>
        <v>2000</v>
      </c>
      <c r="C157" s="292" t="str">
        <f t="shared" si="36"/>
        <v>Supply</v>
      </c>
      <c r="D157" s="292" t="str">
        <f t="shared" si="36"/>
        <v>Transformation processes</v>
      </c>
      <c r="E157" s="292" t="s">
        <v>482</v>
      </c>
      <c r="F157" s="292" t="str">
        <f t="shared" ref="F157:H157" si="37">F104</f>
        <v>Services</v>
      </c>
      <c r="G157" s="292" t="str">
        <f t="shared" si="37"/>
        <v>Truck engines</v>
      </c>
      <c r="H157" s="292" t="str">
        <f t="shared" si="37"/>
        <v>MD - Truck engines</v>
      </c>
      <c r="I157" s="292">
        <f>'Exergy services X'!R117</f>
        <v>1799.9799999999996</v>
      </c>
      <c r="J157" s="292" t="s">
        <v>342</v>
      </c>
    </row>
    <row r="158" spans="1:10">
      <c r="A158" s="292" t="s">
        <v>484</v>
      </c>
      <c r="B158" s="292">
        <f t="shared" ref="B158:D158" si="38">B105</f>
        <v>2000</v>
      </c>
      <c r="C158" s="292" t="str">
        <f t="shared" si="38"/>
        <v>Supply</v>
      </c>
      <c r="D158" s="292" t="str">
        <f t="shared" si="38"/>
        <v>Transformation processes</v>
      </c>
      <c r="E158" s="292" t="s">
        <v>482</v>
      </c>
      <c r="F158" s="292" t="str">
        <f t="shared" ref="F158:H158" si="39">F105</f>
        <v>Services</v>
      </c>
      <c r="G158" s="292" t="str">
        <f t="shared" si="39"/>
        <v>Cars</v>
      </c>
      <c r="H158" s="292" t="str">
        <f t="shared" si="39"/>
        <v>Passenger [passenger-km/yr]</v>
      </c>
      <c r="I158" s="292">
        <f>'Exergy services X'!U118</f>
        <v>500000000000</v>
      </c>
      <c r="J158" s="292" t="s">
        <v>344</v>
      </c>
    </row>
    <row r="159" spans="1:10">
      <c r="A159" s="292" t="s">
        <v>484</v>
      </c>
      <c r="B159" s="292">
        <f t="shared" ref="B159:D159" si="40">B106</f>
        <v>2000</v>
      </c>
      <c r="C159" s="292" t="str">
        <f t="shared" si="40"/>
        <v>Supply</v>
      </c>
      <c r="D159" s="292" t="str">
        <f t="shared" si="40"/>
        <v>Transformation processes</v>
      </c>
      <c r="E159" s="292" t="s">
        <v>482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
        <v>484</v>
      </c>
      <c r="B160" s="292">
        <f t="shared" ref="B160:D160" si="42">B107</f>
        <v>2000</v>
      </c>
      <c r="C160" s="292" t="str">
        <f t="shared" si="42"/>
        <v>Supply</v>
      </c>
      <c r="D160" s="292" t="str">
        <f t="shared" si="42"/>
        <v>Transformation processes</v>
      </c>
      <c r="E160" s="292" t="s">
        <v>482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
        <v>484</v>
      </c>
      <c r="B161" s="292">
        <f t="shared" ref="B161:D161" si="44">B108</f>
        <v>2000</v>
      </c>
      <c r="C161" s="292" t="str">
        <f t="shared" si="44"/>
        <v>Supply</v>
      </c>
      <c r="D161" s="292" t="str">
        <f t="shared" si="44"/>
        <v>Transformation processes</v>
      </c>
      <c r="E161" s="292" t="s">
        <v>482</v>
      </c>
      <c r="F161" s="292" t="str">
        <f t="shared" ref="F161:H161" si="45">F108</f>
        <v>Services</v>
      </c>
      <c r="G161" s="292" t="str">
        <f t="shared" si="45"/>
        <v>Trucks</v>
      </c>
      <c r="H161" s="292" t="str">
        <f t="shared" si="45"/>
        <v>Freight [tonne-km/year]</v>
      </c>
      <c r="I161" s="292">
        <f>'Exergy services X'!S121</f>
        <v>150000000000</v>
      </c>
      <c r="J161" s="292" t="s">
        <v>343</v>
      </c>
    </row>
    <row r="162" spans="1:10">
      <c r="A162" s="292" t="s">
        <v>484</v>
      </c>
      <c r="B162" s="292">
        <f t="shared" ref="B162:D162" si="46">B109</f>
        <v>2000</v>
      </c>
      <c r="C162" s="292" t="str">
        <f t="shared" si="46"/>
        <v>Supply</v>
      </c>
      <c r="D162" s="292" t="str">
        <f t="shared" si="46"/>
        <v>Transformation processes</v>
      </c>
      <c r="E162" s="292" t="s">
        <v>482</v>
      </c>
      <c r="F162" s="292" t="str">
        <f t="shared" ref="F162:H162" si="47">F109</f>
        <v>Services</v>
      </c>
      <c r="G162" s="292" t="str">
        <f t="shared" si="47"/>
        <v>Oil fields</v>
      </c>
      <c r="H162" s="292" t="str">
        <f t="shared" si="47"/>
        <v>Crude</v>
      </c>
      <c r="I162" s="292">
        <f>-'Exergy services X'!AA73</f>
        <v>-53500</v>
      </c>
      <c r="J162" s="292" t="s">
        <v>342</v>
      </c>
    </row>
    <row r="163" spans="1:10">
      <c r="A163" s="292" t="s">
        <v>484</v>
      </c>
      <c r="B163" s="292">
        <f t="shared" ref="B163:D163" si="48">B110</f>
        <v>2000</v>
      </c>
      <c r="C163" s="292" t="str">
        <f t="shared" si="48"/>
        <v>Supply</v>
      </c>
      <c r="D163" s="292" t="str">
        <f t="shared" si="48"/>
        <v>Transformation processes</v>
      </c>
      <c r="E163" s="292" t="s">
        <v>482</v>
      </c>
      <c r="F163" s="292" t="str">
        <f t="shared" ref="F163:H163" si="49">F110</f>
        <v>Services</v>
      </c>
      <c r="G163" s="292" t="str">
        <f t="shared" si="49"/>
        <v>Crude dist.</v>
      </c>
      <c r="H163" s="292" t="str">
        <f t="shared" si="49"/>
        <v>Crude - Fields</v>
      </c>
      <c r="I163" s="292">
        <f>-'Exergy services X'!AB74</f>
        <v>-50825</v>
      </c>
      <c r="J163" s="292" t="s">
        <v>342</v>
      </c>
    </row>
    <row r="164" spans="1:10">
      <c r="A164" s="292" t="s">
        <v>484</v>
      </c>
      <c r="B164" s="292">
        <f t="shared" ref="B164:D164" si="50">B111</f>
        <v>2000</v>
      </c>
      <c r="C164" s="292" t="str">
        <f t="shared" si="50"/>
        <v>Supply</v>
      </c>
      <c r="D164" s="292" t="str">
        <f t="shared" si="50"/>
        <v>Transformation processes</v>
      </c>
      <c r="E164" s="292" t="s">
        <v>482</v>
      </c>
      <c r="F164" s="292" t="str">
        <f t="shared" ref="F164:H164" si="51">F111</f>
        <v>Services</v>
      </c>
      <c r="G164" s="292" t="str">
        <f t="shared" si="51"/>
        <v>Oil refineries</v>
      </c>
      <c r="H164" s="292" t="str">
        <f t="shared" si="51"/>
        <v>Crude - Dist.</v>
      </c>
      <c r="I164" s="292">
        <f>-'Exergy services X'!AD75</f>
        <v>-50290</v>
      </c>
      <c r="J164" s="292" t="s">
        <v>342</v>
      </c>
    </row>
    <row r="165" spans="1:10">
      <c r="A165" s="292" t="s">
        <v>484</v>
      </c>
      <c r="B165" s="292">
        <f t="shared" ref="B165:D165" si="52">B112</f>
        <v>2000</v>
      </c>
      <c r="C165" s="292" t="str">
        <f t="shared" si="52"/>
        <v>Supply</v>
      </c>
      <c r="D165" s="292" t="str">
        <f t="shared" si="52"/>
        <v>Transformation processes</v>
      </c>
      <c r="E165" s="292" t="s">
        <v>482</v>
      </c>
      <c r="F165" s="292" t="str">
        <f t="shared" ref="F165:H165" si="53">F112</f>
        <v>Services</v>
      </c>
      <c r="G165" s="292" t="str">
        <f t="shared" si="53"/>
        <v>Gas wells &amp; proc.</v>
      </c>
      <c r="H165" s="292" t="str">
        <f t="shared" si="53"/>
        <v>NG</v>
      </c>
      <c r="I165" s="292">
        <f>-'Exergy services X'!Z76</f>
        <v>-44720</v>
      </c>
      <c r="J165" s="292" t="s">
        <v>342</v>
      </c>
    </row>
    <row r="166" spans="1:10">
      <c r="A166" s="292" t="s">
        <v>484</v>
      </c>
      <c r="B166" s="292">
        <f t="shared" ref="B166:D166" si="54">B113</f>
        <v>2000</v>
      </c>
      <c r="C166" s="292" t="str">
        <f t="shared" si="54"/>
        <v>Supply</v>
      </c>
      <c r="D166" s="292" t="str">
        <f t="shared" si="54"/>
        <v>Transformation processes</v>
      </c>
      <c r="E166" s="292" t="s">
        <v>482</v>
      </c>
      <c r="F166" s="292" t="str">
        <f t="shared" ref="F166:H166" si="55">F113</f>
        <v>Services</v>
      </c>
      <c r="G166" s="292" t="str">
        <f t="shared" si="55"/>
        <v>NG dist.</v>
      </c>
      <c r="H166" s="292" t="str">
        <f t="shared" si="55"/>
        <v>NG - Wells</v>
      </c>
      <c r="I166" s="292">
        <f>-'Exergy services X'!AC77</f>
        <v>-42640</v>
      </c>
      <c r="J166" s="292" t="s">
        <v>342</v>
      </c>
    </row>
    <row r="167" spans="1:10">
      <c r="A167" s="292" t="s">
        <v>484</v>
      </c>
      <c r="B167" s="292">
        <f t="shared" ref="B167:D167" si="56">B114</f>
        <v>2000</v>
      </c>
      <c r="C167" s="292" t="str">
        <f t="shared" si="56"/>
        <v>Supply</v>
      </c>
      <c r="D167" s="292" t="str">
        <f t="shared" si="56"/>
        <v>Transformation processes</v>
      </c>
      <c r="E167" s="292" t="s">
        <v>482</v>
      </c>
      <c r="F167" s="292" t="str">
        <f t="shared" ref="F167:H167" si="57">F114</f>
        <v>Services</v>
      </c>
      <c r="G167" s="292" t="str">
        <f t="shared" si="57"/>
        <v>Power plants</v>
      </c>
      <c r="H167" s="292" t="str">
        <f t="shared" si="57"/>
        <v>NG - Dist.</v>
      </c>
      <c r="I167" s="292">
        <f>-'Exergy services X'!AE78</f>
        <v>-16640</v>
      </c>
      <c r="J167" s="292" t="s">
        <v>342</v>
      </c>
    </row>
    <row r="168" spans="1:10">
      <c r="A168" s="292" t="s">
        <v>484</v>
      </c>
      <c r="B168" s="292">
        <f t="shared" ref="B168:D168" si="58">B115</f>
        <v>2000</v>
      </c>
      <c r="C168" s="292" t="str">
        <f t="shared" si="58"/>
        <v>Supply</v>
      </c>
      <c r="D168" s="292" t="str">
        <f t="shared" si="58"/>
        <v>Transformation processes</v>
      </c>
      <c r="E168" s="292" t="s">
        <v>482</v>
      </c>
      <c r="F168" s="292" t="str">
        <f t="shared" ref="F168:H168" si="59">F115</f>
        <v>Services</v>
      </c>
      <c r="G168" s="292" t="str">
        <f t="shared" si="59"/>
        <v>Furnaces</v>
      </c>
      <c r="H168" s="292" t="str">
        <f t="shared" si="59"/>
        <v>NG - Dist.</v>
      </c>
      <c r="I168" s="292">
        <f>-'Exergy services X'!AJ78</f>
        <v>-26000</v>
      </c>
      <c r="J168" s="292" t="s">
        <v>342</v>
      </c>
    </row>
    <row r="169" spans="1:10">
      <c r="A169" s="292" t="s">
        <v>484</v>
      </c>
      <c r="B169" s="292">
        <f t="shared" ref="B169:D169" si="60">B116</f>
        <v>2000</v>
      </c>
      <c r="C169" s="292" t="str">
        <f t="shared" si="60"/>
        <v>Supply</v>
      </c>
      <c r="D169" s="292" t="str">
        <f t="shared" si="60"/>
        <v>Transformation processes</v>
      </c>
      <c r="E169" s="292" t="s">
        <v>482</v>
      </c>
      <c r="F169" s="292" t="str">
        <f t="shared" ref="F169:H169" si="61">F116</f>
        <v>Services</v>
      </c>
      <c r="G169" s="292" t="str">
        <f t="shared" si="61"/>
        <v>Diesel dist.</v>
      </c>
      <c r="H169" s="292" t="str">
        <f t="shared" si="61"/>
        <v>Diesel</v>
      </c>
      <c r="I169" s="292">
        <f>-'Exergy services X'!AG79</f>
        <v>-16585</v>
      </c>
      <c r="J169" s="292" t="s">
        <v>342</v>
      </c>
    </row>
    <row r="170" spans="1:10">
      <c r="A170" s="292" t="s">
        <v>484</v>
      </c>
      <c r="B170" s="292">
        <f t="shared" ref="B170:D170" si="62">B117</f>
        <v>2000</v>
      </c>
      <c r="C170" s="292" t="str">
        <f t="shared" si="62"/>
        <v>Supply</v>
      </c>
      <c r="D170" s="292" t="str">
        <f t="shared" si="62"/>
        <v>Energy industry own use</v>
      </c>
      <c r="E170" s="292" t="s">
        <v>482</v>
      </c>
      <c r="F170" s="292" t="str">
        <f t="shared" ref="F170:H170" si="63">F117</f>
        <v>Services</v>
      </c>
      <c r="G170" s="292" t="str">
        <f t="shared" si="63"/>
        <v>Gas wells &amp; proc.</v>
      </c>
      <c r="H170" s="292" t="str">
        <f t="shared" si="63"/>
        <v>Diesel - Dist.</v>
      </c>
      <c r="I170" s="292">
        <f>-'Exergy services X'!Z80</f>
        <v>-53.5</v>
      </c>
      <c r="J170" s="292" t="s">
        <v>342</v>
      </c>
    </row>
    <row r="171" spans="1:10">
      <c r="A171" s="292" t="s">
        <v>484</v>
      </c>
      <c r="B171" s="292">
        <f t="shared" ref="B171:D171" si="64">B118</f>
        <v>2000</v>
      </c>
      <c r="C171" s="292" t="str">
        <f t="shared" si="64"/>
        <v>Supply</v>
      </c>
      <c r="D171" s="292" t="str">
        <f t="shared" si="64"/>
        <v>Energy industry own use</v>
      </c>
      <c r="E171" s="292" t="s">
        <v>482</v>
      </c>
      <c r="F171" s="292" t="str">
        <f t="shared" ref="F171:H171" si="65">F118</f>
        <v>Services</v>
      </c>
      <c r="G171" s="292" t="str">
        <f t="shared" si="65"/>
        <v>Oil fields</v>
      </c>
      <c r="H171" s="292" t="str">
        <f t="shared" si="65"/>
        <v>Diesel - Dist.</v>
      </c>
      <c r="I171" s="292">
        <f>-'Exergy services X'!AA80</f>
        <v>-53.5</v>
      </c>
      <c r="J171" s="292" t="s">
        <v>342</v>
      </c>
    </row>
    <row r="172" spans="1:10">
      <c r="A172" s="292" t="s">
        <v>484</v>
      </c>
      <c r="B172" s="292">
        <f t="shared" ref="B172:D172" si="66">B119</f>
        <v>2000</v>
      </c>
      <c r="C172" s="292" t="str">
        <f t="shared" si="66"/>
        <v>Supply</v>
      </c>
      <c r="D172" s="292" t="str">
        <f t="shared" si="66"/>
        <v>Transformation processes</v>
      </c>
      <c r="E172" s="292" t="s">
        <v>482</v>
      </c>
      <c r="F172" s="292" t="str">
        <f t="shared" ref="F172:H172" si="67">F119</f>
        <v>Services</v>
      </c>
      <c r="G172" s="292" t="str">
        <f t="shared" si="67"/>
        <v>Truck engines</v>
      </c>
      <c r="H172" s="292" t="str">
        <f t="shared" si="67"/>
        <v>Diesel - Dist.</v>
      </c>
      <c r="I172" s="292">
        <f>-'Exergy services X'!AL80</f>
        <v>-16103.500000000002</v>
      </c>
      <c r="J172" s="292" t="s">
        <v>342</v>
      </c>
    </row>
    <row r="173" spans="1:10">
      <c r="A173" s="292" t="s">
        <v>484</v>
      </c>
      <c r="B173" s="292">
        <f t="shared" ref="B173:D173" si="68">B120</f>
        <v>2000</v>
      </c>
      <c r="C173" s="292" t="str">
        <f t="shared" si="68"/>
        <v>Supply</v>
      </c>
      <c r="D173" s="292" t="str">
        <f t="shared" si="68"/>
        <v>Transformation processes</v>
      </c>
      <c r="E173" s="292" t="s">
        <v>482</v>
      </c>
      <c r="F173" s="292" t="str">
        <f t="shared" ref="F173:H173" si="69">F120</f>
        <v>Services</v>
      </c>
      <c r="G173" s="292" t="str">
        <f t="shared" si="69"/>
        <v>Elect. grid</v>
      </c>
      <c r="H173" s="292" t="str">
        <f t="shared" si="69"/>
        <v>Elect</v>
      </c>
      <c r="I173" s="292">
        <f>-'Exergy services X'!AF81</f>
        <v>-6400</v>
      </c>
      <c r="J173" s="292" t="s">
        <v>342</v>
      </c>
    </row>
    <row r="174" spans="1:10">
      <c r="A174" s="292" t="s">
        <v>484</v>
      </c>
      <c r="B174" s="292">
        <f t="shared" ref="B174:D174" si="70">B121</f>
        <v>2000</v>
      </c>
      <c r="C174" s="292" t="str">
        <f t="shared" si="70"/>
        <v>Supply</v>
      </c>
      <c r="D174" s="292" t="str">
        <f t="shared" si="70"/>
        <v>Energy industry own use</v>
      </c>
      <c r="E174" s="292" t="s">
        <v>482</v>
      </c>
      <c r="F174" s="292" t="str">
        <f t="shared" ref="F174:H174" si="71">F121</f>
        <v>Services</v>
      </c>
      <c r="G174" s="292" t="str">
        <f t="shared" si="71"/>
        <v>Gas wells &amp; proc.</v>
      </c>
      <c r="H174" s="292" t="str">
        <f t="shared" si="71"/>
        <v>Elect - Grid</v>
      </c>
      <c r="I174" s="292">
        <f>-'Exergy services X'!Z82</f>
        <v>-25</v>
      </c>
      <c r="J174" s="292" t="s">
        <v>342</v>
      </c>
    </row>
    <row r="175" spans="1:10">
      <c r="A175" s="292" t="s">
        <v>484</v>
      </c>
      <c r="B175" s="292">
        <f t="shared" ref="B175:D175" si="72">B122</f>
        <v>2000</v>
      </c>
      <c r="C175" s="292" t="str">
        <f t="shared" si="72"/>
        <v>Supply</v>
      </c>
      <c r="D175" s="292" t="str">
        <f t="shared" si="72"/>
        <v>Energy industry own use</v>
      </c>
      <c r="E175" s="292" t="s">
        <v>482</v>
      </c>
      <c r="F175" s="292" t="str">
        <f t="shared" ref="F175:H175" si="73">F122</f>
        <v>Services</v>
      </c>
      <c r="G175" s="292" t="str">
        <f t="shared" si="73"/>
        <v>Oil fields</v>
      </c>
      <c r="H175" s="292" t="str">
        <f t="shared" si="73"/>
        <v>Elect - Grid</v>
      </c>
      <c r="I175" s="292">
        <f>-'Exergy services X'!AA82</f>
        <v>-25</v>
      </c>
      <c r="J175" s="292" t="s">
        <v>342</v>
      </c>
    </row>
    <row r="176" spans="1:10">
      <c r="A176" s="292" t="s">
        <v>484</v>
      </c>
      <c r="B176" s="292">
        <f t="shared" ref="B176:D176" si="74">B123</f>
        <v>2000</v>
      </c>
      <c r="C176" s="292" t="str">
        <f t="shared" si="74"/>
        <v>Supply</v>
      </c>
      <c r="D176" s="292" t="str">
        <f t="shared" si="74"/>
        <v>Energy industry own use</v>
      </c>
      <c r="E176" s="292" t="s">
        <v>482</v>
      </c>
      <c r="F176" s="292" t="str">
        <f t="shared" ref="F176:H176" si="75">F123</f>
        <v>Services</v>
      </c>
      <c r="G176" s="292" t="str">
        <f t="shared" si="75"/>
        <v>Crude dist.</v>
      </c>
      <c r="H176" s="292" t="str">
        <f t="shared" si="75"/>
        <v>Elect - Grid</v>
      </c>
      <c r="I176" s="292">
        <f>-'Exergy services X'!AB82</f>
        <v>-25</v>
      </c>
      <c r="J176" s="292" t="s">
        <v>342</v>
      </c>
    </row>
    <row r="177" spans="1:10">
      <c r="A177" s="292" t="s">
        <v>484</v>
      </c>
      <c r="B177" s="292">
        <f t="shared" ref="B177:D177" si="76">B124</f>
        <v>2000</v>
      </c>
      <c r="C177" s="292" t="str">
        <f t="shared" si="76"/>
        <v>Supply</v>
      </c>
      <c r="D177" s="292" t="str">
        <f t="shared" si="76"/>
        <v>Energy industry own use</v>
      </c>
      <c r="E177" s="292" t="s">
        <v>482</v>
      </c>
      <c r="F177" s="292" t="str">
        <f t="shared" ref="F177:H177" si="77">F124</f>
        <v>Services</v>
      </c>
      <c r="G177" s="292" t="str">
        <f t="shared" si="77"/>
        <v>NG dist.</v>
      </c>
      <c r="H177" s="292" t="str">
        <f t="shared" si="77"/>
        <v>Elect - Grid</v>
      </c>
      <c r="I177" s="292">
        <f>-'Exergy services X'!AC82</f>
        <v>-25</v>
      </c>
      <c r="J177" s="292" t="s">
        <v>342</v>
      </c>
    </row>
    <row r="178" spans="1:10">
      <c r="A178" s="292" t="s">
        <v>484</v>
      </c>
      <c r="B178" s="292">
        <f t="shared" ref="B178:D178" si="78">B125</f>
        <v>2000</v>
      </c>
      <c r="C178" s="292" t="str">
        <f t="shared" si="78"/>
        <v>Supply</v>
      </c>
      <c r="D178" s="292" t="str">
        <f t="shared" si="78"/>
        <v>Energy industry own use</v>
      </c>
      <c r="E178" s="292" t="s">
        <v>482</v>
      </c>
      <c r="F178" s="292" t="str">
        <f t="shared" ref="F178:H178" si="79">F125</f>
        <v>Services</v>
      </c>
      <c r="G178" s="292" t="str">
        <f t="shared" si="79"/>
        <v>Oil refineries</v>
      </c>
      <c r="H178" s="292" t="str">
        <f t="shared" si="79"/>
        <v>Elect - Grid</v>
      </c>
      <c r="I178" s="292">
        <f>-'Exergy services X'!AD82</f>
        <v>-75</v>
      </c>
      <c r="J178" s="292" t="s">
        <v>342</v>
      </c>
    </row>
    <row r="179" spans="1:10">
      <c r="A179" s="292" t="s">
        <v>484</v>
      </c>
      <c r="B179" s="292">
        <f t="shared" ref="B179:D179" si="80">B126</f>
        <v>2000</v>
      </c>
      <c r="C179" s="292" t="str">
        <f t="shared" si="80"/>
        <v>Supply</v>
      </c>
      <c r="D179" s="292" t="str">
        <f t="shared" si="80"/>
        <v>Energy industry own use</v>
      </c>
      <c r="E179" s="292" t="s">
        <v>482</v>
      </c>
      <c r="F179" s="292" t="str">
        <f t="shared" ref="F179:H179" si="81">F126</f>
        <v>Services</v>
      </c>
      <c r="G179" s="292" t="str">
        <f t="shared" si="81"/>
        <v>Power plants</v>
      </c>
      <c r="H179" s="292" t="str">
        <f t="shared" si="81"/>
        <v>Elect - Grid</v>
      </c>
      <c r="I179" s="292">
        <f>-'Exergy services X'!AE82</f>
        <v>-100</v>
      </c>
      <c r="J179" s="292" t="s">
        <v>342</v>
      </c>
    </row>
    <row r="180" spans="1:10">
      <c r="A180" s="292" t="s">
        <v>484</v>
      </c>
      <c r="B180" s="292">
        <f t="shared" ref="B180:D180" si="82">B127</f>
        <v>2000</v>
      </c>
      <c r="C180" s="292" t="str">
        <f t="shared" si="82"/>
        <v>Supply</v>
      </c>
      <c r="D180" s="292" t="str">
        <f t="shared" si="82"/>
        <v>Transformation processes</v>
      </c>
      <c r="E180" s="292" t="s">
        <v>482</v>
      </c>
      <c r="F180" s="292" t="str">
        <f t="shared" ref="F180:H180" si="83">F127</f>
        <v>Services</v>
      </c>
      <c r="G180" s="292" t="str">
        <f t="shared" si="83"/>
        <v>Light fixtures</v>
      </c>
      <c r="H180" s="292" t="str">
        <f t="shared" si="83"/>
        <v>Elect - Grid</v>
      </c>
      <c r="I180" s="292">
        <f>-'Exergy services X'!AK82</f>
        <v>-6000</v>
      </c>
      <c r="J180" s="292" t="s">
        <v>342</v>
      </c>
    </row>
    <row r="181" spans="1:10">
      <c r="A181" s="292" t="s">
        <v>484</v>
      </c>
      <c r="B181" s="292">
        <f t="shared" ref="B181:D181" si="84">B128</f>
        <v>2000</v>
      </c>
      <c r="C181" s="292" t="str">
        <f t="shared" si="84"/>
        <v>Supply</v>
      </c>
      <c r="D181" s="292" t="str">
        <f t="shared" si="84"/>
        <v>Transformation processes</v>
      </c>
      <c r="E181" s="292" t="s">
        <v>482</v>
      </c>
      <c r="F181" s="292" t="str">
        <f t="shared" ref="F181:H181" si="85">F128</f>
        <v>Services</v>
      </c>
      <c r="G181" s="292" t="str">
        <f t="shared" si="85"/>
        <v>Petrol dist.</v>
      </c>
      <c r="H181" s="292" t="str">
        <f t="shared" si="85"/>
        <v>Petrol</v>
      </c>
      <c r="I181" s="292">
        <f>-'Exergy services X'!AH83</f>
        <v>-28355</v>
      </c>
      <c r="J181" s="292" t="s">
        <v>342</v>
      </c>
    </row>
    <row r="182" spans="1:10">
      <c r="A182" s="292" t="s">
        <v>484</v>
      </c>
      <c r="B182" s="292">
        <f t="shared" ref="B182:D182" si="86">B129</f>
        <v>2000</v>
      </c>
      <c r="C182" s="292" t="str">
        <f t="shared" si="86"/>
        <v>Supply</v>
      </c>
      <c r="D182" s="292" t="str">
        <f t="shared" si="86"/>
        <v>Transformation processes</v>
      </c>
      <c r="E182" s="292" t="s">
        <v>482</v>
      </c>
      <c r="F182" s="292" t="str">
        <f t="shared" ref="F182:H182" si="87">F129</f>
        <v>Services</v>
      </c>
      <c r="G182" s="292" t="str">
        <f t="shared" si="87"/>
        <v>Car engines</v>
      </c>
      <c r="H182" s="292" t="str">
        <f t="shared" si="87"/>
        <v>Petrol - Dist.</v>
      </c>
      <c r="I182" s="292">
        <f>-'Exergy services X'!AI84</f>
        <v>-27820</v>
      </c>
      <c r="J182" s="292" t="s">
        <v>342</v>
      </c>
    </row>
    <row r="183" spans="1:10">
      <c r="A183" s="292" t="s">
        <v>484</v>
      </c>
      <c r="B183" s="292">
        <f t="shared" ref="B183:D183" si="88">B130</f>
        <v>2000</v>
      </c>
      <c r="C183" s="292" t="str">
        <f t="shared" si="88"/>
        <v>Supply</v>
      </c>
      <c r="D183" s="292" t="str">
        <f t="shared" si="88"/>
        <v>Transformation processes</v>
      </c>
      <c r="E183" s="292" t="s">
        <v>482</v>
      </c>
      <c r="F183" s="292" t="str">
        <f t="shared" ref="F183:H183" si="89">F130</f>
        <v>Services</v>
      </c>
      <c r="G183" s="292" t="str">
        <f t="shared" si="89"/>
        <v>Rooms</v>
      </c>
      <c r="H183" s="292" t="str">
        <f t="shared" si="89"/>
        <v>Light</v>
      </c>
      <c r="I183" s="292">
        <f>-'Exergy services X'!AO85</f>
        <v>-96</v>
      </c>
      <c r="J183" s="292" t="s">
        <v>342</v>
      </c>
    </row>
    <row r="184" spans="1:10">
      <c r="A184" s="292" t="s">
        <v>484</v>
      </c>
      <c r="B184" s="292">
        <f t="shared" ref="B184:D184" si="90">B131</f>
        <v>2000</v>
      </c>
      <c r="C184" s="292" t="str">
        <f t="shared" si="90"/>
        <v>Supply</v>
      </c>
      <c r="D184" s="292" t="str">
        <f t="shared" si="90"/>
        <v>Transformation processes</v>
      </c>
      <c r="E184" s="292" t="s">
        <v>482</v>
      </c>
      <c r="F184" s="292" t="str">
        <f t="shared" ref="F184:H184" si="91">F131</f>
        <v>Services</v>
      </c>
      <c r="G184" s="292" t="str">
        <f t="shared" si="91"/>
        <v>Homes</v>
      </c>
      <c r="H184" s="292" t="str">
        <f t="shared" si="91"/>
        <v>LTH</v>
      </c>
      <c r="I184" s="292">
        <f>-'Exergy services X'!AN86</f>
        <v>-335.40164346805403</v>
      </c>
      <c r="J184" s="292" t="s">
        <v>342</v>
      </c>
    </row>
    <row r="185" spans="1:10">
      <c r="A185" s="292" t="s">
        <v>484</v>
      </c>
      <c r="B185" s="292">
        <f t="shared" ref="B185:D185" si="92">B132</f>
        <v>2000</v>
      </c>
      <c r="C185" s="292" t="str">
        <f t="shared" si="92"/>
        <v>Supply</v>
      </c>
      <c r="D185" s="292" t="str">
        <f t="shared" si="92"/>
        <v>Transformation processes</v>
      </c>
      <c r="E185" s="292" t="s">
        <v>482</v>
      </c>
      <c r="F185" s="292" t="str">
        <f t="shared" ref="F185:H185" si="93">F132</f>
        <v>Services</v>
      </c>
      <c r="G185" s="292" t="str">
        <f t="shared" si="93"/>
        <v>Cars</v>
      </c>
      <c r="H185" s="292" t="str">
        <f t="shared" si="93"/>
        <v>MD - Car engines</v>
      </c>
      <c r="I185" s="292">
        <f>-'Exergy services X'!AM87</f>
        <v>-3000.4000000000015</v>
      </c>
      <c r="J185" s="292" t="s">
        <v>342</v>
      </c>
    </row>
    <row r="186" spans="1:10">
      <c r="A186" s="292" t="s">
        <v>484</v>
      </c>
      <c r="B186" s="292">
        <f t="shared" ref="B186:D186" si="94">B133</f>
        <v>2000</v>
      </c>
      <c r="C186" s="292" t="str">
        <f t="shared" si="94"/>
        <v>Supply</v>
      </c>
      <c r="D186" s="292" t="str">
        <f t="shared" si="94"/>
        <v>Transformation processes</v>
      </c>
      <c r="E186" s="292" t="s">
        <v>482</v>
      </c>
      <c r="F186" s="292" t="str">
        <f t="shared" ref="F186:H186" si="95">F133</f>
        <v>Services</v>
      </c>
      <c r="G186" s="292" t="str">
        <f t="shared" si="95"/>
        <v>Trucks</v>
      </c>
      <c r="H186" s="292" t="str">
        <f t="shared" si="95"/>
        <v>MD - Truck engines</v>
      </c>
      <c r="I186" s="292">
        <f>-'Exergy services X'!AP88</f>
        <v>-1799.9799999999996</v>
      </c>
      <c r="J186" s="292" t="s">
        <v>342</v>
      </c>
    </row>
    <row r="187" spans="1:10">
      <c r="A187" s="292" t="s">
        <v>484</v>
      </c>
      <c r="B187" s="292">
        <f t="shared" ref="B187:D187" si="96">B134</f>
        <v>2000</v>
      </c>
      <c r="C187" s="292" t="str">
        <f t="shared" si="96"/>
        <v>Supply</v>
      </c>
      <c r="D187" s="292" t="str">
        <f t="shared" si="96"/>
        <v>Energy industry own use</v>
      </c>
      <c r="E187" s="292" t="s">
        <v>482</v>
      </c>
      <c r="F187" s="292" t="str">
        <f t="shared" ref="F187:H187" si="97">F134</f>
        <v>Services</v>
      </c>
      <c r="G187" s="292" t="str">
        <f t="shared" si="97"/>
        <v>Crude dist.</v>
      </c>
      <c r="H187" s="292" t="str">
        <f t="shared" si="97"/>
        <v>Freight [tonne-km/year]</v>
      </c>
      <c r="I187" s="293">
        <f>-'Exergy services X'!AB89</f>
        <v>-1666685185.3909488</v>
      </c>
      <c r="J187" s="292" t="s">
        <v>343</v>
      </c>
    </row>
    <row r="188" spans="1:10">
      <c r="A188" s="292" t="s">
        <v>484</v>
      </c>
      <c r="B188" s="292">
        <f t="shared" ref="B188:D188" si="98">B135</f>
        <v>2000</v>
      </c>
      <c r="C188" s="292" t="str">
        <f t="shared" si="98"/>
        <v>Supply</v>
      </c>
      <c r="D188" s="292" t="str">
        <f t="shared" si="98"/>
        <v>Energy industry own use</v>
      </c>
      <c r="E188" s="292" t="s">
        <v>482</v>
      </c>
      <c r="F188" s="292" t="str">
        <f t="shared" ref="F188:H189" si="99">F135</f>
        <v>Services</v>
      </c>
      <c r="G188" s="292" t="str">
        <f t="shared" si="99"/>
        <v>NG dist.</v>
      </c>
      <c r="H188" s="292" t="str">
        <f t="shared" si="99"/>
        <v>Freight [tonne-km/year]</v>
      </c>
      <c r="I188" s="293">
        <f>-'Exergy services X'!AC89</f>
        <v>-1666685185.3909488</v>
      </c>
      <c r="J188" s="292" t="s">
        <v>343</v>
      </c>
    </row>
    <row r="189" spans="1:10">
      <c r="A189" s="292" t="s">
        <v>484</v>
      </c>
      <c r="B189" s="292">
        <f t="shared" ref="B189:D189" si="100">B136</f>
        <v>2000</v>
      </c>
      <c r="C189" s="292" t="str">
        <f t="shared" si="100"/>
        <v>Supply</v>
      </c>
      <c r="D189" s="292" t="str">
        <f t="shared" si="100"/>
        <v>Energy industry own use</v>
      </c>
      <c r="E189" s="292" t="s">
        <v>482</v>
      </c>
      <c r="F189" s="292" t="str">
        <f t="shared" ref="F189" si="101">F136</f>
        <v>Services</v>
      </c>
      <c r="G189" s="292" t="str">
        <f t="shared" si="99"/>
        <v>Diesel dist.</v>
      </c>
      <c r="H189" s="292" t="str">
        <f t="shared" si="99"/>
        <v>Freight [tonne-km/year]</v>
      </c>
      <c r="I189" s="292">
        <f>-'Exergy services X'!AG89</f>
        <v>-1500000000</v>
      </c>
      <c r="J189" s="292" t="s">
        <v>343</v>
      </c>
    </row>
    <row r="190" spans="1:10">
      <c r="A190" s="292" t="s">
        <v>484</v>
      </c>
      <c r="B190" s="292">
        <f t="shared" ref="B190:D190" si="102">B137</f>
        <v>2000</v>
      </c>
      <c r="C190" s="292" t="str">
        <f t="shared" si="102"/>
        <v>Supply</v>
      </c>
      <c r="D190" s="292" t="str">
        <f t="shared" si="102"/>
        <v>Energy industry own use</v>
      </c>
      <c r="E190" s="292" t="s">
        <v>482</v>
      </c>
      <c r="F190" s="292" t="str">
        <f t="shared" ref="F190:H190" si="103">F137</f>
        <v>Services</v>
      </c>
      <c r="G190" s="292" t="str">
        <f t="shared" si="103"/>
        <v>Petrol dist.</v>
      </c>
      <c r="H190" s="292" t="str">
        <f t="shared" si="103"/>
        <v>Freight [tonne-km/year]</v>
      </c>
      <c r="I190" s="292">
        <f>-'Exergy services X'!AH89</f>
        <v>-2250000000</v>
      </c>
      <c r="J190" s="292" t="s">
        <v>343</v>
      </c>
    </row>
    <row r="191" spans="1:10">
      <c r="A191" s="292" t="s">
        <v>484</v>
      </c>
      <c r="B191" s="292">
        <f t="shared" ref="B191:D191" si="104">B138</f>
        <v>2000</v>
      </c>
      <c r="C191" s="292" t="str">
        <f t="shared" si="104"/>
        <v>Consumption</v>
      </c>
      <c r="D191" s="292" t="str">
        <f t="shared" si="104"/>
        <v>Transport</v>
      </c>
      <c r="E191" s="292" t="s">
        <v>482</v>
      </c>
      <c r="F191" s="292" t="str">
        <f t="shared" ref="F191:H191" si="105">F138</f>
        <v>Services</v>
      </c>
      <c r="G191" s="292" t="str">
        <f t="shared" si="105"/>
        <v>Transport</v>
      </c>
      <c r="H191" s="292" t="str">
        <f t="shared" si="105"/>
        <v>Freight [tonne-km/year]</v>
      </c>
      <c r="I191" s="294">
        <f>'Exergy services X'!AZ89</f>
        <v>142916629629.21808</v>
      </c>
      <c r="J191" s="292" t="s">
        <v>343</v>
      </c>
    </row>
    <row r="192" spans="1:10">
      <c r="A192" s="292" t="s">
        <v>484</v>
      </c>
      <c r="B192" s="292">
        <f t="shared" ref="B192:D192" si="106">B139</f>
        <v>2000</v>
      </c>
      <c r="C192" s="292" t="str">
        <f t="shared" si="106"/>
        <v>Consumption</v>
      </c>
      <c r="D192" s="292" t="str">
        <f t="shared" si="106"/>
        <v>Residential</v>
      </c>
      <c r="E192" s="292" t="s">
        <v>482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
        <v>484</v>
      </c>
      <c r="B193" s="292">
        <f t="shared" ref="B193:D193" si="108">B140</f>
        <v>2000</v>
      </c>
      <c r="C193" s="292" t="str">
        <f t="shared" si="108"/>
        <v>Consumption</v>
      </c>
      <c r="D193" s="292" t="str">
        <f t="shared" si="108"/>
        <v>Transport</v>
      </c>
      <c r="E193" s="292" t="s">
        <v>482</v>
      </c>
      <c r="F193" s="292" t="str">
        <f t="shared" ref="F193:H193" si="109">F140</f>
        <v>Services</v>
      </c>
      <c r="G193" s="292" t="str">
        <f t="shared" si="109"/>
        <v>Transport</v>
      </c>
      <c r="H193" s="292" t="str">
        <f t="shared" si="109"/>
        <v>Passenger [passenger-km/yr]</v>
      </c>
      <c r="I193" s="292">
        <f>'Exergy services X'!AZ91</f>
        <v>500000000000</v>
      </c>
      <c r="J193" s="292" t="s">
        <v>344</v>
      </c>
    </row>
    <row r="194" spans="1:10">
      <c r="A194" s="292" t="s">
        <v>484</v>
      </c>
      <c r="B194" s="292">
        <f t="shared" ref="B194:D194" si="110">B141</f>
        <v>2000</v>
      </c>
      <c r="C194" s="292" t="str">
        <f t="shared" si="110"/>
        <v>Consumption</v>
      </c>
      <c r="D194" s="292" t="str">
        <f t="shared" si="110"/>
        <v>Residential</v>
      </c>
      <c r="E194" s="292" t="s">
        <v>482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9">
      <c r="A1" t="s">
        <v>378</v>
      </c>
    </row>
    <row r="2" spans="1:409">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409">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409">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NN4" s="314"/>
      <c r="NO4" s="153"/>
      <c r="NP4" s="153"/>
      <c r="NQ4" s="153"/>
      <c r="NR4" s="153"/>
      <c r="NS4" s="153"/>
      <c r="NT4" s="153"/>
      <c r="NU4" s="153"/>
      <c r="NV4" s="153"/>
      <c r="NW4" s="153"/>
      <c r="NX4" s="153"/>
      <c r="NY4" s="153"/>
      <c r="NZ4" s="153"/>
      <c r="OA4" s="153"/>
      <c r="OB4" s="153"/>
      <c r="OC4" s="153"/>
      <c r="OD4" s="153"/>
      <c r="OE4" s="153"/>
      <c r="OF4" s="153"/>
      <c r="OG4" s="153"/>
      <c r="OH4" s="153"/>
      <c r="OI4" s="153"/>
      <c r="OJ4" s="153"/>
      <c r="OK4" s="153"/>
      <c r="OL4" s="153"/>
      <c r="OM4" s="153"/>
      <c r="ON4" s="153"/>
      <c r="OO4" s="153"/>
      <c r="OP4" s="153"/>
      <c r="OQ4" s="153"/>
      <c r="OR4" s="153"/>
      <c r="OS4" s="153"/>
    </row>
    <row r="5" spans="1:409">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NN5" s="314"/>
      <c r="NO5" s="153"/>
      <c r="NP5" s="153"/>
      <c r="NQ5" s="153"/>
      <c r="NR5" s="153"/>
      <c r="NS5" s="153"/>
      <c r="NT5" s="153"/>
      <c r="NU5" s="153"/>
      <c r="NV5" s="153"/>
      <c r="NW5" s="153"/>
      <c r="NX5" s="153"/>
      <c r="NY5" s="153"/>
      <c r="NZ5" s="153"/>
      <c r="OA5" s="153"/>
      <c r="OB5" s="153"/>
      <c r="OC5" s="153"/>
      <c r="OD5" s="153"/>
      <c r="OE5" s="153"/>
      <c r="OF5" s="153"/>
      <c r="OG5" s="153"/>
      <c r="OH5" s="153"/>
      <c r="OI5" s="153"/>
      <c r="OJ5" s="153"/>
      <c r="OK5" s="153"/>
      <c r="OL5" s="153"/>
      <c r="OM5" s="153"/>
      <c r="ON5" s="153"/>
      <c r="OO5" s="153"/>
      <c r="OP5" s="153"/>
      <c r="OQ5" s="153"/>
      <c r="OR5" s="153"/>
      <c r="OS5" s="153"/>
    </row>
    <row r="6" spans="1:409">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c r="NN6" s="314"/>
      <c r="NO6" s="153"/>
      <c r="NP6" s="153"/>
      <c r="NQ6" s="153"/>
      <c r="NR6" s="153"/>
      <c r="NS6" s="153"/>
      <c r="NT6" s="153"/>
      <c r="NU6" s="153"/>
      <c r="NV6" s="315"/>
      <c r="NW6" s="153"/>
      <c r="NX6" s="153"/>
      <c r="NY6" s="153"/>
      <c r="NZ6" s="153"/>
      <c r="OA6" s="153"/>
      <c r="OB6" s="153"/>
      <c r="OC6" s="153"/>
      <c r="OD6" s="153"/>
      <c r="OE6" s="153"/>
      <c r="OF6" s="153"/>
      <c r="OG6" s="306"/>
      <c r="OH6" s="306"/>
      <c r="OI6" s="153"/>
      <c r="OJ6" s="153"/>
      <c r="OK6" s="153"/>
      <c r="OL6" s="153"/>
      <c r="OM6" s="153"/>
      <c r="ON6" s="153"/>
      <c r="OO6" s="153"/>
      <c r="OP6" s="153"/>
      <c r="OQ6" s="153"/>
      <c r="OR6" s="153"/>
      <c r="OS6" s="153"/>
    </row>
    <row r="7" spans="1:409">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NN7" s="314"/>
      <c r="NO7" s="153"/>
      <c r="NP7" s="153"/>
      <c r="NQ7" s="153"/>
      <c r="NR7" s="153"/>
      <c r="NS7" s="153"/>
      <c r="NT7" s="153"/>
      <c r="NU7" s="153"/>
      <c r="NV7" s="153"/>
      <c r="NW7" s="153"/>
      <c r="NX7" s="153"/>
      <c r="NY7" s="153"/>
      <c r="NZ7" s="153"/>
      <c r="OA7" s="153"/>
      <c r="OB7" s="153"/>
      <c r="OC7" s="153"/>
      <c r="OD7" s="153"/>
      <c r="OE7" s="153"/>
      <c r="OF7" s="153"/>
      <c r="OG7" s="153"/>
      <c r="OH7" s="153"/>
      <c r="OI7" s="153"/>
      <c r="OJ7" s="153"/>
      <c r="OK7" s="153"/>
      <c r="OL7" s="153"/>
      <c r="OM7" s="153"/>
      <c r="ON7" s="153"/>
      <c r="OO7" s="153"/>
      <c r="OP7" s="153"/>
      <c r="OQ7" s="153"/>
      <c r="OR7" s="153"/>
      <c r="OS7" s="153"/>
    </row>
    <row r="8" spans="1:409">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NN8" s="314"/>
      <c r="NO8" s="153"/>
      <c r="NP8" s="153"/>
      <c r="NQ8" s="153"/>
      <c r="NR8" s="153"/>
      <c r="NS8" s="153"/>
      <c r="NT8" s="153"/>
      <c r="NU8" s="153"/>
      <c r="NV8" s="153"/>
      <c r="NW8" s="153"/>
      <c r="NX8" s="153"/>
      <c r="NY8" s="153"/>
      <c r="NZ8" s="153"/>
      <c r="OA8" s="153"/>
      <c r="OB8" s="153"/>
      <c r="OC8" s="153"/>
      <c r="OD8" s="153"/>
      <c r="OE8" s="153"/>
      <c r="OF8" s="153"/>
      <c r="OG8" s="153"/>
      <c r="OH8" s="153"/>
      <c r="OI8" s="153"/>
      <c r="OJ8" s="153"/>
      <c r="OK8" s="153"/>
      <c r="OL8" s="153"/>
      <c r="OM8" s="153"/>
      <c r="ON8" s="153"/>
      <c r="OO8" s="153"/>
      <c r="OP8" s="153"/>
      <c r="OQ8" s="153"/>
      <c r="OR8" s="153"/>
      <c r="OS8" s="153"/>
    </row>
    <row r="9" spans="1:409">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c r="NN9" s="314"/>
      <c r="NO9" s="153"/>
      <c r="NP9" s="153"/>
      <c r="NQ9" s="153"/>
      <c r="NR9" s="153"/>
      <c r="NS9" s="153"/>
      <c r="NT9" s="153"/>
      <c r="NU9" s="153"/>
      <c r="NV9" s="153"/>
      <c r="NW9" s="153"/>
      <c r="NX9" s="316"/>
      <c r="NY9" s="153"/>
      <c r="NZ9" s="153"/>
      <c r="OA9" s="153"/>
      <c r="OB9" s="153"/>
      <c r="OC9" s="153"/>
      <c r="OD9" s="153"/>
      <c r="OE9" s="153"/>
      <c r="OF9" s="153"/>
      <c r="OG9" s="153"/>
      <c r="OH9" s="153"/>
      <c r="OI9" s="153"/>
      <c r="OJ9" s="153"/>
      <c r="OK9" s="317">
        <v>25000</v>
      </c>
      <c r="OL9" s="85"/>
      <c r="OM9" s="153"/>
      <c r="ON9" s="87"/>
      <c r="OO9" s="46"/>
      <c r="OP9" s="153"/>
      <c r="OQ9" s="153"/>
      <c r="OR9" s="153"/>
      <c r="OS9" s="153"/>
    </row>
    <row r="10" spans="1:409">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c r="NN10" s="314"/>
      <c r="NO10" s="153"/>
      <c r="NP10" s="153"/>
      <c r="NQ10" s="153"/>
      <c r="NR10" s="153"/>
      <c r="NS10" s="153"/>
      <c r="NT10" s="88">
        <f ca="1">OF69</f>
        <v>49.444970225191305</v>
      </c>
      <c r="NU10" s="153"/>
      <c r="NV10" s="153"/>
      <c r="NW10" s="153"/>
      <c r="NX10" s="87">
        <f ca="1">OI69</f>
        <v>49.444970225191305</v>
      </c>
      <c r="NY10" s="153"/>
      <c r="NZ10" s="153"/>
      <c r="OA10" s="153"/>
      <c r="OB10" s="153"/>
      <c r="OC10" s="88">
        <f ca="1">OK69</f>
        <v>197.77988090076522</v>
      </c>
      <c r="OD10" s="153"/>
      <c r="OE10" s="153"/>
      <c r="OF10" s="153"/>
      <c r="OG10" s="153"/>
      <c r="OH10" s="153"/>
      <c r="OI10" s="153"/>
      <c r="OJ10" s="153"/>
      <c r="OK10" s="153"/>
      <c r="OL10" s="85"/>
      <c r="OM10" s="153"/>
      <c r="ON10" s="87"/>
      <c r="OO10" s="46"/>
      <c r="OP10" s="153"/>
      <c r="OQ10" s="153"/>
      <c r="OR10" s="153"/>
      <c r="OS10" s="153"/>
    </row>
    <row r="11" spans="1:409">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c r="NN11" s="314"/>
      <c r="NO11" s="153"/>
      <c r="NP11" s="153"/>
      <c r="NQ11" s="153"/>
      <c r="NR11" s="153"/>
      <c r="NS11" s="153"/>
      <c r="NT11" s="153"/>
      <c r="NU11" s="153"/>
      <c r="NV11" s="153"/>
      <c r="NW11" s="153"/>
      <c r="NX11" s="316"/>
      <c r="NY11" s="153"/>
      <c r="NZ11" s="153"/>
      <c r="OA11" s="153"/>
      <c r="OB11" s="153"/>
      <c r="OC11" s="153"/>
      <c r="OD11" s="153"/>
      <c r="OE11" s="153"/>
      <c r="OF11" s="153"/>
      <c r="OG11" s="153"/>
      <c r="OH11" s="153"/>
      <c r="OI11" s="153"/>
      <c r="OJ11" s="153"/>
      <c r="OK11" s="153"/>
      <c r="OL11" s="85"/>
      <c r="OM11" s="153"/>
      <c r="ON11" s="87"/>
      <c r="OO11" s="46"/>
      <c r="OP11" s="153"/>
      <c r="OQ11" s="153"/>
      <c r="OR11" s="153"/>
      <c r="OS11" s="153"/>
    </row>
    <row r="12" spans="1:409">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c r="NN12" s="314"/>
      <c r="NO12" s="153"/>
      <c r="NP12" s="153"/>
      <c r="NQ12" s="153"/>
      <c r="NR12" s="153"/>
      <c r="NS12" s="153"/>
      <c r="NT12" s="153"/>
      <c r="NU12" s="153"/>
      <c r="NV12" s="153"/>
      <c r="NW12" s="153"/>
      <c r="NX12" s="316"/>
      <c r="NY12" s="153"/>
      <c r="NZ12" s="153"/>
      <c r="OA12" s="153"/>
      <c r="OB12" s="153"/>
      <c r="OC12" s="153"/>
      <c r="OD12" s="153"/>
      <c r="OE12" s="153"/>
      <c r="OF12" s="153"/>
      <c r="OG12" s="153"/>
      <c r="OH12" s="153"/>
      <c r="OI12" s="153"/>
      <c r="OJ12" s="153"/>
      <c r="OK12" s="153"/>
      <c r="OL12" s="85"/>
      <c r="OM12" s="153"/>
      <c r="ON12" s="87"/>
      <c r="OO12" s="46"/>
      <c r="OP12" s="153"/>
      <c r="OQ12" s="153"/>
      <c r="OR12" s="153"/>
      <c r="OS12" s="153"/>
    </row>
    <row r="13" spans="1:409">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c r="NN13" s="314"/>
      <c r="NO13" s="153"/>
      <c r="NP13" s="153"/>
      <c r="NQ13" s="85">
        <f>EJ97</f>
        <v>86000</v>
      </c>
      <c r="NR13" s="153"/>
      <c r="NS13" s="153"/>
      <c r="NT13" s="153"/>
      <c r="NU13" s="317">
        <f ca="1">NU81</f>
        <v>85947.736482030465</v>
      </c>
      <c r="NV13" s="153"/>
      <c r="NW13" s="85">
        <f ca="1">OI64</f>
        <v>81938.013922449827</v>
      </c>
      <c r="NX13" s="316"/>
      <c r="NY13" s="153"/>
      <c r="NZ13" s="317">
        <f ca="1">NV84</f>
        <v>81911.962857197082</v>
      </c>
      <c r="OA13" s="153"/>
      <c r="OB13" s="85">
        <f ca="1">OK65</f>
        <v>31931.789418994507</v>
      </c>
      <c r="OC13" s="153"/>
      <c r="OD13" s="153"/>
      <c r="OE13" s="46">
        <f ca="1">NY86</f>
        <v>12772.002703063958</v>
      </c>
      <c r="OF13" s="153"/>
      <c r="OG13" s="153"/>
      <c r="OH13" s="153"/>
      <c r="OI13" s="87">
        <f ca="1">NZ87</f>
        <v>12507.892916768838</v>
      </c>
      <c r="OJ13" s="153"/>
      <c r="OK13" s="153"/>
      <c r="OL13" s="85"/>
      <c r="OM13" s="153"/>
      <c r="ON13" s="87"/>
      <c r="OO13" s="87">
        <f ca="1">OI13-NT10-NX10-OC10-NS20-NX20-OC20</f>
        <v>11963.998244291733</v>
      </c>
      <c r="OP13" s="153"/>
      <c r="OQ13" s="153"/>
      <c r="OR13" s="153"/>
      <c r="OS13" s="153"/>
    </row>
    <row r="14" spans="1:409">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c r="NN14" s="314"/>
      <c r="NO14" s="153"/>
      <c r="NP14" s="153"/>
      <c r="NQ14" s="153"/>
      <c r="NR14" s="153"/>
      <c r="NS14" s="153"/>
      <c r="NT14" s="153"/>
      <c r="NU14" s="153"/>
      <c r="NV14" s="153"/>
      <c r="NW14" s="153"/>
      <c r="NX14" s="316"/>
      <c r="NY14" s="153"/>
      <c r="NZ14" s="153"/>
      <c r="OA14" s="153"/>
      <c r="OB14" s="153"/>
      <c r="OC14" s="153"/>
      <c r="OD14" s="153"/>
      <c r="OE14" s="153"/>
      <c r="OF14" s="153"/>
      <c r="OG14" s="153"/>
      <c r="OH14" s="153"/>
      <c r="OI14" s="153"/>
      <c r="OJ14" s="153"/>
      <c r="OK14" s="153"/>
      <c r="OL14" s="85"/>
      <c r="OM14" s="153"/>
      <c r="ON14" s="87"/>
      <c r="OO14" s="46"/>
      <c r="OP14" s="153"/>
      <c r="OQ14" s="153"/>
      <c r="OR14" s="153"/>
      <c r="OS14" s="153"/>
    </row>
    <row r="15" spans="1:409">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c r="NN15" s="314"/>
      <c r="NO15" s="153"/>
      <c r="NP15" s="153"/>
      <c r="NQ15" s="153"/>
      <c r="NR15" s="86">
        <f ca="1">OF67</f>
        <v>48.79320430560724</v>
      </c>
      <c r="NS15" s="168">
        <f ca="1">NQ13+NR15+NT10+NU16-NU13</f>
        <v>4147.4779814003268</v>
      </c>
      <c r="NT15" s="153"/>
      <c r="NU15" s="153"/>
      <c r="NV15" s="153"/>
      <c r="NW15" s="86">
        <f ca="1">OI67</f>
        <v>24.39660215280362</v>
      </c>
      <c r="NX15" s="168">
        <f ca="1">NW13+NW15+NX10-NZ13</f>
        <v>99.892637630735408</v>
      </c>
      <c r="NY15" s="153"/>
      <c r="NZ15" s="153"/>
      <c r="OA15" s="153"/>
      <c r="OB15" s="153"/>
      <c r="OC15" s="170">
        <f ca="1">OB13+OC10-OE13</f>
        <v>19357.566596831315</v>
      </c>
      <c r="OD15" s="153"/>
      <c r="OE15" s="153"/>
      <c r="OF15" s="153"/>
      <c r="OG15" s="153"/>
      <c r="OH15" s="96">
        <f ca="1">OE13-OI13</f>
        <v>264.10978629511919</v>
      </c>
      <c r="OI15" s="153"/>
      <c r="OJ15" s="153"/>
      <c r="OK15" s="153"/>
      <c r="OL15" s="85"/>
      <c r="OM15" s="153"/>
      <c r="ON15" s="87"/>
      <c r="OO15" s="46"/>
      <c r="OP15" s="153"/>
      <c r="OQ15" s="153"/>
      <c r="OR15" s="153"/>
      <c r="OS15" s="153"/>
    </row>
    <row r="16" spans="1:409">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c r="NN16" s="314"/>
      <c r="NO16" s="153"/>
      <c r="NP16" s="153"/>
      <c r="NQ16" s="153"/>
      <c r="NR16" s="153"/>
      <c r="NS16" s="153"/>
      <c r="NT16" s="153"/>
      <c r="NU16" s="85">
        <f ca="1">OF64</f>
        <v>3996.9762888999917</v>
      </c>
      <c r="NV16" s="153"/>
      <c r="NW16" s="153"/>
      <c r="NX16" s="316"/>
      <c r="NY16" s="153"/>
      <c r="NZ16" s="153"/>
      <c r="OA16" s="153"/>
      <c r="OB16" s="153"/>
      <c r="OC16" s="153"/>
      <c r="OD16" s="153"/>
      <c r="OE16" s="153"/>
      <c r="OF16" s="153"/>
      <c r="OG16" s="153"/>
      <c r="OH16" s="153"/>
      <c r="OI16" s="153"/>
      <c r="OJ16" s="153"/>
      <c r="OK16" s="153"/>
      <c r="OL16" s="85"/>
      <c r="OM16" s="153"/>
      <c r="ON16" s="87"/>
      <c r="OO16" s="46"/>
      <c r="OP16" s="153"/>
      <c r="OQ16" s="153"/>
      <c r="OR16" s="153"/>
      <c r="OS16" s="153"/>
    </row>
    <row r="17" spans="1:410">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c r="NN17" s="314"/>
      <c r="NO17" s="153"/>
      <c r="NP17" s="153"/>
      <c r="NQ17" s="153"/>
      <c r="NR17" s="153"/>
      <c r="NS17" s="153"/>
      <c r="NT17" s="153"/>
      <c r="NU17" s="153"/>
      <c r="NV17" s="153"/>
      <c r="NW17" s="153"/>
      <c r="NX17" s="316"/>
      <c r="NY17" s="153"/>
      <c r="NZ17" s="153"/>
      <c r="OA17" s="153"/>
      <c r="OB17" s="153"/>
      <c r="OC17" s="153"/>
      <c r="OD17" s="153"/>
      <c r="OE17" s="153"/>
      <c r="OF17" s="153"/>
      <c r="OG17" s="153"/>
      <c r="OH17" s="153"/>
      <c r="OI17" s="153"/>
      <c r="OJ17" s="153"/>
      <c r="OK17" s="153"/>
      <c r="OL17" s="85"/>
      <c r="OM17" s="153"/>
      <c r="ON17" s="87"/>
      <c r="OO17" s="46"/>
      <c r="OP17" s="153"/>
      <c r="OQ17" s="153"/>
      <c r="OR17" s="153"/>
      <c r="OS17" s="153"/>
    </row>
    <row r="18" spans="1:410">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c r="NN18" s="314"/>
      <c r="NO18" s="153"/>
      <c r="NP18" s="153"/>
      <c r="NQ18" s="153"/>
      <c r="NR18" s="153"/>
      <c r="NS18" s="153"/>
      <c r="NT18" s="153"/>
      <c r="NU18" s="153"/>
      <c r="NV18" s="153"/>
      <c r="NW18" s="153"/>
      <c r="NX18" s="316"/>
      <c r="NY18" s="153"/>
      <c r="NZ18" s="153"/>
      <c r="OA18" s="153"/>
      <c r="OB18" s="153"/>
      <c r="OC18" s="153"/>
      <c r="OD18" s="153"/>
      <c r="OE18" s="153"/>
      <c r="OF18" s="153"/>
      <c r="OG18" s="153"/>
      <c r="OH18" s="153"/>
      <c r="OI18" s="153"/>
      <c r="OJ18" s="153"/>
      <c r="OK18" s="153"/>
      <c r="OL18" s="85"/>
      <c r="OM18" s="153"/>
      <c r="ON18" s="87"/>
      <c r="OO18" s="307">
        <f ca="1">OH15+NX15+OC15+NS15</f>
        <v>23869.047002157495</v>
      </c>
      <c r="OP18" s="153"/>
      <c r="OQ18" s="153"/>
      <c r="OR18" s="153"/>
      <c r="OS18" s="153"/>
    </row>
    <row r="19" spans="1:410">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c r="NN19" s="314"/>
      <c r="NO19" s="153"/>
      <c r="NP19" s="153"/>
      <c r="NQ19" s="153"/>
      <c r="NR19" s="153"/>
      <c r="NS19" s="153"/>
      <c r="NT19" s="153"/>
      <c r="NU19" s="153"/>
      <c r="NV19" s="153"/>
      <c r="NW19" s="153"/>
      <c r="NX19" s="316"/>
      <c r="NY19" s="153"/>
      <c r="NZ19" s="153"/>
      <c r="OA19" s="153"/>
      <c r="OB19" s="153"/>
      <c r="OC19" s="153"/>
      <c r="OD19" s="153"/>
      <c r="OE19" s="153"/>
      <c r="OF19" s="153"/>
      <c r="OG19" s="153"/>
      <c r="OH19" s="153"/>
      <c r="OI19" s="153"/>
      <c r="OJ19" s="153"/>
      <c r="OK19" s="153"/>
      <c r="OL19" s="85"/>
      <c r="OM19" s="153"/>
      <c r="ON19" s="87"/>
      <c r="OO19" s="46"/>
      <c r="OP19" s="153"/>
      <c r="OQ19" s="153"/>
      <c r="OR19" s="153"/>
      <c r="OS19" s="153"/>
    </row>
    <row r="20" spans="1:410">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c r="NN20" s="314"/>
      <c r="NO20" s="153"/>
      <c r="NP20" s="153"/>
      <c r="NQ20" s="153"/>
      <c r="NR20" s="153"/>
      <c r="NS20" s="46">
        <f ca="1">OG69</f>
        <v>49.444970225191305</v>
      </c>
      <c r="NT20" s="153"/>
      <c r="NU20" s="153"/>
      <c r="NV20" s="153"/>
      <c r="NW20" s="153"/>
      <c r="NX20" s="46">
        <f ca="1">OH69</f>
        <v>49.444970225191305</v>
      </c>
      <c r="NY20" s="153"/>
      <c r="NZ20" s="153"/>
      <c r="OA20" s="153"/>
      <c r="OB20" s="153"/>
      <c r="OC20" s="88">
        <f ca="1">OJ69</f>
        <v>148.33491067557392</v>
      </c>
      <c r="OD20" s="153"/>
      <c r="OE20" s="153"/>
      <c r="OF20" s="153"/>
      <c r="OG20" s="153"/>
      <c r="OH20" s="153"/>
      <c r="OI20" s="153"/>
      <c r="OJ20" s="153"/>
      <c r="OK20" s="153"/>
      <c r="OL20" s="85"/>
      <c r="OM20" s="153"/>
      <c r="ON20" s="87"/>
      <c r="OO20" s="46"/>
      <c r="OP20" s="153"/>
      <c r="OQ20" s="153"/>
      <c r="OR20" s="153"/>
      <c r="OS20" s="153"/>
    </row>
    <row r="21" spans="1:410">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c r="NN21" s="314"/>
      <c r="NO21" s="153"/>
      <c r="NP21" s="153"/>
      <c r="NQ21" s="153"/>
      <c r="NR21" s="153"/>
      <c r="NS21" s="153"/>
      <c r="NT21" s="153"/>
      <c r="NU21" s="153"/>
      <c r="NV21" s="153"/>
      <c r="NW21" s="153"/>
      <c r="NX21" s="316"/>
      <c r="NY21" s="153"/>
      <c r="NZ21" s="153"/>
      <c r="OA21" s="153"/>
      <c r="OB21" s="153"/>
      <c r="OC21" s="153"/>
      <c r="OD21" s="153"/>
      <c r="OE21" s="153"/>
      <c r="OF21" s="153"/>
      <c r="OG21" s="153"/>
      <c r="OH21" s="153"/>
      <c r="OI21" s="153"/>
      <c r="OJ21" s="153"/>
      <c r="OK21" s="153"/>
      <c r="OL21" s="85"/>
      <c r="OM21" s="153"/>
      <c r="ON21" s="87"/>
      <c r="OO21" s="46"/>
      <c r="OP21" s="153"/>
      <c r="OQ21" s="153"/>
      <c r="OR21" s="153"/>
      <c r="OS21" s="153"/>
    </row>
    <row r="22" spans="1:410">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NN22" s="314"/>
      <c r="NO22" s="153"/>
      <c r="NP22" s="153"/>
      <c r="NQ22" s="153"/>
      <c r="NR22" s="153"/>
      <c r="NS22" s="153"/>
      <c r="NT22" s="153"/>
      <c r="NU22" s="153"/>
      <c r="NV22" s="153"/>
      <c r="NW22" s="153"/>
      <c r="NX22" s="153"/>
      <c r="NY22" s="153"/>
      <c r="NZ22" s="153"/>
      <c r="OA22" s="153"/>
      <c r="OB22" s="153"/>
      <c r="OC22" s="153"/>
      <c r="OD22" s="153"/>
      <c r="OE22" s="153"/>
      <c r="OF22" s="153"/>
      <c r="OG22" s="153"/>
      <c r="OH22" s="153"/>
      <c r="OI22" s="153"/>
      <c r="OJ22" s="153"/>
      <c r="OK22" s="153"/>
      <c r="OL22" s="153"/>
      <c r="OM22" s="153"/>
      <c r="ON22" s="153"/>
      <c r="OO22" s="153"/>
      <c r="OP22" s="153"/>
      <c r="OQ22" s="153"/>
      <c r="OR22" s="153"/>
      <c r="OS22" s="153"/>
    </row>
    <row r="23" spans="1:410">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c r="NN23" s="314"/>
      <c r="NO23" s="153"/>
      <c r="NP23" s="153"/>
      <c r="NQ23" s="153"/>
      <c r="NR23" s="153"/>
      <c r="NS23" s="153"/>
      <c r="NT23" s="86">
        <f ca="1">OG67</f>
        <v>48.79320430560724</v>
      </c>
      <c r="NU23" s="153"/>
      <c r="NV23" s="153"/>
      <c r="NW23" s="153"/>
      <c r="NX23" s="153"/>
      <c r="NY23" s="86">
        <f ca="1">OH67</f>
        <v>24.39660215280362</v>
      </c>
      <c r="NZ23" s="306"/>
      <c r="OA23" s="153"/>
      <c r="OB23" s="153"/>
      <c r="OC23" s="153"/>
      <c r="OD23" s="153"/>
      <c r="OE23" s="51">
        <f ca="1">OJ66</f>
        <v>4984.3239106297306</v>
      </c>
      <c r="OF23" s="308"/>
      <c r="OG23" s="153"/>
      <c r="OH23" s="153"/>
      <c r="OI23" s="68">
        <f ca="1">OM67</f>
        <v>341.5524301392507</v>
      </c>
      <c r="OJ23" s="153"/>
      <c r="OK23" s="153"/>
      <c r="OL23" s="153"/>
      <c r="OM23" s="153"/>
      <c r="ON23" s="153"/>
      <c r="OO23" s="153"/>
      <c r="OP23" s="153"/>
      <c r="OQ23" s="153"/>
      <c r="OR23" s="153"/>
      <c r="OS23" s="153"/>
    </row>
    <row r="24" spans="1:410">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c r="NN24" s="314"/>
      <c r="NO24" s="153"/>
      <c r="NP24" s="153"/>
      <c r="NQ24" s="153"/>
      <c r="NR24" s="153"/>
      <c r="NS24" s="153"/>
      <c r="NT24" s="153"/>
      <c r="NU24" s="153"/>
      <c r="NV24" s="153"/>
      <c r="NW24" s="153"/>
      <c r="NX24" s="153"/>
      <c r="NY24" s="153"/>
      <c r="NZ24" s="153"/>
      <c r="OA24" s="153"/>
      <c r="OB24" s="153"/>
      <c r="OC24" s="153"/>
      <c r="OD24" s="153"/>
      <c r="OE24" s="153"/>
      <c r="OF24" s="153"/>
      <c r="OG24" s="153"/>
      <c r="OH24" s="153"/>
      <c r="OI24" s="153"/>
      <c r="OJ24" s="297">
        <f ca="1">NX88</f>
        <v>15444.216187565738</v>
      </c>
      <c r="OK24" s="153"/>
      <c r="OL24" s="297">
        <f ca="1">OJ24-OI23</f>
        <v>15102.663757426488</v>
      </c>
      <c r="OM24" s="153"/>
      <c r="ON24" s="153"/>
      <c r="OO24" s="153"/>
      <c r="OP24" s="87"/>
      <c r="OQ24" s="87"/>
      <c r="OR24" s="87"/>
      <c r="OS24" s="87"/>
      <c r="OT24" s="12"/>
    </row>
    <row r="25" spans="1:410">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c r="NN25" s="314"/>
      <c r="NO25" s="153"/>
      <c r="NP25" s="153"/>
      <c r="NQ25" s="153"/>
      <c r="NR25" s="153"/>
      <c r="NS25" s="153"/>
      <c r="NT25" s="153"/>
      <c r="NU25" s="153"/>
      <c r="NV25" s="153"/>
      <c r="NW25" s="153"/>
      <c r="NX25" s="153"/>
      <c r="NY25" s="153"/>
      <c r="NZ25" s="153"/>
      <c r="OA25" s="153"/>
      <c r="OB25" s="68"/>
      <c r="OC25" s="153"/>
      <c r="OD25" s="153"/>
      <c r="OE25" s="68">
        <f ca="1">NW85</f>
        <v>20501.658946863165</v>
      </c>
      <c r="OF25" s="153"/>
      <c r="OG25" s="295">
        <f ca="1">OM66</f>
        <v>15451.404122952164</v>
      </c>
      <c r="OH25" s="153"/>
      <c r="OI25" s="153"/>
      <c r="OJ25" s="153"/>
      <c r="OK25" s="153"/>
      <c r="OL25" s="68">
        <f ca="1">ON67</f>
        <v>243.96602152803621</v>
      </c>
      <c r="OM25" s="153"/>
      <c r="ON25" s="153"/>
      <c r="OO25" s="51">
        <f ca="1">OL24-NR15-NW15-NT23-NY23-OL25</f>
        <v>14712.318122981629</v>
      </c>
      <c r="OP25" s="153"/>
      <c r="OQ25" s="153"/>
      <c r="OR25" s="153"/>
      <c r="OS25" s="153"/>
    </row>
    <row r="26" spans="1:410">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c r="NN26" s="314"/>
      <c r="NO26" s="153"/>
      <c r="NP26" s="153"/>
      <c r="NQ26" s="65">
        <f>EG96</f>
        <v>50000</v>
      </c>
      <c r="NR26" s="85"/>
      <c r="NS26" s="153"/>
      <c r="NT26" s="153"/>
      <c r="NU26" s="309">
        <f ca="1">NR82</f>
        <v>50022.555683717554</v>
      </c>
      <c r="NV26" s="153"/>
      <c r="NW26" s="310">
        <f ca="1">OH61</f>
        <v>47509.103411066033</v>
      </c>
      <c r="NX26" s="153"/>
      <c r="NY26" s="308"/>
      <c r="NZ26" s="311">
        <f ca="1">NS83</f>
        <v>47532.00582908409</v>
      </c>
      <c r="OA26" s="153"/>
      <c r="OB26" s="312">
        <f ca="1">OJ62</f>
        <v>46946.555308348317</v>
      </c>
      <c r="OC26" s="153"/>
      <c r="OD26" s="153"/>
      <c r="OE26" s="153"/>
      <c r="OF26" s="153"/>
      <c r="OG26" s="308"/>
      <c r="OH26" s="153"/>
      <c r="OI26" s="153"/>
      <c r="OJ26" s="30"/>
      <c r="OK26" s="30"/>
      <c r="OL26" s="85"/>
      <c r="OM26" s="153"/>
      <c r="ON26" s="87"/>
      <c r="OO26" s="306"/>
      <c r="OP26" s="153"/>
      <c r="OQ26" s="153"/>
      <c r="OR26" s="153"/>
      <c r="OS26" s="153"/>
    </row>
    <row r="27" spans="1:410">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c r="NN27" s="314"/>
      <c r="NO27" s="153"/>
      <c r="NP27" s="153"/>
      <c r="NQ27" s="30"/>
      <c r="NR27" s="30"/>
      <c r="NS27" s="153"/>
      <c r="NT27" s="153"/>
      <c r="NU27" s="153"/>
      <c r="NV27" s="30"/>
      <c r="NW27" s="153"/>
      <c r="NX27" s="153"/>
      <c r="NY27" s="318"/>
      <c r="NZ27" s="153"/>
      <c r="OA27" s="153"/>
      <c r="OB27" s="153"/>
      <c r="OC27" s="153"/>
      <c r="OD27" s="318"/>
      <c r="OE27" s="313">
        <f ca="1">OA85</f>
        <v>26502.144492286527</v>
      </c>
      <c r="OF27" s="153"/>
      <c r="OG27" s="153"/>
      <c r="OH27" s="153"/>
      <c r="OI27" s="153"/>
      <c r="OJ27" s="313"/>
      <c r="OK27" s="153"/>
      <c r="OL27" s="153"/>
      <c r="OM27" s="169">
        <f ca="1">OB89</f>
        <v>26401.163305847847</v>
      </c>
      <c r="ON27" s="153"/>
      <c r="OO27" s="169">
        <f ca="1">OM27-OM29</f>
        <v>25913.680012794441</v>
      </c>
      <c r="OP27" s="153"/>
      <c r="OQ27" s="153"/>
      <c r="OR27" s="153"/>
      <c r="OS27" s="153"/>
    </row>
    <row r="28" spans="1:410">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c r="NN28" s="314"/>
      <c r="NO28" s="153"/>
      <c r="NP28" s="153"/>
      <c r="NQ28" s="153"/>
      <c r="NR28" s="153"/>
      <c r="NS28" s="168">
        <f ca="1">NQ26+NS20+NT23+NU29-NU26</f>
        <v>2576.1616177114556</v>
      </c>
      <c r="NT28" s="153"/>
      <c r="NU28" s="153"/>
      <c r="NV28" s="153"/>
      <c r="NW28" s="153"/>
      <c r="NX28" s="168">
        <f ca="1">NW26+NX20+NY23+NZ29-NZ26</f>
        <v>550.37059381044674</v>
      </c>
      <c r="NY28" s="153"/>
      <c r="NZ28" s="153"/>
      <c r="OA28" s="153"/>
      <c r="OB28" s="153"/>
      <c r="OC28" s="96">
        <f ca="1">OB26+OC20+OE23-OE25-OE27</f>
        <v>5075.4106905039298</v>
      </c>
      <c r="OD28" s="153"/>
      <c r="OE28" s="153"/>
      <c r="OF28" s="153"/>
      <c r="OG28" s="153"/>
      <c r="OH28" s="170">
        <f ca="1">OG25+OI23-OJ24</f>
        <v>348.74036552567668</v>
      </c>
      <c r="OI28" s="153"/>
      <c r="OJ28" s="153"/>
      <c r="OK28" s="168">
        <f ca="1">OE27+OL25+OM29-OM27</f>
        <v>832.43050102012057</v>
      </c>
      <c r="OL28" s="153"/>
      <c r="OM28" s="153"/>
      <c r="ON28" s="153"/>
      <c r="OO28" s="153"/>
      <c r="OP28" s="153"/>
      <c r="OQ28" s="153"/>
      <c r="OR28" s="153"/>
      <c r="OS28" s="153"/>
    </row>
    <row r="29" spans="1:410">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c r="NN29" s="314"/>
      <c r="NO29" s="153"/>
      <c r="NP29" s="153"/>
      <c r="NQ29" s="153"/>
      <c r="NR29" s="153"/>
      <c r="NS29" s="153"/>
      <c r="NT29" s="153"/>
      <c r="NU29" s="65">
        <f ca="1">OG61</f>
        <v>2500.4791268982121</v>
      </c>
      <c r="NV29" s="153"/>
      <c r="NW29" s="153"/>
      <c r="NX29" s="30"/>
      <c r="NY29" s="153"/>
      <c r="NZ29" s="65">
        <f ca="1">OH62</f>
        <v>499.43143945051401</v>
      </c>
      <c r="OA29" s="153"/>
      <c r="OB29" s="153"/>
      <c r="OC29" s="153"/>
      <c r="OD29" s="153"/>
      <c r="OE29" s="153"/>
      <c r="OF29" s="153"/>
      <c r="OG29" s="306"/>
      <c r="OH29" s="306"/>
      <c r="OI29" s="153"/>
      <c r="OJ29" s="153"/>
      <c r="OK29" s="153"/>
      <c r="OL29" s="153"/>
      <c r="OM29" s="319">
        <f ca="1">ON71</f>
        <v>487.48329305340798</v>
      </c>
      <c r="ON29" s="153"/>
      <c r="OO29" s="153"/>
      <c r="OP29" s="153"/>
      <c r="OQ29" s="153"/>
      <c r="OR29" s="153"/>
      <c r="OS29" s="153"/>
    </row>
    <row r="30" spans="1:410">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c r="NN30" s="314"/>
      <c r="NO30" s="153"/>
      <c r="NP30" s="153"/>
      <c r="NQ30" s="153"/>
      <c r="NR30" s="153"/>
      <c r="NS30" s="153"/>
      <c r="NT30" s="153"/>
      <c r="NU30" s="153"/>
      <c r="NV30" s="153"/>
      <c r="NW30" s="153"/>
      <c r="NX30" s="153"/>
      <c r="NY30" s="153"/>
      <c r="NZ30" s="153"/>
      <c r="OA30" s="153"/>
      <c r="OB30" s="153"/>
      <c r="OC30" s="153"/>
      <c r="OD30" s="153"/>
      <c r="OE30" s="153"/>
      <c r="OF30" s="153"/>
      <c r="OG30" s="153"/>
      <c r="OH30" s="153"/>
      <c r="OI30" s="153"/>
      <c r="OJ30" s="153"/>
      <c r="OK30" s="153"/>
      <c r="OL30" s="153"/>
      <c r="OM30" s="153"/>
      <c r="ON30" s="153"/>
      <c r="OO30" s="153"/>
      <c r="OP30" s="153"/>
      <c r="OQ30" s="153"/>
      <c r="OR30" s="153"/>
      <c r="OS30" s="153"/>
    </row>
    <row r="31" spans="1:410">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NN31" s="314"/>
      <c r="NO31" s="153"/>
      <c r="NP31" s="153"/>
      <c r="NQ31" s="153"/>
      <c r="NR31" s="153"/>
      <c r="NS31" s="153"/>
      <c r="NT31" s="153"/>
      <c r="NU31" s="153"/>
      <c r="NV31" s="153"/>
      <c r="NW31" s="153"/>
      <c r="NX31" s="153"/>
      <c r="NY31" s="153"/>
      <c r="NZ31" s="153"/>
      <c r="OA31" s="153"/>
      <c r="OB31" s="153"/>
      <c r="OC31" s="153"/>
      <c r="OD31" s="153"/>
      <c r="OE31" s="153"/>
      <c r="OF31" s="153"/>
      <c r="OG31" s="153"/>
      <c r="OH31" s="153"/>
      <c r="OI31" s="153"/>
      <c r="OJ31" s="153"/>
      <c r="OK31" s="153"/>
      <c r="OL31" s="153"/>
      <c r="OM31" s="153"/>
      <c r="ON31" s="153"/>
      <c r="OO31" s="153"/>
      <c r="OP31" s="153"/>
      <c r="OQ31" s="153"/>
      <c r="OR31" s="153"/>
      <c r="OS31" s="153"/>
    </row>
    <row r="32" spans="1:410">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c r="NN32" s="314"/>
      <c r="NO32" s="153"/>
      <c r="NP32" s="153"/>
      <c r="NQ32" s="153"/>
      <c r="NR32" s="153"/>
      <c r="NS32" s="153"/>
      <c r="NT32" s="153"/>
      <c r="NU32" s="153"/>
      <c r="NV32" s="153"/>
      <c r="NW32" s="153"/>
      <c r="NX32" s="153"/>
      <c r="NY32" s="153"/>
      <c r="NZ32" s="153"/>
      <c r="OA32" s="153"/>
      <c r="OB32" s="153"/>
      <c r="OC32" s="153"/>
      <c r="OD32" s="153"/>
      <c r="OE32" s="153"/>
      <c r="OF32" s="153"/>
      <c r="OG32" s="153"/>
      <c r="OH32" s="153"/>
      <c r="OI32" s="153"/>
      <c r="OJ32" s="153"/>
      <c r="OK32" s="153"/>
      <c r="OL32" s="153"/>
      <c r="OM32" s="153"/>
      <c r="ON32" s="153"/>
      <c r="OO32" s="307">
        <f ca="1">NS28+NX28+OC28+OH28+OK28</f>
        <v>9383.1137685716294</v>
      </c>
      <c r="OP32" s="153"/>
      <c r="OQ32" s="153"/>
      <c r="OR32" s="153"/>
      <c r="OS32" s="153"/>
    </row>
    <row r="33" spans="1:409">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NN33" s="314"/>
      <c r="NO33" s="153"/>
      <c r="NP33" s="153"/>
      <c r="NQ33" s="153"/>
      <c r="NR33" s="153"/>
      <c r="NS33" s="153"/>
      <c r="NT33" s="153"/>
      <c r="NU33" s="153"/>
      <c r="NV33" s="153"/>
      <c r="NW33" s="153"/>
      <c r="NX33" s="153"/>
      <c r="NY33" s="153"/>
      <c r="NZ33" s="153"/>
      <c r="OA33" s="153"/>
      <c r="OB33" s="153"/>
      <c r="OC33" s="153"/>
      <c r="OD33" s="153"/>
      <c r="OE33" s="153"/>
      <c r="OF33" s="153"/>
      <c r="OG33" s="153"/>
      <c r="OH33" s="153"/>
      <c r="OI33" s="153"/>
      <c r="OJ33" s="153"/>
      <c r="OK33" s="153"/>
      <c r="OL33" s="153"/>
      <c r="OM33" s="153"/>
      <c r="ON33" s="153"/>
      <c r="OO33" s="153"/>
      <c r="OP33" s="153"/>
      <c r="OQ33" s="153"/>
      <c r="OR33" s="153"/>
      <c r="OS33" s="153"/>
    </row>
    <row r="34" spans="1:409">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NN34" s="314"/>
      <c r="NO34" s="153"/>
      <c r="NP34" s="153"/>
      <c r="NQ34" s="153"/>
      <c r="NR34" s="153"/>
      <c r="NS34" s="153"/>
      <c r="NT34" s="153"/>
      <c r="NU34" s="153"/>
      <c r="NV34" s="153"/>
      <c r="NW34" s="153"/>
      <c r="NX34" s="153"/>
      <c r="NY34" s="153"/>
      <c r="NZ34" s="153"/>
      <c r="OA34" s="153"/>
      <c r="OB34" s="153"/>
      <c r="OC34" s="153"/>
      <c r="OD34" s="153"/>
      <c r="OE34" s="153"/>
      <c r="OF34" s="153"/>
      <c r="OG34" s="153"/>
      <c r="OH34" s="153"/>
      <c r="OI34" s="153"/>
      <c r="OJ34" s="153"/>
      <c r="OK34" s="153"/>
      <c r="OL34" s="153"/>
      <c r="OM34" s="153"/>
      <c r="ON34" s="153"/>
      <c r="OO34" s="153"/>
      <c r="OP34" s="153"/>
      <c r="OQ34" s="153"/>
      <c r="OR34" s="153"/>
      <c r="OS34" s="153"/>
    </row>
    <row r="35" spans="1:409">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NN35" s="314"/>
      <c r="NO35" s="153"/>
      <c r="NP35" s="153"/>
      <c r="NQ35" s="153"/>
      <c r="NR35" s="153"/>
      <c r="NS35" s="153"/>
      <c r="NT35" s="153"/>
      <c r="NU35" s="153"/>
      <c r="NV35" s="153"/>
      <c r="NW35" s="153"/>
      <c r="NX35" s="153"/>
      <c r="NY35" s="153"/>
      <c r="NZ35" s="153"/>
      <c r="OA35" s="153"/>
      <c r="OB35" s="153"/>
      <c r="OC35" s="153"/>
      <c r="OD35" s="153"/>
      <c r="OE35" s="153"/>
      <c r="OF35" s="153"/>
      <c r="OG35" s="153"/>
      <c r="OH35" s="153"/>
      <c r="OI35" s="153"/>
      <c r="OJ35" s="153"/>
      <c r="OK35" s="153"/>
      <c r="OL35" s="153"/>
      <c r="OM35" s="153"/>
      <c r="ON35" s="153"/>
      <c r="OO35" s="153"/>
      <c r="OP35" s="153"/>
      <c r="OQ35" s="153"/>
      <c r="OR35" s="153"/>
      <c r="OS35" s="153"/>
    </row>
    <row r="36" spans="1:409">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NN36" s="314"/>
      <c r="NO36" s="153"/>
      <c r="NP36" s="153"/>
      <c r="NQ36" s="153"/>
      <c r="NR36" s="153"/>
      <c r="NS36" s="153"/>
      <c r="NT36" s="153"/>
      <c r="NU36" s="153"/>
      <c r="NV36" s="153"/>
      <c r="NW36" s="153"/>
      <c r="NX36" s="153"/>
      <c r="NY36" s="153"/>
      <c r="NZ36" s="153"/>
      <c r="OA36" s="153"/>
      <c r="OB36" s="153"/>
      <c r="OC36" s="153"/>
      <c r="OD36" s="153"/>
      <c r="OE36" s="153"/>
      <c r="OF36" s="153"/>
      <c r="OG36" s="153"/>
      <c r="OH36" s="153"/>
      <c r="OI36" s="153"/>
      <c r="OJ36" s="153"/>
      <c r="OK36" s="153"/>
      <c r="OL36" s="153"/>
      <c r="OM36" s="153"/>
      <c r="ON36" s="153"/>
      <c r="OO36" s="153"/>
      <c r="OP36" s="153"/>
      <c r="OQ36" s="153"/>
      <c r="OR36" s="153"/>
      <c r="OS36" s="153"/>
    </row>
    <row r="37" spans="1:409">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c r="NN37" s="314"/>
      <c r="NO37" s="153"/>
      <c r="NP37" s="153"/>
      <c r="NQ37" s="153"/>
      <c r="NR37" s="153"/>
      <c r="NS37" s="153"/>
      <c r="NT37" s="153"/>
      <c r="NU37" s="153"/>
      <c r="NV37" s="153"/>
      <c r="NW37" s="153"/>
      <c r="NX37" s="153"/>
      <c r="NY37" s="153"/>
      <c r="NZ37" s="153"/>
      <c r="OA37" s="153"/>
      <c r="OB37" s="153"/>
      <c r="OC37" s="153"/>
      <c r="OD37" s="153"/>
      <c r="OE37" s="153"/>
      <c r="OF37" s="153"/>
      <c r="OG37" s="153"/>
      <c r="OH37" s="153"/>
      <c r="OI37" s="153"/>
      <c r="OJ37" s="153"/>
      <c r="OK37" s="153"/>
      <c r="OL37" s="153"/>
      <c r="OM37" s="153"/>
      <c r="ON37" s="153"/>
      <c r="OO37" s="153"/>
      <c r="OP37" s="153"/>
      <c r="OQ37" s="153"/>
      <c r="OR37" s="153"/>
      <c r="OS37" s="153"/>
    </row>
    <row r="38" spans="1:409"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c r="NN38" s="314"/>
      <c r="NO38" s="153"/>
      <c r="NP38" s="153"/>
      <c r="NQ38" s="153"/>
      <c r="NR38" s="153"/>
      <c r="NS38" s="153"/>
      <c r="NT38" s="153"/>
      <c r="NU38" s="153"/>
      <c r="NV38" s="153"/>
      <c r="NW38" s="153"/>
      <c r="NX38" s="153"/>
      <c r="NY38" s="153"/>
      <c r="NZ38" s="153"/>
      <c r="OA38" s="153"/>
      <c r="OB38" s="153"/>
      <c r="OC38" s="153"/>
      <c r="OD38" s="153"/>
      <c r="OE38" s="153"/>
      <c r="OF38" s="153"/>
      <c r="OG38" s="153"/>
      <c r="OH38" s="153"/>
      <c r="OI38" s="153"/>
      <c r="OJ38" s="153"/>
      <c r="OK38" s="153"/>
      <c r="OL38" s="153"/>
      <c r="OM38" s="153"/>
      <c r="ON38" s="153"/>
      <c r="OO38" s="153"/>
      <c r="OP38" s="153"/>
      <c r="OQ38" s="153"/>
      <c r="OR38" s="153"/>
      <c r="OS38" s="153"/>
    </row>
    <row r="39" spans="1:409"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409" ht="28">
      <c r="C40" s="6" t="s">
        <v>342</v>
      </c>
      <c r="NP40" t="s">
        <v>480</v>
      </c>
    </row>
    <row r="41" spans="1:409">
      <c r="A41" s="356" t="s">
        <v>173</v>
      </c>
      <c r="B41" s="28" t="s">
        <v>14</v>
      </c>
      <c r="C41" s="186">
        <v>1</v>
      </c>
    </row>
    <row r="42" spans="1:409">
      <c r="A42" s="356"/>
      <c r="B42" s="28" t="s">
        <v>203</v>
      </c>
      <c r="C42" s="186">
        <v>1</v>
      </c>
    </row>
    <row r="43" spans="1:409">
      <c r="A43" s="356"/>
      <c r="B43" s="28" t="s">
        <v>204</v>
      </c>
      <c r="C43" s="186">
        <v>1</v>
      </c>
    </row>
    <row r="44" spans="1:409">
      <c r="A44" s="356"/>
      <c r="B44" s="28" t="s">
        <v>27</v>
      </c>
      <c r="C44" s="186">
        <v>1</v>
      </c>
    </row>
    <row r="45" spans="1:409">
      <c r="A45" s="356"/>
      <c r="B45" s="28" t="s">
        <v>205</v>
      </c>
      <c r="C45" s="186">
        <v>1</v>
      </c>
    </row>
    <row r="46" spans="1:409">
      <c r="A46" s="356"/>
      <c r="B46" s="28" t="s">
        <v>206</v>
      </c>
      <c r="C46" s="186">
        <v>1</v>
      </c>
    </row>
    <row r="47" spans="1:409">
      <c r="A47" s="356"/>
      <c r="B47" s="28" t="s">
        <v>15</v>
      </c>
      <c r="C47" s="186">
        <v>1</v>
      </c>
    </row>
    <row r="48" spans="1:409">
      <c r="A48" s="356"/>
      <c r="B48" s="28" t="s">
        <v>208</v>
      </c>
      <c r="C48" s="186">
        <v>1</v>
      </c>
    </row>
    <row r="49" spans="1:418">
      <c r="A49" s="356"/>
      <c r="B49" s="28" t="s">
        <v>21</v>
      </c>
      <c r="C49" s="186">
        <v>1</v>
      </c>
    </row>
    <row r="50" spans="1:418">
      <c r="A50" s="356"/>
      <c r="B50" s="28" t="s">
        <v>207</v>
      </c>
      <c r="C50" s="186">
        <v>1</v>
      </c>
      <c r="EC50" s="350"/>
    </row>
    <row r="51" spans="1:418">
      <c r="A51" s="356"/>
      <c r="B51" s="28" t="s">
        <v>20</v>
      </c>
      <c r="C51" s="186">
        <v>1</v>
      </c>
    </row>
    <row r="52" spans="1:418">
      <c r="A52" s="356"/>
      <c r="B52" s="28" t="s">
        <v>209</v>
      </c>
      <c r="C52" s="186">
        <v>1</v>
      </c>
    </row>
    <row r="53" spans="1:418" ht="18">
      <c r="C53" s="339" t="s">
        <v>149</v>
      </c>
      <c r="D53" s="341"/>
      <c r="E53" s="341"/>
    </row>
    <row r="56" spans="1:418" ht="37">
      <c r="ED56" s="392" t="s">
        <v>415</v>
      </c>
      <c r="EE56" s="392"/>
      <c r="EF56" s="392"/>
      <c r="EG56" s="392"/>
      <c r="EH56" s="392"/>
      <c r="EI56" s="392"/>
      <c r="EJ56" s="392"/>
      <c r="EK56" s="392"/>
      <c r="EL56" s="392"/>
      <c r="EM56" s="392"/>
      <c r="EN56" s="392"/>
      <c r="EO56" s="392"/>
      <c r="EP56" s="392"/>
      <c r="EQ56" s="392"/>
      <c r="ER56" s="392"/>
      <c r="ES56" s="392"/>
      <c r="ET56" s="392"/>
      <c r="EU56" s="392"/>
      <c r="EW56" s="392" t="s">
        <v>420</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430</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438</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450</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460</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470</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63" t="s">
        <v>110</v>
      </c>
      <c r="D58" s="363"/>
      <c r="E58" s="363"/>
      <c r="F58" s="363"/>
      <c r="G58" s="363"/>
      <c r="H58" s="363"/>
      <c r="I58" s="363"/>
      <c r="J58" s="363"/>
      <c r="K58" s="363"/>
      <c r="L58" s="363"/>
      <c r="M58" s="363"/>
      <c r="N58" s="363"/>
      <c r="P58" s="363" t="s">
        <v>1</v>
      </c>
      <c r="Q58" s="363"/>
      <c r="R58" s="363"/>
      <c r="S58" s="363"/>
      <c r="T58" s="363"/>
      <c r="U58" s="363"/>
      <c r="V58" s="363"/>
      <c r="W58" s="363"/>
      <c r="X58" s="363"/>
      <c r="Z58" s="363" t="s">
        <v>127</v>
      </c>
      <c r="AA58" s="363"/>
      <c r="AB58" s="363"/>
      <c r="AC58" s="363"/>
      <c r="AD58" s="363"/>
      <c r="AE58" s="363"/>
      <c r="AF58" s="363"/>
      <c r="AG58" s="363"/>
      <c r="AH58" s="363"/>
      <c r="AU58" s="363" t="s">
        <v>110</v>
      </c>
      <c r="AV58" s="363"/>
      <c r="AW58" s="363"/>
      <c r="AX58" s="363"/>
      <c r="AY58" s="363"/>
      <c r="AZ58" s="363"/>
      <c r="BA58" s="363"/>
      <c r="BB58" s="363"/>
      <c r="BC58" s="363"/>
      <c r="BD58" s="363"/>
      <c r="BE58" s="363"/>
      <c r="BF58" s="363"/>
      <c r="BJ58" s="363" t="s">
        <v>1</v>
      </c>
      <c r="BK58" s="363"/>
      <c r="BL58" s="363"/>
      <c r="BM58" s="363"/>
      <c r="BN58" s="363"/>
      <c r="BO58" s="363"/>
      <c r="BP58" s="363"/>
      <c r="BQ58" s="363"/>
      <c r="BR58" s="363"/>
      <c r="BY58" s="363" t="s">
        <v>1</v>
      </c>
      <c r="BZ58" s="363"/>
      <c r="CA58" s="363"/>
      <c r="CB58" s="363"/>
      <c r="CC58" s="363"/>
      <c r="CD58" s="363"/>
      <c r="CE58" s="363"/>
      <c r="CF58" s="363"/>
      <c r="CG58" s="363"/>
      <c r="CQ58" s="363" t="s">
        <v>1</v>
      </c>
      <c r="CR58" s="363"/>
      <c r="CS58" s="363"/>
      <c r="CT58" s="363"/>
      <c r="CU58" s="363"/>
      <c r="CV58" s="363"/>
      <c r="CW58" s="363"/>
      <c r="CX58" s="363"/>
      <c r="CY58" s="363"/>
      <c r="DC58" s="363" t="s">
        <v>110</v>
      </c>
      <c r="DD58" s="363"/>
      <c r="DE58" s="363"/>
      <c r="DF58" s="363"/>
      <c r="DG58" s="363"/>
      <c r="DH58" s="363"/>
      <c r="DI58" s="363"/>
      <c r="DJ58" s="363"/>
      <c r="DK58" s="363"/>
      <c r="DL58" s="363"/>
      <c r="DM58" s="363"/>
      <c r="DN58" s="363"/>
      <c r="DR58" s="363" t="s">
        <v>127</v>
      </c>
      <c r="DS58" s="363"/>
      <c r="DT58" s="363"/>
      <c r="DU58" s="363"/>
      <c r="DV58" s="363"/>
      <c r="DW58" s="363"/>
      <c r="DX58" s="363"/>
      <c r="DY58" s="363"/>
      <c r="DZ58" s="363"/>
      <c r="EG58" s="363" t="s">
        <v>110</v>
      </c>
      <c r="EH58" s="363"/>
      <c r="EI58" s="363"/>
      <c r="EJ58" s="363"/>
      <c r="EK58" s="363"/>
      <c r="EL58" s="363"/>
      <c r="EM58" s="363"/>
      <c r="EN58" s="363"/>
      <c r="EO58" s="363"/>
      <c r="EP58" s="363"/>
      <c r="EQ58" s="363"/>
      <c r="ER58" s="363"/>
      <c r="EZ58" s="363" t="s">
        <v>110</v>
      </c>
      <c r="FA58" s="363"/>
      <c r="FB58" s="363"/>
      <c r="FC58" s="363"/>
      <c r="FD58" s="363"/>
      <c r="FE58" s="363"/>
      <c r="FF58" s="363"/>
      <c r="FG58" s="363"/>
      <c r="FH58" s="363"/>
      <c r="FI58" s="363"/>
      <c r="FJ58" s="363"/>
      <c r="FK58" s="363"/>
      <c r="FO58" s="363" t="s">
        <v>1</v>
      </c>
      <c r="FP58" s="363"/>
      <c r="FQ58" s="363"/>
      <c r="FR58" s="363"/>
      <c r="FS58" s="363"/>
      <c r="FT58" s="363"/>
      <c r="FU58" s="363"/>
      <c r="FV58" s="363"/>
      <c r="FW58" s="363"/>
      <c r="GC58" s="363" t="s">
        <v>1</v>
      </c>
      <c r="GD58" s="363"/>
      <c r="GE58" s="363"/>
      <c r="GF58" s="363"/>
      <c r="GG58" s="363"/>
      <c r="GH58" s="363"/>
      <c r="GI58" s="363"/>
      <c r="GJ58" s="363"/>
      <c r="GK58" s="363"/>
      <c r="GS58" s="363" t="s">
        <v>110</v>
      </c>
      <c r="GT58" s="363"/>
      <c r="GU58" s="363"/>
      <c r="GV58" s="363"/>
      <c r="GW58" s="363"/>
      <c r="GX58" s="363"/>
      <c r="GY58" s="363"/>
      <c r="GZ58" s="363"/>
      <c r="HA58" s="363"/>
      <c r="HB58" s="363"/>
      <c r="HC58" s="363"/>
      <c r="HD58" s="363"/>
      <c r="HH58" s="363" t="s">
        <v>1</v>
      </c>
      <c r="HI58" s="363"/>
      <c r="HJ58" s="363"/>
      <c r="HK58" s="363"/>
      <c r="HL58" s="363"/>
      <c r="HM58" s="363"/>
      <c r="HN58" s="363"/>
      <c r="HO58" s="363"/>
      <c r="HP58" s="363"/>
      <c r="HV58" s="363" t="s">
        <v>1</v>
      </c>
      <c r="HW58" s="363"/>
      <c r="HX58" s="363"/>
      <c r="HY58" s="363"/>
      <c r="HZ58" s="363"/>
      <c r="IA58" s="363"/>
      <c r="IB58" s="363"/>
      <c r="IC58" s="363"/>
      <c r="ID58" s="363"/>
      <c r="IL58" s="363" t="s">
        <v>110</v>
      </c>
      <c r="IM58" s="363"/>
      <c r="IN58" s="363"/>
      <c r="IO58" s="363"/>
      <c r="IP58" s="363"/>
      <c r="IQ58" s="363"/>
      <c r="IR58" s="363"/>
      <c r="IS58" s="363"/>
      <c r="IT58" s="363"/>
      <c r="IU58" s="363"/>
      <c r="IV58" s="363"/>
      <c r="IW58" s="363"/>
      <c r="JA58" s="363" t="s">
        <v>1</v>
      </c>
      <c r="JB58" s="363"/>
      <c r="JC58" s="363"/>
      <c r="JD58" s="363"/>
      <c r="JE58" s="363"/>
      <c r="JF58" s="363"/>
      <c r="JG58" s="363"/>
      <c r="JH58" s="363"/>
      <c r="JI58" s="363"/>
      <c r="JO58" s="363" t="s">
        <v>1</v>
      </c>
      <c r="JP58" s="363"/>
      <c r="JQ58" s="363"/>
      <c r="JR58" s="363"/>
      <c r="JS58" s="363"/>
      <c r="JT58" s="363"/>
      <c r="JU58" s="363"/>
      <c r="JV58" s="363"/>
      <c r="JW58" s="363"/>
      <c r="KE58" s="363" t="s">
        <v>110</v>
      </c>
      <c r="KF58" s="363"/>
      <c r="KG58" s="363"/>
      <c r="KH58" s="363"/>
      <c r="KI58" s="363"/>
      <c r="KJ58" s="363"/>
      <c r="KK58" s="363"/>
      <c r="KL58" s="363"/>
      <c r="KM58" s="363"/>
      <c r="KN58" s="363"/>
      <c r="KO58" s="363"/>
      <c r="KP58" s="363"/>
      <c r="KT58" s="363" t="s">
        <v>1</v>
      </c>
      <c r="KU58" s="363"/>
      <c r="KV58" s="363"/>
      <c r="KW58" s="363"/>
      <c r="KX58" s="363"/>
      <c r="KY58" s="363"/>
      <c r="KZ58" s="363"/>
      <c r="LA58" s="363"/>
      <c r="LB58" s="363"/>
      <c r="LH58" s="363" t="s">
        <v>1</v>
      </c>
      <c r="LI58" s="363"/>
      <c r="LJ58" s="363"/>
      <c r="LK58" s="363"/>
      <c r="LL58" s="363"/>
      <c r="LM58" s="363"/>
      <c r="LN58" s="363"/>
      <c r="LO58" s="363"/>
      <c r="LP58" s="363"/>
      <c r="LX58" s="363" t="s">
        <v>110</v>
      </c>
      <c r="LY58" s="363"/>
      <c r="LZ58" s="363"/>
      <c r="MA58" s="363"/>
      <c r="MB58" s="363"/>
      <c r="MC58" s="363"/>
      <c r="MD58" s="363"/>
      <c r="ME58" s="363"/>
      <c r="MF58" s="363"/>
      <c r="MG58" s="363"/>
      <c r="MH58" s="363"/>
      <c r="MI58" s="363"/>
      <c r="MM58" s="363" t="s">
        <v>1</v>
      </c>
      <c r="MN58" s="363"/>
      <c r="MO58" s="363"/>
      <c r="MP58" s="363"/>
      <c r="MQ58" s="363"/>
      <c r="MR58" s="363"/>
      <c r="MS58" s="363"/>
      <c r="MT58" s="363"/>
      <c r="MU58" s="363"/>
      <c r="NA58" s="363" t="s">
        <v>1</v>
      </c>
      <c r="NB58" s="363"/>
      <c r="NC58" s="363"/>
      <c r="ND58" s="363"/>
      <c r="NE58" s="363"/>
      <c r="NF58" s="363"/>
      <c r="NG58" s="363"/>
      <c r="NH58" s="363"/>
      <c r="NI58" s="363"/>
      <c r="NQ58" s="363" t="s">
        <v>110</v>
      </c>
      <c r="NR58" s="363"/>
      <c r="NS58" s="363"/>
      <c r="NT58" s="363"/>
      <c r="NU58" s="363"/>
      <c r="NV58" s="363"/>
      <c r="NW58" s="363"/>
      <c r="NX58" s="363"/>
      <c r="NY58" s="363"/>
      <c r="NZ58" s="363"/>
      <c r="OA58" s="363"/>
      <c r="OB58" s="363"/>
      <c r="OF58" s="363" t="s">
        <v>1</v>
      </c>
      <c r="OG58" s="363"/>
      <c r="OH58" s="363"/>
      <c r="OI58" s="363"/>
      <c r="OJ58" s="363"/>
      <c r="OK58" s="363"/>
      <c r="OL58" s="363"/>
      <c r="OM58" s="363"/>
      <c r="ON58" s="363"/>
      <c r="OT58" s="363" t="s">
        <v>1</v>
      </c>
      <c r="OU58" s="363"/>
      <c r="OV58" s="363"/>
      <c r="OW58" s="363"/>
      <c r="OX58" s="363"/>
      <c r="OY58" s="363"/>
      <c r="OZ58" s="363"/>
      <c r="PA58" s="363"/>
      <c r="PB58" s="363"/>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6"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6"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6"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c r="IJ60" s="356" t="s">
        <v>173</v>
      </c>
      <c r="IK60" s="28" t="s">
        <v>14</v>
      </c>
      <c r="JA60" s="186">
        <f t="array" aca="1" ref="JA60:JI71" ca="1">MMULT(GS105:HD116, $CQ$105:$CY$116)</f>
        <v>0</v>
      </c>
      <c r="JB60" s="186">
        <f ca="1"/>
        <v>50000</v>
      </c>
      <c r="JC60" s="186">
        <f ca="1"/>
        <v>0</v>
      </c>
      <c r="JD60" s="186">
        <f ca="1"/>
        <v>0</v>
      </c>
      <c r="JE60" s="186">
        <f ca="1"/>
        <v>0</v>
      </c>
      <c r="JF60" s="186">
        <f ca="1"/>
        <v>0</v>
      </c>
      <c r="JG60" s="186">
        <f ca="1"/>
        <v>0</v>
      </c>
      <c r="JH60" s="186">
        <f ca="1"/>
        <v>0</v>
      </c>
      <c r="JI60" s="186">
        <f ca="1"/>
        <v>0</v>
      </c>
      <c r="KC60" s="356" t="s">
        <v>173</v>
      </c>
      <c r="KD60" s="28" t="s">
        <v>14</v>
      </c>
      <c r="KT60" s="186">
        <f t="array" aca="1" ref="KT60:LB71" ca="1">MMULT(IL105:IW116, $CQ$105:$CY$116)</f>
        <v>0</v>
      </c>
      <c r="KU60" s="186">
        <f ca="1"/>
        <v>50000</v>
      </c>
      <c r="KV60" s="186">
        <f ca="1"/>
        <v>0</v>
      </c>
      <c r="KW60" s="186">
        <f ca="1"/>
        <v>0</v>
      </c>
      <c r="KX60" s="186">
        <f ca="1"/>
        <v>0</v>
      </c>
      <c r="KY60" s="186">
        <f ca="1"/>
        <v>0</v>
      </c>
      <c r="KZ60" s="186">
        <f ca="1"/>
        <v>0</v>
      </c>
      <c r="LA60" s="186">
        <f ca="1"/>
        <v>0</v>
      </c>
      <c r="LB60" s="186">
        <f ca="1"/>
        <v>0</v>
      </c>
      <c r="LV60" s="356" t="s">
        <v>173</v>
      </c>
      <c r="LW60" s="28" t="s">
        <v>14</v>
      </c>
      <c r="MM60" s="186">
        <f t="array" aca="1" ref="MM60:MU71" ca="1">MMULT(KE105:KP116, $CQ$105:$CY$116)</f>
        <v>0</v>
      </c>
      <c r="MN60" s="186">
        <f ca="1"/>
        <v>50000</v>
      </c>
      <c r="MO60" s="186">
        <f ca="1"/>
        <v>0</v>
      </c>
      <c r="MP60" s="186">
        <f ca="1"/>
        <v>0</v>
      </c>
      <c r="MQ60" s="186">
        <f ca="1"/>
        <v>0</v>
      </c>
      <c r="MR60" s="186">
        <f ca="1"/>
        <v>0</v>
      </c>
      <c r="MS60" s="186">
        <f ca="1"/>
        <v>0</v>
      </c>
      <c r="MT60" s="186">
        <f ca="1"/>
        <v>0</v>
      </c>
      <c r="MU60" s="186">
        <f ca="1"/>
        <v>0</v>
      </c>
      <c r="NO60" s="356" t="s">
        <v>173</v>
      </c>
      <c r="NP60" s="28" t="s">
        <v>14</v>
      </c>
      <c r="OF60" s="186">
        <f t="array" aca="1" ref="OF60:ON71" ca="1">MMULT(LX105:MI116, $CQ$105:$CY$116)</f>
        <v>0</v>
      </c>
      <c r="OG60" s="186">
        <f ca="1"/>
        <v>50000</v>
      </c>
      <c r="OH60" s="186">
        <f ca="1"/>
        <v>0</v>
      </c>
      <c r="OI60" s="186">
        <f ca="1"/>
        <v>0</v>
      </c>
      <c r="OJ60" s="186">
        <f ca="1"/>
        <v>0</v>
      </c>
      <c r="OK60" s="186">
        <f ca="1"/>
        <v>0</v>
      </c>
      <c r="OL60" s="186">
        <f ca="1"/>
        <v>0</v>
      </c>
      <c r="OM60" s="186">
        <f ca="1"/>
        <v>0</v>
      </c>
      <c r="ON60" s="186">
        <f ca="1"/>
        <v>0</v>
      </c>
    </row>
    <row r="61" spans="1:418" ht="16" customHeight="1">
      <c r="A61" s="356"/>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6"/>
      <c r="EY61" s="28" t="s">
        <v>203</v>
      </c>
      <c r="FO61" s="186">
        <f ca="1"/>
        <v>0</v>
      </c>
      <c r="FP61" s="186">
        <f ca="1"/>
        <v>0</v>
      </c>
      <c r="FQ61" s="186">
        <f ca="1"/>
        <v>0</v>
      </c>
      <c r="FR61" s="186">
        <f ca="1"/>
        <v>0</v>
      </c>
      <c r="FS61" s="186">
        <f ca="1"/>
        <v>0</v>
      </c>
      <c r="FT61" s="186">
        <f ca="1"/>
        <v>0</v>
      </c>
      <c r="FU61" s="186">
        <f ca="1"/>
        <v>0</v>
      </c>
      <c r="FV61" s="186">
        <f ca="1"/>
        <v>0</v>
      </c>
      <c r="FW61" s="186">
        <f ca="1"/>
        <v>0</v>
      </c>
      <c r="GQ61" s="356"/>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c r="IJ61" s="356"/>
      <c r="IK61" s="28" t="s">
        <v>203</v>
      </c>
      <c r="JA61" s="186">
        <f ca="1"/>
        <v>0</v>
      </c>
      <c r="JB61" s="186">
        <f ca="1"/>
        <v>2490.6113111061823</v>
      </c>
      <c r="JC61" s="186">
        <f ca="1"/>
        <v>47321.614911017459</v>
      </c>
      <c r="JD61" s="186">
        <f ca="1"/>
        <v>0</v>
      </c>
      <c r="JE61" s="186">
        <f ca="1"/>
        <v>0</v>
      </c>
      <c r="JF61" s="186">
        <f ca="1"/>
        <v>0</v>
      </c>
      <c r="JG61" s="186">
        <f ca="1"/>
        <v>0</v>
      </c>
      <c r="JH61" s="186">
        <f ca="1"/>
        <v>0</v>
      </c>
      <c r="JI61" s="186">
        <f ca="1"/>
        <v>0</v>
      </c>
      <c r="KC61" s="356"/>
      <c r="KD61" s="28" t="s">
        <v>203</v>
      </c>
      <c r="KT61" s="186">
        <f ca="1"/>
        <v>0</v>
      </c>
      <c r="KU61" s="186">
        <f ca="1"/>
        <v>2495.9872235428525</v>
      </c>
      <c r="KV61" s="186">
        <f ca="1"/>
        <v>47423.757247314199</v>
      </c>
      <c r="KW61" s="186">
        <f ca="1"/>
        <v>0</v>
      </c>
      <c r="KX61" s="186">
        <f ca="1"/>
        <v>0</v>
      </c>
      <c r="KY61" s="186">
        <f ca="1"/>
        <v>0</v>
      </c>
      <c r="KZ61" s="186">
        <f ca="1"/>
        <v>0</v>
      </c>
      <c r="LA61" s="186">
        <f ca="1"/>
        <v>0</v>
      </c>
      <c r="LB61" s="186">
        <f ca="1"/>
        <v>0</v>
      </c>
      <c r="LV61" s="356"/>
      <c r="LW61" s="28" t="s">
        <v>203</v>
      </c>
      <c r="MM61" s="186">
        <f ca="1"/>
        <v>0</v>
      </c>
      <c r="MN61" s="186">
        <f ca="1"/>
        <v>2496.2428541865365</v>
      </c>
      <c r="MO61" s="186">
        <f ca="1"/>
        <v>47428.614229544197</v>
      </c>
      <c r="MP61" s="186">
        <f ca="1"/>
        <v>0</v>
      </c>
      <c r="MQ61" s="186">
        <f ca="1"/>
        <v>0</v>
      </c>
      <c r="MR61" s="186">
        <f ca="1"/>
        <v>0</v>
      </c>
      <c r="MS61" s="186">
        <f ca="1"/>
        <v>0</v>
      </c>
      <c r="MT61" s="186">
        <f ca="1"/>
        <v>0</v>
      </c>
      <c r="MU61" s="186">
        <f ca="1"/>
        <v>0</v>
      </c>
      <c r="NO61" s="356"/>
      <c r="NP61" s="28" t="s">
        <v>203</v>
      </c>
      <c r="OF61" s="186">
        <f ca="1"/>
        <v>0</v>
      </c>
      <c r="OG61" s="186">
        <f ca="1"/>
        <v>2500.4791268982121</v>
      </c>
      <c r="OH61" s="186">
        <f ca="1"/>
        <v>47509.103411066033</v>
      </c>
      <c r="OI61" s="186">
        <f ca="1"/>
        <v>0</v>
      </c>
      <c r="OJ61" s="186">
        <f ca="1"/>
        <v>0</v>
      </c>
      <c r="OK61" s="186">
        <f ca="1"/>
        <v>0</v>
      </c>
      <c r="OL61" s="186">
        <f ca="1"/>
        <v>0</v>
      </c>
      <c r="OM61" s="186">
        <f ca="1"/>
        <v>0</v>
      </c>
      <c r="ON61" s="186">
        <f ca="1"/>
        <v>0</v>
      </c>
    </row>
    <row r="62" spans="1:418" ht="16" customHeight="1">
      <c r="A62" s="356"/>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6"/>
      <c r="EY62" s="28" t="s">
        <v>204</v>
      </c>
      <c r="FO62" s="186">
        <f ca="1"/>
        <v>0</v>
      </c>
      <c r="FP62" s="186">
        <f ca="1"/>
        <v>0</v>
      </c>
      <c r="FQ62" s="186">
        <f ca="1"/>
        <v>0</v>
      </c>
      <c r="FR62" s="186">
        <f ca="1"/>
        <v>0</v>
      </c>
      <c r="FS62" s="186">
        <f ca="1"/>
        <v>0</v>
      </c>
      <c r="FT62" s="186">
        <f ca="1"/>
        <v>0</v>
      </c>
      <c r="FU62" s="186">
        <f ca="1"/>
        <v>0</v>
      </c>
      <c r="FV62" s="186">
        <f ca="1"/>
        <v>0</v>
      </c>
      <c r="FW62" s="186">
        <f ca="1"/>
        <v>0</v>
      </c>
      <c r="GQ62" s="356"/>
      <c r="GR62" s="28" t="s">
        <v>204</v>
      </c>
      <c r="HH62" s="186">
        <f ca="1"/>
        <v>0</v>
      </c>
      <c r="HI62" s="186">
        <f ca="1"/>
        <v>0</v>
      </c>
      <c r="HJ62" s="186">
        <f ca="1"/>
        <v>0</v>
      </c>
      <c r="HK62" s="186">
        <f ca="1"/>
        <v>0</v>
      </c>
      <c r="HL62" s="186">
        <f ca="1"/>
        <v>0</v>
      </c>
      <c r="HM62" s="186">
        <f ca="1"/>
        <v>0</v>
      </c>
      <c r="HN62" s="186">
        <f ca="1"/>
        <v>0</v>
      </c>
      <c r="HO62" s="186">
        <f ca="1"/>
        <v>0</v>
      </c>
      <c r="HP62" s="186">
        <f ca="1"/>
        <v>0</v>
      </c>
      <c r="IJ62" s="356"/>
      <c r="IK62" s="28" t="s">
        <v>204</v>
      </c>
      <c r="JA62" s="186">
        <f ca="1"/>
        <v>0</v>
      </c>
      <c r="JB62" s="186">
        <f ca="1"/>
        <v>0</v>
      </c>
      <c r="JC62" s="186">
        <f ca="1"/>
        <v>470.0682786544964</v>
      </c>
      <c r="JD62" s="186">
        <f ca="1"/>
        <v>0</v>
      </c>
      <c r="JE62" s="186">
        <f ca="1"/>
        <v>44186.418193522659</v>
      </c>
      <c r="JF62" s="186">
        <f ca="1"/>
        <v>0</v>
      </c>
      <c r="JG62" s="186">
        <f ca="1"/>
        <v>0</v>
      </c>
      <c r="JH62" s="186">
        <f ca="1"/>
        <v>0</v>
      </c>
      <c r="JI62" s="186">
        <f ca="1"/>
        <v>0</v>
      </c>
      <c r="KC62" s="356"/>
      <c r="KD62" s="28" t="s">
        <v>204</v>
      </c>
      <c r="KT62" s="186">
        <f ca="1"/>
        <v>0</v>
      </c>
      <c r="KU62" s="186">
        <f ca="1"/>
        <v>0</v>
      </c>
      <c r="KV62" s="186">
        <f ca="1"/>
        <v>497.31199989252809</v>
      </c>
      <c r="KW62" s="186">
        <f ca="1"/>
        <v>0</v>
      </c>
      <c r="KX62" s="186">
        <f ca="1"/>
        <v>46747.32798989764</v>
      </c>
      <c r="KY62" s="186">
        <f ca="1"/>
        <v>0</v>
      </c>
      <c r="KZ62" s="186">
        <f ca="1"/>
        <v>0</v>
      </c>
      <c r="LA62" s="186">
        <f ca="1"/>
        <v>0</v>
      </c>
      <c r="LB62" s="186">
        <f ca="1"/>
        <v>0</v>
      </c>
      <c r="LV62" s="356"/>
      <c r="LW62" s="28" t="s">
        <v>204</v>
      </c>
      <c r="MM62" s="186">
        <f ca="1"/>
        <v>0</v>
      </c>
      <c r="MN62" s="186">
        <f ca="1"/>
        <v>0</v>
      </c>
      <c r="MO62" s="186">
        <f ca="1"/>
        <v>498.6583688575102</v>
      </c>
      <c r="MP62" s="186">
        <f ca="1"/>
        <v>0</v>
      </c>
      <c r="MQ62" s="186">
        <f ca="1"/>
        <v>46873.886672605957</v>
      </c>
      <c r="MR62" s="186">
        <f ca="1"/>
        <v>0</v>
      </c>
      <c r="MS62" s="186">
        <f ca="1"/>
        <v>0</v>
      </c>
      <c r="MT62" s="186">
        <f ca="1"/>
        <v>0</v>
      </c>
      <c r="MU62" s="186">
        <f ca="1"/>
        <v>0</v>
      </c>
      <c r="NO62" s="356"/>
      <c r="NP62" s="28" t="s">
        <v>204</v>
      </c>
      <c r="OF62" s="186">
        <f ca="1"/>
        <v>0</v>
      </c>
      <c r="OG62" s="186">
        <f ca="1"/>
        <v>0</v>
      </c>
      <c r="OH62" s="186">
        <f ca="1"/>
        <v>499.43143945051401</v>
      </c>
      <c r="OI62" s="186">
        <f ca="1"/>
        <v>0</v>
      </c>
      <c r="OJ62" s="186">
        <f ca="1"/>
        <v>46946.555308348317</v>
      </c>
      <c r="OK62" s="186">
        <f ca="1"/>
        <v>0</v>
      </c>
      <c r="OL62" s="186">
        <f ca="1"/>
        <v>0</v>
      </c>
      <c r="OM62" s="186">
        <f ca="1"/>
        <v>0</v>
      </c>
      <c r="ON62" s="186">
        <f ca="1"/>
        <v>0</v>
      </c>
    </row>
    <row r="63" spans="1:418" ht="16" customHeight="1">
      <c r="A63" s="356"/>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6"/>
      <c r="EY63" s="28" t="s">
        <v>27</v>
      </c>
      <c r="FO63" s="186">
        <f ca="1"/>
        <v>85999.999999999985</v>
      </c>
      <c r="FP63" s="186">
        <f ca="1"/>
        <v>0</v>
      </c>
      <c r="FQ63" s="186">
        <f ca="1"/>
        <v>0</v>
      </c>
      <c r="FR63" s="186">
        <f ca="1"/>
        <v>0</v>
      </c>
      <c r="FS63" s="186">
        <f ca="1"/>
        <v>0</v>
      </c>
      <c r="FT63" s="186">
        <f ca="1"/>
        <v>0</v>
      </c>
      <c r="FU63" s="186">
        <f ca="1"/>
        <v>0</v>
      </c>
      <c r="FV63" s="186">
        <f ca="1"/>
        <v>0</v>
      </c>
      <c r="FW63" s="186">
        <f ca="1"/>
        <v>0</v>
      </c>
      <c r="GQ63" s="356"/>
      <c r="GR63" s="28" t="s">
        <v>27</v>
      </c>
      <c r="HH63" s="186">
        <f ca="1"/>
        <v>85999.999999999985</v>
      </c>
      <c r="HI63" s="186">
        <f ca="1"/>
        <v>0</v>
      </c>
      <c r="HJ63" s="186">
        <f ca="1"/>
        <v>0</v>
      </c>
      <c r="HK63" s="186">
        <f ca="1"/>
        <v>0</v>
      </c>
      <c r="HL63" s="186">
        <f ca="1"/>
        <v>0</v>
      </c>
      <c r="HM63" s="186">
        <f ca="1"/>
        <v>0</v>
      </c>
      <c r="HN63" s="186">
        <f ca="1"/>
        <v>0</v>
      </c>
      <c r="HO63" s="186">
        <f ca="1"/>
        <v>0</v>
      </c>
      <c r="HP63" s="186">
        <f ca="1"/>
        <v>0</v>
      </c>
      <c r="IJ63" s="356"/>
      <c r="IK63" s="28" t="s">
        <v>27</v>
      </c>
      <c r="JA63" s="186">
        <f ca="1"/>
        <v>85999.999999999985</v>
      </c>
      <c r="JB63" s="186">
        <f ca="1"/>
        <v>0</v>
      </c>
      <c r="JC63" s="186">
        <f ca="1"/>
        <v>0</v>
      </c>
      <c r="JD63" s="186">
        <f ca="1"/>
        <v>0</v>
      </c>
      <c r="JE63" s="186">
        <f ca="1"/>
        <v>0</v>
      </c>
      <c r="JF63" s="186">
        <f ca="1"/>
        <v>0</v>
      </c>
      <c r="JG63" s="186">
        <f ca="1"/>
        <v>0</v>
      </c>
      <c r="JH63" s="186">
        <f ca="1"/>
        <v>0</v>
      </c>
      <c r="JI63" s="186">
        <f ca="1"/>
        <v>0</v>
      </c>
      <c r="KC63" s="356"/>
      <c r="KD63" s="28" t="s">
        <v>27</v>
      </c>
      <c r="KT63" s="186">
        <f ca="1"/>
        <v>85999.999999999985</v>
      </c>
      <c r="KU63" s="186">
        <f ca="1"/>
        <v>0</v>
      </c>
      <c r="KV63" s="186">
        <f ca="1"/>
        <v>0</v>
      </c>
      <c r="KW63" s="186">
        <f ca="1"/>
        <v>0</v>
      </c>
      <c r="KX63" s="186">
        <f ca="1"/>
        <v>0</v>
      </c>
      <c r="KY63" s="186">
        <f ca="1"/>
        <v>0</v>
      </c>
      <c r="KZ63" s="186">
        <f ca="1"/>
        <v>0</v>
      </c>
      <c r="LA63" s="186">
        <f ca="1"/>
        <v>0</v>
      </c>
      <c r="LB63" s="186">
        <f ca="1"/>
        <v>0</v>
      </c>
      <c r="LV63" s="356"/>
      <c r="LW63" s="28" t="s">
        <v>27</v>
      </c>
      <c r="MM63" s="186">
        <f ca="1"/>
        <v>85999.999999999985</v>
      </c>
      <c r="MN63" s="186">
        <f ca="1"/>
        <v>0</v>
      </c>
      <c r="MO63" s="186">
        <f ca="1"/>
        <v>0</v>
      </c>
      <c r="MP63" s="186">
        <f ca="1"/>
        <v>0</v>
      </c>
      <c r="MQ63" s="186">
        <f ca="1"/>
        <v>0</v>
      </c>
      <c r="MR63" s="186">
        <f ca="1"/>
        <v>0</v>
      </c>
      <c r="MS63" s="186">
        <f ca="1"/>
        <v>0</v>
      </c>
      <c r="MT63" s="186">
        <f ca="1"/>
        <v>0</v>
      </c>
      <c r="MU63" s="186">
        <f ca="1"/>
        <v>0</v>
      </c>
      <c r="NO63" s="356"/>
      <c r="NP63" s="28" t="s">
        <v>27</v>
      </c>
      <c r="OF63" s="186">
        <f ca="1"/>
        <v>85999.999999999985</v>
      </c>
      <c r="OG63" s="186">
        <f ca="1"/>
        <v>0</v>
      </c>
      <c r="OH63" s="186">
        <f ca="1"/>
        <v>0</v>
      </c>
      <c r="OI63" s="186">
        <f ca="1"/>
        <v>0</v>
      </c>
      <c r="OJ63" s="186">
        <f ca="1"/>
        <v>0</v>
      </c>
      <c r="OK63" s="186">
        <f ca="1"/>
        <v>0</v>
      </c>
      <c r="OL63" s="186">
        <f ca="1"/>
        <v>0</v>
      </c>
      <c r="OM63" s="186">
        <f ca="1"/>
        <v>0</v>
      </c>
      <c r="ON63" s="186">
        <f ca="1"/>
        <v>0</v>
      </c>
    </row>
    <row r="64" spans="1:418" ht="16" customHeight="1">
      <c r="A64" s="356"/>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6"/>
      <c r="EY64" s="28" t="s">
        <v>205</v>
      </c>
      <c r="FO64" s="186">
        <f ca="1"/>
        <v>0</v>
      </c>
      <c r="FP64" s="186">
        <f ca="1"/>
        <v>0</v>
      </c>
      <c r="FQ64" s="186">
        <f ca="1"/>
        <v>0</v>
      </c>
      <c r="FR64" s="186">
        <f ca="1"/>
        <v>0</v>
      </c>
      <c r="FS64" s="186">
        <f ca="1"/>
        <v>0</v>
      </c>
      <c r="FT64" s="186">
        <f ca="1"/>
        <v>0</v>
      </c>
      <c r="FU64" s="186">
        <f ca="1"/>
        <v>0</v>
      </c>
      <c r="FV64" s="186">
        <f ca="1"/>
        <v>0</v>
      </c>
      <c r="FW64" s="186">
        <f ca="1"/>
        <v>0</v>
      </c>
      <c r="GQ64" s="356"/>
      <c r="GR64" s="28" t="s">
        <v>205</v>
      </c>
      <c r="HH64" s="186">
        <f ca="1"/>
        <v>3815.8624514697713</v>
      </c>
      <c r="HI64" s="186">
        <f ca="1"/>
        <v>0</v>
      </c>
      <c r="HJ64" s="186">
        <f ca="1"/>
        <v>0</v>
      </c>
      <c r="HK64" s="186">
        <f ca="1"/>
        <v>78225.180255130312</v>
      </c>
      <c r="HL64" s="186">
        <f ca="1"/>
        <v>0</v>
      </c>
      <c r="HM64" s="186">
        <f ca="1"/>
        <v>0</v>
      </c>
      <c r="HN64" s="186">
        <f ca="1"/>
        <v>0</v>
      </c>
      <c r="HO64" s="186">
        <f ca="1"/>
        <v>0</v>
      </c>
      <c r="HP64" s="186">
        <f ca="1"/>
        <v>0</v>
      </c>
      <c r="IJ64" s="356"/>
      <c r="IK64" s="28" t="s">
        <v>205</v>
      </c>
      <c r="JA64" s="186">
        <f ca="1"/>
        <v>3985.1741520341538</v>
      </c>
      <c r="JB64" s="186">
        <f ca="1"/>
        <v>0</v>
      </c>
      <c r="JC64" s="186">
        <f ca="1"/>
        <v>0</v>
      </c>
      <c r="JD64" s="186">
        <f ca="1"/>
        <v>81696.070116700153</v>
      </c>
      <c r="JE64" s="186">
        <f ca="1"/>
        <v>0</v>
      </c>
      <c r="JF64" s="186">
        <f ca="1"/>
        <v>0</v>
      </c>
      <c r="JG64" s="186">
        <f ca="1"/>
        <v>0</v>
      </c>
      <c r="JH64" s="186">
        <f ca="1"/>
        <v>0</v>
      </c>
      <c r="JI64" s="186">
        <f ca="1"/>
        <v>0</v>
      </c>
      <c r="KC64" s="356"/>
      <c r="KD64" s="28" t="s">
        <v>205</v>
      </c>
      <c r="KT64" s="186">
        <f ca="1"/>
        <v>3992.6865957641321</v>
      </c>
      <c r="KU64" s="186">
        <f ca="1"/>
        <v>0</v>
      </c>
      <c r="KV64" s="186">
        <f ca="1"/>
        <v>0</v>
      </c>
      <c r="KW64" s="186">
        <f ca="1"/>
        <v>81850.075213164702</v>
      </c>
      <c r="KX64" s="186">
        <f ca="1"/>
        <v>0</v>
      </c>
      <c r="KY64" s="186">
        <f ca="1"/>
        <v>0</v>
      </c>
      <c r="KZ64" s="186">
        <f ca="1"/>
        <v>0</v>
      </c>
      <c r="LA64" s="186">
        <f ca="1"/>
        <v>0</v>
      </c>
      <c r="LB64" s="186">
        <f ca="1"/>
        <v>0</v>
      </c>
      <c r="LV64" s="356"/>
      <c r="LW64" s="28" t="s">
        <v>205</v>
      </c>
      <c r="MM64" s="186">
        <f ca="1"/>
        <v>3993.0199266007367</v>
      </c>
      <c r="MN64" s="186">
        <f ca="1"/>
        <v>0</v>
      </c>
      <c r="MO64" s="186">
        <f ca="1"/>
        <v>0</v>
      </c>
      <c r="MP64" s="186">
        <f ca="1"/>
        <v>81856.908495315103</v>
      </c>
      <c r="MQ64" s="186">
        <f ca="1"/>
        <v>0</v>
      </c>
      <c r="MR64" s="186">
        <f ca="1"/>
        <v>0</v>
      </c>
      <c r="MS64" s="186">
        <f ca="1"/>
        <v>0</v>
      </c>
      <c r="MT64" s="186">
        <f ca="1"/>
        <v>0</v>
      </c>
      <c r="MU64" s="186">
        <f ca="1"/>
        <v>0</v>
      </c>
      <c r="NO64" s="356"/>
      <c r="NP64" s="28" t="s">
        <v>205</v>
      </c>
      <c r="OF64" s="186">
        <f ca="1"/>
        <v>3996.9762888999917</v>
      </c>
      <c r="OG64" s="186">
        <f ca="1"/>
        <v>0</v>
      </c>
      <c r="OH64" s="186">
        <f ca="1"/>
        <v>0</v>
      </c>
      <c r="OI64" s="186">
        <f ca="1"/>
        <v>81938.013922449827</v>
      </c>
      <c r="OJ64" s="186">
        <f ca="1"/>
        <v>0</v>
      </c>
      <c r="OK64" s="186">
        <f ca="1"/>
        <v>0</v>
      </c>
      <c r="OL64" s="186">
        <f ca="1"/>
        <v>0</v>
      </c>
      <c r="OM64" s="186">
        <f ca="1"/>
        <v>0</v>
      </c>
      <c r="ON64" s="186">
        <f ca="1"/>
        <v>0</v>
      </c>
    </row>
    <row r="65" spans="1:412" ht="16" customHeight="1">
      <c r="A65" s="356"/>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6"/>
      <c r="EY65" s="28" t="s">
        <v>206</v>
      </c>
      <c r="FO65" s="186">
        <f ca="1"/>
        <v>0</v>
      </c>
      <c r="FP65" s="186">
        <f ca="1"/>
        <v>0</v>
      </c>
      <c r="FQ65" s="186">
        <f ca="1"/>
        <v>0</v>
      </c>
      <c r="FR65" s="186">
        <f ca="1"/>
        <v>0</v>
      </c>
      <c r="FS65" s="186">
        <f ca="1"/>
        <v>0</v>
      </c>
      <c r="FT65" s="186">
        <f ca="1"/>
        <v>0</v>
      </c>
      <c r="FU65" s="186">
        <f ca="1"/>
        <v>0</v>
      </c>
      <c r="FV65" s="186">
        <f ca="1"/>
        <v>0</v>
      </c>
      <c r="FW65" s="186">
        <f ca="1"/>
        <v>0</v>
      </c>
      <c r="GQ65" s="356"/>
      <c r="GR65" s="28" t="s">
        <v>206</v>
      </c>
      <c r="HH65" s="186">
        <f ca="1"/>
        <v>0</v>
      </c>
      <c r="HI65" s="186">
        <f ca="1"/>
        <v>0</v>
      </c>
      <c r="HJ65" s="186">
        <f ca="1"/>
        <v>0</v>
      </c>
      <c r="HK65" s="186">
        <f ca="1"/>
        <v>0</v>
      </c>
      <c r="HL65" s="186">
        <f ca="1"/>
        <v>0</v>
      </c>
      <c r="HM65" s="186">
        <f ca="1"/>
        <v>0</v>
      </c>
      <c r="HN65" s="186">
        <f ca="1"/>
        <v>0</v>
      </c>
      <c r="HO65" s="186">
        <f ca="1"/>
        <v>0</v>
      </c>
      <c r="HP65" s="186">
        <f ca="1"/>
        <v>0</v>
      </c>
      <c r="IJ65" s="356"/>
      <c r="IK65" s="28" t="s">
        <v>206</v>
      </c>
      <c r="JA65" s="186">
        <f ca="1"/>
        <v>0</v>
      </c>
      <c r="JB65" s="186">
        <f ca="1"/>
        <v>0</v>
      </c>
      <c r="JC65" s="186">
        <f ca="1"/>
        <v>0</v>
      </c>
      <c r="JD65" s="186">
        <f ca="1"/>
        <v>0</v>
      </c>
      <c r="JE65" s="186">
        <f ca="1"/>
        <v>0</v>
      </c>
      <c r="JF65" s="186">
        <f ca="1"/>
        <v>30489.717030014253</v>
      </c>
      <c r="JG65" s="186">
        <f ca="1"/>
        <v>0</v>
      </c>
      <c r="JH65" s="186">
        <f ca="1"/>
        <v>0</v>
      </c>
      <c r="JI65" s="186">
        <f ca="1"/>
        <v>0</v>
      </c>
      <c r="KC65" s="356"/>
      <c r="KD65" s="28" t="s">
        <v>206</v>
      </c>
      <c r="KT65" s="186">
        <f ca="1"/>
        <v>0</v>
      </c>
      <c r="KU65" s="186">
        <f ca="1"/>
        <v>0</v>
      </c>
      <c r="KV65" s="186">
        <f ca="1"/>
        <v>0</v>
      </c>
      <c r="KW65" s="186">
        <f ca="1"/>
        <v>0</v>
      </c>
      <c r="KX65" s="186">
        <f ca="1"/>
        <v>0</v>
      </c>
      <c r="KY65" s="186">
        <f ca="1"/>
        <v>31842.560825023204</v>
      </c>
      <c r="KZ65" s="186">
        <f ca="1"/>
        <v>0</v>
      </c>
      <c r="LA65" s="186">
        <f ca="1"/>
        <v>0</v>
      </c>
      <c r="LB65" s="186">
        <f ca="1"/>
        <v>0</v>
      </c>
      <c r="LV65" s="356"/>
      <c r="LW65" s="28" t="s">
        <v>206</v>
      </c>
      <c r="MM65" s="186">
        <f ca="1"/>
        <v>0</v>
      </c>
      <c r="MN65" s="186">
        <f ca="1"/>
        <v>0</v>
      </c>
      <c r="MO65" s="186">
        <f ca="1"/>
        <v>0</v>
      </c>
      <c r="MP65" s="186">
        <f ca="1"/>
        <v>0</v>
      </c>
      <c r="MQ65" s="186">
        <f ca="1"/>
        <v>0</v>
      </c>
      <c r="MR65" s="186">
        <f ca="1"/>
        <v>31902.587172000858</v>
      </c>
      <c r="MS65" s="186">
        <f ca="1"/>
        <v>0</v>
      </c>
      <c r="MT65" s="186">
        <f ca="1"/>
        <v>0</v>
      </c>
      <c r="MU65" s="186">
        <f ca="1"/>
        <v>0</v>
      </c>
      <c r="NO65" s="356"/>
      <c r="NP65" s="28" t="s">
        <v>206</v>
      </c>
      <c r="OF65" s="186">
        <f ca="1"/>
        <v>0</v>
      </c>
      <c r="OG65" s="186">
        <f ca="1"/>
        <v>0</v>
      </c>
      <c r="OH65" s="186">
        <f ca="1"/>
        <v>0</v>
      </c>
      <c r="OI65" s="186">
        <f ca="1"/>
        <v>0</v>
      </c>
      <c r="OJ65" s="186">
        <f ca="1"/>
        <v>0</v>
      </c>
      <c r="OK65" s="186">
        <f ca="1"/>
        <v>31931.789418994507</v>
      </c>
      <c r="OL65" s="186">
        <f ca="1"/>
        <v>0</v>
      </c>
      <c r="OM65" s="186">
        <f ca="1"/>
        <v>0</v>
      </c>
      <c r="ON65" s="186">
        <f ca="1"/>
        <v>0</v>
      </c>
    </row>
    <row r="66" spans="1:412" ht="16" customHeight="1">
      <c r="A66" s="356"/>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6"/>
      <c r="EY66" s="28" t="s">
        <v>15</v>
      </c>
      <c r="FO66" s="186">
        <f ca="1"/>
        <v>0</v>
      </c>
      <c r="FP66" s="186">
        <f ca="1"/>
        <v>0</v>
      </c>
      <c r="FQ66" s="186">
        <f ca="1"/>
        <v>0</v>
      </c>
      <c r="FR66" s="186">
        <f ca="1"/>
        <v>0</v>
      </c>
      <c r="FS66" s="186">
        <f ca="1"/>
        <v>0</v>
      </c>
      <c r="FT66" s="186">
        <f ca="1"/>
        <v>0</v>
      </c>
      <c r="FU66" s="186">
        <f ca="1"/>
        <v>0</v>
      </c>
      <c r="FV66" s="186">
        <f ca="1"/>
        <v>0</v>
      </c>
      <c r="FW66" s="186">
        <f ca="1"/>
        <v>0</v>
      </c>
      <c r="GQ66" s="356"/>
      <c r="GR66" s="28" t="s">
        <v>15</v>
      </c>
      <c r="HH66" s="186">
        <f ca="1"/>
        <v>0</v>
      </c>
      <c r="HI66" s="186">
        <f ca="1"/>
        <v>0</v>
      </c>
      <c r="HJ66" s="186">
        <f ca="1"/>
        <v>0</v>
      </c>
      <c r="HK66" s="186">
        <f ca="1"/>
        <v>0</v>
      </c>
      <c r="HL66" s="186">
        <f ca="1"/>
        <v>0</v>
      </c>
      <c r="HM66" s="186">
        <f ca="1"/>
        <v>0</v>
      </c>
      <c r="HN66" s="186">
        <f ca="1"/>
        <v>0</v>
      </c>
      <c r="HO66" s="186">
        <f ca="1"/>
        <v>0</v>
      </c>
      <c r="HP66" s="186">
        <f ca="1"/>
        <v>0</v>
      </c>
      <c r="IJ66" s="356"/>
      <c r="IK66" s="28" t="s">
        <v>15</v>
      </c>
      <c r="JA66" s="186">
        <f ca="1"/>
        <v>0</v>
      </c>
      <c r="JB66" s="186">
        <f ca="1"/>
        <v>0</v>
      </c>
      <c r="JC66" s="186">
        <f ca="1"/>
        <v>0</v>
      </c>
      <c r="JD66" s="186">
        <f ca="1"/>
        <v>0</v>
      </c>
      <c r="JE66" s="186">
        <f ca="1"/>
        <v>0</v>
      </c>
      <c r="JF66" s="186">
        <f ca="1"/>
        <v>0</v>
      </c>
      <c r="JG66" s="186">
        <f ca="1"/>
        <v>0</v>
      </c>
      <c r="JH66" s="186">
        <f ca="1"/>
        <v>0</v>
      </c>
      <c r="JI66" s="186">
        <f ca="1"/>
        <v>0</v>
      </c>
      <c r="KC66" s="356"/>
      <c r="KD66" s="28" t="s">
        <v>15</v>
      </c>
      <c r="KT66" s="186">
        <f ca="1"/>
        <v>0</v>
      </c>
      <c r="KU66" s="186">
        <f ca="1"/>
        <v>0</v>
      </c>
      <c r="KV66" s="186">
        <f ca="1"/>
        <v>0</v>
      </c>
      <c r="KW66" s="186">
        <f ca="1"/>
        <v>0</v>
      </c>
      <c r="KX66" s="186">
        <f ca="1"/>
        <v>4242.5749585715475</v>
      </c>
      <c r="KY66" s="186">
        <f ca="1"/>
        <v>0</v>
      </c>
      <c r="KZ66" s="186">
        <f ca="1"/>
        <v>0</v>
      </c>
      <c r="LA66" s="186">
        <f ca="1"/>
        <v>13151.982371571796</v>
      </c>
      <c r="LB66" s="186">
        <f ca="1"/>
        <v>0</v>
      </c>
      <c r="LV66" s="356"/>
      <c r="LW66" s="28" t="s">
        <v>15</v>
      </c>
      <c r="MM66" s="186">
        <f ca="1"/>
        <v>0</v>
      </c>
      <c r="MN66" s="186">
        <f ca="1"/>
        <v>0</v>
      </c>
      <c r="MO66" s="186">
        <f ca="1"/>
        <v>0</v>
      </c>
      <c r="MP66" s="186">
        <f ca="1"/>
        <v>0</v>
      </c>
      <c r="MQ66" s="186">
        <f ca="1"/>
        <v>4895.8140132951694</v>
      </c>
      <c r="MR66" s="186">
        <f ca="1"/>
        <v>0</v>
      </c>
      <c r="MS66" s="186">
        <f ca="1"/>
        <v>0</v>
      </c>
      <c r="MT66" s="186">
        <f ca="1"/>
        <v>15177.023441215026</v>
      </c>
      <c r="MU66" s="186">
        <f ca="1"/>
        <v>0</v>
      </c>
      <c r="NO66" s="356"/>
      <c r="NP66" s="28" t="s">
        <v>15</v>
      </c>
      <c r="OF66" s="186">
        <f ca="1"/>
        <v>0</v>
      </c>
      <c r="OG66" s="186">
        <f ca="1"/>
        <v>0</v>
      </c>
      <c r="OH66" s="186">
        <f ca="1"/>
        <v>0</v>
      </c>
      <c r="OI66" s="186">
        <f ca="1"/>
        <v>0</v>
      </c>
      <c r="OJ66" s="186">
        <f ca="1"/>
        <v>4984.3239106297306</v>
      </c>
      <c r="OK66" s="186">
        <f ca="1"/>
        <v>0</v>
      </c>
      <c r="OL66" s="186">
        <f ca="1"/>
        <v>0</v>
      </c>
      <c r="OM66" s="186">
        <f ca="1"/>
        <v>15451.404122952164</v>
      </c>
      <c r="ON66" s="186">
        <f ca="1"/>
        <v>0</v>
      </c>
    </row>
    <row r="67" spans="1:412" ht="16" customHeight="1">
      <c r="A67" s="356"/>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6"/>
      <c r="EY67" s="28" t="s">
        <v>208</v>
      </c>
      <c r="FO67" s="186">
        <f ca="1"/>
        <v>0</v>
      </c>
      <c r="FP67" s="186">
        <f ca="1"/>
        <v>0</v>
      </c>
      <c r="FQ67" s="186">
        <f ca="1"/>
        <v>0</v>
      </c>
      <c r="FR67" s="186">
        <f ca="1"/>
        <v>0</v>
      </c>
      <c r="FS67" s="186">
        <f ca="1"/>
        <v>0</v>
      </c>
      <c r="FT67" s="186">
        <f ca="1"/>
        <v>0</v>
      </c>
      <c r="FU67" s="186">
        <f ca="1"/>
        <v>0</v>
      </c>
      <c r="FV67" s="186">
        <f ca="1"/>
        <v>0</v>
      </c>
      <c r="FW67" s="186">
        <f ca="1"/>
        <v>0</v>
      </c>
      <c r="GQ67" s="356"/>
      <c r="GR67" s="28" t="s">
        <v>208</v>
      </c>
      <c r="HH67" s="186">
        <f ca="1"/>
        <v>0</v>
      </c>
      <c r="HI67" s="186">
        <f ca="1"/>
        <v>0</v>
      </c>
      <c r="HJ67" s="186">
        <f ca="1"/>
        <v>0</v>
      </c>
      <c r="HK67" s="186">
        <f ca="1"/>
        <v>0</v>
      </c>
      <c r="HL67" s="186">
        <f ca="1"/>
        <v>0</v>
      </c>
      <c r="HM67" s="186">
        <f ca="1"/>
        <v>0</v>
      </c>
      <c r="HN67" s="186">
        <f ca="1"/>
        <v>0</v>
      </c>
      <c r="HO67" s="186">
        <f ca="1"/>
        <v>0</v>
      </c>
      <c r="HP67" s="186">
        <f ca="1"/>
        <v>0</v>
      </c>
      <c r="IJ67" s="356"/>
      <c r="IK67" s="28" t="s">
        <v>208</v>
      </c>
      <c r="JA67" s="186">
        <f ca="1"/>
        <v>0</v>
      </c>
      <c r="JB67" s="186">
        <f ca="1"/>
        <v>0</v>
      </c>
      <c r="JC67" s="186">
        <f ca="1"/>
        <v>0</v>
      </c>
      <c r="JD67" s="186">
        <f ca="1"/>
        <v>0</v>
      </c>
      <c r="JE67" s="186">
        <f ca="1"/>
        <v>0</v>
      </c>
      <c r="JF67" s="186">
        <f ca="1"/>
        <v>0</v>
      </c>
      <c r="JG67" s="186">
        <f ca="1"/>
        <v>0</v>
      </c>
      <c r="JH67" s="186">
        <f ca="1"/>
        <v>0</v>
      </c>
      <c r="JI67" s="186">
        <f ca="1"/>
        <v>0</v>
      </c>
      <c r="KC67" s="356"/>
      <c r="KD67" s="28" t="s">
        <v>208</v>
      </c>
      <c r="KT67" s="186">
        <f ca="1"/>
        <v>0</v>
      </c>
      <c r="KU67" s="186">
        <f ca="1"/>
        <v>0</v>
      </c>
      <c r="KV67" s="186">
        <f ca="1"/>
        <v>0</v>
      </c>
      <c r="KW67" s="186">
        <f ca="1"/>
        <v>0</v>
      </c>
      <c r="KX67" s="186">
        <f ca="1"/>
        <v>0</v>
      </c>
      <c r="KY67" s="186">
        <f ca="1"/>
        <v>0</v>
      </c>
      <c r="KZ67" s="186">
        <f ca="1"/>
        <v>0</v>
      </c>
      <c r="LA67" s="186">
        <f ca="1"/>
        <v>0</v>
      </c>
      <c r="LB67" s="186">
        <f ca="1"/>
        <v>0</v>
      </c>
      <c r="LV67" s="356"/>
      <c r="LW67" s="28" t="s">
        <v>208</v>
      </c>
      <c r="MM67" s="186">
        <f ca="1"/>
        <v>41.488903380352674</v>
      </c>
      <c r="MN67" s="186">
        <f ca="1"/>
        <v>41.488903380352674</v>
      </c>
      <c r="MO67" s="186">
        <f ca="1"/>
        <v>20.744451690176337</v>
      </c>
      <c r="MP67" s="186">
        <f ca="1"/>
        <v>20.744451690176337</v>
      </c>
      <c r="MQ67" s="186">
        <f ca="1"/>
        <v>0</v>
      </c>
      <c r="MR67" s="186">
        <f ca="1"/>
        <v>0</v>
      </c>
      <c r="MS67" s="186">
        <f ca="1"/>
        <v>0</v>
      </c>
      <c r="MT67" s="186">
        <f ca="1"/>
        <v>290.42232366246873</v>
      </c>
      <c r="MU67" s="186">
        <f ca="1"/>
        <v>207.44451690176336</v>
      </c>
      <c r="NO67" s="356"/>
      <c r="NP67" s="28" t="s">
        <v>208</v>
      </c>
      <c r="OF67" s="186">
        <f ca="1"/>
        <v>48.79320430560724</v>
      </c>
      <c r="OG67" s="186">
        <f ca="1"/>
        <v>48.79320430560724</v>
      </c>
      <c r="OH67" s="186">
        <f ca="1"/>
        <v>24.39660215280362</v>
      </c>
      <c r="OI67" s="186">
        <f ca="1"/>
        <v>24.39660215280362</v>
      </c>
      <c r="OJ67" s="186">
        <f ca="1"/>
        <v>0</v>
      </c>
      <c r="OK67" s="186">
        <f ca="1"/>
        <v>0</v>
      </c>
      <c r="OL67" s="186">
        <f ca="1"/>
        <v>0</v>
      </c>
      <c r="OM67" s="186">
        <f ca="1"/>
        <v>341.5524301392507</v>
      </c>
      <c r="ON67" s="186">
        <f ca="1"/>
        <v>243.96602152803621</v>
      </c>
    </row>
    <row r="68" spans="1:412">
      <c r="A68" s="356"/>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6"/>
      <c r="EY68" s="28" t="s">
        <v>21</v>
      </c>
      <c r="FO68" s="186">
        <f ca="1"/>
        <v>0</v>
      </c>
      <c r="FP68" s="186">
        <f ca="1"/>
        <v>0</v>
      </c>
      <c r="FQ68" s="186">
        <f ca="1"/>
        <v>0</v>
      </c>
      <c r="FR68" s="186">
        <f ca="1"/>
        <v>0</v>
      </c>
      <c r="FS68" s="186">
        <f ca="1"/>
        <v>0</v>
      </c>
      <c r="FT68" s="186">
        <f ca="1"/>
        <v>0</v>
      </c>
      <c r="FU68" s="186">
        <f ca="1"/>
        <v>0</v>
      </c>
      <c r="FV68" s="186">
        <f ca="1"/>
        <v>0</v>
      </c>
      <c r="FW68" s="186">
        <f ca="1"/>
        <v>0</v>
      </c>
      <c r="GO68" s="354"/>
      <c r="GQ68" s="356"/>
      <c r="GR68" s="28" t="s">
        <v>21</v>
      </c>
      <c r="HH68" s="186">
        <f ca="1"/>
        <v>0</v>
      </c>
      <c r="HI68" s="186">
        <f ca="1"/>
        <v>0</v>
      </c>
      <c r="HJ68" s="186">
        <f ca="1"/>
        <v>0</v>
      </c>
      <c r="HK68" s="186">
        <f ca="1"/>
        <v>0</v>
      </c>
      <c r="HL68" s="186">
        <f ca="1"/>
        <v>0</v>
      </c>
      <c r="HM68" s="186">
        <f ca="1"/>
        <v>0</v>
      </c>
      <c r="HN68" s="186">
        <f ca="1"/>
        <v>0</v>
      </c>
      <c r="HO68" s="186">
        <f ca="1"/>
        <v>0</v>
      </c>
      <c r="HP68" s="186">
        <f ca="1"/>
        <v>0</v>
      </c>
      <c r="IH68" s="354"/>
      <c r="IJ68" s="356"/>
      <c r="IK68" s="28" t="s">
        <v>21</v>
      </c>
      <c r="JA68" s="186">
        <f ca="1"/>
        <v>0</v>
      </c>
      <c r="JB68" s="186">
        <f ca="1"/>
        <v>0</v>
      </c>
      <c r="JC68" s="186">
        <f ca="1"/>
        <v>0</v>
      </c>
      <c r="JD68" s="186">
        <f ca="1"/>
        <v>0</v>
      </c>
      <c r="JE68" s="186">
        <f ca="1"/>
        <v>0</v>
      </c>
      <c r="JF68" s="186">
        <f ca="1"/>
        <v>0</v>
      </c>
      <c r="JG68" s="186">
        <f ca="1"/>
        <v>0</v>
      </c>
      <c r="JH68" s="186">
        <f ca="1"/>
        <v>0</v>
      </c>
      <c r="JI68" s="186">
        <f ca="1"/>
        <v>0</v>
      </c>
      <c r="KA68" s="354"/>
      <c r="KC68" s="356"/>
      <c r="KD68" s="28" t="s">
        <v>21</v>
      </c>
      <c r="KT68" s="186">
        <f ca="1"/>
        <v>0</v>
      </c>
      <c r="KU68" s="186">
        <f ca="1"/>
        <v>0</v>
      </c>
      <c r="KV68" s="186">
        <f ca="1"/>
        <v>0</v>
      </c>
      <c r="KW68" s="186">
        <f ca="1"/>
        <v>0</v>
      </c>
      <c r="KX68" s="186">
        <f ca="1"/>
        <v>0</v>
      </c>
      <c r="KY68" s="186">
        <f ca="1"/>
        <v>0</v>
      </c>
      <c r="KZ68" s="186">
        <f ca="1"/>
        <v>12120.135962241689</v>
      </c>
      <c r="LA68" s="186">
        <f ca="1"/>
        <v>0</v>
      </c>
      <c r="LB68" s="186">
        <f ca="1"/>
        <v>0</v>
      </c>
      <c r="LT68" s="354"/>
      <c r="LV68" s="356"/>
      <c r="LW68" s="28" t="s">
        <v>21</v>
      </c>
      <c r="MM68" s="186">
        <f ca="1"/>
        <v>0</v>
      </c>
      <c r="MN68" s="186">
        <f ca="1"/>
        <v>0</v>
      </c>
      <c r="MO68" s="186">
        <f ca="1"/>
        <v>0</v>
      </c>
      <c r="MP68" s="186">
        <f ca="1"/>
        <v>0</v>
      </c>
      <c r="MQ68" s="186">
        <f ca="1"/>
        <v>0</v>
      </c>
      <c r="MR68" s="186">
        <f ca="1"/>
        <v>0</v>
      </c>
      <c r="MS68" s="186">
        <f ca="1"/>
        <v>12657.912377648974</v>
      </c>
      <c r="MT68" s="186">
        <f ca="1"/>
        <v>0</v>
      </c>
      <c r="MU68" s="186">
        <f ca="1"/>
        <v>0</v>
      </c>
      <c r="NM68" s="354"/>
      <c r="NO68" s="356"/>
      <c r="NP68" s="28" t="s">
        <v>21</v>
      </c>
      <c r="OF68" s="186">
        <f ca="1"/>
        <v>0</v>
      </c>
      <c r="OG68" s="186">
        <f ca="1"/>
        <v>0</v>
      </c>
      <c r="OH68" s="186">
        <f ca="1"/>
        <v>0</v>
      </c>
      <c r="OI68" s="186">
        <f ca="1"/>
        <v>0</v>
      </c>
      <c r="OJ68" s="186">
        <f ca="1"/>
        <v>0</v>
      </c>
      <c r="OK68" s="186">
        <f ca="1"/>
        <v>0</v>
      </c>
      <c r="OL68" s="186">
        <f ca="1"/>
        <v>12757.05413025029</v>
      </c>
      <c r="OM68" s="186">
        <f ca="1"/>
        <v>0</v>
      </c>
      <c r="ON68" s="186">
        <f ca="1"/>
        <v>0</v>
      </c>
    </row>
    <row r="69" spans="1:412">
      <c r="A69" s="356"/>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6"/>
      <c r="EY69" s="28" t="s">
        <v>207</v>
      </c>
      <c r="FO69" s="186">
        <f ca="1"/>
        <v>0</v>
      </c>
      <c r="FP69" s="186">
        <f ca="1"/>
        <v>0</v>
      </c>
      <c r="FQ69" s="186">
        <f ca="1"/>
        <v>0</v>
      </c>
      <c r="FR69" s="186">
        <f ca="1"/>
        <v>0</v>
      </c>
      <c r="FS69" s="186">
        <f ca="1"/>
        <v>0</v>
      </c>
      <c r="FT69" s="186">
        <f ca="1"/>
        <v>0</v>
      </c>
      <c r="FU69" s="186">
        <f ca="1"/>
        <v>0</v>
      </c>
      <c r="FV69" s="186">
        <f ca="1"/>
        <v>0</v>
      </c>
      <c r="FW69" s="186">
        <f ca="1"/>
        <v>0</v>
      </c>
      <c r="GO69" s="354"/>
      <c r="GQ69" s="356"/>
      <c r="GR69" s="28" t="s">
        <v>207</v>
      </c>
      <c r="HH69" s="186">
        <f ca="1"/>
        <v>0</v>
      </c>
      <c r="HI69" s="186">
        <f ca="1"/>
        <v>0</v>
      </c>
      <c r="HJ69" s="186">
        <f ca="1"/>
        <v>0</v>
      </c>
      <c r="HK69" s="186">
        <f ca="1"/>
        <v>0</v>
      </c>
      <c r="HL69" s="186">
        <f ca="1"/>
        <v>0</v>
      </c>
      <c r="HM69" s="186">
        <f ca="1"/>
        <v>0</v>
      </c>
      <c r="HN69" s="186">
        <f ca="1"/>
        <v>0</v>
      </c>
      <c r="HO69" s="186">
        <f ca="1"/>
        <v>0</v>
      </c>
      <c r="HP69" s="186">
        <f ca="1"/>
        <v>0</v>
      </c>
      <c r="IH69" s="354"/>
      <c r="IJ69" s="356"/>
      <c r="IK69" s="28" t="s">
        <v>207</v>
      </c>
      <c r="JA69" s="186">
        <f ca="1"/>
        <v>0</v>
      </c>
      <c r="JB69" s="186">
        <f ca="1"/>
        <v>0</v>
      </c>
      <c r="JC69" s="186">
        <f ca="1"/>
        <v>0</v>
      </c>
      <c r="JD69" s="186">
        <f ca="1"/>
        <v>0</v>
      </c>
      <c r="JE69" s="186">
        <f ca="1"/>
        <v>0</v>
      </c>
      <c r="JF69" s="186">
        <f ca="1"/>
        <v>0</v>
      </c>
      <c r="JG69" s="186">
        <f ca="1"/>
        <v>0</v>
      </c>
      <c r="JH69" s="186">
        <f ca="1"/>
        <v>0</v>
      </c>
      <c r="JI69" s="186">
        <f ca="1"/>
        <v>0</v>
      </c>
      <c r="KA69" s="354"/>
      <c r="KC69" s="356"/>
      <c r="KD69" s="28" t="s">
        <v>207</v>
      </c>
      <c r="KT69" s="186">
        <f ca="1"/>
        <v>0</v>
      </c>
      <c r="KU69" s="186">
        <f ca="1"/>
        <v>0</v>
      </c>
      <c r="KV69" s="186">
        <f ca="1"/>
        <v>0</v>
      </c>
      <c r="KW69" s="186">
        <f ca="1"/>
        <v>0</v>
      </c>
      <c r="KX69" s="186">
        <f ca="1"/>
        <v>0</v>
      </c>
      <c r="KY69" s="186">
        <f ca="1"/>
        <v>0</v>
      </c>
      <c r="KZ69" s="186">
        <f ca="1"/>
        <v>0</v>
      </c>
      <c r="LA69" s="186">
        <f ca="1"/>
        <v>0</v>
      </c>
      <c r="LB69" s="186">
        <f ca="1"/>
        <v>0</v>
      </c>
      <c r="LT69" s="354"/>
      <c r="LV69" s="356"/>
      <c r="LW69" s="28" t="s">
        <v>207</v>
      </c>
      <c r="MM69" s="186">
        <f ca="1"/>
        <v>47.344281102506599</v>
      </c>
      <c r="MN69" s="186">
        <f ca="1"/>
        <v>47.344281102506599</v>
      </c>
      <c r="MO69" s="186">
        <f ca="1"/>
        <v>47.344281102506599</v>
      </c>
      <c r="MP69" s="186">
        <f ca="1"/>
        <v>47.344281102506599</v>
      </c>
      <c r="MQ69" s="186">
        <f ca="1"/>
        <v>142.03284330751978</v>
      </c>
      <c r="MR69" s="186">
        <f ca="1"/>
        <v>189.3771244100264</v>
      </c>
      <c r="MS69" s="186">
        <f ca="1"/>
        <v>0</v>
      </c>
      <c r="MT69" s="186">
        <f ca="1"/>
        <v>0</v>
      </c>
      <c r="MU69" s="186">
        <f ca="1"/>
        <v>0</v>
      </c>
      <c r="NM69" s="354"/>
      <c r="NO69" s="356"/>
      <c r="NP69" s="28" t="s">
        <v>207</v>
      </c>
      <c r="OF69" s="186">
        <f ca="1"/>
        <v>49.444970225191305</v>
      </c>
      <c r="OG69" s="186">
        <f ca="1"/>
        <v>49.444970225191305</v>
      </c>
      <c r="OH69" s="186">
        <f ca="1"/>
        <v>49.444970225191305</v>
      </c>
      <c r="OI69" s="186">
        <f ca="1"/>
        <v>49.444970225191305</v>
      </c>
      <c r="OJ69" s="186">
        <f ca="1"/>
        <v>148.33491067557392</v>
      </c>
      <c r="OK69" s="186">
        <f ca="1"/>
        <v>197.77988090076522</v>
      </c>
      <c r="OL69" s="186">
        <f ca="1"/>
        <v>0</v>
      </c>
      <c r="OM69" s="186">
        <f ca="1"/>
        <v>0</v>
      </c>
      <c r="ON69" s="186">
        <f ca="1"/>
        <v>0</v>
      </c>
    </row>
    <row r="70" spans="1:412">
      <c r="A70" s="356"/>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6"/>
      <c r="EY70" s="28" t="s">
        <v>20</v>
      </c>
      <c r="FO70" s="186">
        <f ca="1"/>
        <v>0</v>
      </c>
      <c r="FP70" s="186">
        <f ca="1"/>
        <v>0</v>
      </c>
      <c r="FQ70" s="186">
        <f ca="1"/>
        <v>0</v>
      </c>
      <c r="FR70" s="186">
        <f ca="1"/>
        <v>0</v>
      </c>
      <c r="FS70" s="186">
        <f ca="1"/>
        <v>0</v>
      </c>
      <c r="FT70" s="186">
        <f ca="1"/>
        <v>0</v>
      </c>
      <c r="FU70" s="186">
        <f ca="1"/>
        <v>0</v>
      </c>
      <c r="FV70" s="186">
        <f ca="1"/>
        <v>0</v>
      </c>
      <c r="FW70" s="186">
        <f ca="1"/>
        <v>0</v>
      </c>
      <c r="GO70" s="354"/>
      <c r="GQ70" s="356"/>
      <c r="GR70" s="28" t="s">
        <v>20</v>
      </c>
      <c r="HH70" s="186">
        <f ca="1"/>
        <v>0</v>
      </c>
      <c r="HI70" s="186">
        <f ca="1"/>
        <v>0</v>
      </c>
      <c r="HJ70" s="186">
        <f ca="1"/>
        <v>0</v>
      </c>
      <c r="HK70" s="186">
        <f ca="1"/>
        <v>0</v>
      </c>
      <c r="HL70" s="186">
        <f ca="1"/>
        <v>0</v>
      </c>
      <c r="HM70" s="186">
        <f ca="1"/>
        <v>0</v>
      </c>
      <c r="HN70" s="186">
        <f ca="1"/>
        <v>0</v>
      </c>
      <c r="HO70" s="186">
        <f ca="1"/>
        <v>0</v>
      </c>
      <c r="HP70" s="186">
        <f ca="1"/>
        <v>0</v>
      </c>
      <c r="IH70" s="354"/>
      <c r="IJ70" s="356"/>
      <c r="IK70" s="28" t="s">
        <v>20</v>
      </c>
      <c r="JA70" s="186">
        <f ca="1"/>
        <v>0</v>
      </c>
      <c r="JB70" s="186">
        <f ca="1"/>
        <v>0</v>
      </c>
      <c r="JC70" s="186">
        <f ca="1"/>
        <v>0</v>
      </c>
      <c r="JD70" s="186">
        <f ca="1"/>
        <v>0</v>
      </c>
      <c r="JE70" s="186">
        <f ca="1"/>
        <v>0</v>
      </c>
      <c r="JF70" s="186">
        <f ca="1"/>
        <v>0</v>
      </c>
      <c r="JG70" s="186">
        <f ca="1"/>
        <v>0</v>
      </c>
      <c r="JH70" s="186">
        <f ca="1"/>
        <v>0</v>
      </c>
      <c r="JI70" s="186">
        <f ca="1"/>
        <v>0</v>
      </c>
      <c r="KA70" s="354"/>
      <c r="KC70" s="356"/>
      <c r="KD70" s="28" t="s">
        <v>20</v>
      </c>
      <c r="KT70" s="186">
        <f ca="1"/>
        <v>0</v>
      </c>
      <c r="KU70" s="186">
        <f ca="1"/>
        <v>0</v>
      </c>
      <c r="KV70" s="186">
        <f ca="1"/>
        <v>0</v>
      </c>
      <c r="KW70" s="186">
        <f ca="1"/>
        <v>0</v>
      </c>
      <c r="KX70" s="186">
        <f ca="1"/>
        <v>0</v>
      </c>
      <c r="KY70" s="186">
        <f ca="1"/>
        <v>0</v>
      </c>
      <c r="KZ70" s="186">
        <f ca="1"/>
        <v>0</v>
      </c>
      <c r="LA70" s="186">
        <f ca="1"/>
        <v>0</v>
      </c>
      <c r="LB70" s="186">
        <f ca="1"/>
        <v>22485.647280429195</v>
      </c>
      <c r="LT70" s="354"/>
      <c r="LV70" s="356"/>
      <c r="LW70" s="28" t="s">
        <v>20</v>
      </c>
      <c r="MM70" s="186">
        <f ca="1"/>
        <v>0</v>
      </c>
      <c r="MN70" s="186">
        <f ca="1"/>
        <v>0</v>
      </c>
      <c r="MO70" s="186">
        <f ca="1"/>
        <v>0</v>
      </c>
      <c r="MP70" s="186">
        <f ca="1"/>
        <v>0</v>
      </c>
      <c r="MQ70" s="186">
        <f ca="1"/>
        <v>0</v>
      </c>
      <c r="MR70" s="186">
        <f ca="1"/>
        <v>0</v>
      </c>
      <c r="MS70" s="186">
        <f ca="1"/>
        <v>0</v>
      </c>
      <c r="MT70" s="186">
        <f ca="1"/>
        <v>0</v>
      </c>
      <c r="MU70" s="186">
        <f ca="1"/>
        <v>25947.814270464394</v>
      </c>
      <c r="NM70" s="354"/>
      <c r="NO70" s="356"/>
      <c r="NP70" s="28" t="s">
        <v>20</v>
      </c>
      <c r="OF70" s="186">
        <f ca="1"/>
        <v>0</v>
      </c>
      <c r="OG70" s="186">
        <f ca="1"/>
        <v>0</v>
      </c>
      <c r="OH70" s="186">
        <f ca="1"/>
        <v>0</v>
      </c>
      <c r="OI70" s="186">
        <f ca="1"/>
        <v>0</v>
      </c>
      <c r="OJ70" s="186">
        <f ca="1"/>
        <v>0</v>
      </c>
      <c r="OK70" s="186">
        <f ca="1"/>
        <v>0</v>
      </c>
      <c r="OL70" s="186">
        <f ca="1"/>
        <v>0</v>
      </c>
      <c r="OM70" s="186">
        <f ca="1"/>
        <v>0</v>
      </c>
      <c r="ON70" s="186">
        <f ca="1"/>
        <v>26416.916726337571</v>
      </c>
    </row>
    <row r="71" spans="1:412">
      <c r="A71" s="356"/>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6"/>
      <c r="EY71" s="28" t="s">
        <v>209</v>
      </c>
      <c r="FO71" s="186">
        <f ca="1"/>
        <v>0</v>
      </c>
      <c r="FP71" s="186">
        <f ca="1"/>
        <v>0</v>
      </c>
      <c r="FQ71" s="186">
        <f ca="1"/>
        <v>0</v>
      </c>
      <c r="FR71" s="186">
        <f ca="1"/>
        <v>0</v>
      </c>
      <c r="FS71" s="186">
        <f ca="1"/>
        <v>0</v>
      </c>
      <c r="FT71" s="186">
        <f ca="1"/>
        <v>0</v>
      </c>
      <c r="FU71" s="186">
        <f ca="1"/>
        <v>0</v>
      </c>
      <c r="FV71" s="186">
        <f ca="1"/>
        <v>0</v>
      </c>
      <c r="FW71" s="186">
        <f ca="1"/>
        <v>0</v>
      </c>
      <c r="GQ71" s="356"/>
      <c r="GR71" s="28" t="s">
        <v>209</v>
      </c>
      <c r="HH71" s="186">
        <f ca="1"/>
        <v>0</v>
      </c>
      <c r="HI71" s="186">
        <f ca="1"/>
        <v>0</v>
      </c>
      <c r="HJ71" s="186">
        <f ca="1"/>
        <v>0</v>
      </c>
      <c r="HK71" s="186">
        <f ca="1"/>
        <v>0</v>
      </c>
      <c r="HL71" s="186">
        <f ca="1"/>
        <v>0</v>
      </c>
      <c r="HM71" s="186">
        <f ca="1"/>
        <v>0</v>
      </c>
      <c r="HN71" s="186">
        <f ca="1"/>
        <v>0</v>
      </c>
      <c r="HO71" s="186">
        <f ca="1"/>
        <v>0</v>
      </c>
      <c r="HP71" s="186">
        <f ca="1"/>
        <v>0</v>
      </c>
      <c r="IJ71" s="356"/>
      <c r="IK71" s="28" t="s">
        <v>209</v>
      </c>
      <c r="JA71" s="186">
        <f ca="1"/>
        <v>0</v>
      </c>
      <c r="JB71" s="186">
        <f ca="1"/>
        <v>0</v>
      </c>
      <c r="JC71" s="186">
        <f ca="1"/>
        <v>0</v>
      </c>
      <c r="JD71" s="186">
        <f ca="1"/>
        <v>0</v>
      </c>
      <c r="JE71" s="186">
        <f ca="1"/>
        <v>0</v>
      </c>
      <c r="JF71" s="186">
        <f ca="1"/>
        <v>0</v>
      </c>
      <c r="JG71" s="186">
        <f ca="1"/>
        <v>0</v>
      </c>
      <c r="JH71" s="186">
        <f ca="1"/>
        <v>0</v>
      </c>
      <c r="JI71" s="186">
        <f ca="1"/>
        <v>0</v>
      </c>
      <c r="KC71" s="356"/>
      <c r="KD71" s="28" t="s">
        <v>209</v>
      </c>
      <c r="KT71" s="186">
        <f ca="1"/>
        <v>0</v>
      </c>
      <c r="KU71" s="186">
        <f ca="1"/>
        <v>0</v>
      </c>
      <c r="KV71" s="186">
        <f ca="1"/>
        <v>0</v>
      </c>
      <c r="KW71" s="186">
        <f ca="1"/>
        <v>0</v>
      </c>
      <c r="KX71" s="186">
        <f ca="1"/>
        <v>0</v>
      </c>
      <c r="KY71" s="186">
        <f ca="1"/>
        <v>0</v>
      </c>
      <c r="KZ71" s="186">
        <f ca="1"/>
        <v>0</v>
      </c>
      <c r="LA71" s="186">
        <f ca="1"/>
        <v>0</v>
      </c>
      <c r="LB71" s="186">
        <f ca="1"/>
        <v>0</v>
      </c>
      <c r="LV71" s="356"/>
      <c r="LW71" s="28" t="s">
        <v>209</v>
      </c>
      <c r="MM71" s="186">
        <f ca="1"/>
        <v>0</v>
      </c>
      <c r="MN71" s="186">
        <f ca="1"/>
        <v>0</v>
      </c>
      <c r="MO71" s="186">
        <f ca="1"/>
        <v>0</v>
      </c>
      <c r="MP71" s="186">
        <f ca="1"/>
        <v>0</v>
      </c>
      <c r="MQ71" s="186">
        <f ca="1"/>
        <v>0</v>
      </c>
      <c r="MR71" s="186">
        <f ca="1"/>
        <v>0</v>
      </c>
      <c r="MS71" s="186">
        <f ca="1"/>
        <v>0</v>
      </c>
      <c r="MT71" s="186">
        <f ca="1"/>
        <v>0</v>
      </c>
      <c r="MU71" s="186">
        <f ca="1"/>
        <v>412.58068404457248</v>
      </c>
      <c r="NO71" s="356"/>
      <c r="NP71" s="28" t="s">
        <v>209</v>
      </c>
      <c r="OF71" s="186">
        <f ca="1"/>
        <v>0</v>
      </c>
      <c r="OG71" s="186">
        <f ca="1"/>
        <v>0</v>
      </c>
      <c r="OH71" s="186">
        <f ca="1"/>
        <v>0</v>
      </c>
      <c r="OI71" s="186">
        <f ca="1"/>
        <v>0</v>
      </c>
      <c r="OJ71" s="186">
        <f ca="1"/>
        <v>0</v>
      </c>
      <c r="OK71" s="186">
        <f ca="1"/>
        <v>0</v>
      </c>
      <c r="OL71" s="186">
        <f ca="1"/>
        <v>0</v>
      </c>
      <c r="OM71" s="186">
        <f ca="1"/>
        <v>0</v>
      </c>
      <c r="ON71" s="186">
        <f ca="1"/>
        <v>487.48329305340798</v>
      </c>
    </row>
    <row r="72" spans="1:412" ht="16" customHeight="1">
      <c r="B72" s="6"/>
      <c r="C72" s="6"/>
      <c r="D72" s="6"/>
      <c r="E72" s="6"/>
      <c r="P72" s="363" t="s">
        <v>382</v>
      </c>
      <c r="Q72" s="363"/>
      <c r="R72" s="363"/>
      <c r="S72" s="363"/>
      <c r="T72" s="363"/>
      <c r="U72" s="363"/>
      <c r="V72" s="363"/>
      <c r="W72" s="363"/>
      <c r="X72" s="363"/>
      <c r="Z72" s="363" t="s">
        <v>383</v>
      </c>
      <c r="AA72" s="363"/>
      <c r="AB72" s="363"/>
      <c r="AC72" s="363"/>
      <c r="AD72" s="363"/>
      <c r="AE72" s="363"/>
      <c r="AF72" s="363"/>
      <c r="AG72" s="363"/>
      <c r="AH72" s="363"/>
      <c r="AJ72" s="335" t="s">
        <v>389</v>
      </c>
      <c r="AL72" s="335" t="s">
        <v>390</v>
      </c>
      <c r="AO72" s="348" t="s">
        <v>401</v>
      </c>
      <c r="AP72" s="349" t="s">
        <v>402</v>
      </c>
      <c r="AU72" s="363" t="s">
        <v>17</v>
      </c>
      <c r="AV72" s="363"/>
      <c r="AW72" s="363"/>
      <c r="AX72" s="363"/>
      <c r="AY72" s="363"/>
      <c r="AZ72" s="363"/>
      <c r="BA72" s="363"/>
      <c r="BB72" s="363"/>
      <c r="BC72" s="363"/>
      <c r="BD72" s="363"/>
      <c r="BE72" s="363"/>
      <c r="BF72" s="363"/>
      <c r="BJ72" s="363" t="s">
        <v>112</v>
      </c>
      <c r="BK72" s="363"/>
      <c r="BL72" s="363"/>
      <c r="BM72" s="363"/>
      <c r="BN72" s="363"/>
      <c r="BO72" s="363"/>
      <c r="BP72" s="363"/>
      <c r="BQ72" s="363"/>
      <c r="BR72" s="363"/>
      <c r="BY72" s="363" t="s">
        <v>114</v>
      </c>
      <c r="BZ72" s="363"/>
      <c r="CA72" s="363"/>
      <c r="CB72" s="363"/>
      <c r="CC72" s="363"/>
      <c r="CD72" s="363"/>
      <c r="CE72" s="363"/>
      <c r="CF72" s="363"/>
      <c r="CG72" s="363"/>
      <c r="CQ72" s="374" t="s">
        <v>413</v>
      </c>
      <c r="CR72" s="374"/>
      <c r="CS72" s="374"/>
      <c r="CT72" s="374"/>
      <c r="CU72" s="374"/>
      <c r="CV72" s="374"/>
      <c r="CW72" s="374"/>
      <c r="CX72" s="374"/>
      <c r="CY72" s="374"/>
      <c r="DC72" s="363" t="s">
        <v>174</v>
      </c>
      <c r="DD72" s="363"/>
      <c r="DE72" s="363"/>
      <c r="DF72" s="363"/>
      <c r="DG72" s="363"/>
      <c r="DH72" s="363"/>
      <c r="DI72" s="363"/>
      <c r="DJ72" s="363"/>
      <c r="DK72" s="363"/>
      <c r="DL72" s="363"/>
      <c r="DM72" s="363"/>
      <c r="DN72" s="363"/>
      <c r="DR72" s="363" t="s">
        <v>414</v>
      </c>
      <c r="DS72" s="363"/>
      <c r="DT72" s="363"/>
      <c r="DU72" s="363"/>
      <c r="DV72" s="363"/>
      <c r="DW72" s="363"/>
      <c r="DX72" s="363"/>
      <c r="DY72" s="363"/>
      <c r="DZ72" s="363"/>
      <c r="FO72" s="386" t="s">
        <v>421</v>
      </c>
      <c r="FP72" s="386"/>
      <c r="FQ72" s="386"/>
      <c r="FR72" s="386"/>
      <c r="FS72" s="386"/>
      <c r="FT72" s="386"/>
      <c r="FU72" s="386"/>
      <c r="FV72" s="386"/>
      <c r="FW72" s="386"/>
      <c r="HH72" s="386" t="s">
        <v>431</v>
      </c>
      <c r="HI72" s="386"/>
      <c r="HJ72" s="386"/>
      <c r="HK72" s="386"/>
      <c r="HL72" s="386"/>
      <c r="HM72" s="386"/>
      <c r="HN72" s="386"/>
      <c r="HO72" s="386"/>
      <c r="HP72" s="386"/>
      <c r="JA72" s="386" t="s">
        <v>439</v>
      </c>
      <c r="JB72" s="386"/>
      <c r="JC72" s="386"/>
      <c r="JD72" s="386"/>
      <c r="JE72" s="386"/>
      <c r="JF72" s="386"/>
      <c r="JG72" s="386"/>
      <c r="JH72" s="386"/>
      <c r="JI72" s="386"/>
      <c r="KT72" s="386" t="s">
        <v>451</v>
      </c>
      <c r="KU72" s="386"/>
      <c r="KV72" s="386"/>
      <c r="KW72" s="386"/>
      <c r="KX72" s="386"/>
      <c r="KY72" s="386"/>
      <c r="KZ72" s="386"/>
      <c r="LA72" s="386"/>
      <c r="LB72" s="386"/>
      <c r="MM72" s="386" t="s">
        <v>461</v>
      </c>
      <c r="MN72" s="386"/>
      <c r="MO72" s="386"/>
      <c r="MP72" s="386"/>
      <c r="MQ72" s="386"/>
      <c r="MR72" s="386"/>
      <c r="MS72" s="386"/>
      <c r="MT72" s="386"/>
      <c r="MU72" s="386"/>
      <c r="OF72" s="386" t="s">
        <v>471</v>
      </c>
      <c r="OG72" s="386"/>
      <c r="OH72" s="386"/>
      <c r="OI72" s="386"/>
      <c r="OJ72" s="386"/>
      <c r="OK72" s="386"/>
      <c r="OL72" s="386"/>
      <c r="OM72" s="386"/>
      <c r="ON72" s="386"/>
    </row>
    <row r="73" spans="1:412" ht="16" customHeight="1">
      <c r="O73" s="3" t="s">
        <v>342</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342</v>
      </c>
      <c r="FO73" s="186">
        <f ca="1">SUM(FO60:FO71)</f>
        <v>85999.999999999985</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342</v>
      </c>
      <c r="HH73" s="186">
        <f ca="1">SUM(HH60:HH71)</f>
        <v>89815.862451469759</v>
      </c>
      <c r="HI73" s="186">
        <f t="shared" ref="HI73:HP73" ca="1" si="12">SUM(HI60:HI71)</f>
        <v>52377.555872563004</v>
      </c>
      <c r="HJ73" s="186">
        <f t="shared" ca="1" si="12"/>
        <v>45173.561578697103</v>
      </c>
      <c r="HK73" s="186">
        <f t="shared" ca="1" si="12"/>
        <v>78225.180255130312</v>
      </c>
      <c r="HL73" s="186">
        <f t="shared" ca="1" si="12"/>
        <v>0</v>
      </c>
      <c r="HM73" s="186">
        <f t="shared" ca="1" si="12"/>
        <v>0</v>
      </c>
      <c r="HN73" s="186">
        <f t="shared" ca="1" si="12"/>
        <v>0</v>
      </c>
      <c r="HO73" s="186">
        <f t="shared" ca="1" si="12"/>
        <v>0</v>
      </c>
      <c r="HP73" s="186">
        <f t="shared" ca="1" si="12"/>
        <v>0</v>
      </c>
      <c r="IZ73" t="s">
        <v>342</v>
      </c>
      <c r="JA73" s="186">
        <f ca="1">SUM(JA60:JA71)</f>
        <v>89985.174152034146</v>
      </c>
      <c r="JB73" s="186">
        <f t="shared" ref="JB73:JI73" ca="1" si="13">SUM(JB60:JB71)</f>
        <v>52490.611311106186</v>
      </c>
      <c r="JC73" s="186">
        <f t="shared" ca="1" si="13"/>
        <v>47791.683189671952</v>
      </c>
      <c r="JD73" s="186">
        <f t="shared" ca="1" si="13"/>
        <v>81696.070116700153</v>
      </c>
      <c r="JE73" s="186">
        <f t="shared" ca="1" si="13"/>
        <v>44186.418193522659</v>
      </c>
      <c r="JF73" s="186">
        <f t="shared" ca="1" si="13"/>
        <v>30489.717030014253</v>
      </c>
      <c r="JG73" s="186">
        <f t="shared" ca="1" si="13"/>
        <v>0</v>
      </c>
      <c r="JH73" s="186">
        <f t="shared" ca="1" si="13"/>
        <v>0</v>
      </c>
      <c r="JI73" s="186">
        <f t="shared" ca="1" si="13"/>
        <v>0</v>
      </c>
      <c r="KS73" t="s">
        <v>342</v>
      </c>
      <c r="KT73" s="186">
        <f ca="1">SUM(KT60:KT71)</f>
        <v>89992.686595764113</v>
      </c>
      <c r="KU73" s="186">
        <f t="shared" ref="KU73:LB73" ca="1" si="14">SUM(KU60:KU71)</f>
        <v>52495.987223542856</v>
      </c>
      <c r="KV73" s="186">
        <f t="shared" ca="1" si="14"/>
        <v>47921.069247206724</v>
      </c>
      <c r="KW73" s="186">
        <f t="shared" ca="1" si="14"/>
        <v>81850.075213164702</v>
      </c>
      <c r="KX73" s="186">
        <f t="shared" ca="1" si="14"/>
        <v>50989.902948469186</v>
      </c>
      <c r="KY73" s="186">
        <f t="shared" ca="1" si="14"/>
        <v>31842.560825023204</v>
      </c>
      <c r="KZ73" s="186">
        <f t="shared" ca="1" si="14"/>
        <v>12120.135962241689</v>
      </c>
      <c r="LA73" s="186">
        <f t="shared" ca="1" si="14"/>
        <v>13151.982371571796</v>
      </c>
      <c r="LB73" s="186">
        <f t="shared" ca="1" si="14"/>
        <v>22485.647280429195</v>
      </c>
      <c r="ML73" t="s">
        <v>342</v>
      </c>
      <c r="MM73" s="186">
        <f ca="1">SUM(MM60:MM71)</f>
        <v>90081.853111083576</v>
      </c>
      <c r="MN73" s="186">
        <f t="shared" ref="MN73:MU73" ca="1" si="15">SUM(MN60:MN71)</f>
        <v>52585.076038669402</v>
      </c>
      <c r="MO73" s="186">
        <f t="shared" ca="1" si="15"/>
        <v>47995.361331194392</v>
      </c>
      <c r="MP73" s="186">
        <f t="shared" ca="1" si="15"/>
        <v>81924.997228107779</v>
      </c>
      <c r="MQ73" s="186">
        <f t="shared" ca="1" si="15"/>
        <v>51911.733529208643</v>
      </c>
      <c r="MR73" s="186">
        <f t="shared" ca="1" si="15"/>
        <v>32091.964296410886</v>
      </c>
      <c r="MS73" s="186">
        <f t="shared" ca="1" si="15"/>
        <v>12657.912377648974</v>
      </c>
      <c r="MT73" s="186">
        <f t="shared" ca="1" si="15"/>
        <v>15467.445764877495</v>
      </c>
      <c r="MU73" s="186">
        <f t="shared" ca="1" si="15"/>
        <v>26567.839471410731</v>
      </c>
      <c r="OE73" t="s">
        <v>342</v>
      </c>
      <c r="OF73" s="186">
        <f ca="1">SUM(OF60:OF71)</f>
        <v>90095.214463430777</v>
      </c>
      <c r="OG73" s="186">
        <f t="shared" ref="OG73:ON73" ca="1" si="16">SUM(OG60:OG71)</f>
        <v>52598.717301429009</v>
      </c>
      <c r="OH73" s="186">
        <f t="shared" ca="1" si="16"/>
        <v>48082.376422894537</v>
      </c>
      <c r="OI73" s="186">
        <f t="shared" ca="1" si="16"/>
        <v>82011.855494827818</v>
      </c>
      <c r="OJ73" s="186">
        <f t="shared" ca="1" si="16"/>
        <v>52079.214129653621</v>
      </c>
      <c r="OK73" s="186">
        <f t="shared" ca="1" si="16"/>
        <v>32129.569299895273</v>
      </c>
      <c r="OL73" s="186">
        <f t="shared" ca="1" si="16"/>
        <v>12757.05413025029</v>
      </c>
      <c r="OM73" s="186">
        <f t="shared" ca="1" si="16"/>
        <v>15792.956553091415</v>
      </c>
      <c r="ON73" s="186">
        <f t="shared" ca="1" si="16"/>
        <v>27148.366040919012</v>
      </c>
    </row>
    <row r="74" spans="1:412" ht="20">
      <c r="P74" s="363" t="s">
        <v>396</v>
      </c>
      <c r="Q74" s="363"/>
      <c r="R74" s="363"/>
      <c r="S74" s="363"/>
      <c r="T74" s="363"/>
      <c r="U74" s="363"/>
      <c r="V74" s="363"/>
      <c r="W74" s="363"/>
      <c r="X74" s="363"/>
      <c r="Z74" s="363"/>
      <c r="AA74" s="363"/>
      <c r="AB74" s="363"/>
      <c r="AC74" s="363"/>
      <c r="AD74" s="363"/>
      <c r="AE74" s="363"/>
      <c r="AF74" s="363"/>
      <c r="AG74" s="363"/>
      <c r="AH74" s="363"/>
      <c r="FO74" s="380" t="s">
        <v>423</v>
      </c>
      <c r="FP74" s="380"/>
      <c r="FQ74" s="380"/>
      <c r="FR74" s="380"/>
      <c r="FS74" s="380"/>
      <c r="FT74" s="380"/>
      <c r="FU74" s="380"/>
      <c r="FV74" s="380"/>
      <c r="FW74" s="380"/>
      <c r="HH74" s="380" t="s">
        <v>432</v>
      </c>
      <c r="HI74" s="380"/>
      <c r="HJ74" s="380"/>
      <c r="HK74" s="380"/>
      <c r="HL74" s="380"/>
      <c r="HM74" s="380"/>
      <c r="HN74" s="380"/>
      <c r="HO74" s="380"/>
      <c r="HP74" s="380"/>
      <c r="JA74" s="380" t="s">
        <v>440</v>
      </c>
      <c r="JB74" s="380"/>
      <c r="JC74" s="380"/>
      <c r="JD74" s="380"/>
      <c r="JE74" s="380"/>
      <c r="JF74" s="380"/>
      <c r="JG74" s="380"/>
      <c r="JH74" s="380"/>
      <c r="JI74" s="380"/>
      <c r="KT74" s="380" t="s">
        <v>452</v>
      </c>
      <c r="KU74" s="380"/>
      <c r="KV74" s="380"/>
      <c r="KW74" s="380"/>
      <c r="KX74" s="380"/>
      <c r="KY74" s="380"/>
      <c r="KZ74" s="380"/>
      <c r="LA74" s="380"/>
      <c r="LB74" s="380"/>
      <c r="MM74" s="380" t="s">
        <v>462</v>
      </c>
      <c r="MN74" s="380"/>
      <c r="MO74" s="380"/>
      <c r="MP74" s="380"/>
      <c r="MQ74" s="380"/>
      <c r="MR74" s="380"/>
      <c r="MS74" s="380"/>
      <c r="MT74" s="380"/>
      <c r="MU74" s="380"/>
      <c r="OF74" s="380" t="s">
        <v>472</v>
      </c>
      <c r="OG74" s="380"/>
      <c r="OH74" s="380"/>
      <c r="OI74" s="380"/>
      <c r="OJ74" s="380"/>
      <c r="OK74" s="380"/>
      <c r="OL74" s="380"/>
      <c r="OM74" s="380"/>
      <c r="ON74" s="380"/>
    </row>
    <row r="75" spans="1:412" ht="16" customHeight="1">
      <c r="AG75" s="3"/>
      <c r="AH75" s="84"/>
      <c r="FO75" s="286">
        <f ca="1">FO73</f>
        <v>85999.999999999985</v>
      </c>
      <c r="FP75" s="286">
        <f t="shared" ref="FP75:FW75" ca="1" si="17">FP73</f>
        <v>50000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89815.862451469759</v>
      </c>
      <c r="HI75" s="286">
        <f t="shared" ref="HI75:HP75" ca="1" si="18">HI73</f>
        <v>52377.555872563004</v>
      </c>
      <c r="HJ75" s="286">
        <f t="shared" ca="1" si="18"/>
        <v>45173.561578697103</v>
      </c>
      <c r="HK75" s="286">
        <f t="shared" ca="1" si="18"/>
        <v>78225.180255130312</v>
      </c>
      <c r="HL75" s="286">
        <f t="shared" ca="1" si="18"/>
        <v>0</v>
      </c>
      <c r="HM75" s="286">
        <f t="shared" ca="1" si="18"/>
        <v>0</v>
      </c>
      <c r="HN75" s="286">
        <f t="shared" ca="1" si="18"/>
        <v>0</v>
      </c>
      <c r="HO75" s="286">
        <f t="shared" ca="1" si="18"/>
        <v>0</v>
      </c>
      <c r="HP75" s="286">
        <f t="shared" ca="1" si="18"/>
        <v>0</v>
      </c>
      <c r="JA75" s="286">
        <f ca="1">JA73</f>
        <v>89985.174152034146</v>
      </c>
      <c r="JB75" s="286">
        <f t="shared" ref="JB75:JI75" ca="1" si="19">JB73</f>
        <v>52490.611311106186</v>
      </c>
      <c r="JC75" s="286">
        <f t="shared" ca="1" si="19"/>
        <v>47791.683189671952</v>
      </c>
      <c r="JD75" s="286">
        <f t="shared" ca="1" si="19"/>
        <v>81696.070116700153</v>
      </c>
      <c r="JE75" s="286">
        <f t="shared" ca="1" si="19"/>
        <v>44186.418193522659</v>
      </c>
      <c r="JF75" s="286">
        <f t="shared" ca="1" si="19"/>
        <v>30489.717030014253</v>
      </c>
      <c r="JG75" s="286">
        <f t="shared" ca="1" si="19"/>
        <v>0</v>
      </c>
      <c r="JH75" s="286">
        <f t="shared" ca="1" si="19"/>
        <v>0</v>
      </c>
      <c r="JI75" s="286">
        <f t="shared" ca="1" si="19"/>
        <v>0</v>
      </c>
      <c r="KT75" s="286">
        <f ca="1">KT73</f>
        <v>89992.686595764113</v>
      </c>
      <c r="KU75" s="286">
        <f t="shared" ref="KU75:LB75" ca="1" si="20">KU73</f>
        <v>52495.987223542856</v>
      </c>
      <c r="KV75" s="286">
        <f t="shared" ca="1" si="20"/>
        <v>47921.069247206724</v>
      </c>
      <c r="KW75" s="286">
        <f t="shared" ca="1" si="20"/>
        <v>81850.075213164702</v>
      </c>
      <c r="KX75" s="286">
        <f t="shared" ca="1" si="20"/>
        <v>50989.902948469186</v>
      </c>
      <c r="KY75" s="286">
        <f t="shared" ca="1" si="20"/>
        <v>31842.560825023204</v>
      </c>
      <c r="KZ75" s="286">
        <f t="shared" ca="1" si="20"/>
        <v>12120.135962241689</v>
      </c>
      <c r="LA75" s="286">
        <f t="shared" ca="1" si="20"/>
        <v>13151.982371571796</v>
      </c>
      <c r="LB75" s="286">
        <f t="shared" ca="1" si="20"/>
        <v>22485.647280429195</v>
      </c>
      <c r="MM75" s="286">
        <f ca="1">MM73</f>
        <v>90081.853111083576</v>
      </c>
      <c r="MN75" s="286">
        <f t="shared" ref="MN75:MU75" ca="1" si="21">MN73</f>
        <v>52585.076038669402</v>
      </c>
      <c r="MO75" s="286">
        <f t="shared" ca="1" si="21"/>
        <v>47995.361331194392</v>
      </c>
      <c r="MP75" s="286">
        <f t="shared" ca="1" si="21"/>
        <v>81924.997228107779</v>
      </c>
      <c r="MQ75" s="286">
        <f t="shared" ca="1" si="21"/>
        <v>51911.733529208643</v>
      </c>
      <c r="MR75" s="286">
        <f t="shared" ca="1" si="21"/>
        <v>32091.964296410886</v>
      </c>
      <c r="MS75" s="286">
        <f t="shared" ca="1" si="21"/>
        <v>12657.912377648974</v>
      </c>
      <c r="MT75" s="286">
        <f t="shared" ca="1" si="21"/>
        <v>15467.445764877495</v>
      </c>
      <c r="MU75" s="286">
        <f t="shared" ca="1" si="21"/>
        <v>26567.839471410731</v>
      </c>
      <c r="OF75" s="286">
        <f ca="1">OF73</f>
        <v>90095.214463430777</v>
      </c>
      <c r="OG75" s="286">
        <f t="shared" ref="OG75:ON75" ca="1" si="22">OG73</f>
        <v>52598.717301429009</v>
      </c>
      <c r="OH75" s="286">
        <f t="shared" ca="1" si="22"/>
        <v>48082.376422894537</v>
      </c>
      <c r="OI75" s="286">
        <f t="shared" ca="1" si="22"/>
        <v>82011.855494827818</v>
      </c>
      <c r="OJ75" s="286">
        <f t="shared" ca="1" si="22"/>
        <v>52079.214129653621</v>
      </c>
      <c r="OK75" s="286">
        <f t="shared" ca="1" si="22"/>
        <v>32129.569299895273</v>
      </c>
      <c r="OL75" s="286">
        <f t="shared" ca="1" si="22"/>
        <v>12757.05413025029</v>
      </c>
      <c r="OM75" s="286">
        <f t="shared" ca="1" si="22"/>
        <v>15792.956553091415</v>
      </c>
      <c r="ON75" s="286">
        <f t="shared" ca="1" si="22"/>
        <v>27148.366040919012</v>
      </c>
      <c r="OV75" s="4"/>
    </row>
    <row r="76" spans="1:412" ht="16" customHeight="1">
      <c r="AG76" s="3"/>
      <c r="AH76" s="36"/>
      <c r="FO76" s="363" t="s">
        <v>424</v>
      </c>
      <c r="FP76" s="363"/>
      <c r="FQ76" s="363"/>
      <c r="FR76" s="363"/>
      <c r="FS76" s="363"/>
      <c r="FT76" s="363"/>
      <c r="FU76" s="363"/>
      <c r="FV76" s="363"/>
      <c r="FW76" s="363"/>
      <c r="HH76" s="363" t="s">
        <v>433</v>
      </c>
      <c r="HI76" s="363"/>
      <c r="HJ76" s="363"/>
      <c r="HK76" s="363"/>
      <c r="HL76" s="363"/>
      <c r="HM76" s="363"/>
      <c r="HN76" s="363"/>
      <c r="HO76" s="363"/>
      <c r="HP76" s="363"/>
      <c r="JA76" s="363" t="s">
        <v>441</v>
      </c>
      <c r="JB76" s="363"/>
      <c r="JC76" s="363"/>
      <c r="JD76" s="363"/>
      <c r="JE76" s="363"/>
      <c r="JF76" s="363"/>
      <c r="JG76" s="363"/>
      <c r="JH76" s="363"/>
      <c r="JI76" s="363"/>
      <c r="KT76" s="363" t="s">
        <v>453</v>
      </c>
      <c r="KU76" s="363"/>
      <c r="KV76" s="363"/>
      <c r="KW76" s="363"/>
      <c r="KX76" s="363"/>
      <c r="KY76" s="363"/>
      <c r="KZ76" s="363"/>
      <c r="LA76" s="363"/>
      <c r="LB76" s="363"/>
      <c r="MM76" s="363" t="s">
        <v>463</v>
      </c>
      <c r="MN76" s="363"/>
      <c r="MO76" s="363"/>
      <c r="MP76" s="363"/>
      <c r="MQ76" s="363"/>
      <c r="MR76" s="363"/>
      <c r="MS76" s="363"/>
      <c r="MT76" s="363"/>
      <c r="MU76" s="363"/>
      <c r="OF76" s="363" t="s">
        <v>473</v>
      </c>
      <c r="OG76" s="363"/>
      <c r="OH76" s="363"/>
      <c r="OI76" s="363"/>
      <c r="OJ76" s="363"/>
      <c r="OK76" s="363"/>
      <c r="OL76" s="363"/>
      <c r="OM76" s="363"/>
      <c r="ON76" s="363"/>
    </row>
    <row r="77" spans="1:412"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12"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12" ht="18" customHeight="1">
      <c r="O79" s="370"/>
      <c r="AH79" s="36"/>
      <c r="AJ79" s="368" t="s">
        <v>1</v>
      </c>
      <c r="AU79" s="363" t="s">
        <v>1</v>
      </c>
      <c r="AV79" s="363"/>
      <c r="AW79" s="363"/>
      <c r="AX79" s="363"/>
      <c r="AY79" s="363"/>
      <c r="AZ79" s="363"/>
      <c r="BA79" s="363"/>
      <c r="BB79" s="363"/>
      <c r="BC79" s="363"/>
      <c r="BJ79" s="363" t="s">
        <v>110</v>
      </c>
      <c r="BK79" s="363"/>
      <c r="BL79" s="363"/>
      <c r="BM79" s="363"/>
      <c r="BN79" s="363"/>
      <c r="BO79" s="363"/>
      <c r="BP79" s="363"/>
      <c r="BQ79" s="363"/>
      <c r="BR79" s="363"/>
      <c r="BS79" s="363"/>
      <c r="BT79" s="363"/>
      <c r="BU79" s="363"/>
      <c r="BY79" s="363" t="s">
        <v>110</v>
      </c>
      <c r="BZ79" s="363"/>
      <c r="CA79" s="363"/>
      <c r="CB79" s="363"/>
      <c r="CC79" s="363"/>
      <c r="CD79" s="363"/>
      <c r="CE79" s="363"/>
      <c r="CF79" s="363"/>
      <c r="CG79" s="363"/>
      <c r="CH79" s="363"/>
      <c r="CI79" s="363"/>
      <c r="CJ79" s="363"/>
      <c r="CQ79" s="363" t="s">
        <v>1</v>
      </c>
      <c r="CR79" s="363"/>
      <c r="CS79" s="363"/>
      <c r="CT79" s="363"/>
      <c r="CU79" s="363"/>
      <c r="CV79" s="363"/>
      <c r="CW79" s="363"/>
      <c r="CX79" s="363"/>
      <c r="CY79" s="363"/>
    </row>
    <row r="80" spans="1:412" ht="18" customHeight="1">
      <c r="A80" s="337"/>
      <c r="O80" s="370"/>
      <c r="AJ80" s="368"/>
      <c r="AL80" s="18" t="s">
        <v>342</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6" t="s">
        <v>171</v>
      </c>
      <c r="B81" s="3" t="s">
        <v>28</v>
      </c>
      <c r="C81" s="20">
        <v>0</v>
      </c>
      <c r="D81" s="20">
        <v>0</v>
      </c>
      <c r="E81" s="20">
        <v>0</v>
      </c>
      <c r="F81" s="20">
        <v>0</v>
      </c>
      <c r="G81" s="20">
        <f>H13</f>
        <v>43000</v>
      </c>
      <c r="H81" s="20">
        <v>0</v>
      </c>
      <c r="I81" s="20">
        <v>0</v>
      </c>
      <c r="J81" s="20">
        <v>0</v>
      </c>
      <c r="K81" s="20">
        <v>0</v>
      </c>
      <c r="L81" s="20">
        <v>0</v>
      </c>
      <c r="M81" s="20">
        <v>0</v>
      </c>
      <c r="N81" s="20">
        <v>0</v>
      </c>
      <c r="O81" s="369"/>
      <c r="AJ81" s="368"/>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6" t="s">
        <v>171</v>
      </c>
      <c r="EF81" s="3" t="s">
        <v>28</v>
      </c>
      <c r="EG81" s="186">
        <v>0</v>
      </c>
      <c r="EH81" s="186">
        <v>0</v>
      </c>
      <c r="EI81" s="186">
        <v>0</v>
      </c>
      <c r="EJ81" s="186">
        <v>0</v>
      </c>
      <c r="EK81" s="186">
        <v>0</v>
      </c>
      <c r="EL81" s="186">
        <v>0</v>
      </c>
      <c r="EM81" s="186">
        <v>0</v>
      </c>
      <c r="EN81" s="186">
        <v>0</v>
      </c>
      <c r="EO81" s="186">
        <v>0</v>
      </c>
      <c r="EP81" s="186">
        <v>0</v>
      </c>
      <c r="EQ81" s="186">
        <v>0</v>
      </c>
      <c r="ER81" s="186">
        <v>0</v>
      </c>
      <c r="EX81" s="356" t="s">
        <v>171</v>
      </c>
      <c r="EY81" s="3" t="s">
        <v>28</v>
      </c>
      <c r="EZ81" s="186">
        <f t="array" aca="1" ref="EZ81:FK89" ca="1">TRANSPOSE(MMULT($BY$60:$CG$71, GC81:GK89))</f>
        <v>0</v>
      </c>
      <c r="FA81" s="186">
        <f ca="1"/>
        <v>0</v>
      </c>
      <c r="FB81" s="186">
        <f ca="1"/>
        <v>0</v>
      </c>
      <c r="FC81" s="186">
        <f ca="1"/>
        <v>0</v>
      </c>
      <c r="FD81" s="186">
        <f ca="1"/>
        <v>82041.042706600085</v>
      </c>
      <c r="FE81" s="186">
        <f ca="1"/>
        <v>0</v>
      </c>
      <c r="FF81" s="186">
        <f ca="1"/>
        <v>0</v>
      </c>
      <c r="FG81" s="186">
        <f ca="1"/>
        <v>0</v>
      </c>
      <c r="FH81" s="186">
        <f ca="1"/>
        <v>0</v>
      </c>
      <c r="FI81" s="186">
        <f ca="1"/>
        <v>0</v>
      </c>
      <c r="FJ81" s="186">
        <f ca="1"/>
        <v>0</v>
      </c>
      <c r="FK81" s="186">
        <f ca="1"/>
        <v>0</v>
      </c>
      <c r="FO81" s="186">
        <f t="shared" ref="FO81:FW89" ca="1" si="25">IF((ROW()-ROW($FO$81))=(COLUMN()-COLUMN($FO$81)),INDIRECT(ADDRESS(ROW(FO$75),COLUMN(FO$75))),0)</f>
        <v>85999.999999999985</v>
      </c>
      <c r="FP81" s="186">
        <f t="shared" ca="1" si="25"/>
        <v>0</v>
      </c>
      <c r="FQ81" s="186">
        <f t="shared" ca="1" si="25"/>
        <v>0</v>
      </c>
      <c r="FR81" s="186">
        <f t="shared" ca="1" si="25"/>
        <v>0</v>
      </c>
      <c r="FS81" s="186">
        <f t="shared" ca="1" si="25"/>
        <v>0</v>
      </c>
      <c r="FT81" s="186">
        <f t="shared" ca="1" si="25"/>
        <v>0</v>
      </c>
      <c r="FU81" s="186">
        <f t="shared" ca="1" si="25"/>
        <v>0</v>
      </c>
      <c r="FV81" s="186">
        <f t="shared" ca="1" si="25"/>
        <v>0</v>
      </c>
      <c r="FW81" s="186">
        <f t="shared" ca="1" si="25"/>
        <v>0</v>
      </c>
      <c r="FY81" s="186">
        <f t="array" aca="1" ref="FY81:FY89" ca="1">MMULT(FO81:FW89, $F$161:$F$169)</f>
        <v>82041.042706600099</v>
      </c>
      <c r="GC81" s="186">
        <f ca="1">IF((ROW()-ROW($GC$81))=(COLUMN()-COLUMN($GC$81)),INDIRECT(ADDRESS(ROW($FY81),COLUMN($FY81))),0)</f>
        <v>82041.042706600099</v>
      </c>
      <c r="GD81" s="186">
        <f t="shared" ref="GD81:GK89" ca="1" si="26">IF((ROW()-ROW($GC$81))=(COLUMN()-COLUMN($GC$81)),INDIRECT(ADDRESS(ROW($FY81),COLUMN($FY81))),0)</f>
        <v>0</v>
      </c>
      <c r="GE81" s="186">
        <f t="shared" ca="1" si="26"/>
        <v>0</v>
      </c>
      <c r="GF81" s="186">
        <f t="shared" ca="1" si="26"/>
        <v>0</v>
      </c>
      <c r="GG81" s="186">
        <f t="shared" ca="1" si="26"/>
        <v>0</v>
      </c>
      <c r="GH81" s="186">
        <f t="shared" ca="1" si="26"/>
        <v>0</v>
      </c>
      <c r="GI81" s="186">
        <f t="shared" ca="1" si="26"/>
        <v>0</v>
      </c>
      <c r="GJ81" s="186">
        <f t="shared" ca="1" si="26"/>
        <v>0</v>
      </c>
      <c r="GK81" s="186">
        <f t="shared" ca="1" si="26"/>
        <v>0</v>
      </c>
      <c r="GQ81" s="356" t="s">
        <v>171</v>
      </c>
      <c r="GR81" s="3" t="s">
        <v>28</v>
      </c>
      <c r="GS81" s="186">
        <f t="array" aca="1" ref="GS81:HD89" ca="1">TRANSPOSE(MMULT($BY$60:$CG$71, HV81:ID89))</f>
        <v>0</v>
      </c>
      <c r="GT81" s="186">
        <f ca="1"/>
        <v>0</v>
      </c>
      <c r="GU81" s="186">
        <f ca="1"/>
        <v>0</v>
      </c>
      <c r="GV81" s="186">
        <f ca="1"/>
        <v>0</v>
      </c>
      <c r="GW81" s="186">
        <f ca="1"/>
        <v>85681.244268734314</v>
      </c>
      <c r="GX81" s="186">
        <f ca="1"/>
        <v>0</v>
      </c>
      <c r="GY81" s="186">
        <f ca="1"/>
        <v>0</v>
      </c>
      <c r="GZ81" s="186">
        <f ca="1"/>
        <v>0</v>
      </c>
      <c r="HA81" s="186">
        <f ca="1"/>
        <v>0</v>
      </c>
      <c r="HB81" s="186">
        <f ca="1"/>
        <v>0</v>
      </c>
      <c r="HC81" s="186">
        <f ca="1"/>
        <v>0</v>
      </c>
      <c r="HD81" s="186">
        <f ca="1"/>
        <v>0</v>
      </c>
      <c r="HH81" s="186">
        <f t="shared" ref="HH81:HP89" ca="1" si="27">IF((ROW()-ROW($HH$81))=(COLUMN()-COLUMN($HH$81)),INDIRECT(ADDRESS(ROW(HH$75),COLUMN(HH$75))),0)</f>
        <v>89815.862451469759</v>
      </c>
      <c r="HI81" s="186">
        <f t="shared" ca="1" si="27"/>
        <v>0</v>
      </c>
      <c r="HJ81" s="186">
        <f t="shared" ca="1" si="27"/>
        <v>0</v>
      </c>
      <c r="HK81" s="186">
        <f t="shared" ca="1" si="27"/>
        <v>0</v>
      </c>
      <c r="HL81" s="186">
        <f t="shared" ca="1" si="27"/>
        <v>0</v>
      </c>
      <c r="HM81" s="186">
        <f t="shared" ca="1" si="27"/>
        <v>0</v>
      </c>
      <c r="HN81" s="186">
        <f t="shared" ca="1" si="27"/>
        <v>0</v>
      </c>
      <c r="HO81" s="186">
        <f t="shared" ca="1" si="27"/>
        <v>0</v>
      </c>
      <c r="HP81" s="186">
        <f t="shared" ca="1" si="27"/>
        <v>0</v>
      </c>
      <c r="HR81" s="186">
        <f t="array" aca="1" ref="HR81:HR89" ca="1">MMULT(HH81:HP89, $F$161:$F$169)</f>
        <v>85681.244268734328</v>
      </c>
      <c r="HV81" s="186">
        <f ca="1">IF((ROW()-ROW($HV$81))=(COLUMN()-COLUMN($HV$81)),INDIRECT(ADDRESS(ROW($HR81),COLUMN($HR81))),0)</f>
        <v>85681.244268734328</v>
      </c>
      <c r="HW81" s="186">
        <f t="shared" ref="HW81:ID89" ca="1" si="28">IF((ROW()-ROW($HV$81))=(COLUMN()-COLUMN($HV$81)),INDIRECT(ADDRESS(ROW($HR81),COLUMN($HR81))),0)</f>
        <v>0</v>
      </c>
      <c r="HX81" s="186">
        <f t="shared" ca="1" si="28"/>
        <v>0</v>
      </c>
      <c r="HY81" s="186">
        <f t="shared" ca="1" si="28"/>
        <v>0</v>
      </c>
      <c r="HZ81" s="186">
        <f t="shared" ca="1" si="28"/>
        <v>0</v>
      </c>
      <c r="IA81" s="186">
        <f t="shared" ca="1" si="28"/>
        <v>0</v>
      </c>
      <c r="IB81" s="186">
        <f t="shared" ca="1" si="28"/>
        <v>0</v>
      </c>
      <c r="IC81" s="186">
        <f t="shared" ca="1" si="28"/>
        <v>0</v>
      </c>
      <c r="ID81" s="186">
        <f t="shared" ca="1" si="28"/>
        <v>0</v>
      </c>
      <c r="IJ81" s="356" t="s">
        <v>171</v>
      </c>
      <c r="IK81" s="3" t="s">
        <v>28</v>
      </c>
      <c r="IL81" s="186">
        <f t="array" aca="1" ref="IL81:IW89" ca="1">TRANSPOSE(MMULT($BY$60:$CG$71, JO81:JW89))</f>
        <v>0</v>
      </c>
      <c r="IM81" s="186">
        <f ca="1"/>
        <v>0</v>
      </c>
      <c r="IN81" s="186">
        <f ca="1"/>
        <v>0</v>
      </c>
      <c r="IO81" s="186">
        <f ca="1"/>
        <v>0</v>
      </c>
      <c r="IP81" s="186">
        <f ca="1"/>
        <v>85842.761808928844</v>
      </c>
      <c r="IQ81" s="186">
        <f ca="1"/>
        <v>0</v>
      </c>
      <c r="IR81" s="186">
        <f ca="1"/>
        <v>0</v>
      </c>
      <c r="IS81" s="186">
        <f ca="1"/>
        <v>0</v>
      </c>
      <c r="IT81" s="186">
        <f ca="1"/>
        <v>0</v>
      </c>
      <c r="IU81" s="186">
        <f ca="1"/>
        <v>0</v>
      </c>
      <c r="IV81" s="186">
        <f ca="1"/>
        <v>0</v>
      </c>
      <c r="IW81" s="186">
        <f ca="1"/>
        <v>0</v>
      </c>
      <c r="JA81" s="186">
        <f t="shared" ref="JA81:JI89" ca="1" si="29">IF((ROW()-ROW($JA$81))=(COLUMN()-COLUMN($JA$81)),INDIRECT(ADDRESS(ROW(JA$75),COLUMN(JA$75))),0)</f>
        <v>89985.174152034146</v>
      </c>
      <c r="JB81" s="186">
        <f t="shared" ca="1" si="29"/>
        <v>0</v>
      </c>
      <c r="JC81" s="186">
        <f t="shared" ca="1" si="29"/>
        <v>0</v>
      </c>
      <c r="JD81" s="186">
        <f t="shared" ca="1" si="29"/>
        <v>0</v>
      </c>
      <c r="JE81" s="186">
        <f t="shared" ca="1" si="29"/>
        <v>0</v>
      </c>
      <c r="JF81" s="186">
        <f t="shared" ca="1" si="29"/>
        <v>0</v>
      </c>
      <c r="JG81" s="186">
        <f t="shared" ca="1" si="29"/>
        <v>0</v>
      </c>
      <c r="JH81" s="186">
        <f t="shared" ca="1" si="29"/>
        <v>0</v>
      </c>
      <c r="JI81" s="186">
        <f t="shared" ca="1" si="29"/>
        <v>0</v>
      </c>
      <c r="JK81" s="186">
        <f t="array" aca="1" ref="JK81:JK89" ca="1">MMULT(JA81:JI89, $F$161:$F$169)</f>
        <v>85842.761808928859</v>
      </c>
      <c r="JO81" s="186">
        <f ca="1">IF((ROW()-ROW($JO$81))=(COLUMN()-COLUMN($JO$81)),INDIRECT(ADDRESS(ROW($JK81),COLUMN($JK81))),0)</f>
        <v>85842.761808928859</v>
      </c>
      <c r="JP81" s="186">
        <f t="shared" ref="JP81:JW89" ca="1" si="30">IF((ROW()-ROW($JO$81))=(COLUMN()-COLUMN($JO$81)),INDIRECT(ADDRESS(ROW($JK81),COLUMN($JK81))),0)</f>
        <v>0</v>
      </c>
      <c r="JQ81" s="186">
        <f t="shared" ca="1" si="30"/>
        <v>0</v>
      </c>
      <c r="JR81" s="186">
        <f t="shared" ca="1" si="30"/>
        <v>0</v>
      </c>
      <c r="JS81" s="186">
        <f t="shared" ca="1" si="30"/>
        <v>0</v>
      </c>
      <c r="JT81" s="186">
        <f t="shared" ca="1" si="30"/>
        <v>0</v>
      </c>
      <c r="JU81" s="186">
        <f t="shared" ca="1" si="30"/>
        <v>0</v>
      </c>
      <c r="JV81" s="186">
        <f t="shared" ca="1" si="30"/>
        <v>0</v>
      </c>
      <c r="JW81" s="186">
        <f t="shared" ca="1" si="30"/>
        <v>0</v>
      </c>
      <c r="KC81" s="356" t="s">
        <v>171</v>
      </c>
      <c r="KD81" s="3" t="s">
        <v>28</v>
      </c>
      <c r="KE81" s="186">
        <f t="array" aca="1" ref="KE81:KP89" ca="1">TRANSPOSE(MMULT($BY$60:$CG$71, LH81:LP89))</f>
        <v>0</v>
      </c>
      <c r="KF81" s="186">
        <f ca="1"/>
        <v>0</v>
      </c>
      <c r="KG81" s="186">
        <f ca="1"/>
        <v>0</v>
      </c>
      <c r="KH81" s="186">
        <f ca="1"/>
        <v>0</v>
      </c>
      <c r="KI81" s="186">
        <f ca="1"/>
        <v>85849.928421915844</v>
      </c>
      <c r="KJ81" s="186">
        <f ca="1"/>
        <v>0</v>
      </c>
      <c r="KK81" s="186">
        <f ca="1"/>
        <v>0</v>
      </c>
      <c r="KL81" s="186">
        <f ca="1"/>
        <v>0</v>
      </c>
      <c r="KM81" s="186">
        <f ca="1"/>
        <v>0</v>
      </c>
      <c r="KN81" s="186">
        <f ca="1"/>
        <v>0</v>
      </c>
      <c r="KO81" s="186">
        <f ca="1"/>
        <v>0</v>
      </c>
      <c r="KP81" s="186">
        <f ca="1"/>
        <v>0</v>
      </c>
      <c r="KT81" s="186">
        <f t="shared" ref="KT81:LB89" ca="1" si="31">IF((ROW()-ROW($KT$81))=(COLUMN()-COLUMN($KT$81)),INDIRECT(ADDRESS(ROW(KT$75),COLUMN(KT$75))),0)</f>
        <v>89992.686595764113</v>
      </c>
      <c r="KU81" s="186">
        <f t="shared" ca="1" si="31"/>
        <v>0</v>
      </c>
      <c r="KV81" s="186">
        <f t="shared" ca="1" si="31"/>
        <v>0</v>
      </c>
      <c r="KW81" s="186">
        <f t="shared" ca="1" si="31"/>
        <v>0</v>
      </c>
      <c r="KX81" s="186">
        <f t="shared" ca="1" si="31"/>
        <v>0</v>
      </c>
      <c r="KY81" s="186">
        <f t="shared" ca="1" si="31"/>
        <v>0</v>
      </c>
      <c r="KZ81" s="186">
        <f t="shared" ca="1" si="31"/>
        <v>0</v>
      </c>
      <c r="LA81" s="186">
        <f t="shared" ca="1" si="31"/>
        <v>0</v>
      </c>
      <c r="LB81" s="186">
        <f t="shared" ca="1" si="31"/>
        <v>0</v>
      </c>
      <c r="LD81" s="186">
        <f t="array" aca="1" ref="LD81:LD89" ca="1">MMULT(KT81:LB89, $F$161:$F$169)</f>
        <v>85849.928421915858</v>
      </c>
      <c r="LH81" s="186">
        <f ca="1">IF((ROW()-ROW($LH$81))=(COLUMN()-COLUMN($LH$81)),INDIRECT(ADDRESS(ROW($LD81),COLUMN($LD81))),0)</f>
        <v>85849.928421915858</v>
      </c>
      <c r="LI81" s="186">
        <f t="shared" ref="LI81:LP89" ca="1" si="32">IF((ROW()-ROW($LH$81))=(COLUMN()-COLUMN($LH$81)),INDIRECT(ADDRESS(ROW($LD81),COLUMN($LD81))),0)</f>
        <v>0</v>
      </c>
      <c r="LJ81" s="186">
        <f t="shared" ca="1" si="32"/>
        <v>0</v>
      </c>
      <c r="LK81" s="186">
        <f t="shared" ca="1" si="32"/>
        <v>0</v>
      </c>
      <c r="LL81" s="186">
        <f t="shared" ca="1" si="32"/>
        <v>0</v>
      </c>
      <c r="LM81" s="186">
        <f t="shared" ca="1" si="32"/>
        <v>0</v>
      </c>
      <c r="LN81" s="186">
        <f t="shared" ca="1" si="32"/>
        <v>0</v>
      </c>
      <c r="LO81" s="186">
        <f t="shared" ca="1" si="32"/>
        <v>0</v>
      </c>
      <c r="LP81" s="186">
        <f t="shared" ca="1" si="32"/>
        <v>0</v>
      </c>
      <c r="LV81" s="356" t="s">
        <v>171</v>
      </c>
      <c r="LW81" s="3" t="s">
        <v>28</v>
      </c>
      <c r="LX81" s="186">
        <f t="array" aca="1" ref="LX81:MI89" ca="1">TRANSPOSE(MMULT($BY$60:$CG$71, NA81:NI89))</f>
        <v>0</v>
      </c>
      <c r="LY81" s="186">
        <f ca="1"/>
        <v>0</v>
      </c>
      <c r="LZ81" s="186">
        <f ca="1"/>
        <v>0</v>
      </c>
      <c r="MA81" s="186">
        <f ca="1"/>
        <v>0</v>
      </c>
      <c r="MB81" s="186">
        <f ca="1"/>
        <v>85934.990211349825</v>
      </c>
      <c r="MC81" s="186">
        <f ca="1"/>
        <v>0</v>
      </c>
      <c r="MD81" s="186">
        <f ca="1"/>
        <v>0</v>
      </c>
      <c r="ME81" s="186">
        <f ca="1"/>
        <v>0</v>
      </c>
      <c r="MF81" s="186">
        <f ca="1"/>
        <v>0</v>
      </c>
      <c r="MG81" s="186">
        <f ca="1"/>
        <v>0</v>
      </c>
      <c r="MH81" s="186">
        <f ca="1"/>
        <v>0</v>
      </c>
      <c r="MI81" s="186">
        <f ca="1"/>
        <v>0</v>
      </c>
      <c r="MM81" s="186">
        <f t="shared" ref="MM81:MU89" ca="1" si="33">IF((ROW()-ROW($MM$81))=(COLUMN()-COLUMN($MM$81)),INDIRECT(ADDRESS(ROW(MM$75),COLUMN(MM$75))),0)</f>
        <v>90081.853111083576</v>
      </c>
      <c r="MN81" s="186">
        <f t="shared" ca="1" si="33"/>
        <v>0</v>
      </c>
      <c r="MO81" s="186">
        <f t="shared" ca="1" si="33"/>
        <v>0</v>
      </c>
      <c r="MP81" s="186">
        <f t="shared" ca="1" si="33"/>
        <v>0</v>
      </c>
      <c r="MQ81" s="186">
        <f t="shared" ca="1" si="33"/>
        <v>0</v>
      </c>
      <c r="MR81" s="186">
        <f t="shared" ca="1" si="33"/>
        <v>0</v>
      </c>
      <c r="MS81" s="186">
        <f t="shared" ca="1" si="33"/>
        <v>0</v>
      </c>
      <c r="MT81" s="186">
        <f t="shared" ca="1" si="33"/>
        <v>0</v>
      </c>
      <c r="MU81" s="186">
        <f t="shared" ca="1" si="33"/>
        <v>0</v>
      </c>
      <c r="MW81" s="186">
        <f t="array" aca="1" ref="MW81:MW89" ca="1">MMULT(MM81:MU89, $F$161:$F$169)</f>
        <v>85934.990211349839</v>
      </c>
      <c r="NA81" s="186">
        <f ca="1">IF((ROW()-ROW($NA$81))=(COLUMN()-COLUMN($NA$81)),INDIRECT(ADDRESS(ROW($MW81),COLUMN($MW81))),0)</f>
        <v>85934.990211349839</v>
      </c>
      <c r="NB81" s="186">
        <f t="shared" ref="NB81:NI89" ca="1" si="34">IF((ROW()-ROW($NA$81))=(COLUMN()-COLUMN($NA$81)),INDIRECT(ADDRESS(ROW($MW81),COLUMN($MW81))),0)</f>
        <v>0</v>
      </c>
      <c r="NC81" s="186">
        <f t="shared" ca="1" si="34"/>
        <v>0</v>
      </c>
      <c r="ND81" s="186">
        <f t="shared" ca="1" si="34"/>
        <v>0</v>
      </c>
      <c r="NE81" s="186">
        <f t="shared" ca="1" si="34"/>
        <v>0</v>
      </c>
      <c r="NF81" s="186">
        <f t="shared" ca="1" si="34"/>
        <v>0</v>
      </c>
      <c r="NG81" s="186">
        <f t="shared" ca="1" si="34"/>
        <v>0</v>
      </c>
      <c r="NH81" s="186">
        <f t="shared" ca="1" si="34"/>
        <v>0</v>
      </c>
      <c r="NI81" s="186">
        <f t="shared" ca="1" si="34"/>
        <v>0</v>
      </c>
      <c r="NO81" s="356" t="s">
        <v>171</v>
      </c>
      <c r="NP81" s="3" t="s">
        <v>28</v>
      </c>
      <c r="NQ81" s="186">
        <f t="array" aca="1" ref="NQ81:OB89" ca="1">TRANSPOSE(MMULT($BY$60:$CG$71, OT81:PB89))</f>
        <v>0</v>
      </c>
      <c r="NR81" s="186">
        <f ca="1"/>
        <v>0</v>
      </c>
      <c r="NS81" s="186">
        <f ca="1"/>
        <v>0</v>
      </c>
      <c r="NT81" s="186">
        <f ca="1"/>
        <v>0</v>
      </c>
      <c r="NU81" s="186">
        <f ca="1"/>
        <v>85947.736482030465</v>
      </c>
      <c r="NV81" s="186">
        <f ca="1"/>
        <v>0</v>
      </c>
      <c r="NW81" s="186">
        <f ca="1"/>
        <v>0</v>
      </c>
      <c r="NX81" s="186">
        <f ca="1"/>
        <v>0</v>
      </c>
      <c r="NY81" s="186">
        <f ca="1"/>
        <v>0</v>
      </c>
      <c r="NZ81" s="186">
        <f ca="1"/>
        <v>0</v>
      </c>
      <c r="OA81" s="186">
        <f ca="1"/>
        <v>0</v>
      </c>
      <c r="OB81" s="186">
        <f ca="1"/>
        <v>0</v>
      </c>
      <c r="OF81" s="186">
        <f ca="1">IF((ROW()-ROW($OF$81))=(COLUMN()-COLUMN($OF$81)),INDIRECT(ADDRESS(ROW(OF$75),COLUMN(OF$75))),0)</f>
        <v>90095.214463430777</v>
      </c>
      <c r="OG81" s="186">
        <f t="shared" ref="OG81:ON89" ca="1" si="35">IF((ROW()-ROW($OF$81))=(COLUMN()-COLUMN($OF$81)),INDIRECT(ADDRESS(ROW(OG$75),COLUMN(OG$75))),0)</f>
        <v>0</v>
      </c>
      <c r="OH81" s="186">
        <f t="shared" ca="1" si="35"/>
        <v>0</v>
      </c>
      <c r="OI81" s="186">
        <f t="shared" ca="1" si="35"/>
        <v>0</v>
      </c>
      <c r="OJ81" s="186">
        <f t="shared" ca="1" si="35"/>
        <v>0</v>
      </c>
      <c r="OK81" s="186">
        <f t="shared" ca="1" si="35"/>
        <v>0</v>
      </c>
      <c r="OL81" s="186">
        <f t="shared" ca="1" si="35"/>
        <v>0</v>
      </c>
      <c r="OM81" s="186">
        <f t="shared" ca="1" si="35"/>
        <v>0</v>
      </c>
      <c r="ON81" s="186">
        <f t="shared" ca="1" si="35"/>
        <v>0</v>
      </c>
      <c r="OP81" s="186">
        <f t="array" aca="1" ref="OP81:OP89" ca="1">MMULT(OF81:ON89, $F$161:$F$169)</f>
        <v>85947.736482030479</v>
      </c>
      <c r="OT81" s="186">
        <f ca="1">IF((ROW()-ROW($OT$81))=(COLUMN()-COLUMN($OT$81)),INDIRECT(ADDRESS(ROW($OP81),COLUMN($OP81))),0)</f>
        <v>85947.736482030479</v>
      </c>
      <c r="OU81" s="186">
        <f t="shared" ref="OU81:PB89" ca="1" si="36">IF((ROW()-ROW($OT$81))=(COLUMN()-COLUMN($OT$81)),INDIRECT(ADDRESS(ROW($OP81),COLUMN($OP81))),0)</f>
        <v>0</v>
      </c>
      <c r="OV81" s="186">
        <f t="shared" ca="1" si="36"/>
        <v>0</v>
      </c>
      <c r="OW81" s="186">
        <f t="shared" ca="1" si="36"/>
        <v>0</v>
      </c>
      <c r="OX81" s="186">
        <f t="shared" ca="1" si="36"/>
        <v>0</v>
      </c>
      <c r="OY81" s="186">
        <f t="shared" ca="1" si="36"/>
        <v>0</v>
      </c>
      <c r="OZ81" s="186">
        <f t="shared" ca="1" si="36"/>
        <v>0</v>
      </c>
      <c r="PA81" s="186">
        <f t="shared" ca="1" si="36"/>
        <v>0</v>
      </c>
      <c r="PB81" s="186">
        <f t="shared" ca="1" si="36"/>
        <v>0</v>
      </c>
    </row>
    <row r="82" spans="1:418" ht="18" customHeight="1">
      <c r="A82" s="356"/>
      <c r="B82" s="3" t="s">
        <v>0</v>
      </c>
      <c r="C82" s="20">
        <v>0</v>
      </c>
      <c r="D82" s="20">
        <f>H26</f>
        <v>50000</v>
      </c>
      <c r="E82" s="20">
        <v>0</v>
      </c>
      <c r="F82" s="20">
        <v>0</v>
      </c>
      <c r="G82" s="20">
        <v>0</v>
      </c>
      <c r="H82" s="20">
        <v>0</v>
      </c>
      <c r="I82" s="20">
        <v>0</v>
      </c>
      <c r="J82" s="20">
        <v>0</v>
      </c>
      <c r="K82" s="20">
        <v>0</v>
      </c>
      <c r="L82" s="20">
        <v>0</v>
      </c>
      <c r="M82" s="20">
        <v>0</v>
      </c>
      <c r="N82" s="20">
        <v>0</v>
      </c>
      <c r="O82" s="369"/>
      <c r="AJ82" s="368"/>
      <c r="AK82" s="158" t="s">
        <v>0</v>
      </c>
      <c r="AL82" s="186">
        <f>SUM(D82:M82)</f>
        <v>50000</v>
      </c>
      <c r="AN82" s="186">
        <f t="shared" ref="AN82:AN89" si="37">AL82</f>
        <v>50000</v>
      </c>
      <c r="AU82" s="186">
        <f t="shared" ref="AU82:AU89" ca="1" si="38">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9">CL82-AN82</f>
        <v>0</v>
      </c>
      <c r="CQ82" s="186">
        <f t="shared" ref="CQ82:CQ89" ca="1" si="40">IF((ROW()-ROW($CQ$81))=(COLUMN()-COLUMN($CQ$81)),INDIRECT(ADDRESS(ROW(P$73),COLUMN(P$73))),0)</f>
        <v>0</v>
      </c>
      <c r="CR82" s="186">
        <f t="shared" ref="CR82:CR89" ca="1" si="41">IF((ROW()-ROW($CQ$81))=(COLUMN()-COLUMN($CQ$81)),INDIRECT(ADDRESS(ROW(Q$73),COLUMN(Q$73))),0)</f>
        <v>52575</v>
      </c>
      <c r="CS82" s="186">
        <f t="shared" ref="CS82:CS89" ca="1" si="42">IF((ROW()-ROW($CQ$81))=(COLUMN()-COLUMN($CQ$81)),INDIRECT(ADDRESS(ROW(R$73),COLUMN(R$73))),0)</f>
        <v>0</v>
      </c>
      <c r="CT82" s="186">
        <f t="shared" ref="CT82:CT89" ca="1" si="43">IF((ROW()-ROW($CQ$81))=(COLUMN()-COLUMN($CQ$81)),INDIRECT(ADDRESS(ROW(S$73),COLUMN(S$73))),0)</f>
        <v>0</v>
      </c>
      <c r="CU82" s="186">
        <f t="shared" ref="CU82:CU89" ca="1" si="44">IF((ROW()-ROW($CQ$81))=(COLUMN()-COLUMN($CQ$81)),INDIRECT(ADDRESS(ROW(T$73),COLUMN(T$73))),0)</f>
        <v>0</v>
      </c>
      <c r="CV82" s="186">
        <f t="shared" ref="CV82:CV89" ca="1" si="45">IF((ROW()-ROW($CQ$81))=(COLUMN()-COLUMN($CQ$81)),INDIRECT(ADDRESS(ROW(U$73),COLUMN(U$73))),0)</f>
        <v>0</v>
      </c>
      <c r="CW82" s="186">
        <f t="shared" ref="CW82:CW89" ca="1" si="46">IF((ROW()-ROW($CQ$81))=(COLUMN()-COLUMN($CQ$81)),INDIRECT(ADDRESS(ROW(V$73),COLUMN(V$73))),0)</f>
        <v>0</v>
      </c>
      <c r="CX82" s="186">
        <f t="shared" ref="CX82:CX89" ca="1" si="47">IF((ROW()-ROW($CQ$81))=(COLUMN()-COLUMN($CQ$81)),INDIRECT(ADDRESS(ROW(W$73),COLUMN(W$73))),0)</f>
        <v>0</v>
      </c>
      <c r="CY82" s="186">
        <f t="shared" ref="CY82:CY89" ca="1" si="48">IF((ROW()-ROW($CQ$81))=(COLUMN()-COLUMN($CQ$81)),INDIRECT(ADDRESS(ROW(X$73),COLUMN(X$73))),0)</f>
        <v>0</v>
      </c>
      <c r="EE82" s="356"/>
      <c r="EF82" s="3" t="s">
        <v>0</v>
      </c>
      <c r="EG82" s="186">
        <v>0</v>
      </c>
      <c r="EH82" s="186">
        <v>0</v>
      </c>
      <c r="EI82" s="186">
        <v>0</v>
      </c>
      <c r="EJ82" s="186">
        <v>0</v>
      </c>
      <c r="EK82" s="186">
        <v>0</v>
      </c>
      <c r="EL82" s="186">
        <v>0</v>
      </c>
      <c r="EM82" s="186">
        <v>0</v>
      </c>
      <c r="EN82" s="186">
        <v>0</v>
      </c>
      <c r="EO82" s="186">
        <v>0</v>
      </c>
      <c r="EP82" s="186">
        <v>0</v>
      </c>
      <c r="EQ82" s="186">
        <v>0</v>
      </c>
      <c r="ER82" s="186">
        <v>0</v>
      </c>
      <c r="EX82" s="356"/>
      <c r="EY82" s="3" t="s">
        <v>0</v>
      </c>
      <c r="EZ82" s="186">
        <f ca="1"/>
        <v>0</v>
      </c>
      <c r="FA82" s="186">
        <f ca="1"/>
        <v>47551.117451260106</v>
      </c>
      <c r="FB82" s="186">
        <f ca="1"/>
        <v>0</v>
      </c>
      <c r="FC82" s="186">
        <f ca="1"/>
        <v>0</v>
      </c>
      <c r="FD82" s="186">
        <f ca="1"/>
        <v>0</v>
      </c>
      <c r="FE82" s="186">
        <f ca="1"/>
        <v>0</v>
      </c>
      <c r="FF82" s="186">
        <f ca="1"/>
        <v>0</v>
      </c>
      <c r="FG82" s="186">
        <f ca="1"/>
        <v>0</v>
      </c>
      <c r="FH82" s="186">
        <f ca="1"/>
        <v>0</v>
      </c>
      <c r="FI82" s="186">
        <f ca="1"/>
        <v>0</v>
      </c>
      <c r="FJ82" s="186">
        <f ca="1"/>
        <v>0</v>
      </c>
      <c r="FK82" s="186">
        <f ca="1"/>
        <v>0</v>
      </c>
      <c r="FO82" s="186">
        <f t="shared" ca="1" si="25"/>
        <v>0</v>
      </c>
      <c r="FP82" s="186">
        <f t="shared" ca="1" si="25"/>
        <v>50000</v>
      </c>
      <c r="FQ82" s="186">
        <f t="shared" ca="1" si="25"/>
        <v>0</v>
      </c>
      <c r="FR82" s="186">
        <f t="shared" ca="1" si="25"/>
        <v>0</v>
      </c>
      <c r="FS82" s="186">
        <f t="shared" ca="1" si="25"/>
        <v>0</v>
      </c>
      <c r="FT82" s="186">
        <f t="shared" ca="1" si="25"/>
        <v>0</v>
      </c>
      <c r="FU82" s="186">
        <f t="shared" ca="1" si="25"/>
        <v>0</v>
      </c>
      <c r="FV82" s="186">
        <f t="shared" ca="1" si="25"/>
        <v>0</v>
      </c>
      <c r="FW82" s="186">
        <f t="shared" ca="1" si="25"/>
        <v>0</v>
      </c>
      <c r="FY82" s="186">
        <f ca="1"/>
        <v>47551.117451260106</v>
      </c>
      <c r="GC82" s="186">
        <f t="shared" ref="GC82:GC89" ca="1" si="49">IF((ROW()-ROW($GC$81))=(COLUMN()-COLUMN($GC$81)),INDIRECT(ADDRESS(ROW($FY82),COLUMN($FY82))),0)</f>
        <v>0</v>
      </c>
      <c r="GD82" s="186">
        <f t="shared" ca="1" si="26"/>
        <v>47551.117451260106</v>
      </c>
      <c r="GE82" s="186">
        <f t="shared" ca="1" si="26"/>
        <v>0</v>
      </c>
      <c r="GF82" s="186">
        <f t="shared" ca="1" si="26"/>
        <v>0</v>
      </c>
      <c r="GG82" s="186">
        <f t="shared" ca="1" si="26"/>
        <v>0</v>
      </c>
      <c r="GH82" s="186">
        <f t="shared" ca="1" si="26"/>
        <v>0</v>
      </c>
      <c r="GI82" s="186">
        <f t="shared" ca="1" si="26"/>
        <v>0</v>
      </c>
      <c r="GJ82" s="186">
        <f t="shared" ca="1" si="26"/>
        <v>0</v>
      </c>
      <c r="GK82" s="186">
        <f t="shared" ca="1" si="26"/>
        <v>0</v>
      </c>
      <c r="GQ82" s="356"/>
      <c r="GR82" s="3" t="s">
        <v>0</v>
      </c>
      <c r="GS82" s="186">
        <f ca="1"/>
        <v>0</v>
      </c>
      <c r="GT82" s="186">
        <f ca="1"/>
        <v>49812.226222123638</v>
      </c>
      <c r="GU82" s="186">
        <f ca="1"/>
        <v>0</v>
      </c>
      <c r="GV82" s="186">
        <f ca="1"/>
        <v>0</v>
      </c>
      <c r="GW82" s="186">
        <f ca="1"/>
        <v>0</v>
      </c>
      <c r="GX82" s="186">
        <f ca="1"/>
        <v>0</v>
      </c>
      <c r="GY82" s="186">
        <f ca="1"/>
        <v>0</v>
      </c>
      <c r="GZ82" s="186">
        <f ca="1"/>
        <v>0</v>
      </c>
      <c r="HA82" s="186">
        <f ca="1"/>
        <v>0</v>
      </c>
      <c r="HB82" s="186">
        <f ca="1"/>
        <v>0</v>
      </c>
      <c r="HC82" s="186">
        <f ca="1"/>
        <v>0</v>
      </c>
      <c r="HD82" s="186">
        <f ca="1"/>
        <v>0</v>
      </c>
      <c r="HH82" s="186">
        <f t="shared" ca="1" si="27"/>
        <v>0</v>
      </c>
      <c r="HI82" s="186">
        <f t="shared" ca="1" si="27"/>
        <v>52377.555872563004</v>
      </c>
      <c r="HJ82" s="186">
        <f t="shared" ca="1" si="27"/>
        <v>0</v>
      </c>
      <c r="HK82" s="186">
        <f t="shared" ca="1" si="27"/>
        <v>0</v>
      </c>
      <c r="HL82" s="186">
        <f t="shared" ca="1" si="27"/>
        <v>0</v>
      </c>
      <c r="HM82" s="186">
        <f t="shared" ca="1" si="27"/>
        <v>0</v>
      </c>
      <c r="HN82" s="186">
        <f t="shared" ca="1" si="27"/>
        <v>0</v>
      </c>
      <c r="HO82" s="186">
        <f t="shared" ca="1" si="27"/>
        <v>0</v>
      </c>
      <c r="HP82" s="186">
        <f t="shared" ca="1" si="27"/>
        <v>0</v>
      </c>
      <c r="HR82" s="186">
        <f ca="1"/>
        <v>49812.226222123638</v>
      </c>
      <c r="HV82" s="186">
        <f t="shared" ref="HV82:HV89" ca="1" si="50">IF((ROW()-ROW($HV$81))=(COLUMN()-COLUMN($HV$81)),INDIRECT(ADDRESS(ROW($HR82),COLUMN($HR82))),0)</f>
        <v>0</v>
      </c>
      <c r="HW82" s="186">
        <f t="shared" ca="1" si="28"/>
        <v>49812.226222123638</v>
      </c>
      <c r="HX82" s="186">
        <f t="shared" ca="1" si="28"/>
        <v>0</v>
      </c>
      <c r="HY82" s="186">
        <f t="shared" ca="1" si="28"/>
        <v>0</v>
      </c>
      <c r="HZ82" s="186">
        <f t="shared" ca="1" si="28"/>
        <v>0</v>
      </c>
      <c r="IA82" s="186">
        <f t="shared" ca="1" si="28"/>
        <v>0</v>
      </c>
      <c r="IB82" s="186">
        <f t="shared" ca="1" si="28"/>
        <v>0</v>
      </c>
      <c r="IC82" s="186">
        <f t="shared" ca="1" si="28"/>
        <v>0</v>
      </c>
      <c r="ID82" s="186">
        <f t="shared" ca="1" si="28"/>
        <v>0</v>
      </c>
      <c r="IJ82" s="356"/>
      <c r="IK82" s="3" t="s">
        <v>0</v>
      </c>
      <c r="IL82" s="186">
        <f ca="1"/>
        <v>0</v>
      </c>
      <c r="IM82" s="186">
        <f ca="1"/>
        <v>49919.744470857047</v>
      </c>
      <c r="IN82" s="186">
        <f ca="1"/>
        <v>0</v>
      </c>
      <c r="IO82" s="186">
        <f ca="1"/>
        <v>0</v>
      </c>
      <c r="IP82" s="186">
        <f ca="1"/>
        <v>0</v>
      </c>
      <c r="IQ82" s="186">
        <f ca="1"/>
        <v>0</v>
      </c>
      <c r="IR82" s="186">
        <f ca="1"/>
        <v>0</v>
      </c>
      <c r="IS82" s="186">
        <f ca="1"/>
        <v>0</v>
      </c>
      <c r="IT82" s="186">
        <f ca="1"/>
        <v>0</v>
      </c>
      <c r="IU82" s="186">
        <f ca="1"/>
        <v>0</v>
      </c>
      <c r="IV82" s="186">
        <f ca="1"/>
        <v>0</v>
      </c>
      <c r="IW82" s="186">
        <f ca="1"/>
        <v>0</v>
      </c>
      <c r="JA82" s="186">
        <f t="shared" ca="1" si="29"/>
        <v>0</v>
      </c>
      <c r="JB82" s="186">
        <f t="shared" ca="1" si="29"/>
        <v>52490.611311106186</v>
      </c>
      <c r="JC82" s="186">
        <f t="shared" ca="1" si="29"/>
        <v>0</v>
      </c>
      <c r="JD82" s="186">
        <f t="shared" ca="1" si="29"/>
        <v>0</v>
      </c>
      <c r="JE82" s="186">
        <f t="shared" ca="1" si="29"/>
        <v>0</v>
      </c>
      <c r="JF82" s="186">
        <f t="shared" ca="1" si="29"/>
        <v>0</v>
      </c>
      <c r="JG82" s="186">
        <f t="shared" ca="1" si="29"/>
        <v>0</v>
      </c>
      <c r="JH82" s="186">
        <f t="shared" ca="1" si="29"/>
        <v>0</v>
      </c>
      <c r="JI82" s="186">
        <f t="shared" ca="1" si="29"/>
        <v>0</v>
      </c>
      <c r="JK82" s="186">
        <f ca="1"/>
        <v>49919.744470857047</v>
      </c>
      <c r="JO82" s="186">
        <f t="shared" ref="JO82:JO89" ca="1" si="51">IF((ROW()-ROW($JO$81))=(COLUMN()-COLUMN($JO$81)),INDIRECT(ADDRESS(ROW($JK82),COLUMN($JK82))),0)</f>
        <v>0</v>
      </c>
      <c r="JP82" s="186">
        <f t="shared" ca="1" si="30"/>
        <v>49919.744470857047</v>
      </c>
      <c r="JQ82" s="186">
        <f t="shared" ca="1" si="30"/>
        <v>0</v>
      </c>
      <c r="JR82" s="186">
        <f t="shared" ca="1" si="30"/>
        <v>0</v>
      </c>
      <c r="JS82" s="186">
        <f t="shared" ca="1" si="30"/>
        <v>0</v>
      </c>
      <c r="JT82" s="186">
        <f t="shared" ca="1" si="30"/>
        <v>0</v>
      </c>
      <c r="JU82" s="186">
        <f t="shared" ca="1" si="30"/>
        <v>0</v>
      </c>
      <c r="JV82" s="186">
        <f t="shared" ca="1" si="30"/>
        <v>0</v>
      </c>
      <c r="JW82" s="186">
        <f t="shared" ca="1" si="30"/>
        <v>0</v>
      </c>
      <c r="KC82" s="356"/>
      <c r="KD82" s="3" t="s">
        <v>0</v>
      </c>
      <c r="KE82" s="186">
        <f ca="1"/>
        <v>0</v>
      </c>
      <c r="KF82" s="186">
        <f ca="1"/>
        <v>49924.857083730727</v>
      </c>
      <c r="KG82" s="186">
        <f ca="1"/>
        <v>0</v>
      </c>
      <c r="KH82" s="186">
        <f ca="1"/>
        <v>0</v>
      </c>
      <c r="KI82" s="186">
        <f ca="1"/>
        <v>0</v>
      </c>
      <c r="KJ82" s="186">
        <f ca="1"/>
        <v>0</v>
      </c>
      <c r="KK82" s="186">
        <f ca="1"/>
        <v>0</v>
      </c>
      <c r="KL82" s="186">
        <f ca="1"/>
        <v>0</v>
      </c>
      <c r="KM82" s="186">
        <f ca="1"/>
        <v>0</v>
      </c>
      <c r="KN82" s="186">
        <f ca="1"/>
        <v>0</v>
      </c>
      <c r="KO82" s="186">
        <f ca="1"/>
        <v>0</v>
      </c>
      <c r="KP82" s="186">
        <f ca="1"/>
        <v>0</v>
      </c>
      <c r="KT82" s="186">
        <f t="shared" ca="1" si="31"/>
        <v>0</v>
      </c>
      <c r="KU82" s="186">
        <f t="shared" ca="1" si="31"/>
        <v>52495.987223542856</v>
      </c>
      <c r="KV82" s="186">
        <f t="shared" ca="1" si="31"/>
        <v>0</v>
      </c>
      <c r="KW82" s="186">
        <f t="shared" ca="1" si="31"/>
        <v>0</v>
      </c>
      <c r="KX82" s="186">
        <f t="shared" ca="1" si="31"/>
        <v>0</v>
      </c>
      <c r="KY82" s="186">
        <f t="shared" ca="1" si="31"/>
        <v>0</v>
      </c>
      <c r="KZ82" s="186">
        <f t="shared" ca="1" si="31"/>
        <v>0</v>
      </c>
      <c r="LA82" s="186">
        <f t="shared" ca="1" si="31"/>
        <v>0</v>
      </c>
      <c r="LB82" s="186">
        <f t="shared" ca="1" si="31"/>
        <v>0</v>
      </c>
      <c r="LD82" s="186">
        <f ca="1"/>
        <v>49924.857083730727</v>
      </c>
      <c r="LH82" s="186">
        <f t="shared" ref="LH82:LH89" ca="1" si="52">IF((ROW()-ROW($LH$81))=(COLUMN()-COLUMN($LH$81)),INDIRECT(ADDRESS(ROW($LD82),COLUMN($LD82))),0)</f>
        <v>0</v>
      </c>
      <c r="LI82" s="186">
        <f t="shared" ca="1" si="32"/>
        <v>49924.857083730727</v>
      </c>
      <c r="LJ82" s="186">
        <f t="shared" ca="1" si="32"/>
        <v>0</v>
      </c>
      <c r="LK82" s="186">
        <f t="shared" ca="1" si="32"/>
        <v>0</v>
      </c>
      <c r="LL82" s="186">
        <f t="shared" ca="1" si="32"/>
        <v>0</v>
      </c>
      <c r="LM82" s="186">
        <f t="shared" ca="1" si="32"/>
        <v>0</v>
      </c>
      <c r="LN82" s="186">
        <f t="shared" ca="1" si="32"/>
        <v>0</v>
      </c>
      <c r="LO82" s="186">
        <f t="shared" ca="1" si="32"/>
        <v>0</v>
      </c>
      <c r="LP82" s="186">
        <f t="shared" ca="1" si="32"/>
        <v>0</v>
      </c>
      <c r="LV82" s="356"/>
      <c r="LW82" s="3" t="s">
        <v>0</v>
      </c>
      <c r="LX82" s="186">
        <f ca="1"/>
        <v>0</v>
      </c>
      <c r="LY82" s="186">
        <f ca="1"/>
        <v>50009.582537964241</v>
      </c>
      <c r="LZ82" s="186">
        <f ca="1"/>
        <v>0</v>
      </c>
      <c r="MA82" s="186">
        <f ca="1"/>
        <v>0</v>
      </c>
      <c r="MB82" s="186">
        <f ca="1"/>
        <v>0</v>
      </c>
      <c r="MC82" s="186">
        <f ca="1"/>
        <v>0</v>
      </c>
      <c r="MD82" s="186">
        <f ca="1"/>
        <v>0</v>
      </c>
      <c r="ME82" s="186">
        <f ca="1"/>
        <v>0</v>
      </c>
      <c r="MF82" s="186">
        <f ca="1"/>
        <v>0</v>
      </c>
      <c r="MG82" s="186">
        <f ca="1"/>
        <v>0</v>
      </c>
      <c r="MH82" s="186">
        <f ca="1"/>
        <v>0</v>
      </c>
      <c r="MI82" s="186">
        <f ca="1"/>
        <v>0</v>
      </c>
      <c r="MM82" s="186">
        <f t="shared" ca="1" si="33"/>
        <v>0</v>
      </c>
      <c r="MN82" s="186">
        <f t="shared" ca="1" si="33"/>
        <v>52585.076038669402</v>
      </c>
      <c r="MO82" s="186">
        <f t="shared" ca="1" si="33"/>
        <v>0</v>
      </c>
      <c r="MP82" s="186">
        <f t="shared" ca="1" si="33"/>
        <v>0</v>
      </c>
      <c r="MQ82" s="186">
        <f t="shared" ca="1" si="33"/>
        <v>0</v>
      </c>
      <c r="MR82" s="186">
        <f t="shared" ca="1" si="33"/>
        <v>0</v>
      </c>
      <c r="MS82" s="186">
        <f t="shared" ca="1" si="33"/>
        <v>0</v>
      </c>
      <c r="MT82" s="186">
        <f t="shared" ca="1" si="33"/>
        <v>0</v>
      </c>
      <c r="MU82" s="186">
        <f t="shared" ca="1" si="33"/>
        <v>0</v>
      </c>
      <c r="MW82" s="186">
        <f ca="1"/>
        <v>50009.582537964241</v>
      </c>
      <c r="NA82" s="186">
        <f t="shared" ref="NA82:NA89" ca="1" si="53">IF((ROW()-ROW($NA$81))=(COLUMN()-COLUMN($NA$81)),INDIRECT(ADDRESS(ROW($MW82),COLUMN($MW82))),0)</f>
        <v>0</v>
      </c>
      <c r="NB82" s="186">
        <f t="shared" ca="1" si="34"/>
        <v>50009.582537964241</v>
      </c>
      <c r="NC82" s="186">
        <f t="shared" ca="1" si="34"/>
        <v>0</v>
      </c>
      <c r="ND82" s="186">
        <f t="shared" ca="1" si="34"/>
        <v>0</v>
      </c>
      <c r="NE82" s="186">
        <f t="shared" ca="1" si="34"/>
        <v>0</v>
      </c>
      <c r="NF82" s="186">
        <f t="shared" ca="1" si="34"/>
        <v>0</v>
      </c>
      <c r="NG82" s="186">
        <f t="shared" ca="1" si="34"/>
        <v>0</v>
      </c>
      <c r="NH82" s="186">
        <f t="shared" ca="1" si="34"/>
        <v>0</v>
      </c>
      <c r="NI82" s="186">
        <f t="shared" ca="1" si="34"/>
        <v>0</v>
      </c>
      <c r="NO82" s="356"/>
      <c r="NP82" s="3" t="s">
        <v>0</v>
      </c>
      <c r="NQ82" s="186">
        <f ca="1"/>
        <v>0</v>
      </c>
      <c r="NR82" s="186">
        <f ca="1"/>
        <v>50022.555683717554</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54">IF((ROW()-ROW($OF$81))=(COLUMN()-COLUMN($OF$81)),INDIRECT(ADDRESS(ROW(OF$75),COLUMN(OF$75))),0)</f>
        <v>0</v>
      </c>
      <c r="OG82" s="186">
        <f t="shared" ca="1" si="35"/>
        <v>52598.717301429009</v>
      </c>
      <c r="OH82" s="186">
        <f t="shared" ca="1" si="35"/>
        <v>0</v>
      </c>
      <c r="OI82" s="186">
        <f t="shared" ca="1" si="35"/>
        <v>0</v>
      </c>
      <c r="OJ82" s="186">
        <f t="shared" ca="1" si="35"/>
        <v>0</v>
      </c>
      <c r="OK82" s="186">
        <f t="shared" ca="1" si="35"/>
        <v>0</v>
      </c>
      <c r="OL82" s="186">
        <f t="shared" ca="1" si="35"/>
        <v>0</v>
      </c>
      <c r="OM82" s="186">
        <f t="shared" ca="1" si="35"/>
        <v>0</v>
      </c>
      <c r="ON82" s="186">
        <f t="shared" ca="1" si="35"/>
        <v>0</v>
      </c>
      <c r="OP82" s="186">
        <f ca="1"/>
        <v>50022.555683717554</v>
      </c>
      <c r="OT82" s="186">
        <f t="shared" ref="OT82:OT89" ca="1" si="55">IF((ROW()-ROW($OT$81))=(COLUMN()-COLUMN($OT$81)),INDIRECT(ADDRESS(ROW($OP82),COLUMN($OP82))),0)</f>
        <v>0</v>
      </c>
      <c r="OU82" s="186">
        <f t="shared" ca="1" si="36"/>
        <v>50022.555683717554</v>
      </c>
      <c r="OV82" s="186">
        <f t="shared" ca="1" si="36"/>
        <v>0</v>
      </c>
      <c r="OW82" s="186">
        <f t="shared" ca="1" si="36"/>
        <v>0</v>
      </c>
      <c r="OX82" s="186">
        <f t="shared" ca="1" si="36"/>
        <v>0</v>
      </c>
      <c r="OY82" s="186">
        <f t="shared" ca="1" si="36"/>
        <v>0</v>
      </c>
      <c r="OZ82" s="186">
        <f t="shared" ca="1" si="36"/>
        <v>0</v>
      </c>
      <c r="PA82" s="186">
        <f t="shared" ca="1" si="36"/>
        <v>0</v>
      </c>
      <c r="PB82" s="186">
        <f t="shared" ca="1" si="36"/>
        <v>0</v>
      </c>
    </row>
    <row r="83" spans="1:418" ht="18" customHeight="1">
      <c r="A83" s="356"/>
      <c r="B83" s="3" t="s">
        <v>37</v>
      </c>
      <c r="C83" s="20">
        <v>0</v>
      </c>
      <c r="D83" s="20">
        <v>0</v>
      </c>
      <c r="E83" s="20">
        <f>M26</f>
        <v>47500</v>
      </c>
      <c r="F83" s="20">
        <v>0</v>
      </c>
      <c r="G83" s="20">
        <v>0</v>
      </c>
      <c r="H83" s="20">
        <v>0</v>
      </c>
      <c r="I83" s="20">
        <v>0</v>
      </c>
      <c r="J83" s="20">
        <v>0</v>
      </c>
      <c r="K83" s="20">
        <v>0</v>
      </c>
      <c r="L83" s="20">
        <v>0</v>
      </c>
      <c r="M83" s="20">
        <v>0</v>
      </c>
      <c r="N83" s="20">
        <v>0</v>
      </c>
      <c r="O83" s="369"/>
      <c r="AJ83" s="368"/>
      <c r="AK83" s="158" t="s">
        <v>37</v>
      </c>
      <c r="AL83" s="186">
        <f>SUM(D83:M83)</f>
        <v>47500</v>
      </c>
      <c r="AN83" s="186">
        <f t="shared" si="37"/>
        <v>47500</v>
      </c>
      <c r="AU83" s="186">
        <f t="shared" ca="1" si="38"/>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9"/>
        <v>0</v>
      </c>
      <c r="CQ83" s="186">
        <f t="shared" ca="1" si="40"/>
        <v>0</v>
      </c>
      <c r="CR83" s="186">
        <f t="shared" ca="1" si="41"/>
        <v>0</v>
      </c>
      <c r="CS83" s="186">
        <f t="shared" ca="1" si="42"/>
        <v>48050</v>
      </c>
      <c r="CT83" s="186">
        <f t="shared" ca="1" si="43"/>
        <v>0</v>
      </c>
      <c r="CU83" s="186">
        <f t="shared" ca="1" si="44"/>
        <v>0</v>
      </c>
      <c r="CV83" s="186">
        <f t="shared" ca="1" si="45"/>
        <v>0</v>
      </c>
      <c r="CW83" s="186">
        <f t="shared" ca="1" si="46"/>
        <v>0</v>
      </c>
      <c r="CX83" s="186">
        <f t="shared" ca="1" si="47"/>
        <v>0</v>
      </c>
      <c r="CY83" s="186">
        <f t="shared" ca="1" si="48"/>
        <v>0</v>
      </c>
      <c r="EE83" s="356"/>
      <c r="EF83" s="3" t="s">
        <v>37</v>
      </c>
      <c r="EG83" s="186">
        <v>0</v>
      </c>
      <c r="EH83" s="186">
        <v>0</v>
      </c>
      <c r="EI83" s="186">
        <v>0</v>
      </c>
      <c r="EJ83" s="186">
        <v>0</v>
      </c>
      <c r="EK83" s="186">
        <v>0</v>
      </c>
      <c r="EL83" s="186">
        <v>0</v>
      </c>
      <c r="EM83" s="186">
        <v>0</v>
      </c>
      <c r="EN83" s="186">
        <v>0</v>
      </c>
      <c r="EO83" s="186">
        <v>0</v>
      </c>
      <c r="EP83" s="186">
        <v>0</v>
      </c>
      <c r="EQ83" s="186">
        <v>0</v>
      </c>
      <c r="ER83" s="186">
        <v>0</v>
      </c>
      <c r="EX83" s="356"/>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t="shared" ca="1" si="25"/>
        <v>0</v>
      </c>
      <c r="FP83" s="186">
        <f t="shared" ca="1" si="25"/>
        <v>0</v>
      </c>
      <c r="FQ83" s="186">
        <f t="shared" ca="1" si="25"/>
        <v>0</v>
      </c>
      <c r="FR83" s="186">
        <f t="shared" ca="1" si="25"/>
        <v>0</v>
      </c>
      <c r="FS83" s="186">
        <f t="shared" ca="1" si="25"/>
        <v>0</v>
      </c>
      <c r="FT83" s="186">
        <f t="shared" ca="1" si="25"/>
        <v>0</v>
      </c>
      <c r="FU83" s="186">
        <f t="shared" ca="1" si="25"/>
        <v>0</v>
      </c>
      <c r="FV83" s="186">
        <f t="shared" ca="1" si="25"/>
        <v>0</v>
      </c>
      <c r="FW83" s="186">
        <f t="shared" ca="1" si="25"/>
        <v>0</v>
      </c>
      <c r="FY83" s="186">
        <f ca="1"/>
        <v>0</v>
      </c>
      <c r="GC83" s="186">
        <f t="shared" ca="1" si="49"/>
        <v>0</v>
      </c>
      <c r="GD83" s="186">
        <f t="shared" ca="1" si="26"/>
        <v>0</v>
      </c>
      <c r="GE83" s="186">
        <f t="shared" ca="1" si="26"/>
        <v>0</v>
      </c>
      <c r="GF83" s="186">
        <f t="shared" ca="1" si="26"/>
        <v>0</v>
      </c>
      <c r="GG83" s="186">
        <f t="shared" ca="1" si="26"/>
        <v>0</v>
      </c>
      <c r="GH83" s="186">
        <f t="shared" ca="1" si="26"/>
        <v>0</v>
      </c>
      <c r="GI83" s="186">
        <f t="shared" ca="1" si="26"/>
        <v>0</v>
      </c>
      <c r="GJ83" s="186">
        <f t="shared" ca="1" si="26"/>
        <v>0</v>
      </c>
      <c r="GK83" s="186">
        <f t="shared" ca="1" si="26"/>
        <v>0</v>
      </c>
      <c r="GQ83" s="356"/>
      <c r="GR83" s="3" t="s">
        <v>37</v>
      </c>
      <c r="GS83" s="186">
        <f ca="1"/>
        <v>0</v>
      </c>
      <c r="GT83" s="186">
        <f ca="1"/>
        <v>0</v>
      </c>
      <c r="GU83" s="186">
        <f ca="1"/>
        <v>44656.486472177159</v>
      </c>
      <c r="GV83" s="186">
        <f ca="1"/>
        <v>0</v>
      </c>
      <c r="GW83" s="186">
        <f ca="1"/>
        <v>0</v>
      </c>
      <c r="GX83" s="186">
        <f ca="1"/>
        <v>0</v>
      </c>
      <c r="GY83" s="186">
        <f ca="1"/>
        <v>0</v>
      </c>
      <c r="GZ83" s="186">
        <f ca="1"/>
        <v>0</v>
      </c>
      <c r="HA83" s="186">
        <f ca="1"/>
        <v>0</v>
      </c>
      <c r="HB83" s="186">
        <f ca="1"/>
        <v>0</v>
      </c>
      <c r="HC83" s="186">
        <f ca="1"/>
        <v>0</v>
      </c>
      <c r="HD83" s="186">
        <f ca="1"/>
        <v>0</v>
      </c>
      <c r="HH83" s="186">
        <f t="shared" ca="1" si="27"/>
        <v>0</v>
      </c>
      <c r="HI83" s="186">
        <f t="shared" ca="1" si="27"/>
        <v>0</v>
      </c>
      <c r="HJ83" s="186">
        <f t="shared" ca="1" si="27"/>
        <v>45173.561578697103</v>
      </c>
      <c r="HK83" s="186">
        <f t="shared" ca="1" si="27"/>
        <v>0</v>
      </c>
      <c r="HL83" s="186">
        <f t="shared" ca="1" si="27"/>
        <v>0</v>
      </c>
      <c r="HM83" s="186">
        <f t="shared" ca="1" si="27"/>
        <v>0</v>
      </c>
      <c r="HN83" s="186">
        <f t="shared" ca="1" si="27"/>
        <v>0</v>
      </c>
      <c r="HO83" s="186">
        <f t="shared" ca="1" si="27"/>
        <v>0</v>
      </c>
      <c r="HP83" s="186">
        <f t="shared" ca="1" si="27"/>
        <v>0</v>
      </c>
      <c r="HR83" s="186">
        <f ca="1"/>
        <v>44656.486472177159</v>
      </c>
      <c r="HV83" s="186">
        <f t="shared" ca="1" si="50"/>
        <v>0</v>
      </c>
      <c r="HW83" s="186">
        <f t="shared" ca="1" si="28"/>
        <v>0</v>
      </c>
      <c r="HX83" s="186">
        <f t="shared" ca="1" si="28"/>
        <v>44656.486472177159</v>
      </c>
      <c r="HY83" s="186">
        <f t="shared" ca="1" si="28"/>
        <v>0</v>
      </c>
      <c r="HZ83" s="186">
        <f t="shared" ca="1" si="28"/>
        <v>0</v>
      </c>
      <c r="IA83" s="186">
        <f t="shared" ca="1" si="28"/>
        <v>0</v>
      </c>
      <c r="IB83" s="186">
        <f t="shared" ca="1" si="28"/>
        <v>0</v>
      </c>
      <c r="IC83" s="186">
        <f t="shared" ca="1" si="28"/>
        <v>0</v>
      </c>
      <c r="ID83" s="186">
        <f t="shared" ca="1" si="28"/>
        <v>0</v>
      </c>
      <c r="IJ83" s="356"/>
      <c r="IK83" s="3" t="s">
        <v>37</v>
      </c>
      <c r="IL83" s="186">
        <f ca="1"/>
        <v>0</v>
      </c>
      <c r="IM83" s="186">
        <f ca="1"/>
        <v>0</v>
      </c>
      <c r="IN83" s="186">
        <f ca="1"/>
        <v>47244.639989790172</v>
      </c>
      <c r="IO83" s="186">
        <f ca="1"/>
        <v>0</v>
      </c>
      <c r="IP83" s="186">
        <f ca="1"/>
        <v>0</v>
      </c>
      <c r="IQ83" s="186">
        <f ca="1"/>
        <v>0</v>
      </c>
      <c r="IR83" s="186">
        <f ca="1"/>
        <v>0</v>
      </c>
      <c r="IS83" s="186">
        <f ca="1"/>
        <v>0</v>
      </c>
      <c r="IT83" s="186">
        <f ca="1"/>
        <v>0</v>
      </c>
      <c r="IU83" s="186">
        <f ca="1"/>
        <v>0</v>
      </c>
      <c r="IV83" s="186">
        <f ca="1"/>
        <v>0</v>
      </c>
      <c r="IW83" s="186">
        <f ca="1"/>
        <v>0</v>
      </c>
      <c r="JA83" s="186">
        <f t="shared" ca="1" si="29"/>
        <v>0</v>
      </c>
      <c r="JB83" s="186">
        <f t="shared" ca="1" si="29"/>
        <v>0</v>
      </c>
      <c r="JC83" s="186">
        <f t="shared" ca="1" si="29"/>
        <v>47791.683189671952</v>
      </c>
      <c r="JD83" s="186">
        <f t="shared" ca="1" si="29"/>
        <v>0</v>
      </c>
      <c r="JE83" s="186">
        <f t="shared" ca="1" si="29"/>
        <v>0</v>
      </c>
      <c r="JF83" s="186">
        <f t="shared" ca="1" si="29"/>
        <v>0</v>
      </c>
      <c r="JG83" s="186">
        <f t="shared" ca="1" si="29"/>
        <v>0</v>
      </c>
      <c r="JH83" s="186">
        <f t="shared" ca="1" si="29"/>
        <v>0</v>
      </c>
      <c r="JI83" s="186">
        <f t="shared" ca="1" si="29"/>
        <v>0</v>
      </c>
      <c r="JK83" s="186">
        <f ca="1"/>
        <v>47244.639989790172</v>
      </c>
      <c r="JO83" s="186">
        <f t="shared" ca="1" si="51"/>
        <v>0</v>
      </c>
      <c r="JP83" s="186">
        <f t="shared" ca="1" si="30"/>
        <v>0</v>
      </c>
      <c r="JQ83" s="186">
        <f t="shared" ca="1" si="30"/>
        <v>47244.639989790172</v>
      </c>
      <c r="JR83" s="186">
        <f t="shared" ca="1" si="30"/>
        <v>0</v>
      </c>
      <c r="JS83" s="186">
        <f t="shared" ca="1" si="30"/>
        <v>0</v>
      </c>
      <c r="JT83" s="186">
        <f t="shared" ca="1" si="30"/>
        <v>0</v>
      </c>
      <c r="JU83" s="186">
        <f t="shared" ca="1" si="30"/>
        <v>0</v>
      </c>
      <c r="JV83" s="186">
        <f t="shared" ca="1" si="30"/>
        <v>0</v>
      </c>
      <c r="JW83" s="186">
        <f t="shared" ca="1" si="30"/>
        <v>0</v>
      </c>
      <c r="KC83" s="356"/>
      <c r="KD83" s="3" t="s">
        <v>37</v>
      </c>
      <c r="KE83" s="186">
        <f ca="1"/>
        <v>0</v>
      </c>
      <c r="KF83" s="186">
        <f ca="1"/>
        <v>0</v>
      </c>
      <c r="KG83" s="186">
        <f ca="1"/>
        <v>47372.545041463469</v>
      </c>
      <c r="KH83" s="186">
        <f ca="1"/>
        <v>0</v>
      </c>
      <c r="KI83" s="186">
        <f ca="1"/>
        <v>0</v>
      </c>
      <c r="KJ83" s="186">
        <f ca="1"/>
        <v>0</v>
      </c>
      <c r="KK83" s="186">
        <f ca="1"/>
        <v>0</v>
      </c>
      <c r="KL83" s="186">
        <f ca="1"/>
        <v>0</v>
      </c>
      <c r="KM83" s="186">
        <f ca="1"/>
        <v>0</v>
      </c>
      <c r="KN83" s="186">
        <f ca="1"/>
        <v>0</v>
      </c>
      <c r="KO83" s="186">
        <f ca="1"/>
        <v>0</v>
      </c>
      <c r="KP83" s="186">
        <f ca="1"/>
        <v>0</v>
      </c>
      <c r="KT83" s="186">
        <f t="shared" ca="1" si="31"/>
        <v>0</v>
      </c>
      <c r="KU83" s="186">
        <f t="shared" ca="1" si="31"/>
        <v>0</v>
      </c>
      <c r="KV83" s="186">
        <f t="shared" ca="1" si="31"/>
        <v>47921.069247206724</v>
      </c>
      <c r="KW83" s="186">
        <f t="shared" ca="1" si="31"/>
        <v>0</v>
      </c>
      <c r="KX83" s="186">
        <f t="shared" ca="1" si="31"/>
        <v>0</v>
      </c>
      <c r="KY83" s="186">
        <f t="shared" ca="1" si="31"/>
        <v>0</v>
      </c>
      <c r="KZ83" s="186">
        <f t="shared" ca="1" si="31"/>
        <v>0</v>
      </c>
      <c r="LA83" s="186">
        <f t="shared" ca="1" si="31"/>
        <v>0</v>
      </c>
      <c r="LB83" s="186">
        <f t="shared" ca="1" si="31"/>
        <v>0</v>
      </c>
      <c r="LD83" s="186">
        <f ca="1"/>
        <v>47372.545041463469</v>
      </c>
      <c r="LH83" s="186">
        <f t="shared" ca="1" si="52"/>
        <v>0</v>
      </c>
      <c r="LI83" s="186">
        <f t="shared" ca="1" si="32"/>
        <v>0</v>
      </c>
      <c r="LJ83" s="186">
        <f t="shared" ca="1" si="32"/>
        <v>47372.545041463469</v>
      </c>
      <c r="LK83" s="186">
        <f t="shared" ca="1" si="32"/>
        <v>0</v>
      </c>
      <c r="LL83" s="186">
        <f t="shared" ca="1" si="32"/>
        <v>0</v>
      </c>
      <c r="LM83" s="186">
        <f t="shared" ca="1" si="32"/>
        <v>0</v>
      </c>
      <c r="LN83" s="186">
        <f t="shared" ca="1" si="32"/>
        <v>0</v>
      </c>
      <c r="LO83" s="186">
        <f t="shared" ca="1" si="32"/>
        <v>0</v>
      </c>
      <c r="LP83" s="186">
        <f t="shared" ca="1" si="32"/>
        <v>0</v>
      </c>
      <c r="LV83" s="356"/>
      <c r="LW83" s="3" t="s">
        <v>37</v>
      </c>
      <c r="LX83" s="186">
        <f ca="1"/>
        <v>0</v>
      </c>
      <c r="LY83" s="186">
        <f ca="1"/>
        <v>0</v>
      </c>
      <c r="LZ83" s="186">
        <f ca="1"/>
        <v>47445.98674779883</v>
      </c>
      <c r="MA83" s="186">
        <f ca="1"/>
        <v>0</v>
      </c>
      <c r="MB83" s="186">
        <f ca="1"/>
        <v>0</v>
      </c>
      <c r="MC83" s="186">
        <f ca="1"/>
        <v>0</v>
      </c>
      <c r="MD83" s="186">
        <f ca="1"/>
        <v>0</v>
      </c>
      <c r="ME83" s="186">
        <f ca="1"/>
        <v>0</v>
      </c>
      <c r="MF83" s="186">
        <f ca="1"/>
        <v>0</v>
      </c>
      <c r="MG83" s="186">
        <f ca="1"/>
        <v>0</v>
      </c>
      <c r="MH83" s="186">
        <f ca="1"/>
        <v>0</v>
      </c>
      <c r="MI83" s="186">
        <f ca="1"/>
        <v>0</v>
      </c>
      <c r="MM83" s="186">
        <f t="shared" ca="1" si="33"/>
        <v>0</v>
      </c>
      <c r="MN83" s="186">
        <f t="shared" ca="1" si="33"/>
        <v>0</v>
      </c>
      <c r="MO83" s="186">
        <f t="shared" ca="1" si="33"/>
        <v>47995.361331194392</v>
      </c>
      <c r="MP83" s="186">
        <f t="shared" ca="1" si="33"/>
        <v>0</v>
      </c>
      <c r="MQ83" s="186">
        <f t="shared" ca="1" si="33"/>
        <v>0</v>
      </c>
      <c r="MR83" s="186">
        <f t="shared" ca="1" si="33"/>
        <v>0</v>
      </c>
      <c r="MS83" s="186">
        <f t="shared" ca="1" si="33"/>
        <v>0</v>
      </c>
      <c r="MT83" s="186">
        <f t="shared" ca="1" si="33"/>
        <v>0</v>
      </c>
      <c r="MU83" s="186">
        <f t="shared" ca="1" si="33"/>
        <v>0</v>
      </c>
      <c r="MW83" s="186">
        <f ca="1"/>
        <v>47445.98674779883</v>
      </c>
      <c r="NA83" s="186">
        <f t="shared" ca="1" si="53"/>
        <v>0</v>
      </c>
      <c r="NB83" s="186">
        <f t="shared" ca="1" si="34"/>
        <v>0</v>
      </c>
      <c r="NC83" s="186">
        <f t="shared" ca="1" si="34"/>
        <v>47445.98674779883</v>
      </c>
      <c r="ND83" s="186">
        <f t="shared" ca="1" si="34"/>
        <v>0</v>
      </c>
      <c r="NE83" s="186">
        <f t="shared" ca="1" si="34"/>
        <v>0</v>
      </c>
      <c r="NF83" s="186">
        <f t="shared" ca="1" si="34"/>
        <v>0</v>
      </c>
      <c r="NG83" s="186">
        <f t="shared" ca="1" si="34"/>
        <v>0</v>
      </c>
      <c r="NH83" s="186">
        <f t="shared" ca="1" si="34"/>
        <v>0</v>
      </c>
      <c r="NI83" s="186">
        <f t="shared" ca="1" si="34"/>
        <v>0</v>
      </c>
      <c r="NO83" s="356"/>
      <c r="NP83" s="3" t="s">
        <v>37</v>
      </c>
      <c r="NQ83" s="186">
        <f ca="1"/>
        <v>0</v>
      </c>
      <c r="NR83" s="186">
        <f ca="1"/>
        <v>0</v>
      </c>
      <c r="NS83" s="186">
        <f ca="1"/>
        <v>47532.00582908409</v>
      </c>
      <c r="NT83" s="186">
        <f ca="1"/>
        <v>0</v>
      </c>
      <c r="NU83" s="186">
        <f ca="1"/>
        <v>0</v>
      </c>
      <c r="NV83" s="186">
        <f ca="1"/>
        <v>0</v>
      </c>
      <c r="NW83" s="186">
        <f ca="1"/>
        <v>0</v>
      </c>
      <c r="NX83" s="186">
        <f ca="1"/>
        <v>0</v>
      </c>
      <c r="NY83" s="186">
        <f ca="1"/>
        <v>0</v>
      </c>
      <c r="NZ83" s="186">
        <f ca="1"/>
        <v>0</v>
      </c>
      <c r="OA83" s="186">
        <f ca="1"/>
        <v>0</v>
      </c>
      <c r="OB83" s="186">
        <f ca="1"/>
        <v>0</v>
      </c>
      <c r="OF83" s="186">
        <f t="shared" ca="1" si="54"/>
        <v>0</v>
      </c>
      <c r="OG83" s="186">
        <f t="shared" ca="1" si="35"/>
        <v>0</v>
      </c>
      <c r="OH83" s="186">
        <f t="shared" ca="1" si="35"/>
        <v>48082.376422894537</v>
      </c>
      <c r="OI83" s="186">
        <f t="shared" ca="1" si="35"/>
        <v>0</v>
      </c>
      <c r="OJ83" s="186">
        <f t="shared" ca="1" si="35"/>
        <v>0</v>
      </c>
      <c r="OK83" s="186">
        <f t="shared" ca="1" si="35"/>
        <v>0</v>
      </c>
      <c r="OL83" s="186">
        <f t="shared" ca="1" si="35"/>
        <v>0</v>
      </c>
      <c r="OM83" s="186">
        <f t="shared" ca="1" si="35"/>
        <v>0</v>
      </c>
      <c r="ON83" s="186">
        <f t="shared" ca="1" si="35"/>
        <v>0</v>
      </c>
      <c r="OP83" s="186">
        <f ca="1"/>
        <v>47532.00582908409</v>
      </c>
      <c r="OT83" s="186">
        <f t="shared" ca="1" si="55"/>
        <v>0</v>
      </c>
      <c r="OU83" s="186">
        <f t="shared" ca="1" si="36"/>
        <v>0</v>
      </c>
      <c r="OV83" s="186">
        <f t="shared" ca="1" si="36"/>
        <v>47532.00582908409</v>
      </c>
      <c r="OW83" s="186">
        <f t="shared" ca="1" si="36"/>
        <v>0</v>
      </c>
      <c r="OX83" s="186">
        <f t="shared" ca="1" si="36"/>
        <v>0</v>
      </c>
      <c r="OY83" s="186">
        <f t="shared" ca="1" si="36"/>
        <v>0</v>
      </c>
      <c r="OZ83" s="186">
        <f t="shared" ca="1" si="36"/>
        <v>0</v>
      </c>
      <c r="PA83" s="186">
        <f t="shared" ca="1" si="36"/>
        <v>0</v>
      </c>
      <c r="PB83" s="186">
        <f t="shared" ca="1" si="36"/>
        <v>0</v>
      </c>
    </row>
    <row r="84" spans="1:418" ht="18" customHeight="1">
      <c r="A84" s="356"/>
      <c r="B84" s="3" t="s">
        <v>38</v>
      </c>
      <c r="C84" s="20">
        <v>0</v>
      </c>
      <c r="D84" s="20">
        <v>0</v>
      </c>
      <c r="E84" s="20">
        <v>0</v>
      </c>
      <c r="F84" s="20">
        <v>0</v>
      </c>
      <c r="G84" s="20">
        <v>0</v>
      </c>
      <c r="H84" s="20">
        <f>M13</f>
        <v>41000</v>
      </c>
      <c r="I84" s="20">
        <v>0</v>
      </c>
      <c r="J84" s="20">
        <v>0</v>
      </c>
      <c r="K84" s="20">
        <v>0</v>
      </c>
      <c r="L84" s="20">
        <v>0</v>
      </c>
      <c r="M84" s="20">
        <v>0</v>
      </c>
      <c r="N84" s="20">
        <v>0</v>
      </c>
      <c r="O84" s="369"/>
      <c r="AJ84" s="368"/>
      <c r="AK84" s="158" t="s">
        <v>38</v>
      </c>
      <c r="AL84" s="186">
        <f>SUM(C84:M84)</f>
        <v>41000</v>
      </c>
      <c r="AN84" s="186">
        <f t="shared" si="37"/>
        <v>41000</v>
      </c>
      <c r="AU84" s="186">
        <f t="shared" ca="1" si="38"/>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9"/>
        <v>0</v>
      </c>
      <c r="CQ84" s="186">
        <f t="shared" ca="1" si="40"/>
        <v>0</v>
      </c>
      <c r="CR84" s="186">
        <f t="shared" ca="1" si="41"/>
        <v>0</v>
      </c>
      <c r="CS84" s="186">
        <f t="shared" ca="1" si="42"/>
        <v>0</v>
      </c>
      <c r="CT84" s="186">
        <f t="shared" ca="1" si="43"/>
        <v>41050</v>
      </c>
      <c r="CU84" s="186">
        <f t="shared" ca="1" si="44"/>
        <v>0</v>
      </c>
      <c r="CV84" s="186">
        <f t="shared" ca="1" si="45"/>
        <v>0</v>
      </c>
      <c r="CW84" s="186">
        <f t="shared" ca="1" si="46"/>
        <v>0</v>
      </c>
      <c r="CX84" s="186">
        <f t="shared" ca="1" si="47"/>
        <v>0</v>
      </c>
      <c r="CY84" s="186">
        <f t="shared" ca="1" si="48"/>
        <v>0</v>
      </c>
      <c r="EE84" s="356"/>
      <c r="EF84" s="3" t="s">
        <v>38</v>
      </c>
      <c r="EG84" s="186">
        <v>0</v>
      </c>
      <c r="EH84" s="186">
        <v>0</v>
      </c>
      <c r="EI84" s="186">
        <v>0</v>
      </c>
      <c r="EJ84" s="186">
        <v>0</v>
      </c>
      <c r="EK84" s="186">
        <v>0</v>
      </c>
      <c r="EL84" s="186">
        <v>0</v>
      </c>
      <c r="EM84" s="186">
        <v>0</v>
      </c>
      <c r="EN84" s="186">
        <v>0</v>
      </c>
      <c r="EO84" s="186">
        <v>0</v>
      </c>
      <c r="EP84" s="186">
        <v>0</v>
      </c>
      <c r="EQ84" s="186">
        <v>0</v>
      </c>
      <c r="ER84" s="186">
        <v>0</v>
      </c>
      <c r="EX84" s="356"/>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t="shared" ca="1" si="25"/>
        <v>0</v>
      </c>
      <c r="FP84" s="186">
        <f t="shared" ca="1" si="25"/>
        <v>0</v>
      </c>
      <c r="FQ84" s="186">
        <f t="shared" ca="1" si="25"/>
        <v>0</v>
      </c>
      <c r="FR84" s="186">
        <f t="shared" ca="1" si="25"/>
        <v>0</v>
      </c>
      <c r="FS84" s="186">
        <f t="shared" ca="1" si="25"/>
        <v>0</v>
      </c>
      <c r="FT84" s="186">
        <f t="shared" ca="1" si="25"/>
        <v>0</v>
      </c>
      <c r="FU84" s="186">
        <f t="shared" ca="1" si="25"/>
        <v>0</v>
      </c>
      <c r="FV84" s="186">
        <f t="shared" ca="1" si="25"/>
        <v>0</v>
      </c>
      <c r="FW84" s="186">
        <f t="shared" ca="1" si="25"/>
        <v>0</v>
      </c>
      <c r="FY84" s="186">
        <f ca="1"/>
        <v>0</v>
      </c>
      <c r="GC84" s="186">
        <f t="shared" ca="1" si="49"/>
        <v>0</v>
      </c>
      <c r="GD84" s="186">
        <f t="shared" ca="1" si="26"/>
        <v>0</v>
      </c>
      <c r="GE84" s="186">
        <f t="shared" ca="1" si="26"/>
        <v>0</v>
      </c>
      <c r="GF84" s="186">
        <f t="shared" ca="1" si="26"/>
        <v>0</v>
      </c>
      <c r="GG84" s="186">
        <f t="shared" ca="1" si="26"/>
        <v>0</v>
      </c>
      <c r="GH84" s="186">
        <f t="shared" ca="1" si="26"/>
        <v>0</v>
      </c>
      <c r="GI84" s="186">
        <f t="shared" ca="1" si="26"/>
        <v>0</v>
      </c>
      <c r="GJ84" s="186">
        <f t="shared" ca="1" si="26"/>
        <v>0</v>
      </c>
      <c r="GK84" s="186">
        <f t="shared" ca="1" si="26"/>
        <v>0</v>
      </c>
      <c r="GQ84" s="356"/>
      <c r="GR84" s="3" t="s">
        <v>38</v>
      </c>
      <c r="GS84" s="186">
        <f ca="1"/>
        <v>0</v>
      </c>
      <c r="GT84" s="186">
        <f ca="1"/>
        <v>0</v>
      </c>
      <c r="GU84" s="186">
        <f ca="1"/>
        <v>0</v>
      </c>
      <c r="GV84" s="186">
        <f ca="1"/>
        <v>0</v>
      </c>
      <c r="GW84" s="186">
        <f ca="1"/>
        <v>0</v>
      </c>
      <c r="GX84" s="186">
        <f ca="1"/>
        <v>78129.899889411521</v>
      </c>
      <c r="GY84" s="186">
        <f ca="1"/>
        <v>0</v>
      </c>
      <c r="GZ84" s="186">
        <f ca="1"/>
        <v>0</v>
      </c>
      <c r="HA84" s="186">
        <f ca="1"/>
        <v>0</v>
      </c>
      <c r="HB84" s="186">
        <f ca="1"/>
        <v>0</v>
      </c>
      <c r="HC84" s="186">
        <f ca="1"/>
        <v>0</v>
      </c>
      <c r="HD84" s="186">
        <f ca="1"/>
        <v>0</v>
      </c>
      <c r="HH84" s="186">
        <f t="shared" ca="1" si="27"/>
        <v>0</v>
      </c>
      <c r="HI84" s="186">
        <f t="shared" ca="1" si="27"/>
        <v>0</v>
      </c>
      <c r="HJ84" s="186">
        <f t="shared" ca="1" si="27"/>
        <v>0</v>
      </c>
      <c r="HK84" s="186">
        <f t="shared" ca="1" si="27"/>
        <v>78225.180255130312</v>
      </c>
      <c r="HL84" s="186">
        <f t="shared" ca="1" si="27"/>
        <v>0</v>
      </c>
      <c r="HM84" s="186">
        <f t="shared" ca="1" si="27"/>
        <v>0</v>
      </c>
      <c r="HN84" s="186">
        <f t="shared" ca="1" si="27"/>
        <v>0</v>
      </c>
      <c r="HO84" s="186">
        <f t="shared" ca="1" si="27"/>
        <v>0</v>
      </c>
      <c r="HP84" s="186">
        <f t="shared" ca="1" si="27"/>
        <v>0</v>
      </c>
      <c r="HR84" s="186">
        <f ca="1"/>
        <v>78129.899889411521</v>
      </c>
      <c r="HV84" s="186">
        <f t="shared" ca="1" si="50"/>
        <v>0</v>
      </c>
      <c r="HW84" s="186">
        <f t="shared" ca="1" si="28"/>
        <v>0</v>
      </c>
      <c r="HX84" s="186">
        <f t="shared" ca="1" si="28"/>
        <v>0</v>
      </c>
      <c r="HY84" s="186">
        <f t="shared" ca="1" si="28"/>
        <v>78129.899889411521</v>
      </c>
      <c r="HZ84" s="186">
        <f t="shared" ca="1" si="28"/>
        <v>0</v>
      </c>
      <c r="IA84" s="186">
        <f t="shared" ca="1" si="28"/>
        <v>0</v>
      </c>
      <c r="IB84" s="186">
        <f t="shared" ca="1" si="28"/>
        <v>0</v>
      </c>
      <c r="IC84" s="186">
        <f t="shared" ca="1" si="28"/>
        <v>0</v>
      </c>
      <c r="ID84" s="186">
        <f t="shared" ca="1" si="28"/>
        <v>0</v>
      </c>
      <c r="IJ84" s="356"/>
      <c r="IK84" s="3" t="s">
        <v>38</v>
      </c>
      <c r="IL84" s="186">
        <f ca="1"/>
        <v>0</v>
      </c>
      <c r="IM84" s="186">
        <f ca="1"/>
        <v>0</v>
      </c>
      <c r="IN84" s="186">
        <f ca="1"/>
        <v>0</v>
      </c>
      <c r="IO84" s="186">
        <f ca="1"/>
        <v>0</v>
      </c>
      <c r="IP84" s="186">
        <f ca="1"/>
        <v>0</v>
      </c>
      <c r="IQ84" s="186">
        <f ca="1"/>
        <v>81596.56211412196</v>
      </c>
      <c r="IR84" s="186">
        <f ca="1"/>
        <v>0</v>
      </c>
      <c r="IS84" s="186">
        <f ca="1"/>
        <v>0</v>
      </c>
      <c r="IT84" s="186">
        <f ca="1"/>
        <v>0</v>
      </c>
      <c r="IU84" s="186">
        <f ca="1"/>
        <v>0</v>
      </c>
      <c r="IV84" s="186">
        <f ca="1"/>
        <v>0</v>
      </c>
      <c r="IW84" s="186">
        <f ca="1"/>
        <v>0</v>
      </c>
      <c r="JA84" s="186">
        <f t="shared" ca="1" si="29"/>
        <v>0</v>
      </c>
      <c r="JB84" s="186">
        <f t="shared" ca="1" si="29"/>
        <v>0</v>
      </c>
      <c r="JC84" s="186">
        <f t="shared" ca="1" si="29"/>
        <v>0</v>
      </c>
      <c r="JD84" s="186">
        <f t="shared" ca="1" si="29"/>
        <v>81696.070116700153</v>
      </c>
      <c r="JE84" s="186">
        <f t="shared" ca="1" si="29"/>
        <v>0</v>
      </c>
      <c r="JF84" s="186">
        <f t="shared" ca="1" si="29"/>
        <v>0</v>
      </c>
      <c r="JG84" s="186">
        <f t="shared" ca="1" si="29"/>
        <v>0</v>
      </c>
      <c r="JH84" s="186">
        <f t="shared" ca="1" si="29"/>
        <v>0</v>
      </c>
      <c r="JI84" s="186">
        <f t="shared" ca="1" si="29"/>
        <v>0</v>
      </c>
      <c r="JK84" s="186">
        <f ca="1"/>
        <v>81596.56211412196</v>
      </c>
      <c r="JO84" s="186">
        <f t="shared" ca="1" si="51"/>
        <v>0</v>
      </c>
      <c r="JP84" s="186">
        <f t="shared" ca="1" si="30"/>
        <v>0</v>
      </c>
      <c r="JQ84" s="186">
        <f t="shared" ca="1" si="30"/>
        <v>0</v>
      </c>
      <c r="JR84" s="186">
        <f t="shared" ca="1" si="30"/>
        <v>81596.56211412196</v>
      </c>
      <c r="JS84" s="186">
        <f t="shared" ca="1" si="30"/>
        <v>0</v>
      </c>
      <c r="JT84" s="186">
        <f t="shared" ca="1" si="30"/>
        <v>0</v>
      </c>
      <c r="JU84" s="186">
        <f t="shared" ca="1" si="30"/>
        <v>0</v>
      </c>
      <c r="JV84" s="186">
        <f t="shared" ca="1" si="30"/>
        <v>0</v>
      </c>
      <c r="JW84" s="186">
        <f t="shared" ca="1" si="30"/>
        <v>0</v>
      </c>
      <c r="KC84" s="356"/>
      <c r="KD84" s="3" t="s">
        <v>38</v>
      </c>
      <c r="KE84" s="186">
        <f ca="1"/>
        <v>0</v>
      </c>
      <c r="KF84" s="186">
        <f ca="1"/>
        <v>0</v>
      </c>
      <c r="KG84" s="186">
        <f ca="1"/>
        <v>0</v>
      </c>
      <c r="KH84" s="186">
        <f ca="1"/>
        <v>0</v>
      </c>
      <c r="KI84" s="186">
        <f ca="1"/>
        <v>0</v>
      </c>
      <c r="KJ84" s="186">
        <f ca="1"/>
        <v>81750.379628252194</v>
      </c>
      <c r="KK84" s="186">
        <f ca="1"/>
        <v>0</v>
      </c>
      <c r="KL84" s="186">
        <f ca="1"/>
        <v>0</v>
      </c>
      <c r="KM84" s="186">
        <f ca="1"/>
        <v>0</v>
      </c>
      <c r="KN84" s="186">
        <f ca="1"/>
        <v>0</v>
      </c>
      <c r="KO84" s="186">
        <f ca="1"/>
        <v>0</v>
      </c>
      <c r="KP84" s="186">
        <f ca="1"/>
        <v>0</v>
      </c>
      <c r="KT84" s="186">
        <f t="shared" ca="1" si="31"/>
        <v>0</v>
      </c>
      <c r="KU84" s="186">
        <f t="shared" ca="1" si="31"/>
        <v>0</v>
      </c>
      <c r="KV84" s="186">
        <f t="shared" ca="1" si="31"/>
        <v>0</v>
      </c>
      <c r="KW84" s="186">
        <f t="shared" ca="1" si="31"/>
        <v>81850.075213164702</v>
      </c>
      <c r="KX84" s="186">
        <f t="shared" ca="1" si="31"/>
        <v>0</v>
      </c>
      <c r="KY84" s="186">
        <f t="shared" ca="1" si="31"/>
        <v>0</v>
      </c>
      <c r="KZ84" s="186">
        <f t="shared" ca="1" si="31"/>
        <v>0</v>
      </c>
      <c r="LA84" s="186">
        <f t="shared" ca="1" si="31"/>
        <v>0</v>
      </c>
      <c r="LB84" s="186">
        <f t="shared" ca="1" si="31"/>
        <v>0</v>
      </c>
      <c r="LD84" s="186">
        <f ca="1"/>
        <v>81750.379628252194</v>
      </c>
      <c r="LH84" s="186">
        <f t="shared" ca="1" si="52"/>
        <v>0</v>
      </c>
      <c r="LI84" s="186">
        <f t="shared" ca="1" si="32"/>
        <v>0</v>
      </c>
      <c r="LJ84" s="186">
        <f t="shared" ca="1" si="32"/>
        <v>0</v>
      </c>
      <c r="LK84" s="186">
        <f t="shared" ca="1" si="32"/>
        <v>81750.379628252194</v>
      </c>
      <c r="LL84" s="186">
        <f t="shared" ca="1" si="32"/>
        <v>0</v>
      </c>
      <c r="LM84" s="186">
        <f t="shared" ca="1" si="32"/>
        <v>0</v>
      </c>
      <c r="LN84" s="186">
        <f t="shared" ca="1" si="32"/>
        <v>0</v>
      </c>
      <c r="LO84" s="186">
        <f t="shared" ca="1" si="32"/>
        <v>0</v>
      </c>
      <c r="LP84" s="186">
        <f t="shared" ca="1" si="32"/>
        <v>0</v>
      </c>
      <c r="LV84" s="356"/>
      <c r="LW84" s="3" t="s">
        <v>38</v>
      </c>
      <c r="LX84" s="186">
        <f ca="1"/>
        <v>0</v>
      </c>
      <c r="LY84" s="186">
        <f ca="1"/>
        <v>0</v>
      </c>
      <c r="LZ84" s="186">
        <f ca="1"/>
        <v>0</v>
      </c>
      <c r="MA84" s="186">
        <f ca="1"/>
        <v>0</v>
      </c>
      <c r="MB84" s="186">
        <f ca="1"/>
        <v>0</v>
      </c>
      <c r="MC84" s="186">
        <f ca="1"/>
        <v>81825.210386173421</v>
      </c>
      <c r="MD84" s="186">
        <f ca="1"/>
        <v>0</v>
      </c>
      <c r="ME84" s="186">
        <f ca="1"/>
        <v>0</v>
      </c>
      <c r="MF84" s="186">
        <f ca="1"/>
        <v>0</v>
      </c>
      <c r="MG84" s="186">
        <f ca="1"/>
        <v>0</v>
      </c>
      <c r="MH84" s="186">
        <f ca="1"/>
        <v>0</v>
      </c>
      <c r="MI84" s="186">
        <f ca="1"/>
        <v>0</v>
      </c>
      <c r="MM84" s="186">
        <f t="shared" ca="1" si="33"/>
        <v>0</v>
      </c>
      <c r="MN84" s="186">
        <f t="shared" ca="1" si="33"/>
        <v>0</v>
      </c>
      <c r="MO84" s="186">
        <f t="shared" ca="1" si="33"/>
        <v>0</v>
      </c>
      <c r="MP84" s="186">
        <f t="shared" ca="1" si="33"/>
        <v>81924.997228107779</v>
      </c>
      <c r="MQ84" s="186">
        <f t="shared" ca="1" si="33"/>
        <v>0</v>
      </c>
      <c r="MR84" s="186">
        <f t="shared" ca="1" si="33"/>
        <v>0</v>
      </c>
      <c r="MS84" s="186">
        <f t="shared" ca="1" si="33"/>
        <v>0</v>
      </c>
      <c r="MT84" s="186">
        <f t="shared" ca="1" si="33"/>
        <v>0</v>
      </c>
      <c r="MU84" s="186">
        <f t="shared" ca="1" si="33"/>
        <v>0</v>
      </c>
      <c r="MW84" s="186">
        <f ca="1"/>
        <v>81825.210386173421</v>
      </c>
      <c r="NA84" s="186">
        <f t="shared" ca="1" si="53"/>
        <v>0</v>
      </c>
      <c r="NB84" s="186">
        <f t="shared" ca="1" si="34"/>
        <v>0</v>
      </c>
      <c r="NC84" s="186">
        <f t="shared" ca="1" si="34"/>
        <v>0</v>
      </c>
      <c r="ND84" s="186">
        <f t="shared" ca="1" si="34"/>
        <v>81825.210386173421</v>
      </c>
      <c r="NE84" s="186">
        <f t="shared" ca="1" si="34"/>
        <v>0</v>
      </c>
      <c r="NF84" s="186">
        <f t="shared" ca="1" si="34"/>
        <v>0</v>
      </c>
      <c r="NG84" s="186">
        <f t="shared" ca="1" si="34"/>
        <v>0</v>
      </c>
      <c r="NH84" s="186">
        <f t="shared" ca="1" si="34"/>
        <v>0</v>
      </c>
      <c r="NI84" s="186">
        <f t="shared" ca="1" si="34"/>
        <v>0</v>
      </c>
      <c r="NO84" s="356"/>
      <c r="NP84" s="3" t="s">
        <v>38</v>
      </c>
      <c r="NQ84" s="186">
        <f ca="1"/>
        <v>0</v>
      </c>
      <c r="NR84" s="186">
        <f ca="1"/>
        <v>0</v>
      </c>
      <c r="NS84" s="186">
        <f ca="1"/>
        <v>0</v>
      </c>
      <c r="NT84" s="186">
        <f ca="1"/>
        <v>0</v>
      </c>
      <c r="NU84" s="186">
        <f ca="1"/>
        <v>0</v>
      </c>
      <c r="NV84" s="186">
        <f ca="1"/>
        <v>81911.962857197082</v>
      </c>
      <c r="NW84" s="186">
        <f ca="1"/>
        <v>0</v>
      </c>
      <c r="NX84" s="186">
        <f ca="1"/>
        <v>0</v>
      </c>
      <c r="NY84" s="186">
        <f ca="1"/>
        <v>0</v>
      </c>
      <c r="NZ84" s="186">
        <f ca="1"/>
        <v>0</v>
      </c>
      <c r="OA84" s="186">
        <f ca="1"/>
        <v>0</v>
      </c>
      <c r="OB84" s="186">
        <f ca="1"/>
        <v>0</v>
      </c>
      <c r="OF84" s="186">
        <f t="shared" ca="1" si="54"/>
        <v>0</v>
      </c>
      <c r="OG84" s="186">
        <f t="shared" ca="1" si="35"/>
        <v>0</v>
      </c>
      <c r="OH84" s="186">
        <f t="shared" ca="1" si="35"/>
        <v>0</v>
      </c>
      <c r="OI84" s="186">
        <f t="shared" ca="1" si="35"/>
        <v>82011.855494827818</v>
      </c>
      <c r="OJ84" s="186">
        <f t="shared" ca="1" si="35"/>
        <v>0</v>
      </c>
      <c r="OK84" s="186">
        <f t="shared" ca="1" si="35"/>
        <v>0</v>
      </c>
      <c r="OL84" s="186">
        <f t="shared" ca="1" si="35"/>
        <v>0</v>
      </c>
      <c r="OM84" s="186">
        <f t="shared" ca="1" si="35"/>
        <v>0</v>
      </c>
      <c r="ON84" s="186">
        <f t="shared" ca="1" si="35"/>
        <v>0</v>
      </c>
      <c r="OP84" s="186">
        <f ca="1"/>
        <v>81911.962857197082</v>
      </c>
      <c r="OT84" s="186">
        <f t="shared" ca="1" si="55"/>
        <v>0</v>
      </c>
      <c r="OU84" s="186">
        <f t="shared" ca="1" si="36"/>
        <v>0</v>
      </c>
      <c r="OV84" s="186">
        <f t="shared" ca="1" si="36"/>
        <v>0</v>
      </c>
      <c r="OW84" s="186">
        <f t="shared" ca="1" si="36"/>
        <v>81911.962857197082</v>
      </c>
      <c r="OX84" s="186">
        <f t="shared" ca="1" si="36"/>
        <v>0</v>
      </c>
      <c r="OY84" s="186">
        <f t="shared" ca="1" si="36"/>
        <v>0</v>
      </c>
      <c r="OZ84" s="186">
        <f t="shared" ca="1" si="36"/>
        <v>0</v>
      </c>
      <c r="PA84" s="186">
        <f t="shared" ca="1" si="36"/>
        <v>0</v>
      </c>
      <c r="PB84" s="186">
        <f t="shared" ca="1" si="36"/>
        <v>0</v>
      </c>
    </row>
    <row r="85" spans="1:418" ht="16" customHeight="1">
      <c r="A85" s="356"/>
      <c r="B85" s="3" t="s">
        <v>13</v>
      </c>
      <c r="C85" s="20">
        <v>0</v>
      </c>
      <c r="D85" s="20">
        <v>0</v>
      </c>
      <c r="E85" s="20">
        <v>0</v>
      </c>
      <c r="F85" s="20">
        <v>0</v>
      </c>
      <c r="G85" s="20">
        <v>0</v>
      </c>
      <c r="H85" s="20">
        <v>0</v>
      </c>
      <c r="I85" s="20">
        <f>R25</f>
        <v>20500</v>
      </c>
      <c r="J85" s="20">
        <v>0</v>
      </c>
      <c r="K85" s="20">
        <v>0</v>
      </c>
      <c r="L85" s="20">
        <v>0</v>
      </c>
      <c r="M85" s="20">
        <f>R27</f>
        <v>26500</v>
      </c>
      <c r="N85" s="20">
        <v>0</v>
      </c>
      <c r="O85" s="369"/>
      <c r="AJ85" s="368"/>
      <c r="AK85" s="158" t="s">
        <v>13</v>
      </c>
      <c r="AL85" s="186">
        <f>SUM(C85:M85)</f>
        <v>47000</v>
      </c>
      <c r="AN85" s="186">
        <f t="shared" si="37"/>
        <v>47000</v>
      </c>
      <c r="AU85" s="186">
        <f t="shared" ca="1" si="38"/>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9"/>
        <v>0</v>
      </c>
      <c r="CQ85" s="186">
        <f t="shared" ca="1" si="40"/>
        <v>0</v>
      </c>
      <c r="CR85" s="186">
        <f t="shared" ca="1" si="41"/>
        <v>0</v>
      </c>
      <c r="CS85" s="186">
        <f t="shared" ca="1" si="42"/>
        <v>0</v>
      </c>
      <c r="CT85" s="186">
        <f t="shared" ca="1" si="43"/>
        <v>0</v>
      </c>
      <c r="CU85" s="186">
        <f t="shared" ca="1" si="44"/>
        <v>52075</v>
      </c>
      <c r="CV85" s="186">
        <f t="shared" ca="1" si="45"/>
        <v>0</v>
      </c>
      <c r="CW85" s="186">
        <f t="shared" ca="1" si="46"/>
        <v>0</v>
      </c>
      <c r="CX85" s="186">
        <f t="shared" ca="1" si="47"/>
        <v>0</v>
      </c>
      <c r="CY85" s="186">
        <f t="shared" ca="1" si="48"/>
        <v>0</v>
      </c>
      <c r="EE85" s="356"/>
      <c r="EF85" s="3" t="s">
        <v>13</v>
      </c>
      <c r="EG85" s="186">
        <v>0</v>
      </c>
      <c r="EH85" s="186">
        <v>0</v>
      </c>
      <c r="EI85" s="186">
        <v>0</v>
      </c>
      <c r="EJ85" s="186">
        <v>0</v>
      </c>
      <c r="EK85" s="186">
        <v>0</v>
      </c>
      <c r="EL85" s="186">
        <v>0</v>
      </c>
      <c r="EM85" s="186">
        <v>0</v>
      </c>
      <c r="EN85" s="186">
        <v>0</v>
      </c>
      <c r="EO85" s="186">
        <v>0</v>
      </c>
      <c r="EP85" s="186">
        <v>0</v>
      </c>
      <c r="EQ85" s="186">
        <v>0</v>
      </c>
      <c r="ER85" s="186">
        <v>0</v>
      </c>
      <c r="EX85" s="356"/>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t="shared" ca="1" si="25"/>
        <v>0</v>
      </c>
      <c r="FP85" s="186">
        <f t="shared" ca="1" si="25"/>
        <v>0</v>
      </c>
      <c r="FQ85" s="186">
        <f t="shared" ca="1" si="25"/>
        <v>0</v>
      </c>
      <c r="FR85" s="186">
        <f t="shared" ca="1" si="25"/>
        <v>0</v>
      </c>
      <c r="FS85" s="186">
        <f t="shared" ca="1" si="25"/>
        <v>0</v>
      </c>
      <c r="FT85" s="186">
        <f t="shared" ca="1" si="25"/>
        <v>0</v>
      </c>
      <c r="FU85" s="186">
        <f t="shared" ca="1" si="25"/>
        <v>0</v>
      </c>
      <c r="FV85" s="186">
        <f t="shared" ca="1" si="25"/>
        <v>0</v>
      </c>
      <c r="FW85" s="186">
        <f t="shared" ca="1" si="25"/>
        <v>0</v>
      </c>
      <c r="FY85" s="186">
        <f ca="1"/>
        <v>0</v>
      </c>
      <c r="GC85" s="186">
        <f t="shared" ca="1" si="49"/>
        <v>0</v>
      </c>
      <c r="GD85" s="186">
        <f t="shared" ca="1" si="26"/>
        <v>0</v>
      </c>
      <c r="GE85" s="186">
        <f t="shared" ca="1" si="26"/>
        <v>0</v>
      </c>
      <c r="GF85" s="186">
        <f t="shared" ca="1" si="26"/>
        <v>0</v>
      </c>
      <c r="GG85" s="186">
        <f t="shared" ca="1" si="26"/>
        <v>0</v>
      </c>
      <c r="GH85" s="186">
        <f t="shared" ca="1" si="26"/>
        <v>0</v>
      </c>
      <c r="GI85" s="186">
        <f t="shared" ca="1" si="26"/>
        <v>0</v>
      </c>
      <c r="GJ85" s="186">
        <f t="shared" ca="1" si="26"/>
        <v>0</v>
      </c>
      <c r="GK85" s="186">
        <f t="shared" ca="1" si="26"/>
        <v>0</v>
      </c>
      <c r="GQ85" s="356"/>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t="shared" ca="1" si="27"/>
        <v>0</v>
      </c>
      <c r="HI85" s="186">
        <f t="shared" ca="1" si="27"/>
        <v>0</v>
      </c>
      <c r="HJ85" s="186">
        <f t="shared" ca="1" si="27"/>
        <v>0</v>
      </c>
      <c r="HK85" s="186">
        <f t="shared" ca="1" si="27"/>
        <v>0</v>
      </c>
      <c r="HL85" s="186">
        <f t="shared" ca="1" si="27"/>
        <v>0</v>
      </c>
      <c r="HM85" s="186">
        <f t="shared" ca="1" si="27"/>
        <v>0</v>
      </c>
      <c r="HN85" s="186">
        <f t="shared" ca="1" si="27"/>
        <v>0</v>
      </c>
      <c r="HO85" s="186">
        <f t="shared" ca="1" si="27"/>
        <v>0</v>
      </c>
      <c r="HP85" s="186">
        <f t="shared" ca="1" si="27"/>
        <v>0</v>
      </c>
      <c r="HR85" s="186">
        <f ca="1"/>
        <v>0</v>
      </c>
      <c r="HV85" s="186">
        <f t="shared" ca="1" si="50"/>
        <v>0</v>
      </c>
      <c r="HW85" s="186">
        <f t="shared" ca="1" si="28"/>
        <v>0</v>
      </c>
      <c r="HX85" s="186">
        <f t="shared" ca="1" si="28"/>
        <v>0</v>
      </c>
      <c r="HY85" s="186">
        <f t="shared" ca="1" si="28"/>
        <v>0</v>
      </c>
      <c r="HZ85" s="186">
        <f t="shared" ca="1" si="28"/>
        <v>0</v>
      </c>
      <c r="IA85" s="186">
        <f t="shared" ca="1" si="28"/>
        <v>0</v>
      </c>
      <c r="IB85" s="186">
        <f t="shared" ca="1" si="28"/>
        <v>0</v>
      </c>
      <c r="IC85" s="186">
        <f t="shared" ca="1" si="28"/>
        <v>0</v>
      </c>
      <c r="ID85" s="186">
        <f t="shared" ca="1" si="28"/>
        <v>0</v>
      </c>
      <c r="IJ85" s="356"/>
      <c r="IK85" s="3" t="s">
        <v>13</v>
      </c>
      <c r="IL85" s="186">
        <f ca="1"/>
        <v>0</v>
      </c>
      <c r="IM85" s="186">
        <f ca="1"/>
        <v>0</v>
      </c>
      <c r="IN85" s="186">
        <f ca="1"/>
        <v>0</v>
      </c>
      <c r="IO85" s="186">
        <f ca="1"/>
        <v>0</v>
      </c>
      <c r="IP85" s="186">
        <f ca="1"/>
        <v>0</v>
      </c>
      <c r="IQ85" s="186">
        <f ca="1"/>
        <v>0</v>
      </c>
      <c r="IR85" s="186">
        <f ca="1"/>
        <v>17394.557330143343</v>
      </c>
      <c r="IS85" s="186">
        <f ca="1"/>
        <v>0</v>
      </c>
      <c r="IT85" s="186">
        <f ca="1"/>
        <v>0</v>
      </c>
      <c r="IU85" s="186">
        <f ca="1"/>
        <v>0</v>
      </c>
      <c r="IV85" s="186">
        <f ca="1"/>
        <v>22485.647280429195</v>
      </c>
      <c r="IW85" s="186">
        <f ca="1"/>
        <v>0</v>
      </c>
      <c r="JA85" s="186">
        <f t="shared" ca="1" si="29"/>
        <v>0</v>
      </c>
      <c r="JB85" s="186">
        <f t="shared" ca="1" si="29"/>
        <v>0</v>
      </c>
      <c r="JC85" s="186">
        <f t="shared" ca="1" si="29"/>
        <v>0</v>
      </c>
      <c r="JD85" s="186">
        <f t="shared" ca="1" si="29"/>
        <v>0</v>
      </c>
      <c r="JE85" s="186">
        <f t="shared" ca="1" si="29"/>
        <v>44186.418193522659</v>
      </c>
      <c r="JF85" s="186">
        <f t="shared" ca="1" si="29"/>
        <v>0</v>
      </c>
      <c r="JG85" s="186">
        <f t="shared" ca="1" si="29"/>
        <v>0</v>
      </c>
      <c r="JH85" s="186">
        <f t="shared" ca="1" si="29"/>
        <v>0</v>
      </c>
      <c r="JI85" s="186">
        <f t="shared" ca="1" si="29"/>
        <v>0</v>
      </c>
      <c r="JK85" s="186">
        <f ca="1"/>
        <v>39880.204610572539</v>
      </c>
      <c r="JO85" s="186">
        <f t="shared" ca="1" si="51"/>
        <v>0</v>
      </c>
      <c r="JP85" s="186">
        <f t="shared" ca="1" si="30"/>
        <v>0</v>
      </c>
      <c r="JQ85" s="186">
        <f t="shared" ca="1" si="30"/>
        <v>0</v>
      </c>
      <c r="JR85" s="186">
        <f t="shared" ca="1" si="30"/>
        <v>0</v>
      </c>
      <c r="JS85" s="186">
        <f t="shared" ca="1" si="30"/>
        <v>39880.204610572539</v>
      </c>
      <c r="JT85" s="186">
        <f t="shared" ca="1" si="30"/>
        <v>0</v>
      </c>
      <c r="JU85" s="186">
        <f t="shared" ca="1" si="30"/>
        <v>0</v>
      </c>
      <c r="JV85" s="186">
        <f t="shared" ca="1" si="30"/>
        <v>0</v>
      </c>
      <c r="JW85" s="186">
        <f t="shared" ca="1" si="30"/>
        <v>0</v>
      </c>
      <c r="KC85" s="356"/>
      <c r="KD85" s="3" t="s">
        <v>13</v>
      </c>
      <c r="KE85" s="186">
        <f ca="1"/>
        <v>0</v>
      </c>
      <c r="KF85" s="186">
        <f ca="1"/>
        <v>0</v>
      </c>
      <c r="KG85" s="186">
        <f ca="1"/>
        <v>0</v>
      </c>
      <c r="KH85" s="186">
        <f ca="1"/>
        <v>0</v>
      </c>
      <c r="KI85" s="186">
        <f ca="1"/>
        <v>0</v>
      </c>
      <c r="KJ85" s="186">
        <f ca="1"/>
        <v>0</v>
      </c>
      <c r="KK85" s="186">
        <f ca="1"/>
        <v>20072.837454510194</v>
      </c>
      <c r="KL85" s="186">
        <f ca="1"/>
        <v>0</v>
      </c>
      <c r="KM85" s="186">
        <f ca="1"/>
        <v>0</v>
      </c>
      <c r="KN85" s="186">
        <f ca="1"/>
        <v>0</v>
      </c>
      <c r="KO85" s="186">
        <f ca="1"/>
        <v>25947.814270464394</v>
      </c>
      <c r="KP85" s="186">
        <f ca="1"/>
        <v>0</v>
      </c>
      <c r="KT85" s="186">
        <f t="shared" ca="1" si="31"/>
        <v>0</v>
      </c>
      <c r="KU85" s="186">
        <f t="shared" ca="1" si="31"/>
        <v>0</v>
      </c>
      <c r="KV85" s="186">
        <f t="shared" ca="1" si="31"/>
        <v>0</v>
      </c>
      <c r="KW85" s="186">
        <f t="shared" ca="1" si="31"/>
        <v>0</v>
      </c>
      <c r="KX85" s="186">
        <f t="shared" ca="1" si="31"/>
        <v>50989.902948469186</v>
      </c>
      <c r="KY85" s="186">
        <f t="shared" ca="1" si="31"/>
        <v>0</v>
      </c>
      <c r="KZ85" s="186">
        <f t="shared" ca="1" si="31"/>
        <v>0</v>
      </c>
      <c r="LA85" s="186">
        <f t="shared" ca="1" si="31"/>
        <v>0</v>
      </c>
      <c r="LB85" s="186">
        <f t="shared" ca="1" si="31"/>
        <v>0</v>
      </c>
      <c r="LD85" s="186">
        <f ca="1"/>
        <v>46020.651724974588</v>
      </c>
      <c r="LH85" s="186">
        <f t="shared" ca="1" si="52"/>
        <v>0</v>
      </c>
      <c r="LI85" s="186">
        <f t="shared" ca="1" si="32"/>
        <v>0</v>
      </c>
      <c r="LJ85" s="186">
        <f t="shared" ca="1" si="32"/>
        <v>0</v>
      </c>
      <c r="LK85" s="186">
        <f t="shared" ca="1" si="32"/>
        <v>0</v>
      </c>
      <c r="LL85" s="186">
        <f t="shared" ca="1" si="32"/>
        <v>46020.651724974588</v>
      </c>
      <c r="LM85" s="186">
        <f t="shared" ca="1" si="32"/>
        <v>0</v>
      </c>
      <c r="LN85" s="186">
        <f t="shared" ca="1" si="32"/>
        <v>0</v>
      </c>
      <c r="LO85" s="186">
        <f t="shared" ca="1" si="32"/>
        <v>0</v>
      </c>
      <c r="LP85" s="186">
        <f t="shared" ca="1" si="32"/>
        <v>0</v>
      </c>
      <c r="LV85" s="356"/>
      <c r="LW85" s="3" t="s">
        <v>13</v>
      </c>
      <c r="LX85" s="186">
        <f ca="1"/>
        <v>0</v>
      </c>
      <c r="LY85" s="186">
        <f ca="1"/>
        <v>0</v>
      </c>
      <c r="LZ85" s="186">
        <f ca="1"/>
        <v>0</v>
      </c>
      <c r="MA85" s="186">
        <f ca="1"/>
        <v>0</v>
      </c>
      <c r="MB85" s="186">
        <f ca="1"/>
        <v>0</v>
      </c>
      <c r="MC85" s="186">
        <f ca="1"/>
        <v>0</v>
      </c>
      <c r="MD85" s="186">
        <f ca="1"/>
        <v>20435.728033581894</v>
      </c>
      <c r="ME85" s="186">
        <f ca="1"/>
        <v>0</v>
      </c>
      <c r="MF85" s="186">
        <f ca="1"/>
        <v>0</v>
      </c>
      <c r="MG85" s="186">
        <f ca="1"/>
        <v>0</v>
      </c>
      <c r="MH85" s="186">
        <f ca="1"/>
        <v>26416.916726337571</v>
      </c>
      <c r="MI85" s="186">
        <f ca="1"/>
        <v>0</v>
      </c>
      <c r="MM85" s="186">
        <f t="shared" ca="1" si="33"/>
        <v>0</v>
      </c>
      <c r="MN85" s="186">
        <f t="shared" ca="1" si="33"/>
        <v>0</v>
      </c>
      <c r="MO85" s="186">
        <f t="shared" ca="1" si="33"/>
        <v>0</v>
      </c>
      <c r="MP85" s="186">
        <f t="shared" ca="1" si="33"/>
        <v>0</v>
      </c>
      <c r="MQ85" s="186">
        <f t="shared" ca="1" si="33"/>
        <v>51911.733529208643</v>
      </c>
      <c r="MR85" s="186">
        <f t="shared" ca="1" si="33"/>
        <v>0</v>
      </c>
      <c r="MS85" s="186">
        <f t="shared" ca="1" si="33"/>
        <v>0</v>
      </c>
      <c r="MT85" s="186">
        <f t="shared" ca="1" si="33"/>
        <v>0</v>
      </c>
      <c r="MU85" s="186">
        <f t="shared" ca="1" si="33"/>
        <v>0</v>
      </c>
      <c r="MW85" s="186">
        <f ca="1"/>
        <v>46852.644759919465</v>
      </c>
      <c r="NA85" s="186">
        <f t="shared" ca="1" si="53"/>
        <v>0</v>
      </c>
      <c r="NB85" s="186">
        <f t="shared" ca="1" si="34"/>
        <v>0</v>
      </c>
      <c r="NC85" s="186">
        <f t="shared" ca="1" si="34"/>
        <v>0</v>
      </c>
      <c r="ND85" s="186">
        <f t="shared" ca="1" si="34"/>
        <v>0</v>
      </c>
      <c r="NE85" s="186">
        <f t="shared" ca="1" si="34"/>
        <v>46852.644759919465</v>
      </c>
      <c r="NF85" s="186">
        <f t="shared" ca="1" si="34"/>
        <v>0</v>
      </c>
      <c r="NG85" s="186">
        <f t="shared" ca="1" si="34"/>
        <v>0</v>
      </c>
      <c r="NH85" s="186">
        <f t="shared" ca="1" si="34"/>
        <v>0</v>
      </c>
      <c r="NI85" s="186">
        <f t="shared" ca="1" si="34"/>
        <v>0</v>
      </c>
      <c r="NO85" s="356"/>
      <c r="NP85" s="3" t="s">
        <v>13</v>
      </c>
      <c r="NQ85" s="186">
        <f ca="1"/>
        <v>0</v>
      </c>
      <c r="NR85" s="186">
        <f ca="1"/>
        <v>0</v>
      </c>
      <c r="NS85" s="186">
        <f ca="1"/>
        <v>0</v>
      </c>
      <c r="NT85" s="186">
        <f ca="1"/>
        <v>0</v>
      </c>
      <c r="NU85" s="186">
        <f ca="1"/>
        <v>0</v>
      </c>
      <c r="NV85" s="186">
        <f ca="1"/>
        <v>0</v>
      </c>
      <c r="NW85" s="186">
        <f ca="1"/>
        <v>20501.658946863165</v>
      </c>
      <c r="NX85" s="186">
        <f ca="1"/>
        <v>0</v>
      </c>
      <c r="NY85" s="186">
        <f ca="1"/>
        <v>0</v>
      </c>
      <c r="NZ85" s="186">
        <f ca="1"/>
        <v>0</v>
      </c>
      <c r="OA85" s="186">
        <f ca="1"/>
        <v>26502.144492286527</v>
      </c>
      <c r="OB85" s="186">
        <f ca="1"/>
        <v>0</v>
      </c>
      <c r="OF85" s="186">
        <f t="shared" ca="1" si="54"/>
        <v>0</v>
      </c>
      <c r="OG85" s="186">
        <f t="shared" ca="1" si="35"/>
        <v>0</v>
      </c>
      <c r="OH85" s="186">
        <f t="shared" ca="1" si="35"/>
        <v>0</v>
      </c>
      <c r="OI85" s="186">
        <f t="shared" ca="1" si="35"/>
        <v>0</v>
      </c>
      <c r="OJ85" s="186">
        <f t="shared" ca="1" si="35"/>
        <v>52079.214129653621</v>
      </c>
      <c r="OK85" s="186">
        <f t="shared" ca="1" si="35"/>
        <v>0</v>
      </c>
      <c r="OL85" s="186">
        <f t="shared" ca="1" si="35"/>
        <v>0</v>
      </c>
      <c r="OM85" s="186">
        <f t="shared" ca="1" si="35"/>
        <v>0</v>
      </c>
      <c r="ON85" s="186">
        <f t="shared" ca="1" si="35"/>
        <v>0</v>
      </c>
      <c r="OP85" s="186">
        <f ca="1"/>
        <v>47003.803439149691</v>
      </c>
      <c r="OT85" s="186">
        <f t="shared" ca="1" si="55"/>
        <v>0</v>
      </c>
      <c r="OU85" s="186">
        <f t="shared" ca="1" si="36"/>
        <v>0</v>
      </c>
      <c r="OV85" s="186">
        <f t="shared" ca="1" si="36"/>
        <v>0</v>
      </c>
      <c r="OW85" s="186">
        <f t="shared" ca="1" si="36"/>
        <v>0</v>
      </c>
      <c r="OX85" s="186">
        <f t="shared" ca="1" si="36"/>
        <v>47003.803439149691</v>
      </c>
      <c r="OY85" s="186">
        <f t="shared" ca="1" si="36"/>
        <v>0</v>
      </c>
      <c r="OZ85" s="186">
        <f t="shared" ca="1" si="36"/>
        <v>0</v>
      </c>
      <c r="PA85" s="186">
        <f t="shared" ca="1" si="36"/>
        <v>0</v>
      </c>
      <c r="PB85" s="186">
        <f t="shared" ca="1" si="36"/>
        <v>0</v>
      </c>
    </row>
    <row r="86" spans="1:418" ht="16" customHeight="1">
      <c r="A86" s="356"/>
      <c r="B86" s="3" t="s">
        <v>23</v>
      </c>
      <c r="C86" s="20">
        <v>0</v>
      </c>
      <c r="D86" s="20">
        <v>0</v>
      </c>
      <c r="E86" s="20">
        <v>0</v>
      </c>
      <c r="F86" s="20">
        <v>0</v>
      </c>
      <c r="G86" s="20">
        <v>0</v>
      </c>
      <c r="H86" s="20">
        <v>0</v>
      </c>
      <c r="I86" s="20">
        <v>0</v>
      </c>
      <c r="J86" s="20">
        <v>0</v>
      </c>
      <c r="K86" s="20">
        <f>R13</f>
        <v>6400</v>
      </c>
      <c r="L86" s="20">
        <v>0</v>
      </c>
      <c r="M86" s="20">
        <v>0</v>
      </c>
      <c r="N86" s="20">
        <v>0</v>
      </c>
      <c r="O86" s="369"/>
      <c r="AJ86" s="368"/>
      <c r="AK86" s="158" t="s">
        <v>23</v>
      </c>
      <c r="AL86" s="186">
        <f>SUM(C86:M86)</f>
        <v>6400</v>
      </c>
      <c r="AN86" s="186">
        <f t="shared" si="37"/>
        <v>6400</v>
      </c>
      <c r="AU86" s="186">
        <f t="shared" ca="1" si="38"/>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9"/>
        <v>0</v>
      </c>
      <c r="CQ86" s="186">
        <f t="shared" ca="1" si="40"/>
        <v>0</v>
      </c>
      <c r="CR86" s="186">
        <f t="shared" ca="1" si="41"/>
        <v>0</v>
      </c>
      <c r="CS86" s="186">
        <f t="shared" ca="1" si="42"/>
        <v>0</v>
      </c>
      <c r="CT86" s="186">
        <f t="shared" ca="1" si="43"/>
        <v>0</v>
      </c>
      <c r="CU86" s="186">
        <f t="shared" ca="1" si="44"/>
        <v>0</v>
      </c>
      <c r="CV86" s="186">
        <f t="shared" ca="1" si="45"/>
        <v>16100</v>
      </c>
      <c r="CW86" s="186">
        <f t="shared" ca="1" si="46"/>
        <v>0</v>
      </c>
      <c r="CX86" s="186">
        <f t="shared" ca="1" si="47"/>
        <v>0</v>
      </c>
      <c r="CY86" s="186">
        <f t="shared" ca="1" si="48"/>
        <v>0</v>
      </c>
      <c r="EE86" s="356"/>
      <c r="EF86" s="3" t="s">
        <v>23</v>
      </c>
      <c r="EG86" s="186">
        <v>0</v>
      </c>
      <c r="EH86" s="186">
        <v>0</v>
      </c>
      <c r="EI86" s="186">
        <v>0</v>
      </c>
      <c r="EJ86" s="186">
        <v>0</v>
      </c>
      <c r="EK86" s="186">
        <v>0</v>
      </c>
      <c r="EL86" s="186">
        <v>0</v>
      </c>
      <c r="EM86" s="186">
        <v>0</v>
      </c>
      <c r="EN86" s="186">
        <v>0</v>
      </c>
      <c r="EO86" s="186">
        <v>0</v>
      </c>
      <c r="EP86" s="186">
        <v>0</v>
      </c>
      <c r="EQ86" s="186">
        <v>0</v>
      </c>
      <c r="ER86" s="186">
        <v>0</v>
      </c>
      <c r="EX86" s="356"/>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t="shared" ca="1" si="25"/>
        <v>0</v>
      </c>
      <c r="FP86" s="186">
        <f t="shared" ca="1" si="25"/>
        <v>0</v>
      </c>
      <c r="FQ86" s="186">
        <f t="shared" ca="1" si="25"/>
        <v>0</v>
      </c>
      <c r="FR86" s="186">
        <f t="shared" ca="1" si="25"/>
        <v>0</v>
      </c>
      <c r="FS86" s="186">
        <f t="shared" ca="1" si="25"/>
        <v>0</v>
      </c>
      <c r="FT86" s="186">
        <f t="shared" ca="1" si="25"/>
        <v>0</v>
      </c>
      <c r="FU86" s="186">
        <f t="shared" ca="1" si="25"/>
        <v>0</v>
      </c>
      <c r="FV86" s="186">
        <f t="shared" ca="1" si="25"/>
        <v>0</v>
      </c>
      <c r="FW86" s="186">
        <f t="shared" ca="1" si="25"/>
        <v>0</v>
      </c>
      <c r="FY86" s="186">
        <f ca="1"/>
        <v>0</v>
      </c>
      <c r="GC86" s="186">
        <f t="shared" ca="1" si="49"/>
        <v>0</v>
      </c>
      <c r="GD86" s="186">
        <f t="shared" ca="1" si="26"/>
        <v>0</v>
      </c>
      <c r="GE86" s="186">
        <f t="shared" ca="1" si="26"/>
        <v>0</v>
      </c>
      <c r="GF86" s="186">
        <f t="shared" ca="1" si="26"/>
        <v>0</v>
      </c>
      <c r="GG86" s="186">
        <f t="shared" ca="1" si="26"/>
        <v>0</v>
      </c>
      <c r="GH86" s="186">
        <f t="shared" ca="1" si="26"/>
        <v>0</v>
      </c>
      <c r="GI86" s="186">
        <f t="shared" ca="1" si="26"/>
        <v>0</v>
      </c>
      <c r="GJ86" s="186">
        <f t="shared" ca="1" si="26"/>
        <v>0</v>
      </c>
      <c r="GK86" s="186">
        <f t="shared" ca="1" si="26"/>
        <v>0</v>
      </c>
      <c r="GQ86" s="356"/>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t="shared" ca="1" si="27"/>
        <v>0</v>
      </c>
      <c r="HI86" s="186">
        <f t="shared" ca="1" si="27"/>
        <v>0</v>
      </c>
      <c r="HJ86" s="186">
        <f t="shared" ca="1" si="27"/>
        <v>0</v>
      </c>
      <c r="HK86" s="186">
        <f t="shared" ca="1" si="27"/>
        <v>0</v>
      </c>
      <c r="HL86" s="186">
        <f t="shared" ca="1" si="27"/>
        <v>0</v>
      </c>
      <c r="HM86" s="186">
        <f t="shared" ca="1" si="27"/>
        <v>0</v>
      </c>
      <c r="HN86" s="186">
        <f t="shared" ca="1" si="27"/>
        <v>0</v>
      </c>
      <c r="HO86" s="186">
        <f t="shared" ca="1" si="27"/>
        <v>0</v>
      </c>
      <c r="HP86" s="186">
        <f t="shared" ca="1" si="27"/>
        <v>0</v>
      </c>
      <c r="HR86" s="186">
        <f ca="1"/>
        <v>0</v>
      </c>
      <c r="HV86" s="186">
        <f t="shared" ca="1" si="50"/>
        <v>0</v>
      </c>
      <c r="HW86" s="186">
        <f t="shared" ca="1" si="28"/>
        <v>0</v>
      </c>
      <c r="HX86" s="186">
        <f t="shared" ca="1" si="28"/>
        <v>0</v>
      </c>
      <c r="HY86" s="186">
        <f t="shared" ca="1" si="28"/>
        <v>0</v>
      </c>
      <c r="HZ86" s="186">
        <f t="shared" ca="1" si="28"/>
        <v>0</v>
      </c>
      <c r="IA86" s="186">
        <f t="shared" ca="1" si="28"/>
        <v>0</v>
      </c>
      <c r="IB86" s="186">
        <f t="shared" ca="1" si="28"/>
        <v>0</v>
      </c>
      <c r="IC86" s="186">
        <f t="shared" ca="1" si="28"/>
        <v>0</v>
      </c>
      <c r="ID86" s="186">
        <f t="shared" ca="1" si="28"/>
        <v>0</v>
      </c>
      <c r="IJ86" s="356"/>
      <c r="IK86" s="3" t="s">
        <v>23</v>
      </c>
      <c r="IL86" s="186">
        <f ca="1"/>
        <v>0</v>
      </c>
      <c r="IM86" s="186">
        <f ca="1"/>
        <v>0</v>
      </c>
      <c r="IN86" s="186">
        <f ca="1"/>
        <v>0</v>
      </c>
      <c r="IO86" s="186">
        <f ca="1"/>
        <v>0</v>
      </c>
      <c r="IP86" s="186">
        <f ca="1"/>
        <v>0</v>
      </c>
      <c r="IQ86" s="186">
        <f ca="1"/>
        <v>0</v>
      </c>
      <c r="IR86" s="186">
        <f ca="1"/>
        <v>0</v>
      </c>
      <c r="IS86" s="186">
        <f ca="1"/>
        <v>0</v>
      </c>
      <c r="IT86" s="186">
        <f ca="1"/>
        <v>12120.135962241689</v>
      </c>
      <c r="IU86" s="186">
        <f ca="1"/>
        <v>0</v>
      </c>
      <c r="IV86" s="186">
        <f ca="1"/>
        <v>0</v>
      </c>
      <c r="IW86" s="186">
        <f ca="1"/>
        <v>0</v>
      </c>
      <c r="JA86" s="186">
        <f t="shared" ca="1" si="29"/>
        <v>0</v>
      </c>
      <c r="JB86" s="186">
        <f t="shared" ca="1" si="29"/>
        <v>0</v>
      </c>
      <c r="JC86" s="186">
        <f t="shared" ca="1" si="29"/>
        <v>0</v>
      </c>
      <c r="JD86" s="186">
        <f t="shared" ca="1" si="29"/>
        <v>0</v>
      </c>
      <c r="JE86" s="186">
        <f t="shared" ca="1" si="29"/>
        <v>0</v>
      </c>
      <c r="JF86" s="186">
        <f t="shared" ca="1" si="29"/>
        <v>30489.717030014253</v>
      </c>
      <c r="JG86" s="186">
        <f t="shared" ca="1" si="29"/>
        <v>0</v>
      </c>
      <c r="JH86" s="186">
        <f t="shared" ca="1" si="29"/>
        <v>0</v>
      </c>
      <c r="JI86" s="186">
        <f t="shared" ca="1" si="29"/>
        <v>0</v>
      </c>
      <c r="JK86" s="186">
        <f ca="1"/>
        <v>12120.135962241689</v>
      </c>
      <c r="JO86" s="186">
        <f t="shared" ca="1" si="51"/>
        <v>0</v>
      </c>
      <c r="JP86" s="186">
        <f t="shared" ca="1" si="30"/>
        <v>0</v>
      </c>
      <c r="JQ86" s="186">
        <f t="shared" ca="1" si="30"/>
        <v>0</v>
      </c>
      <c r="JR86" s="186">
        <f t="shared" ca="1" si="30"/>
        <v>0</v>
      </c>
      <c r="JS86" s="186">
        <f t="shared" ca="1" si="30"/>
        <v>0</v>
      </c>
      <c r="JT86" s="186">
        <f t="shared" ca="1" si="30"/>
        <v>12120.135962241689</v>
      </c>
      <c r="JU86" s="186">
        <f t="shared" ca="1" si="30"/>
        <v>0</v>
      </c>
      <c r="JV86" s="186">
        <f t="shared" ca="1" si="30"/>
        <v>0</v>
      </c>
      <c r="JW86" s="186">
        <f t="shared" ca="1" si="30"/>
        <v>0</v>
      </c>
      <c r="KC86" s="356"/>
      <c r="KD86" s="3" t="s">
        <v>23</v>
      </c>
      <c r="KE86" s="186">
        <f ca="1"/>
        <v>0</v>
      </c>
      <c r="KF86" s="186">
        <f ca="1"/>
        <v>0</v>
      </c>
      <c r="KG86" s="186">
        <f ca="1"/>
        <v>0</v>
      </c>
      <c r="KH86" s="186">
        <f ca="1"/>
        <v>0</v>
      </c>
      <c r="KI86" s="186">
        <f ca="1"/>
        <v>0</v>
      </c>
      <c r="KJ86" s="186">
        <f ca="1"/>
        <v>0</v>
      </c>
      <c r="KK86" s="186">
        <f ca="1"/>
        <v>0</v>
      </c>
      <c r="KL86" s="186">
        <f ca="1"/>
        <v>0</v>
      </c>
      <c r="KM86" s="186">
        <f ca="1"/>
        <v>12657.912377648974</v>
      </c>
      <c r="KN86" s="186">
        <f ca="1"/>
        <v>0</v>
      </c>
      <c r="KO86" s="186">
        <f ca="1"/>
        <v>0</v>
      </c>
      <c r="KP86" s="186">
        <f ca="1"/>
        <v>0</v>
      </c>
      <c r="KT86" s="186">
        <f t="shared" ca="1" si="31"/>
        <v>0</v>
      </c>
      <c r="KU86" s="186">
        <f t="shared" ca="1" si="31"/>
        <v>0</v>
      </c>
      <c r="KV86" s="186">
        <f t="shared" ca="1" si="31"/>
        <v>0</v>
      </c>
      <c r="KW86" s="186">
        <f t="shared" ca="1" si="31"/>
        <v>0</v>
      </c>
      <c r="KX86" s="186">
        <f t="shared" ca="1" si="31"/>
        <v>0</v>
      </c>
      <c r="KY86" s="186">
        <f t="shared" ca="1" si="31"/>
        <v>31842.560825023204</v>
      </c>
      <c r="KZ86" s="186">
        <f t="shared" ca="1" si="31"/>
        <v>0</v>
      </c>
      <c r="LA86" s="186">
        <f t="shared" ca="1" si="31"/>
        <v>0</v>
      </c>
      <c r="LB86" s="186">
        <f t="shared" ca="1" si="31"/>
        <v>0</v>
      </c>
      <c r="LD86" s="186">
        <f ca="1"/>
        <v>12657.912377648974</v>
      </c>
      <c r="LH86" s="186">
        <f t="shared" ca="1" si="52"/>
        <v>0</v>
      </c>
      <c r="LI86" s="186">
        <f t="shared" ca="1" si="32"/>
        <v>0</v>
      </c>
      <c r="LJ86" s="186">
        <f t="shared" ca="1" si="32"/>
        <v>0</v>
      </c>
      <c r="LK86" s="186">
        <f t="shared" ca="1" si="32"/>
        <v>0</v>
      </c>
      <c r="LL86" s="186">
        <f t="shared" ca="1" si="32"/>
        <v>0</v>
      </c>
      <c r="LM86" s="186">
        <f t="shared" ca="1" si="32"/>
        <v>12657.912377648974</v>
      </c>
      <c r="LN86" s="186">
        <f t="shared" ca="1" si="32"/>
        <v>0</v>
      </c>
      <c r="LO86" s="186">
        <f t="shared" ca="1" si="32"/>
        <v>0</v>
      </c>
      <c r="LP86" s="186">
        <f t="shared" ca="1" si="32"/>
        <v>0</v>
      </c>
      <c r="LV86" s="356"/>
      <c r="LW86" s="3" t="s">
        <v>23</v>
      </c>
      <c r="LX86" s="186">
        <f ca="1"/>
        <v>0</v>
      </c>
      <c r="LY86" s="186">
        <f ca="1"/>
        <v>0</v>
      </c>
      <c r="LZ86" s="186">
        <f ca="1"/>
        <v>0</v>
      </c>
      <c r="MA86" s="186">
        <f ca="1"/>
        <v>0</v>
      </c>
      <c r="MB86" s="186">
        <f ca="1"/>
        <v>0</v>
      </c>
      <c r="MC86" s="186">
        <f ca="1"/>
        <v>0</v>
      </c>
      <c r="MD86" s="186">
        <f ca="1"/>
        <v>0</v>
      </c>
      <c r="ME86" s="186">
        <f ca="1"/>
        <v>0</v>
      </c>
      <c r="MF86" s="186">
        <f ca="1"/>
        <v>12757.05413025029</v>
      </c>
      <c r="MG86" s="186">
        <f ca="1"/>
        <v>0</v>
      </c>
      <c r="MH86" s="186">
        <f ca="1"/>
        <v>0</v>
      </c>
      <c r="MI86" s="186">
        <f ca="1"/>
        <v>0</v>
      </c>
      <c r="MM86" s="186">
        <f t="shared" ca="1" si="33"/>
        <v>0</v>
      </c>
      <c r="MN86" s="186">
        <f t="shared" ca="1" si="33"/>
        <v>0</v>
      </c>
      <c r="MO86" s="186">
        <f t="shared" ca="1" si="33"/>
        <v>0</v>
      </c>
      <c r="MP86" s="186">
        <f t="shared" ca="1" si="33"/>
        <v>0</v>
      </c>
      <c r="MQ86" s="186">
        <f t="shared" ca="1" si="33"/>
        <v>0</v>
      </c>
      <c r="MR86" s="186">
        <f t="shared" ca="1" si="33"/>
        <v>32091.964296410886</v>
      </c>
      <c r="MS86" s="186">
        <f t="shared" ca="1" si="33"/>
        <v>0</v>
      </c>
      <c r="MT86" s="186">
        <f t="shared" ca="1" si="33"/>
        <v>0</v>
      </c>
      <c r="MU86" s="186">
        <f t="shared" ca="1" si="33"/>
        <v>0</v>
      </c>
      <c r="MW86" s="186">
        <f ca="1"/>
        <v>12757.05413025029</v>
      </c>
      <c r="NA86" s="186">
        <f t="shared" ca="1" si="53"/>
        <v>0</v>
      </c>
      <c r="NB86" s="186">
        <f t="shared" ca="1" si="34"/>
        <v>0</v>
      </c>
      <c r="NC86" s="186">
        <f t="shared" ca="1" si="34"/>
        <v>0</v>
      </c>
      <c r="ND86" s="186">
        <f t="shared" ca="1" si="34"/>
        <v>0</v>
      </c>
      <c r="NE86" s="186">
        <f t="shared" ca="1" si="34"/>
        <v>0</v>
      </c>
      <c r="NF86" s="186">
        <f t="shared" ca="1" si="34"/>
        <v>12757.05413025029</v>
      </c>
      <c r="NG86" s="186">
        <f t="shared" ca="1" si="34"/>
        <v>0</v>
      </c>
      <c r="NH86" s="186">
        <f t="shared" ca="1" si="34"/>
        <v>0</v>
      </c>
      <c r="NI86" s="186">
        <f t="shared" ca="1" si="34"/>
        <v>0</v>
      </c>
      <c r="NO86" s="356"/>
      <c r="NP86" s="3" t="s">
        <v>23</v>
      </c>
      <c r="NQ86" s="186">
        <f ca="1"/>
        <v>0</v>
      </c>
      <c r="NR86" s="186">
        <f ca="1"/>
        <v>0</v>
      </c>
      <c r="NS86" s="186">
        <f ca="1"/>
        <v>0</v>
      </c>
      <c r="NT86" s="186">
        <f ca="1"/>
        <v>0</v>
      </c>
      <c r="NU86" s="186">
        <f ca="1"/>
        <v>0</v>
      </c>
      <c r="NV86" s="186">
        <f ca="1"/>
        <v>0</v>
      </c>
      <c r="NW86" s="186">
        <f ca="1"/>
        <v>0</v>
      </c>
      <c r="NX86" s="186">
        <f ca="1"/>
        <v>0</v>
      </c>
      <c r="NY86" s="186">
        <f ca="1"/>
        <v>12772.002703063958</v>
      </c>
      <c r="NZ86" s="186">
        <f ca="1"/>
        <v>0</v>
      </c>
      <c r="OA86" s="186">
        <f ca="1"/>
        <v>0</v>
      </c>
      <c r="OB86" s="186">
        <f ca="1"/>
        <v>0</v>
      </c>
      <c r="OF86" s="186">
        <f t="shared" ca="1" si="54"/>
        <v>0</v>
      </c>
      <c r="OG86" s="186">
        <f t="shared" ca="1" si="35"/>
        <v>0</v>
      </c>
      <c r="OH86" s="186">
        <f t="shared" ca="1" si="35"/>
        <v>0</v>
      </c>
      <c r="OI86" s="186">
        <f t="shared" ca="1" si="35"/>
        <v>0</v>
      </c>
      <c r="OJ86" s="186">
        <f t="shared" ca="1" si="35"/>
        <v>0</v>
      </c>
      <c r="OK86" s="186">
        <f t="shared" ca="1" si="35"/>
        <v>32129.569299895273</v>
      </c>
      <c r="OL86" s="186">
        <f t="shared" ca="1" si="35"/>
        <v>0</v>
      </c>
      <c r="OM86" s="186">
        <f t="shared" ca="1" si="35"/>
        <v>0</v>
      </c>
      <c r="ON86" s="186">
        <f t="shared" ca="1" si="35"/>
        <v>0</v>
      </c>
      <c r="OP86" s="186">
        <f ca="1"/>
        <v>12772.002703063958</v>
      </c>
      <c r="OT86" s="186">
        <f t="shared" ca="1" si="55"/>
        <v>0</v>
      </c>
      <c r="OU86" s="186">
        <f t="shared" ca="1" si="36"/>
        <v>0</v>
      </c>
      <c r="OV86" s="186">
        <f t="shared" ca="1" si="36"/>
        <v>0</v>
      </c>
      <c r="OW86" s="186">
        <f t="shared" ca="1" si="36"/>
        <v>0</v>
      </c>
      <c r="OX86" s="186">
        <f t="shared" ca="1" si="36"/>
        <v>0</v>
      </c>
      <c r="OY86" s="186">
        <f t="shared" ca="1" si="36"/>
        <v>12772.002703063958</v>
      </c>
      <c r="OZ86" s="186">
        <f t="shared" ca="1" si="36"/>
        <v>0</v>
      </c>
      <c r="PA86" s="186">
        <f t="shared" ca="1" si="36"/>
        <v>0</v>
      </c>
      <c r="PB86" s="186">
        <f t="shared" ca="1" si="36"/>
        <v>0</v>
      </c>
    </row>
    <row r="87" spans="1:418" ht="16" customHeight="1">
      <c r="A87" s="356"/>
      <c r="B87" s="3" t="s">
        <v>210</v>
      </c>
      <c r="C87" s="20">
        <v>0</v>
      </c>
      <c r="D87" s="20">
        <v>0</v>
      </c>
      <c r="E87" s="20">
        <v>0</v>
      </c>
      <c r="F87" s="20">
        <v>0</v>
      </c>
      <c r="G87" s="20">
        <v>0</v>
      </c>
      <c r="H87" s="20">
        <v>0</v>
      </c>
      <c r="I87" s="20">
        <v>0</v>
      </c>
      <c r="J87" s="20">
        <v>0</v>
      </c>
      <c r="K87" s="20">
        <v>0</v>
      </c>
      <c r="L87" s="20">
        <f>V13</f>
        <v>6275</v>
      </c>
      <c r="M87" s="20">
        <v>0</v>
      </c>
      <c r="N87" s="20">
        <v>0</v>
      </c>
      <c r="O87" s="369"/>
      <c r="AJ87" s="368"/>
      <c r="AK87" s="158" t="s">
        <v>22</v>
      </c>
      <c r="AL87" s="186">
        <f>SUM(C87:M87)</f>
        <v>6275</v>
      </c>
      <c r="AN87" s="186">
        <f t="shared" si="37"/>
        <v>6275</v>
      </c>
      <c r="AU87" s="186">
        <f t="shared" ca="1" si="38"/>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9"/>
        <v>0</v>
      </c>
      <c r="CQ87" s="186">
        <f t="shared" ca="1" si="40"/>
        <v>0</v>
      </c>
      <c r="CR87" s="186">
        <f t="shared" ca="1" si="41"/>
        <v>0</v>
      </c>
      <c r="CS87" s="186">
        <f t="shared" ca="1" si="42"/>
        <v>0</v>
      </c>
      <c r="CT87" s="186">
        <f t="shared" ca="1" si="43"/>
        <v>0</v>
      </c>
      <c r="CU87" s="186">
        <f t="shared" ca="1" si="44"/>
        <v>0</v>
      </c>
      <c r="CV87" s="186">
        <f t="shared" ca="1" si="45"/>
        <v>0</v>
      </c>
      <c r="CW87" s="186">
        <f t="shared" ca="1" si="46"/>
        <v>6400</v>
      </c>
      <c r="CX87" s="186">
        <f t="shared" ca="1" si="47"/>
        <v>0</v>
      </c>
      <c r="CY87" s="186">
        <f t="shared" ca="1" si="48"/>
        <v>0</v>
      </c>
      <c r="EE87" s="356"/>
      <c r="EF87" s="3" t="s">
        <v>210</v>
      </c>
      <c r="EG87" s="186">
        <v>0</v>
      </c>
      <c r="EH87" s="186">
        <v>0</v>
      </c>
      <c r="EI87" s="186">
        <v>0</v>
      </c>
      <c r="EJ87" s="186">
        <v>0</v>
      </c>
      <c r="EK87" s="186">
        <v>0</v>
      </c>
      <c r="EL87" s="186">
        <v>0</v>
      </c>
      <c r="EM87" s="186">
        <v>0</v>
      </c>
      <c r="EN87" s="186">
        <v>0</v>
      </c>
      <c r="EO87" s="186">
        <v>0</v>
      </c>
      <c r="EP87" s="186">
        <v>0</v>
      </c>
      <c r="EQ87" s="186">
        <v>0</v>
      </c>
      <c r="ER87" s="186">
        <v>0</v>
      </c>
      <c r="EX87" s="356"/>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t="shared" ca="1" si="25"/>
        <v>0</v>
      </c>
      <c r="FP87" s="186">
        <f t="shared" ca="1" si="25"/>
        <v>0</v>
      </c>
      <c r="FQ87" s="186">
        <f t="shared" ca="1" si="25"/>
        <v>0</v>
      </c>
      <c r="FR87" s="186">
        <f t="shared" ca="1" si="25"/>
        <v>0</v>
      </c>
      <c r="FS87" s="186">
        <f t="shared" ca="1" si="25"/>
        <v>0</v>
      </c>
      <c r="FT87" s="186">
        <f t="shared" ca="1" si="25"/>
        <v>0</v>
      </c>
      <c r="FU87" s="186">
        <f t="shared" ca="1" si="25"/>
        <v>0</v>
      </c>
      <c r="FV87" s="186">
        <f t="shared" ca="1" si="25"/>
        <v>0</v>
      </c>
      <c r="FW87" s="186">
        <f t="shared" ca="1" si="25"/>
        <v>0</v>
      </c>
      <c r="FY87" s="186">
        <f ca="1"/>
        <v>0</v>
      </c>
      <c r="GC87" s="186">
        <f t="shared" ca="1" si="49"/>
        <v>0</v>
      </c>
      <c r="GD87" s="186">
        <f t="shared" ca="1" si="26"/>
        <v>0</v>
      </c>
      <c r="GE87" s="186">
        <f t="shared" ca="1" si="26"/>
        <v>0</v>
      </c>
      <c r="GF87" s="186">
        <f t="shared" ca="1" si="26"/>
        <v>0</v>
      </c>
      <c r="GG87" s="186">
        <f t="shared" ca="1" si="26"/>
        <v>0</v>
      </c>
      <c r="GH87" s="186">
        <f t="shared" ca="1" si="26"/>
        <v>0</v>
      </c>
      <c r="GI87" s="186">
        <f t="shared" ca="1" si="26"/>
        <v>0</v>
      </c>
      <c r="GJ87" s="186">
        <f t="shared" ca="1" si="26"/>
        <v>0</v>
      </c>
      <c r="GK87" s="186">
        <f t="shared" ca="1" si="26"/>
        <v>0</v>
      </c>
      <c r="GQ87" s="356"/>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t="shared" ca="1" si="27"/>
        <v>0</v>
      </c>
      <c r="HI87" s="186">
        <f t="shared" ca="1" si="27"/>
        <v>0</v>
      </c>
      <c r="HJ87" s="186">
        <f t="shared" ca="1" si="27"/>
        <v>0</v>
      </c>
      <c r="HK87" s="186">
        <f t="shared" ca="1" si="27"/>
        <v>0</v>
      </c>
      <c r="HL87" s="186">
        <f t="shared" ca="1" si="27"/>
        <v>0</v>
      </c>
      <c r="HM87" s="186">
        <f t="shared" ca="1" si="27"/>
        <v>0</v>
      </c>
      <c r="HN87" s="186">
        <f t="shared" ca="1" si="27"/>
        <v>0</v>
      </c>
      <c r="HO87" s="186">
        <f t="shared" ca="1" si="27"/>
        <v>0</v>
      </c>
      <c r="HP87" s="186">
        <f t="shared" ca="1" si="27"/>
        <v>0</v>
      </c>
      <c r="HR87" s="186">
        <f ca="1"/>
        <v>0</v>
      </c>
      <c r="HV87" s="186">
        <f t="shared" ca="1" si="50"/>
        <v>0</v>
      </c>
      <c r="HW87" s="186">
        <f t="shared" ca="1" si="28"/>
        <v>0</v>
      </c>
      <c r="HX87" s="186">
        <f t="shared" ca="1" si="28"/>
        <v>0</v>
      </c>
      <c r="HY87" s="186">
        <f t="shared" ca="1" si="28"/>
        <v>0</v>
      </c>
      <c r="HZ87" s="186">
        <f t="shared" ca="1" si="28"/>
        <v>0</v>
      </c>
      <c r="IA87" s="186">
        <f t="shared" ca="1" si="28"/>
        <v>0</v>
      </c>
      <c r="IB87" s="186">
        <f t="shared" ca="1" si="28"/>
        <v>0</v>
      </c>
      <c r="IC87" s="186">
        <f t="shared" ca="1" si="28"/>
        <v>0</v>
      </c>
      <c r="ID87" s="186">
        <f t="shared" ca="1" si="28"/>
        <v>0</v>
      </c>
      <c r="IJ87" s="356"/>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t="shared" ca="1" si="29"/>
        <v>0</v>
      </c>
      <c r="JB87" s="186">
        <f t="shared" ca="1" si="29"/>
        <v>0</v>
      </c>
      <c r="JC87" s="186">
        <f t="shared" ca="1" si="29"/>
        <v>0</v>
      </c>
      <c r="JD87" s="186">
        <f t="shared" ca="1" si="29"/>
        <v>0</v>
      </c>
      <c r="JE87" s="186">
        <f t="shared" ca="1" si="29"/>
        <v>0</v>
      </c>
      <c r="JF87" s="186">
        <f t="shared" ca="1" si="29"/>
        <v>0</v>
      </c>
      <c r="JG87" s="186">
        <f t="shared" ca="1" si="29"/>
        <v>0</v>
      </c>
      <c r="JH87" s="186">
        <f t="shared" ca="1" si="29"/>
        <v>0</v>
      </c>
      <c r="JI87" s="186">
        <f t="shared" ca="1" si="29"/>
        <v>0</v>
      </c>
      <c r="JK87" s="186">
        <f ca="1"/>
        <v>0</v>
      </c>
      <c r="JO87" s="186">
        <f t="shared" ca="1" si="51"/>
        <v>0</v>
      </c>
      <c r="JP87" s="186">
        <f t="shared" ca="1" si="30"/>
        <v>0</v>
      </c>
      <c r="JQ87" s="186">
        <f t="shared" ca="1" si="30"/>
        <v>0</v>
      </c>
      <c r="JR87" s="186">
        <f t="shared" ca="1" si="30"/>
        <v>0</v>
      </c>
      <c r="JS87" s="186">
        <f t="shared" ca="1" si="30"/>
        <v>0</v>
      </c>
      <c r="JT87" s="186">
        <f t="shared" ca="1" si="30"/>
        <v>0</v>
      </c>
      <c r="JU87" s="186">
        <f t="shared" ca="1" si="30"/>
        <v>0</v>
      </c>
      <c r="JV87" s="186">
        <f t="shared" ca="1" si="30"/>
        <v>0</v>
      </c>
      <c r="JW87" s="186">
        <f t="shared" ca="1" si="30"/>
        <v>0</v>
      </c>
      <c r="KC87" s="356"/>
      <c r="KD87" s="3" t="s">
        <v>210</v>
      </c>
      <c r="KE87" s="186">
        <f ca="1"/>
        <v>0</v>
      </c>
      <c r="KF87" s="186">
        <f ca="1"/>
        <v>0</v>
      </c>
      <c r="KG87" s="186">
        <f ca="1"/>
        <v>0</v>
      </c>
      <c r="KH87" s="186">
        <f ca="1"/>
        <v>0</v>
      </c>
      <c r="KI87" s="186">
        <f ca="1"/>
        <v>0</v>
      </c>
      <c r="KJ87" s="186">
        <f ca="1"/>
        <v>0</v>
      </c>
      <c r="KK87" s="186">
        <f ca="1"/>
        <v>0</v>
      </c>
      <c r="KL87" s="186">
        <f ca="1"/>
        <v>0</v>
      </c>
      <c r="KM87" s="186">
        <f ca="1"/>
        <v>0</v>
      </c>
      <c r="KN87" s="186">
        <f ca="1"/>
        <v>11883.414556729156</v>
      </c>
      <c r="KO87" s="186">
        <f ca="1"/>
        <v>0</v>
      </c>
      <c r="KP87" s="186">
        <f ca="1"/>
        <v>0</v>
      </c>
      <c r="KT87" s="186">
        <f t="shared" ca="1" si="31"/>
        <v>0</v>
      </c>
      <c r="KU87" s="186">
        <f t="shared" ca="1" si="31"/>
        <v>0</v>
      </c>
      <c r="KV87" s="186">
        <f t="shared" ca="1" si="31"/>
        <v>0</v>
      </c>
      <c r="KW87" s="186">
        <f t="shared" ca="1" si="31"/>
        <v>0</v>
      </c>
      <c r="KX87" s="186">
        <f t="shared" ca="1" si="31"/>
        <v>0</v>
      </c>
      <c r="KY87" s="186">
        <f t="shared" ca="1" si="31"/>
        <v>0</v>
      </c>
      <c r="KZ87" s="186">
        <f t="shared" ca="1" si="31"/>
        <v>12120.135962241689</v>
      </c>
      <c r="LA87" s="186">
        <f t="shared" ca="1" si="31"/>
        <v>0</v>
      </c>
      <c r="LB87" s="186">
        <f t="shared" ca="1" si="31"/>
        <v>0</v>
      </c>
      <c r="LD87" s="186">
        <f ca="1"/>
        <v>11883.414556729156</v>
      </c>
      <c r="LH87" s="186">
        <f t="shared" ca="1" si="52"/>
        <v>0</v>
      </c>
      <c r="LI87" s="186">
        <f t="shared" ca="1" si="32"/>
        <v>0</v>
      </c>
      <c r="LJ87" s="186">
        <f t="shared" ca="1" si="32"/>
        <v>0</v>
      </c>
      <c r="LK87" s="186">
        <f t="shared" ca="1" si="32"/>
        <v>0</v>
      </c>
      <c r="LL87" s="186">
        <f t="shared" ca="1" si="32"/>
        <v>0</v>
      </c>
      <c r="LM87" s="186">
        <f t="shared" ca="1" si="32"/>
        <v>0</v>
      </c>
      <c r="LN87" s="186">
        <f t="shared" ca="1" si="32"/>
        <v>11883.414556729156</v>
      </c>
      <c r="LO87" s="186">
        <f t="shared" ca="1" si="32"/>
        <v>0</v>
      </c>
      <c r="LP87" s="186">
        <f t="shared" ca="1" si="32"/>
        <v>0</v>
      </c>
      <c r="LV87" s="356"/>
      <c r="LW87" s="3" t="s">
        <v>210</v>
      </c>
      <c r="LX87" s="186">
        <f ca="1"/>
        <v>0</v>
      </c>
      <c r="LY87" s="186">
        <f ca="1"/>
        <v>0</v>
      </c>
      <c r="LZ87" s="186">
        <f ca="1"/>
        <v>0</v>
      </c>
      <c r="MA87" s="186">
        <f ca="1"/>
        <v>0</v>
      </c>
      <c r="MB87" s="186">
        <f ca="1"/>
        <v>0</v>
      </c>
      <c r="MC87" s="186">
        <f ca="1"/>
        <v>0</v>
      </c>
      <c r="MD87" s="186">
        <f ca="1"/>
        <v>0</v>
      </c>
      <c r="ME87" s="186">
        <f ca="1"/>
        <v>0</v>
      </c>
      <c r="MF87" s="186">
        <f ca="1"/>
        <v>0</v>
      </c>
      <c r="MG87" s="186">
        <f ca="1"/>
        <v>12410.687526523017</v>
      </c>
      <c r="MH87" s="186">
        <f ca="1"/>
        <v>0</v>
      </c>
      <c r="MI87" s="186">
        <f ca="1"/>
        <v>0</v>
      </c>
      <c r="MM87" s="186">
        <f t="shared" ca="1" si="33"/>
        <v>0</v>
      </c>
      <c r="MN87" s="186">
        <f t="shared" ca="1" si="33"/>
        <v>0</v>
      </c>
      <c r="MO87" s="186">
        <f t="shared" ca="1" si="33"/>
        <v>0</v>
      </c>
      <c r="MP87" s="186">
        <f t="shared" ca="1" si="33"/>
        <v>0</v>
      </c>
      <c r="MQ87" s="186">
        <f t="shared" ca="1" si="33"/>
        <v>0</v>
      </c>
      <c r="MR87" s="186">
        <f t="shared" ca="1" si="33"/>
        <v>0</v>
      </c>
      <c r="MS87" s="186">
        <f t="shared" ca="1" si="33"/>
        <v>12657.912377648974</v>
      </c>
      <c r="MT87" s="186">
        <f t="shared" ca="1" si="33"/>
        <v>0</v>
      </c>
      <c r="MU87" s="186">
        <f t="shared" ca="1" si="33"/>
        <v>0</v>
      </c>
      <c r="MW87" s="186">
        <f ca="1"/>
        <v>12410.687526523017</v>
      </c>
      <c r="NA87" s="186">
        <f t="shared" ca="1" si="53"/>
        <v>0</v>
      </c>
      <c r="NB87" s="186">
        <f t="shared" ca="1" si="34"/>
        <v>0</v>
      </c>
      <c r="NC87" s="186">
        <f t="shared" ca="1" si="34"/>
        <v>0</v>
      </c>
      <c r="ND87" s="186">
        <f t="shared" ca="1" si="34"/>
        <v>0</v>
      </c>
      <c r="NE87" s="186">
        <f t="shared" ca="1" si="34"/>
        <v>0</v>
      </c>
      <c r="NF87" s="186">
        <f t="shared" ca="1" si="34"/>
        <v>0</v>
      </c>
      <c r="NG87" s="186">
        <f t="shared" ca="1" si="34"/>
        <v>12410.687526523017</v>
      </c>
      <c r="NH87" s="186">
        <f t="shared" ca="1" si="34"/>
        <v>0</v>
      </c>
      <c r="NI87" s="186">
        <f t="shared" ca="1" si="34"/>
        <v>0</v>
      </c>
      <c r="NO87" s="356"/>
      <c r="NP87" s="3" t="s">
        <v>210</v>
      </c>
      <c r="NQ87" s="186">
        <f ca="1"/>
        <v>0</v>
      </c>
      <c r="NR87" s="186">
        <f ca="1"/>
        <v>0</v>
      </c>
      <c r="NS87" s="186">
        <f ca="1"/>
        <v>0</v>
      </c>
      <c r="NT87" s="186">
        <f ca="1"/>
        <v>0</v>
      </c>
      <c r="NU87" s="186">
        <f ca="1"/>
        <v>0</v>
      </c>
      <c r="NV87" s="186">
        <f ca="1"/>
        <v>0</v>
      </c>
      <c r="NW87" s="186">
        <f ca="1"/>
        <v>0</v>
      </c>
      <c r="NX87" s="186">
        <f ca="1"/>
        <v>0</v>
      </c>
      <c r="NY87" s="186">
        <f ca="1"/>
        <v>0</v>
      </c>
      <c r="NZ87" s="186">
        <f ca="1"/>
        <v>12507.892916768838</v>
      </c>
      <c r="OA87" s="186">
        <f ca="1"/>
        <v>0</v>
      </c>
      <c r="OB87" s="186">
        <f ca="1"/>
        <v>0</v>
      </c>
      <c r="OF87" s="186">
        <f t="shared" ca="1" si="54"/>
        <v>0</v>
      </c>
      <c r="OG87" s="186">
        <f t="shared" ca="1" si="35"/>
        <v>0</v>
      </c>
      <c r="OH87" s="186">
        <f t="shared" ca="1" si="35"/>
        <v>0</v>
      </c>
      <c r="OI87" s="186">
        <f t="shared" ca="1" si="35"/>
        <v>0</v>
      </c>
      <c r="OJ87" s="186">
        <f t="shared" ca="1" si="35"/>
        <v>0</v>
      </c>
      <c r="OK87" s="186">
        <f t="shared" ca="1" si="35"/>
        <v>0</v>
      </c>
      <c r="OL87" s="186">
        <f t="shared" ca="1" si="35"/>
        <v>12757.05413025029</v>
      </c>
      <c r="OM87" s="186">
        <f t="shared" ca="1" si="35"/>
        <v>0</v>
      </c>
      <c r="ON87" s="186">
        <f t="shared" ca="1" si="35"/>
        <v>0</v>
      </c>
      <c r="OP87" s="186">
        <f ca="1"/>
        <v>12507.892916768838</v>
      </c>
      <c r="OT87" s="186">
        <f t="shared" ca="1" si="55"/>
        <v>0</v>
      </c>
      <c r="OU87" s="186">
        <f t="shared" ca="1" si="36"/>
        <v>0</v>
      </c>
      <c r="OV87" s="186">
        <f t="shared" ca="1" si="36"/>
        <v>0</v>
      </c>
      <c r="OW87" s="186">
        <f t="shared" ca="1" si="36"/>
        <v>0</v>
      </c>
      <c r="OX87" s="186">
        <f t="shared" ca="1" si="36"/>
        <v>0</v>
      </c>
      <c r="OY87" s="186">
        <f t="shared" ca="1" si="36"/>
        <v>0</v>
      </c>
      <c r="OZ87" s="186">
        <f t="shared" ca="1" si="36"/>
        <v>12507.892916768838</v>
      </c>
      <c r="PA87" s="186">
        <f t="shared" ca="1" si="36"/>
        <v>0</v>
      </c>
      <c r="PB87" s="186">
        <f t="shared" ca="1" si="36"/>
        <v>0</v>
      </c>
    </row>
    <row r="88" spans="1:418" ht="16" customHeight="1">
      <c r="A88" s="356"/>
      <c r="B88" s="3" t="s">
        <v>133</v>
      </c>
      <c r="C88" s="20">
        <v>0</v>
      </c>
      <c r="D88" s="20">
        <v>0</v>
      </c>
      <c r="E88" s="20">
        <v>0</v>
      </c>
      <c r="F88" s="20">
        <v>0</v>
      </c>
      <c r="G88" s="20">
        <v>0</v>
      </c>
      <c r="H88" s="20">
        <v>0</v>
      </c>
      <c r="I88" s="20">
        <v>0</v>
      </c>
      <c r="J88" s="20">
        <f>W24</f>
        <v>15500</v>
      </c>
      <c r="K88" s="20">
        <v>0</v>
      </c>
      <c r="L88" s="20">
        <v>0</v>
      </c>
      <c r="M88" s="20">
        <v>0</v>
      </c>
      <c r="N88" s="20">
        <v>0</v>
      </c>
      <c r="O88" s="369"/>
      <c r="AJ88" s="368"/>
      <c r="AK88" s="158" t="s">
        <v>133</v>
      </c>
      <c r="AL88" s="186">
        <f>SUM(C88:M88)</f>
        <v>15500</v>
      </c>
      <c r="AN88" s="186">
        <f t="shared" si="37"/>
        <v>15500</v>
      </c>
      <c r="AU88" s="186">
        <f t="shared" ca="1" si="38"/>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9"/>
        <v>0</v>
      </c>
      <c r="CQ88" s="186">
        <f t="shared" ca="1" si="40"/>
        <v>0</v>
      </c>
      <c r="CR88" s="186">
        <f t="shared" ca="1" si="41"/>
        <v>0</v>
      </c>
      <c r="CS88" s="186">
        <f t="shared" ca="1" si="42"/>
        <v>0</v>
      </c>
      <c r="CT88" s="186">
        <f t="shared" ca="1" si="43"/>
        <v>0</v>
      </c>
      <c r="CU88" s="186">
        <f t="shared" ca="1" si="44"/>
        <v>0</v>
      </c>
      <c r="CV88" s="186">
        <f t="shared" ca="1" si="45"/>
        <v>0</v>
      </c>
      <c r="CW88" s="186">
        <f t="shared" ca="1" si="46"/>
        <v>0</v>
      </c>
      <c r="CX88" s="186">
        <f t="shared" ca="1" si="47"/>
        <v>15850</v>
      </c>
      <c r="CY88" s="186">
        <f t="shared" ca="1" si="48"/>
        <v>0</v>
      </c>
      <c r="EE88" s="356"/>
      <c r="EF88" s="3" t="s">
        <v>133</v>
      </c>
      <c r="EG88" s="186">
        <v>0</v>
      </c>
      <c r="EH88" s="186">
        <v>0</v>
      </c>
      <c r="EI88" s="186">
        <v>0</v>
      </c>
      <c r="EJ88" s="186">
        <v>0</v>
      </c>
      <c r="EK88" s="186">
        <v>0</v>
      </c>
      <c r="EL88" s="186">
        <v>0</v>
      </c>
      <c r="EM88" s="186">
        <v>0</v>
      </c>
      <c r="EN88" s="186">
        <v>0</v>
      </c>
      <c r="EO88" s="186">
        <v>0</v>
      </c>
      <c r="EP88" s="186">
        <v>0</v>
      </c>
      <c r="EQ88" s="186">
        <v>0</v>
      </c>
      <c r="ER88" s="186">
        <v>0</v>
      </c>
      <c r="EX88" s="356"/>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t="shared" ca="1" si="25"/>
        <v>0</v>
      </c>
      <c r="FP88" s="186">
        <f t="shared" ca="1" si="25"/>
        <v>0</v>
      </c>
      <c r="FQ88" s="186">
        <f t="shared" ca="1" si="25"/>
        <v>0</v>
      </c>
      <c r="FR88" s="186">
        <f t="shared" ca="1" si="25"/>
        <v>0</v>
      </c>
      <c r="FS88" s="186">
        <f t="shared" ca="1" si="25"/>
        <v>0</v>
      </c>
      <c r="FT88" s="186">
        <f t="shared" ca="1" si="25"/>
        <v>0</v>
      </c>
      <c r="FU88" s="186">
        <f t="shared" ca="1" si="25"/>
        <v>0</v>
      </c>
      <c r="FV88" s="186">
        <f t="shared" ca="1" si="25"/>
        <v>0</v>
      </c>
      <c r="FW88" s="186">
        <f t="shared" ca="1" si="25"/>
        <v>0</v>
      </c>
      <c r="FY88" s="186">
        <f ca="1"/>
        <v>0</v>
      </c>
      <c r="GC88" s="186">
        <f t="shared" ca="1" si="49"/>
        <v>0</v>
      </c>
      <c r="GD88" s="186">
        <f t="shared" ca="1" si="26"/>
        <v>0</v>
      </c>
      <c r="GE88" s="186">
        <f t="shared" ca="1" si="26"/>
        <v>0</v>
      </c>
      <c r="GF88" s="186">
        <f t="shared" ca="1" si="26"/>
        <v>0</v>
      </c>
      <c r="GG88" s="186">
        <f t="shared" ca="1" si="26"/>
        <v>0</v>
      </c>
      <c r="GH88" s="186">
        <f t="shared" ca="1" si="26"/>
        <v>0</v>
      </c>
      <c r="GI88" s="186">
        <f t="shared" ca="1" si="26"/>
        <v>0</v>
      </c>
      <c r="GJ88" s="186">
        <f t="shared" ca="1" si="26"/>
        <v>0</v>
      </c>
      <c r="GK88" s="186">
        <f t="shared" ca="1" si="26"/>
        <v>0</v>
      </c>
      <c r="GQ88" s="356"/>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t="shared" ca="1" si="27"/>
        <v>0</v>
      </c>
      <c r="HI88" s="186">
        <f t="shared" ca="1" si="27"/>
        <v>0</v>
      </c>
      <c r="HJ88" s="186">
        <f t="shared" ca="1" si="27"/>
        <v>0</v>
      </c>
      <c r="HK88" s="186">
        <f t="shared" ca="1" si="27"/>
        <v>0</v>
      </c>
      <c r="HL88" s="186">
        <f t="shared" ca="1" si="27"/>
        <v>0</v>
      </c>
      <c r="HM88" s="186">
        <f t="shared" ca="1" si="27"/>
        <v>0</v>
      </c>
      <c r="HN88" s="186">
        <f t="shared" ca="1" si="27"/>
        <v>0</v>
      </c>
      <c r="HO88" s="186">
        <f t="shared" ca="1" si="27"/>
        <v>0</v>
      </c>
      <c r="HP88" s="186">
        <f t="shared" ca="1" si="27"/>
        <v>0</v>
      </c>
      <c r="HR88" s="186">
        <f ca="1"/>
        <v>0</v>
      </c>
      <c r="HV88" s="186">
        <f t="shared" ca="1" si="50"/>
        <v>0</v>
      </c>
      <c r="HW88" s="186">
        <f t="shared" ca="1" si="28"/>
        <v>0</v>
      </c>
      <c r="HX88" s="186">
        <f t="shared" ca="1" si="28"/>
        <v>0</v>
      </c>
      <c r="HY88" s="186">
        <f t="shared" ca="1" si="28"/>
        <v>0</v>
      </c>
      <c r="HZ88" s="186">
        <f t="shared" ca="1" si="28"/>
        <v>0</v>
      </c>
      <c r="IA88" s="186">
        <f t="shared" ca="1" si="28"/>
        <v>0</v>
      </c>
      <c r="IB88" s="186">
        <f t="shared" ca="1" si="28"/>
        <v>0</v>
      </c>
      <c r="IC88" s="186">
        <f t="shared" ca="1" si="28"/>
        <v>0</v>
      </c>
      <c r="ID88" s="186">
        <f t="shared" ca="1" si="28"/>
        <v>0</v>
      </c>
      <c r="IJ88" s="356"/>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t="shared" ca="1" si="29"/>
        <v>0</v>
      </c>
      <c r="JB88" s="186">
        <f t="shared" ca="1" si="29"/>
        <v>0</v>
      </c>
      <c r="JC88" s="186">
        <f t="shared" ca="1" si="29"/>
        <v>0</v>
      </c>
      <c r="JD88" s="186">
        <f t="shared" ca="1" si="29"/>
        <v>0</v>
      </c>
      <c r="JE88" s="186">
        <f t="shared" ca="1" si="29"/>
        <v>0</v>
      </c>
      <c r="JF88" s="186">
        <f t="shared" ca="1" si="29"/>
        <v>0</v>
      </c>
      <c r="JG88" s="186">
        <f t="shared" ca="1" si="29"/>
        <v>0</v>
      </c>
      <c r="JH88" s="186">
        <f t="shared" ca="1" si="29"/>
        <v>0</v>
      </c>
      <c r="JI88" s="186">
        <f t="shared" ca="1" si="29"/>
        <v>0</v>
      </c>
      <c r="JK88" s="186">
        <f ca="1"/>
        <v>0</v>
      </c>
      <c r="JO88" s="186">
        <f t="shared" ca="1" si="51"/>
        <v>0</v>
      </c>
      <c r="JP88" s="186">
        <f t="shared" ca="1" si="30"/>
        <v>0</v>
      </c>
      <c r="JQ88" s="186">
        <f t="shared" ca="1" si="30"/>
        <v>0</v>
      </c>
      <c r="JR88" s="186">
        <f t="shared" ca="1" si="30"/>
        <v>0</v>
      </c>
      <c r="JS88" s="186">
        <f t="shared" ca="1" si="30"/>
        <v>0</v>
      </c>
      <c r="JT88" s="186">
        <f t="shared" ca="1" si="30"/>
        <v>0</v>
      </c>
      <c r="JU88" s="186">
        <f t="shared" ca="1" si="30"/>
        <v>0</v>
      </c>
      <c r="JV88" s="186">
        <f t="shared" ca="1" si="30"/>
        <v>0</v>
      </c>
      <c r="JW88" s="186">
        <f t="shared" ca="1" si="30"/>
        <v>0</v>
      </c>
      <c r="KC88" s="356"/>
      <c r="KD88" s="3" t="s">
        <v>133</v>
      </c>
      <c r="KE88" s="186">
        <f ca="1"/>
        <v>0</v>
      </c>
      <c r="KF88" s="186">
        <f ca="1"/>
        <v>0</v>
      </c>
      <c r="KG88" s="186">
        <f ca="1"/>
        <v>0</v>
      </c>
      <c r="KH88" s="186">
        <f ca="1"/>
        <v>0</v>
      </c>
      <c r="KI88" s="186">
        <f ca="1"/>
        <v>0</v>
      </c>
      <c r="KJ88" s="186">
        <f ca="1"/>
        <v>0</v>
      </c>
      <c r="KK88" s="186">
        <f ca="1"/>
        <v>0</v>
      </c>
      <c r="KL88" s="186">
        <f ca="1"/>
        <v>12861.560047909328</v>
      </c>
      <c r="KM88" s="186">
        <f ca="1"/>
        <v>0</v>
      </c>
      <c r="KN88" s="186">
        <f ca="1"/>
        <v>0</v>
      </c>
      <c r="KO88" s="186">
        <f ca="1"/>
        <v>0</v>
      </c>
      <c r="KP88" s="186">
        <f ca="1"/>
        <v>0</v>
      </c>
      <c r="KT88" s="186">
        <f t="shared" ca="1" si="31"/>
        <v>0</v>
      </c>
      <c r="KU88" s="186">
        <f t="shared" ca="1" si="31"/>
        <v>0</v>
      </c>
      <c r="KV88" s="186">
        <f t="shared" ca="1" si="31"/>
        <v>0</v>
      </c>
      <c r="KW88" s="186">
        <f t="shared" ca="1" si="31"/>
        <v>0</v>
      </c>
      <c r="KX88" s="186">
        <f t="shared" ca="1" si="31"/>
        <v>0</v>
      </c>
      <c r="KY88" s="186">
        <f t="shared" ca="1" si="31"/>
        <v>0</v>
      </c>
      <c r="KZ88" s="186">
        <f t="shared" ca="1" si="31"/>
        <v>0</v>
      </c>
      <c r="LA88" s="186">
        <f t="shared" ca="1" si="31"/>
        <v>13151.982371571796</v>
      </c>
      <c r="LB88" s="186">
        <f t="shared" ca="1" si="31"/>
        <v>0</v>
      </c>
      <c r="LD88" s="186">
        <f ca="1"/>
        <v>12861.560047909328</v>
      </c>
      <c r="LH88" s="186">
        <f t="shared" ca="1" si="52"/>
        <v>0</v>
      </c>
      <c r="LI88" s="186">
        <f t="shared" ca="1" si="32"/>
        <v>0</v>
      </c>
      <c r="LJ88" s="186">
        <f t="shared" ca="1" si="32"/>
        <v>0</v>
      </c>
      <c r="LK88" s="186">
        <f t="shared" ca="1" si="32"/>
        <v>0</v>
      </c>
      <c r="LL88" s="186">
        <f t="shared" ca="1" si="32"/>
        <v>0</v>
      </c>
      <c r="LM88" s="186">
        <f t="shared" ca="1" si="32"/>
        <v>0</v>
      </c>
      <c r="LN88" s="186">
        <f t="shared" ca="1" si="32"/>
        <v>0</v>
      </c>
      <c r="LO88" s="186">
        <f t="shared" ca="1" si="32"/>
        <v>12861.560047909328</v>
      </c>
      <c r="LP88" s="186">
        <f t="shared" ca="1" si="32"/>
        <v>0</v>
      </c>
      <c r="LV88" s="356"/>
      <c r="LW88" s="3" t="s">
        <v>133</v>
      </c>
      <c r="LX88" s="186">
        <f ca="1"/>
        <v>0</v>
      </c>
      <c r="LY88" s="186">
        <f ca="1"/>
        <v>0</v>
      </c>
      <c r="LZ88" s="186">
        <f ca="1"/>
        <v>0</v>
      </c>
      <c r="MA88" s="186">
        <f ca="1"/>
        <v>0</v>
      </c>
      <c r="MB88" s="186">
        <f ca="1"/>
        <v>0</v>
      </c>
      <c r="MC88" s="186">
        <f ca="1"/>
        <v>0</v>
      </c>
      <c r="MD88" s="186">
        <f ca="1"/>
        <v>0</v>
      </c>
      <c r="ME88" s="186">
        <f ca="1"/>
        <v>15125.893334738244</v>
      </c>
      <c r="MF88" s="186">
        <f ca="1"/>
        <v>0</v>
      </c>
      <c r="MG88" s="186">
        <f ca="1"/>
        <v>0</v>
      </c>
      <c r="MH88" s="186">
        <f ca="1"/>
        <v>0</v>
      </c>
      <c r="MI88" s="186">
        <f ca="1"/>
        <v>0</v>
      </c>
      <c r="MM88" s="186">
        <f t="shared" ca="1" si="33"/>
        <v>0</v>
      </c>
      <c r="MN88" s="186">
        <f t="shared" ca="1" si="33"/>
        <v>0</v>
      </c>
      <c r="MO88" s="186">
        <f t="shared" ca="1" si="33"/>
        <v>0</v>
      </c>
      <c r="MP88" s="186">
        <f t="shared" ca="1" si="33"/>
        <v>0</v>
      </c>
      <c r="MQ88" s="186">
        <f t="shared" ca="1" si="33"/>
        <v>0</v>
      </c>
      <c r="MR88" s="186">
        <f t="shared" ca="1" si="33"/>
        <v>0</v>
      </c>
      <c r="MS88" s="186">
        <f t="shared" ca="1" si="33"/>
        <v>0</v>
      </c>
      <c r="MT88" s="186">
        <f t="shared" ca="1" si="33"/>
        <v>15467.445764877495</v>
      </c>
      <c r="MU88" s="186">
        <f t="shared" ca="1" si="33"/>
        <v>0</v>
      </c>
      <c r="MW88" s="186">
        <f ca="1"/>
        <v>15125.893334738244</v>
      </c>
      <c r="NA88" s="186">
        <f t="shared" ca="1" si="53"/>
        <v>0</v>
      </c>
      <c r="NB88" s="186">
        <f t="shared" ca="1" si="34"/>
        <v>0</v>
      </c>
      <c r="NC88" s="186">
        <f t="shared" ca="1" si="34"/>
        <v>0</v>
      </c>
      <c r="ND88" s="186">
        <f t="shared" ca="1" si="34"/>
        <v>0</v>
      </c>
      <c r="NE88" s="186">
        <f t="shared" ca="1" si="34"/>
        <v>0</v>
      </c>
      <c r="NF88" s="186">
        <f t="shared" ca="1" si="34"/>
        <v>0</v>
      </c>
      <c r="NG88" s="186">
        <f t="shared" ca="1" si="34"/>
        <v>0</v>
      </c>
      <c r="NH88" s="186">
        <f t="shared" ca="1" si="34"/>
        <v>15125.893334738244</v>
      </c>
      <c r="NI88" s="186">
        <f t="shared" ca="1" si="34"/>
        <v>0</v>
      </c>
      <c r="NO88" s="356"/>
      <c r="NP88" s="3" t="s">
        <v>133</v>
      </c>
      <c r="NQ88" s="186">
        <f ca="1"/>
        <v>0</v>
      </c>
      <c r="NR88" s="186">
        <f ca="1"/>
        <v>0</v>
      </c>
      <c r="NS88" s="186">
        <f ca="1"/>
        <v>0</v>
      </c>
      <c r="NT88" s="186">
        <f ca="1"/>
        <v>0</v>
      </c>
      <c r="NU88" s="186">
        <f ca="1"/>
        <v>0</v>
      </c>
      <c r="NV88" s="186">
        <f ca="1"/>
        <v>0</v>
      </c>
      <c r="NW88" s="186">
        <f ca="1"/>
        <v>0</v>
      </c>
      <c r="NX88" s="186">
        <f ca="1"/>
        <v>15444.216187565738</v>
      </c>
      <c r="NY88" s="186">
        <f ca="1"/>
        <v>0</v>
      </c>
      <c r="NZ88" s="186">
        <f ca="1"/>
        <v>0</v>
      </c>
      <c r="OA88" s="186">
        <f ca="1"/>
        <v>0</v>
      </c>
      <c r="OB88" s="186">
        <f ca="1"/>
        <v>0</v>
      </c>
      <c r="OF88" s="186">
        <f t="shared" ca="1" si="54"/>
        <v>0</v>
      </c>
      <c r="OG88" s="186">
        <f t="shared" ca="1" si="35"/>
        <v>0</v>
      </c>
      <c r="OH88" s="186">
        <f t="shared" ca="1" si="35"/>
        <v>0</v>
      </c>
      <c r="OI88" s="186">
        <f t="shared" ca="1" si="35"/>
        <v>0</v>
      </c>
      <c r="OJ88" s="186">
        <f t="shared" ca="1" si="35"/>
        <v>0</v>
      </c>
      <c r="OK88" s="186">
        <f t="shared" ca="1" si="35"/>
        <v>0</v>
      </c>
      <c r="OL88" s="186">
        <f t="shared" ca="1" si="35"/>
        <v>0</v>
      </c>
      <c r="OM88" s="186">
        <f t="shared" ca="1" si="35"/>
        <v>15792.956553091415</v>
      </c>
      <c r="ON88" s="186">
        <f t="shared" ca="1" si="35"/>
        <v>0</v>
      </c>
      <c r="OP88" s="186">
        <f ca="1"/>
        <v>15444.216187565738</v>
      </c>
      <c r="OT88" s="186">
        <f t="shared" ca="1" si="55"/>
        <v>0</v>
      </c>
      <c r="OU88" s="186">
        <f t="shared" ca="1" si="36"/>
        <v>0</v>
      </c>
      <c r="OV88" s="186">
        <f t="shared" ca="1" si="36"/>
        <v>0</v>
      </c>
      <c r="OW88" s="186">
        <f t="shared" ca="1" si="36"/>
        <v>0</v>
      </c>
      <c r="OX88" s="186">
        <f t="shared" ca="1" si="36"/>
        <v>0</v>
      </c>
      <c r="OY88" s="186">
        <f t="shared" ca="1" si="36"/>
        <v>0</v>
      </c>
      <c r="OZ88" s="186">
        <f t="shared" ca="1" si="36"/>
        <v>0</v>
      </c>
      <c r="PA88" s="186">
        <f t="shared" ca="1" si="36"/>
        <v>15444.216187565738</v>
      </c>
      <c r="PB88" s="186">
        <f t="shared" ca="1" si="36"/>
        <v>0</v>
      </c>
    </row>
    <row r="89" spans="1:418" ht="16" customHeight="1">
      <c r="A89" s="356"/>
      <c r="B89" s="3" t="s">
        <v>134</v>
      </c>
      <c r="C89" s="20">
        <v>0</v>
      </c>
      <c r="D89" s="20">
        <v>0</v>
      </c>
      <c r="E89" s="20">
        <v>0</v>
      </c>
      <c r="F89" s="20">
        <v>0</v>
      </c>
      <c r="G89" s="20">
        <v>0</v>
      </c>
      <c r="H89" s="20">
        <v>0</v>
      </c>
      <c r="I89" s="20">
        <v>0</v>
      </c>
      <c r="J89" s="20">
        <v>0</v>
      </c>
      <c r="K89" s="20">
        <v>0</v>
      </c>
      <c r="L89" s="20">
        <v>0</v>
      </c>
      <c r="M89" s="20">
        <v>0</v>
      </c>
      <c r="N89" s="20">
        <f>Z27</f>
        <v>26500</v>
      </c>
      <c r="O89" s="369"/>
      <c r="AJ89" s="368"/>
      <c r="AK89" s="158" t="s">
        <v>134</v>
      </c>
      <c r="AL89" s="186">
        <f>SUM(C89:N89)</f>
        <v>26500</v>
      </c>
      <c r="AN89" s="186">
        <f t="shared" si="37"/>
        <v>26500</v>
      </c>
      <c r="AU89" s="186">
        <f t="shared" ca="1" si="38"/>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9"/>
        <v>0</v>
      </c>
      <c r="CQ89" s="186">
        <f t="shared" ca="1" si="40"/>
        <v>0</v>
      </c>
      <c r="CR89" s="186">
        <f t="shared" ca="1" si="41"/>
        <v>0</v>
      </c>
      <c r="CS89" s="186">
        <f t="shared" ca="1" si="42"/>
        <v>0</v>
      </c>
      <c r="CT89" s="186">
        <f t="shared" ca="1" si="43"/>
        <v>0</v>
      </c>
      <c r="CU89" s="186">
        <f t="shared" ca="1" si="44"/>
        <v>0</v>
      </c>
      <c r="CV89" s="186">
        <f t="shared" ca="1" si="45"/>
        <v>0</v>
      </c>
      <c r="CW89" s="186">
        <f t="shared" ca="1" si="46"/>
        <v>0</v>
      </c>
      <c r="CX89" s="186">
        <f t="shared" ca="1" si="47"/>
        <v>0</v>
      </c>
      <c r="CY89" s="186">
        <f t="shared" ca="1" si="48"/>
        <v>27250</v>
      </c>
      <c r="EE89" s="356"/>
      <c r="EF89" s="3" t="s">
        <v>134</v>
      </c>
      <c r="EG89" s="186">
        <v>0</v>
      </c>
      <c r="EH89" s="186">
        <v>0</v>
      </c>
      <c r="EI89" s="186">
        <v>0</v>
      </c>
      <c r="EJ89" s="186">
        <v>0</v>
      </c>
      <c r="EK89" s="186">
        <v>0</v>
      </c>
      <c r="EL89" s="186">
        <v>0</v>
      </c>
      <c r="EM89" s="186">
        <v>0</v>
      </c>
      <c r="EN89" s="186">
        <v>0</v>
      </c>
      <c r="EO89" s="186">
        <v>0</v>
      </c>
      <c r="EP89" s="186">
        <v>0</v>
      </c>
      <c r="EQ89" s="186">
        <v>0</v>
      </c>
      <c r="ER89" s="186">
        <v>0</v>
      </c>
      <c r="EX89" s="356"/>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t="shared" ca="1" si="25"/>
        <v>0</v>
      </c>
      <c r="FP89" s="186">
        <f t="shared" ca="1" si="25"/>
        <v>0</v>
      </c>
      <c r="FQ89" s="186">
        <f t="shared" ca="1" si="25"/>
        <v>0</v>
      </c>
      <c r="FR89" s="186">
        <f t="shared" ca="1" si="25"/>
        <v>0</v>
      </c>
      <c r="FS89" s="186">
        <f t="shared" ca="1" si="25"/>
        <v>0</v>
      </c>
      <c r="FT89" s="186">
        <f t="shared" ca="1" si="25"/>
        <v>0</v>
      </c>
      <c r="FU89" s="186">
        <f t="shared" ca="1" si="25"/>
        <v>0</v>
      </c>
      <c r="FV89" s="186">
        <f t="shared" ca="1" si="25"/>
        <v>0</v>
      </c>
      <c r="FW89" s="186">
        <f t="shared" ca="1" si="25"/>
        <v>0</v>
      </c>
      <c r="FY89" s="186">
        <f ca="1"/>
        <v>0</v>
      </c>
      <c r="GC89" s="186">
        <f t="shared" ca="1" si="49"/>
        <v>0</v>
      </c>
      <c r="GD89" s="186">
        <f t="shared" ca="1" si="26"/>
        <v>0</v>
      </c>
      <c r="GE89" s="186">
        <f t="shared" ca="1" si="26"/>
        <v>0</v>
      </c>
      <c r="GF89" s="186">
        <f t="shared" ca="1" si="26"/>
        <v>0</v>
      </c>
      <c r="GG89" s="186">
        <f t="shared" ca="1" si="26"/>
        <v>0</v>
      </c>
      <c r="GH89" s="186">
        <f t="shared" ca="1" si="26"/>
        <v>0</v>
      </c>
      <c r="GI89" s="186">
        <f t="shared" ca="1" si="26"/>
        <v>0</v>
      </c>
      <c r="GJ89" s="186">
        <f t="shared" ca="1" si="26"/>
        <v>0</v>
      </c>
      <c r="GK89" s="186">
        <f t="shared" ca="1" si="26"/>
        <v>0</v>
      </c>
      <c r="GQ89" s="356"/>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t="shared" ca="1" si="27"/>
        <v>0</v>
      </c>
      <c r="HI89" s="186">
        <f t="shared" ca="1" si="27"/>
        <v>0</v>
      </c>
      <c r="HJ89" s="186">
        <f t="shared" ca="1" si="27"/>
        <v>0</v>
      </c>
      <c r="HK89" s="186">
        <f t="shared" ca="1" si="27"/>
        <v>0</v>
      </c>
      <c r="HL89" s="186">
        <f t="shared" ca="1" si="27"/>
        <v>0</v>
      </c>
      <c r="HM89" s="186">
        <f t="shared" ca="1" si="27"/>
        <v>0</v>
      </c>
      <c r="HN89" s="186">
        <f t="shared" ca="1" si="27"/>
        <v>0</v>
      </c>
      <c r="HO89" s="186">
        <f t="shared" ca="1" si="27"/>
        <v>0</v>
      </c>
      <c r="HP89" s="186">
        <f t="shared" ca="1" si="27"/>
        <v>0</v>
      </c>
      <c r="HR89" s="186">
        <f ca="1"/>
        <v>0</v>
      </c>
      <c r="HV89" s="186">
        <f t="shared" ca="1" si="50"/>
        <v>0</v>
      </c>
      <c r="HW89" s="186">
        <f t="shared" ca="1" si="28"/>
        <v>0</v>
      </c>
      <c r="HX89" s="186">
        <f t="shared" ca="1" si="28"/>
        <v>0</v>
      </c>
      <c r="HY89" s="186">
        <f t="shared" ca="1" si="28"/>
        <v>0</v>
      </c>
      <c r="HZ89" s="186">
        <f t="shared" ca="1" si="28"/>
        <v>0</v>
      </c>
      <c r="IA89" s="186">
        <f t="shared" ca="1" si="28"/>
        <v>0</v>
      </c>
      <c r="IB89" s="186">
        <f t="shared" ca="1" si="28"/>
        <v>0</v>
      </c>
      <c r="IC89" s="186">
        <f t="shared" ca="1" si="28"/>
        <v>0</v>
      </c>
      <c r="ID89" s="186">
        <f t="shared" ca="1" si="28"/>
        <v>0</v>
      </c>
      <c r="IJ89" s="356"/>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t="shared" ca="1" si="29"/>
        <v>0</v>
      </c>
      <c r="JB89" s="186">
        <f t="shared" ca="1" si="29"/>
        <v>0</v>
      </c>
      <c r="JC89" s="186">
        <f t="shared" ca="1" si="29"/>
        <v>0</v>
      </c>
      <c r="JD89" s="186">
        <f t="shared" ca="1" si="29"/>
        <v>0</v>
      </c>
      <c r="JE89" s="186">
        <f t="shared" ca="1" si="29"/>
        <v>0</v>
      </c>
      <c r="JF89" s="186">
        <f t="shared" ca="1" si="29"/>
        <v>0</v>
      </c>
      <c r="JG89" s="186">
        <f t="shared" ca="1" si="29"/>
        <v>0</v>
      </c>
      <c r="JH89" s="186">
        <f t="shared" ca="1" si="29"/>
        <v>0</v>
      </c>
      <c r="JI89" s="186">
        <f t="shared" ca="1" si="29"/>
        <v>0</v>
      </c>
      <c r="JK89" s="186">
        <f ca="1"/>
        <v>0</v>
      </c>
      <c r="JO89" s="186">
        <f t="shared" ca="1" si="51"/>
        <v>0</v>
      </c>
      <c r="JP89" s="186">
        <f t="shared" ca="1" si="30"/>
        <v>0</v>
      </c>
      <c r="JQ89" s="186">
        <f t="shared" ca="1" si="30"/>
        <v>0</v>
      </c>
      <c r="JR89" s="186">
        <f t="shared" ca="1" si="30"/>
        <v>0</v>
      </c>
      <c r="JS89" s="186">
        <f t="shared" ca="1" si="30"/>
        <v>0</v>
      </c>
      <c r="JT89" s="186">
        <f t="shared" ca="1" si="30"/>
        <v>0</v>
      </c>
      <c r="JU89" s="186">
        <f t="shared" ca="1" si="30"/>
        <v>0</v>
      </c>
      <c r="JV89" s="186">
        <f t="shared" ca="1" si="30"/>
        <v>0</v>
      </c>
      <c r="JW89" s="186">
        <f t="shared" ca="1" si="30"/>
        <v>0</v>
      </c>
      <c r="KC89" s="356"/>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21866.776254362339</v>
      </c>
      <c r="KT89" s="186">
        <f t="shared" ca="1" si="31"/>
        <v>0</v>
      </c>
      <c r="KU89" s="186">
        <f t="shared" ca="1" si="31"/>
        <v>0</v>
      </c>
      <c r="KV89" s="186">
        <f t="shared" ca="1" si="31"/>
        <v>0</v>
      </c>
      <c r="KW89" s="186">
        <f t="shared" ca="1" si="31"/>
        <v>0</v>
      </c>
      <c r="KX89" s="186">
        <f t="shared" ca="1" si="31"/>
        <v>0</v>
      </c>
      <c r="KY89" s="186">
        <f t="shared" ca="1" si="31"/>
        <v>0</v>
      </c>
      <c r="KZ89" s="186">
        <f t="shared" ca="1" si="31"/>
        <v>0</v>
      </c>
      <c r="LA89" s="186">
        <f t="shared" ca="1" si="31"/>
        <v>0</v>
      </c>
      <c r="LB89" s="186">
        <f t="shared" ca="1" si="31"/>
        <v>22485.647280429195</v>
      </c>
      <c r="LD89" s="186">
        <f ca="1"/>
        <v>21866.776254362339</v>
      </c>
      <c r="LH89" s="186">
        <f t="shared" ca="1" si="52"/>
        <v>0</v>
      </c>
      <c r="LI89" s="186">
        <f t="shared" ca="1" si="32"/>
        <v>0</v>
      </c>
      <c r="LJ89" s="186">
        <f t="shared" ca="1" si="32"/>
        <v>0</v>
      </c>
      <c r="LK89" s="186">
        <f t="shared" ca="1" si="32"/>
        <v>0</v>
      </c>
      <c r="LL89" s="186">
        <f t="shared" ca="1" si="32"/>
        <v>0</v>
      </c>
      <c r="LM89" s="186">
        <f t="shared" ca="1" si="32"/>
        <v>0</v>
      </c>
      <c r="LN89" s="186">
        <f t="shared" ca="1" si="32"/>
        <v>0</v>
      </c>
      <c r="LO89" s="186">
        <f t="shared" ca="1" si="32"/>
        <v>0</v>
      </c>
      <c r="LP89" s="186">
        <f t="shared" ca="1" si="32"/>
        <v>21866.776254362339</v>
      </c>
      <c r="LV89" s="356"/>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25836.614531830619</v>
      </c>
      <c r="MM89" s="186">
        <f t="shared" ca="1" si="33"/>
        <v>0</v>
      </c>
      <c r="MN89" s="186">
        <f t="shared" ca="1" si="33"/>
        <v>0</v>
      </c>
      <c r="MO89" s="186">
        <f t="shared" ca="1" si="33"/>
        <v>0</v>
      </c>
      <c r="MP89" s="186">
        <f t="shared" ca="1" si="33"/>
        <v>0</v>
      </c>
      <c r="MQ89" s="186">
        <f t="shared" ca="1" si="33"/>
        <v>0</v>
      </c>
      <c r="MR89" s="186">
        <f t="shared" ca="1" si="33"/>
        <v>0</v>
      </c>
      <c r="MS89" s="186">
        <f t="shared" ca="1" si="33"/>
        <v>0</v>
      </c>
      <c r="MT89" s="186">
        <f t="shared" ca="1" si="33"/>
        <v>0</v>
      </c>
      <c r="MU89" s="186">
        <f t="shared" ca="1" si="33"/>
        <v>26567.839471410731</v>
      </c>
      <c r="MW89" s="186">
        <f ca="1"/>
        <v>25836.614531830619</v>
      </c>
      <c r="NA89" s="186">
        <f t="shared" ca="1" si="53"/>
        <v>0</v>
      </c>
      <c r="NB89" s="186">
        <f t="shared" ca="1" si="34"/>
        <v>0</v>
      </c>
      <c r="NC89" s="186">
        <f t="shared" ca="1" si="34"/>
        <v>0</v>
      </c>
      <c r="ND89" s="186">
        <f t="shared" ca="1" si="34"/>
        <v>0</v>
      </c>
      <c r="NE89" s="186">
        <f t="shared" ca="1" si="34"/>
        <v>0</v>
      </c>
      <c r="NF89" s="186">
        <f t="shared" ca="1" si="34"/>
        <v>0</v>
      </c>
      <c r="NG89" s="186">
        <f t="shared" ca="1" si="34"/>
        <v>0</v>
      </c>
      <c r="NH89" s="186">
        <f t="shared" ca="1" si="34"/>
        <v>0</v>
      </c>
      <c r="NI89" s="186">
        <f t="shared" ca="1" si="34"/>
        <v>25836.614531830619</v>
      </c>
      <c r="NO89" s="356"/>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26401.163305847847</v>
      </c>
      <c r="OF89" s="186">
        <f t="shared" ca="1" si="54"/>
        <v>0</v>
      </c>
      <c r="OG89" s="186">
        <f t="shared" ca="1" si="35"/>
        <v>0</v>
      </c>
      <c r="OH89" s="186">
        <f t="shared" ca="1" si="35"/>
        <v>0</v>
      </c>
      <c r="OI89" s="186">
        <f t="shared" ca="1" si="35"/>
        <v>0</v>
      </c>
      <c r="OJ89" s="186">
        <f t="shared" ca="1" si="35"/>
        <v>0</v>
      </c>
      <c r="OK89" s="186">
        <f t="shared" ca="1" si="35"/>
        <v>0</v>
      </c>
      <c r="OL89" s="186">
        <f t="shared" ca="1" si="35"/>
        <v>0</v>
      </c>
      <c r="OM89" s="186">
        <f t="shared" ca="1" si="35"/>
        <v>0</v>
      </c>
      <c r="ON89" s="186">
        <f t="shared" ca="1" si="35"/>
        <v>27148.366040919012</v>
      </c>
      <c r="OP89" s="186">
        <f ca="1"/>
        <v>26401.163305847847</v>
      </c>
      <c r="OT89" s="186">
        <f t="shared" ca="1" si="55"/>
        <v>0</v>
      </c>
      <c r="OU89" s="186">
        <f t="shared" ca="1" si="36"/>
        <v>0</v>
      </c>
      <c r="OV89" s="186">
        <f t="shared" ca="1" si="36"/>
        <v>0</v>
      </c>
      <c r="OW89" s="186">
        <f t="shared" ca="1" si="36"/>
        <v>0</v>
      </c>
      <c r="OX89" s="186">
        <f t="shared" ca="1" si="36"/>
        <v>0</v>
      </c>
      <c r="OY89" s="186">
        <f t="shared" ca="1" si="36"/>
        <v>0</v>
      </c>
      <c r="OZ89" s="186">
        <f t="shared" ca="1" si="36"/>
        <v>0</v>
      </c>
      <c r="PA89" s="186">
        <f t="shared" ca="1" si="36"/>
        <v>0</v>
      </c>
      <c r="PB89" s="186">
        <f t="shared" ca="1" si="36"/>
        <v>26401.163305847847</v>
      </c>
    </row>
    <row r="90" spans="1:418" ht="20">
      <c r="A90" s="23"/>
      <c r="C90" s="363" t="s">
        <v>385</v>
      </c>
      <c r="D90" s="363"/>
      <c r="E90" s="363"/>
      <c r="F90" s="363"/>
      <c r="G90" s="363"/>
      <c r="H90" s="363"/>
      <c r="I90" s="363"/>
      <c r="J90" s="363"/>
      <c r="K90" s="363"/>
      <c r="L90" s="363"/>
      <c r="M90" s="363"/>
      <c r="N90" s="363"/>
      <c r="O90" s="22"/>
      <c r="AL90" s="335" t="s">
        <v>395</v>
      </c>
      <c r="AN90" s="4" t="s">
        <v>397</v>
      </c>
      <c r="AU90" s="363" t="s">
        <v>111</v>
      </c>
      <c r="AV90" s="363"/>
      <c r="AW90" s="363"/>
      <c r="AX90" s="363"/>
      <c r="AY90" s="363"/>
      <c r="AZ90" s="363"/>
      <c r="BA90" s="363"/>
      <c r="BB90" s="363"/>
      <c r="BC90" s="363"/>
      <c r="BJ90" s="381" t="s">
        <v>18</v>
      </c>
      <c r="BK90" s="381"/>
      <c r="BL90" s="381"/>
      <c r="BM90" s="381"/>
      <c r="BN90" s="381"/>
      <c r="BO90" s="381"/>
      <c r="BP90" s="381"/>
      <c r="BQ90" s="381"/>
      <c r="BR90" s="381"/>
      <c r="BS90" s="381"/>
      <c r="BT90" s="381"/>
      <c r="BU90" s="381"/>
      <c r="BY90" s="374" t="s">
        <v>129</v>
      </c>
      <c r="BZ90" s="374"/>
      <c r="CA90" s="374"/>
      <c r="CB90" s="374"/>
      <c r="CC90" s="374"/>
      <c r="CD90" s="374"/>
      <c r="CE90" s="374"/>
      <c r="CF90" s="374"/>
      <c r="CG90" s="374"/>
      <c r="CH90" s="374"/>
      <c r="CI90" s="374"/>
      <c r="CJ90" s="374"/>
      <c r="CL90" s="5" t="s">
        <v>407</v>
      </c>
      <c r="CM90" s="26" t="s">
        <v>408</v>
      </c>
      <c r="CQ90" s="374" t="s">
        <v>412</v>
      </c>
      <c r="CR90" s="374"/>
      <c r="CS90" s="374"/>
      <c r="CT90" s="374"/>
      <c r="CU90" s="374"/>
      <c r="CV90" s="374"/>
      <c r="CW90" s="374"/>
      <c r="CX90" s="374"/>
      <c r="CY90" s="374"/>
      <c r="EG90" s="386" t="s">
        <v>416</v>
      </c>
      <c r="EH90" s="386"/>
      <c r="EI90" s="386"/>
      <c r="EJ90" s="386"/>
      <c r="EK90" s="386"/>
      <c r="EL90" s="386"/>
      <c r="EM90" s="386"/>
      <c r="EN90" s="386"/>
      <c r="EO90" s="386"/>
      <c r="EP90" s="386"/>
      <c r="EQ90" s="386"/>
      <c r="ER90" s="386"/>
      <c r="EZ90" s="386" t="s">
        <v>422</v>
      </c>
      <c r="FA90" s="386"/>
      <c r="FB90" s="386"/>
      <c r="FC90" s="386"/>
      <c r="FD90" s="386"/>
      <c r="FE90" s="386"/>
      <c r="FF90" s="386"/>
      <c r="FG90" s="386"/>
      <c r="FH90" s="386"/>
      <c r="FI90" s="386"/>
      <c r="FJ90" s="386"/>
      <c r="FK90" s="386"/>
      <c r="FO90" s="386" t="s">
        <v>425</v>
      </c>
      <c r="FP90" s="386"/>
      <c r="FQ90" s="386"/>
      <c r="FR90" s="386"/>
      <c r="FS90" s="386"/>
      <c r="FT90" s="386"/>
      <c r="FU90" s="386"/>
      <c r="FV90" s="386"/>
      <c r="FW90" s="386"/>
      <c r="FY90" s="1" t="s">
        <v>426</v>
      </c>
      <c r="GC90" s="363" t="s">
        <v>427</v>
      </c>
      <c r="GD90" s="363"/>
      <c r="GE90" s="363"/>
      <c r="GF90" s="363"/>
      <c r="GG90" s="363"/>
      <c r="GH90" s="363"/>
      <c r="GI90" s="363"/>
      <c r="GJ90" s="363"/>
      <c r="GK90" s="363"/>
      <c r="GS90" s="386" t="s">
        <v>437</v>
      </c>
      <c r="GT90" s="386"/>
      <c r="GU90" s="386"/>
      <c r="GV90" s="386"/>
      <c r="GW90" s="386"/>
      <c r="GX90" s="386"/>
      <c r="GY90" s="386"/>
      <c r="GZ90" s="386"/>
      <c r="HA90" s="386"/>
      <c r="HB90" s="386"/>
      <c r="HC90" s="386"/>
      <c r="HD90" s="386"/>
      <c r="HH90" s="386" t="s">
        <v>434</v>
      </c>
      <c r="HI90" s="386"/>
      <c r="HJ90" s="386"/>
      <c r="HK90" s="386"/>
      <c r="HL90" s="386"/>
      <c r="HM90" s="386"/>
      <c r="HN90" s="386"/>
      <c r="HO90" s="386"/>
      <c r="HP90" s="386"/>
      <c r="HR90" s="1" t="s">
        <v>435</v>
      </c>
      <c r="HV90" s="363" t="s">
        <v>436</v>
      </c>
      <c r="HW90" s="363"/>
      <c r="HX90" s="363"/>
      <c r="HY90" s="363"/>
      <c r="HZ90" s="363"/>
      <c r="IA90" s="363"/>
      <c r="IB90" s="363"/>
      <c r="IC90" s="363"/>
      <c r="ID90" s="363"/>
      <c r="IL90" s="386" t="s">
        <v>442</v>
      </c>
      <c r="IM90" s="386"/>
      <c r="IN90" s="386"/>
      <c r="IO90" s="386"/>
      <c r="IP90" s="386"/>
      <c r="IQ90" s="386"/>
      <c r="IR90" s="386"/>
      <c r="IS90" s="386"/>
      <c r="IT90" s="386"/>
      <c r="IU90" s="386"/>
      <c r="IV90" s="386"/>
      <c r="IW90" s="386"/>
      <c r="JA90" s="386" t="s">
        <v>443</v>
      </c>
      <c r="JB90" s="386"/>
      <c r="JC90" s="386"/>
      <c r="JD90" s="386"/>
      <c r="JE90" s="386"/>
      <c r="JF90" s="386"/>
      <c r="JG90" s="386"/>
      <c r="JH90" s="386"/>
      <c r="JI90" s="386"/>
      <c r="JK90" s="1" t="s">
        <v>444</v>
      </c>
      <c r="JO90" s="363" t="s">
        <v>445</v>
      </c>
      <c r="JP90" s="363"/>
      <c r="JQ90" s="363"/>
      <c r="JR90" s="363"/>
      <c r="JS90" s="363"/>
      <c r="JT90" s="363"/>
      <c r="JU90" s="363"/>
      <c r="JV90" s="363"/>
      <c r="JW90" s="363"/>
      <c r="KE90" s="386" t="s">
        <v>454</v>
      </c>
      <c r="KF90" s="386"/>
      <c r="KG90" s="386"/>
      <c r="KH90" s="386"/>
      <c r="KI90" s="386"/>
      <c r="KJ90" s="386"/>
      <c r="KK90" s="386"/>
      <c r="KL90" s="386"/>
      <c r="KM90" s="386"/>
      <c r="KN90" s="386"/>
      <c r="KO90" s="386"/>
      <c r="KP90" s="386"/>
      <c r="KT90" s="386" t="s">
        <v>455</v>
      </c>
      <c r="KU90" s="386"/>
      <c r="KV90" s="386"/>
      <c r="KW90" s="386"/>
      <c r="KX90" s="386"/>
      <c r="KY90" s="386"/>
      <c r="KZ90" s="386"/>
      <c r="LA90" s="386"/>
      <c r="LB90" s="386"/>
      <c r="LD90" s="1" t="s">
        <v>456</v>
      </c>
      <c r="LH90" s="363" t="s">
        <v>457</v>
      </c>
      <c r="LI90" s="363"/>
      <c r="LJ90" s="363"/>
      <c r="LK90" s="363"/>
      <c r="LL90" s="363"/>
      <c r="LM90" s="363"/>
      <c r="LN90" s="363"/>
      <c r="LO90" s="363"/>
      <c r="LP90" s="363"/>
      <c r="LX90" s="386" t="s">
        <v>464</v>
      </c>
      <c r="LY90" s="386"/>
      <c r="LZ90" s="386"/>
      <c r="MA90" s="386"/>
      <c r="MB90" s="386"/>
      <c r="MC90" s="386"/>
      <c r="MD90" s="386"/>
      <c r="ME90" s="386"/>
      <c r="MF90" s="386"/>
      <c r="MG90" s="386"/>
      <c r="MH90" s="386"/>
      <c r="MI90" s="386"/>
      <c r="MM90" s="386" t="s">
        <v>465</v>
      </c>
      <c r="MN90" s="386"/>
      <c r="MO90" s="386"/>
      <c r="MP90" s="386"/>
      <c r="MQ90" s="386"/>
      <c r="MR90" s="386"/>
      <c r="MS90" s="386"/>
      <c r="MT90" s="386"/>
      <c r="MU90" s="386"/>
      <c r="MW90" s="1" t="s">
        <v>466</v>
      </c>
      <c r="NA90" s="363" t="s">
        <v>467</v>
      </c>
      <c r="NB90" s="363"/>
      <c r="NC90" s="363"/>
      <c r="ND90" s="363"/>
      <c r="NE90" s="363"/>
      <c r="NF90" s="363"/>
      <c r="NG90" s="363"/>
      <c r="NH90" s="363"/>
      <c r="NI90" s="363"/>
      <c r="NQ90" s="386" t="s">
        <v>477</v>
      </c>
      <c r="NR90" s="386"/>
      <c r="NS90" s="386"/>
      <c r="NT90" s="386"/>
      <c r="NU90" s="386"/>
      <c r="NV90" s="386"/>
      <c r="NW90" s="386"/>
      <c r="NX90" s="386"/>
      <c r="NY90" s="386"/>
      <c r="NZ90" s="386"/>
      <c r="OA90" s="386"/>
      <c r="OB90" s="386"/>
      <c r="OF90" s="386" t="s">
        <v>476</v>
      </c>
      <c r="OG90" s="386"/>
      <c r="OH90" s="386"/>
      <c r="OI90" s="386"/>
      <c r="OJ90" s="386"/>
      <c r="OK90" s="386"/>
      <c r="OL90" s="386"/>
      <c r="OM90" s="386"/>
      <c r="ON90" s="386"/>
      <c r="OP90" s="1" t="s">
        <v>475</v>
      </c>
      <c r="OT90" s="363" t="s">
        <v>474</v>
      </c>
      <c r="OU90" s="363"/>
      <c r="OV90" s="363"/>
      <c r="OW90" s="363"/>
      <c r="OX90" s="363"/>
      <c r="OY90" s="363"/>
      <c r="OZ90" s="363"/>
      <c r="PA90" s="363"/>
      <c r="PB90" s="363"/>
    </row>
    <row r="91" spans="1:418">
      <c r="A91" s="23"/>
      <c r="B91" s="3"/>
      <c r="C91" s="186">
        <f>SUM(C79:C89)</f>
        <v>0</v>
      </c>
      <c r="D91" s="186">
        <f t="shared" ref="D91:N91" si="56">SUM(D79:D89)</f>
        <v>50000</v>
      </c>
      <c r="E91" s="186">
        <f t="shared" si="56"/>
        <v>47500</v>
      </c>
      <c r="F91" s="186">
        <f t="shared" si="56"/>
        <v>0</v>
      </c>
      <c r="G91" s="186">
        <f t="shared" si="56"/>
        <v>43000</v>
      </c>
      <c r="H91" s="186">
        <f t="shared" si="56"/>
        <v>41000</v>
      </c>
      <c r="I91" s="186">
        <f t="shared" si="56"/>
        <v>20500</v>
      </c>
      <c r="J91" s="186">
        <f t="shared" si="56"/>
        <v>15500</v>
      </c>
      <c r="K91" s="186">
        <f t="shared" si="56"/>
        <v>6400</v>
      </c>
      <c r="L91" s="186">
        <f t="shared" si="56"/>
        <v>6275</v>
      </c>
      <c r="M91" s="186">
        <f t="shared" si="56"/>
        <v>26500</v>
      </c>
      <c r="N91" s="186">
        <f t="shared" si="56"/>
        <v>26500</v>
      </c>
      <c r="O91" s="22"/>
      <c r="AL91" s="335"/>
      <c r="EC91" s="350"/>
    </row>
    <row r="92" spans="1:418">
      <c r="A92" s="23"/>
      <c r="B92" s="3"/>
      <c r="C92" s="363" t="s">
        <v>379</v>
      </c>
      <c r="D92" s="363"/>
      <c r="E92" s="363"/>
      <c r="F92" s="363"/>
      <c r="G92" s="363"/>
      <c r="H92" s="363"/>
      <c r="I92" s="363"/>
      <c r="J92" s="363"/>
      <c r="K92" s="363"/>
      <c r="L92" s="363"/>
      <c r="M92" s="363"/>
      <c r="N92" s="363"/>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7" t="s">
        <v>380</v>
      </c>
      <c r="AV94" s="387"/>
      <c r="BJ94" s="363" t="s">
        <v>110</v>
      </c>
      <c r="BK94" s="363"/>
      <c r="BL94" s="363"/>
      <c r="BM94" s="363"/>
      <c r="BN94" s="363"/>
      <c r="BO94" s="363"/>
      <c r="BP94" s="363"/>
      <c r="BQ94" s="363"/>
      <c r="BR94" s="363"/>
      <c r="BS94" s="363"/>
      <c r="BT94" s="363"/>
      <c r="BU94" s="363"/>
    </row>
    <row r="95" spans="1:418" ht="95">
      <c r="A95" s="23"/>
      <c r="B95" s="3"/>
      <c r="C95" s="335"/>
      <c r="D95" s="335"/>
      <c r="E95" s="335"/>
      <c r="F95" s="335"/>
      <c r="G95" s="335"/>
      <c r="H95" s="335"/>
      <c r="I95" s="335"/>
      <c r="J95" s="335"/>
      <c r="K95" s="335"/>
      <c r="L95" s="335"/>
      <c r="M95" s="335"/>
      <c r="N95" s="335"/>
      <c r="O95" s="22"/>
      <c r="AL95" s="18" t="s">
        <v>342</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6" t="s">
        <v>380</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6" t="s">
        <v>380</v>
      </c>
      <c r="EF96" s="3" t="s">
        <v>177</v>
      </c>
      <c r="EG96" s="352">
        <f t="shared" ref="EG96:EQ96" si="57">C96</f>
        <v>50000</v>
      </c>
      <c r="EH96" s="76">
        <f t="shared" si="57"/>
        <v>0</v>
      </c>
      <c r="EI96" s="76">
        <f t="shared" si="57"/>
        <v>0</v>
      </c>
      <c r="EJ96" s="76">
        <f t="shared" si="57"/>
        <v>0</v>
      </c>
      <c r="EK96" s="76">
        <f t="shared" si="57"/>
        <v>0</v>
      </c>
      <c r="EL96" s="76">
        <f t="shared" si="57"/>
        <v>0</v>
      </c>
      <c r="EM96" s="76">
        <f t="shared" si="57"/>
        <v>0</v>
      </c>
      <c r="EN96" s="76">
        <f t="shared" si="57"/>
        <v>0</v>
      </c>
      <c r="EO96" s="76">
        <f t="shared" si="57"/>
        <v>0</v>
      </c>
      <c r="EP96" s="76">
        <f t="shared" si="57"/>
        <v>0</v>
      </c>
      <c r="EQ96" s="76">
        <f t="shared" si="57"/>
        <v>0</v>
      </c>
    </row>
    <row r="97" spans="1:392">
      <c r="A97" s="356"/>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6"/>
      <c r="EF97" s="3" t="s">
        <v>178</v>
      </c>
      <c r="EG97" s="76">
        <f>C97</f>
        <v>0</v>
      </c>
      <c r="EH97" s="76">
        <f>D97</f>
        <v>0</v>
      </c>
      <c r="EI97" s="76">
        <f>E97</f>
        <v>0</v>
      </c>
      <c r="EJ97" s="352">
        <f>F97 * 2</f>
        <v>86000</v>
      </c>
      <c r="EK97" s="76">
        <f t="shared" ref="EK97:EQ97" si="58">G97</f>
        <v>0</v>
      </c>
      <c r="EL97" s="76">
        <f t="shared" si="58"/>
        <v>0</v>
      </c>
      <c r="EM97" s="76">
        <f t="shared" si="58"/>
        <v>0</v>
      </c>
      <c r="EN97" s="76">
        <f t="shared" si="58"/>
        <v>0</v>
      </c>
      <c r="EO97" s="76">
        <f t="shared" si="58"/>
        <v>0</v>
      </c>
      <c r="EP97" s="76">
        <f t="shared" si="58"/>
        <v>0</v>
      </c>
      <c r="EQ97" s="76">
        <f t="shared" si="58"/>
        <v>0</v>
      </c>
    </row>
    <row r="98" spans="1:392" ht="18">
      <c r="A98" s="23"/>
      <c r="B98" s="3"/>
      <c r="C98" s="363" t="s">
        <v>381</v>
      </c>
      <c r="D98" s="363"/>
      <c r="E98" s="363"/>
      <c r="F98" s="363"/>
      <c r="G98" s="363"/>
      <c r="H98" s="363"/>
      <c r="I98" s="363"/>
      <c r="J98" s="363"/>
      <c r="K98" s="363"/>
      <c r="L98" s="363"/>
      <c r="M98" s="363"/>
      <c r="N98" s="363"/>
      <c r="O98" s="22"/>
      <c r="AL98" s="335" t="s">
        <v>386</v>
      </c>
      <c r="AN98" s="335" t="s">
        <v>400</v>
      </c>
      <c r="AU98" s="367" t="s">
        <v>403</v>
      </c>
      <c r="AV98" s="367"/>
      <c r="BJ98" s="367" t="s">
        <v>404</v>
      </c>
      <c r="BK98" s="367"/>
      <c r="BL98" s="367"/>
      <c r="BM98" s="367"/>
      <c r="BN98" s="367"/>
      <c r="BO98" s="367"/>
      <c r="BP98" s="367"/>
      <c r="BQ98" s="367"/>
      <c r="BR98" s="367"/>
      <c r="BS98" s="367"/>
      <c r="BT98" s="367"/>
      <c r="BU98" s="367"/>
      <c r="EG98" s="363" t="s">
        <v>417</v>
      </c>
      <c r="EH98" s="363"/>
      <c r="EI98" s="363"/>
      <c r="EJ98" s="363"/>
      <c r="EK98" s="363"/>
      <c r="EL98" s="363"/>
      <c r="EM98" s="363"/>
      <c r="EN98" s="363"/>
      <c r="EO98" s="363"/>
      <c r="EP98" s="363"/>
      <c r="EQ98" s="363"/>
    </row>
    <row r="99" spans="1:392">
      <c r="A99" s="23"/>
      <c r="B99" s="3" t="s">
        <v>342</v>
      </c>
      <c r="C99" s="69">
        <f>SUM(C96:C97)</f>
        <v>50000</v>
      </c>
      <c r="D99" s="69">
        <f t="shared" ref="D99:N99" si="59">SUM(D96:D97)</f>
        <v>0</v>
      </c>
      <c r="E99" s="69">
        <f t="shared" si="59"/>
        <v>0</v>
      </c>
      <c r="F99" s="69">
        <f t="shared" si="59"/>
        <v>43000</v>
      </c>
      <c r="G99" s="69">
        <f t="shared" si="59"/>
        <v>0</v>
      </c>
      <c r="H99" s="69">
        <f t="shared" si="59"/>
        <v>0</v>
      </c>
      <c r="I99" s="69">
        <f t="shared" si="59"/>
        <v>0</v>
      </c>
      <c r="J99" s="69">
        <f t="shared" si="59"/>
        <v>0</v>
      </c>
      <c r="K99" s="69">
        <f t="shared" si="59"/>
        <v>0</v>
      </c>
      <c r="L99" s="69">
        <f t="shared" si="59"/>
        <v>0</v>
      </c>
      <c r="M99" s="69">
        <f t="shared" si="59"/>
        <v>0</v>
      </c>
      <c r="N99" s="69">
        <f t="shared" si="59"/>
        <v>0</v>
      </c>
      <c r="O99" s="22"/>
      <c r="AL99" s="335"/>
      <c r="EG99" s="186">
        <f t="shared" ref="EG99:EQ99" si="60">SUM(EG81:EG89) + SUM(EG96:EG97)</f>
        <v>50000</v>
      </c>
      <c r="EH99" s="186">
        <f t="shared" si="60"/>
        <v>0</v>
      </c>
      <c r="EI99" s="186">
        <f t="shared" si="60"/>
        <v>0</v>
      </c>
      <c r="EJ99" s="186">
        <f t="shared" si="60"/>
        <v>86000</v>
      </c>
      <c r="EK99" s="186">
        <f t="shared" si="60"/>
        <v>0</v>
      </c>
      <c r="EL99" s="186">
        <f t="shared" si="60"/>
        <v>0</v>
      </c>
      <c r="EM99" s="186">
        <f t="shared" si="60"/>
        <v>0</v>
      </c>
      <c r="EN99" s="186">
        <f t="shared" si="60"/>
        <v>0</v>
      </c>
      <c r="EO99" s="186">
        <f t="shared" si="60"/>
        <v>0</v>
      </c>
      <c r="EP99" s="186">
        <f t="shared" si="60"/>
        <v>0</v>
      </c>
      <c r="EQ99" s="186">
        <f t="shared" si="60"/>
        <v>0</v>
      </c>
      <c r="EZ99" s="186">
        <f ca="1">$EG99 + SUM(EZ81:EZ89)</f>
        <v>50000</v>
      </c>
      <c r="FA99" s="186">
        <f ca="1">$EH99 + SUM(FA81:FA89)</f>
        <v>47551.117451260106</v>
      </c>
      <c r="FB99" s="186">
        <f ca="1">$EI99 + SUM(FB81:FB89)</f>
        <v>0</v>
      </c>
      <c r="FC99" s="186">
        <f ca="1">$EJ99 + SUM(FC81:FC89)</f>
        <v>86000</v>
      </c>
      <c r="FD99" s="186">
        <f ca="1">$EK99 + SUM(FD81:FD89)</f>
        <v>82041.042706600085</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50000</v>
      </c>
      <c r="GT99" s="186">
        <f ca="1">$EH99 + SUM(GT81:GT89)</f>
        <v>49812.226222123638</v>
      </c>
      <c r="GU99" s="186">
        <f ca="1">$EI99 + SUM(GU81:GU89)</f>
        <v>44656.486472177159</v>
      </c>
      <c r="GV99" s="186">
        <f ca="1">$EJ99 + SUM(GV81:GV89)</f>
        <v>86000</v>
      </c>
      <c r="GW99" s="186">
        <f ca="1">$EK99 + SUM(GW81:GW89)</f>
        <v>85681.244268734314</v>
      </c>
      <c r="GX99" s="186">
        <f ca="1">$EL99 + SUM(GX81:GX89)</f>
        <v>78129.899889411521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50000</v>
      </c>
      <c r="IM99" s="186">
        <f ca="1">$EH99 + SUM(IM81:IM89)</f>
        <v>49919.744470857047</v>
      </c>
      <c r="IN99" s="186">
        <f ca="1">$EI99 + SUM(IN81:IN89)</f>
        <v>47244.639989790172</v>
      </c>
      <c r="IO99" s="186">
        <f ca="1">$EJ99 + SUM(IO81:IO89)</f>
        <v>86000</v>
      </c>
      <c r="IP99" s="186">
        <f ca="1">$EK99 + SUM(IP81:IP89)</f>
        <v>85842.761808928844</v>
      </c>
      <c r="IQ99" s="186">
        <f ca="1">$EL99 + SUM(IQ81:IQ89)</f>
        <v>81596.56211412196</v>
      </c>
      <c r="IR99" s="186">
        <f ca="1">$EM99 + SUM(IR81:IR89)</f>
        <v>17394.557330143343</v>
      </c>
      <c r="IS99" s="186">
        <f ca="1">$EN99 + SUM(IS81:IS89)</f>
        <v>0</v>
      </c>
      <c r="IT99" s="186">
        <f ca="1">$EO99 + SUM(IT81:IT89)</f>
        <v>12120.135962241689</v>
      </c>
      <c r="IU99" s="186">
        <f ca="1">$EP99 + SUM(IU81:IU89)</f>
        <v>0</v>
      </c>
      <c r="IV99" s="186">
        <f ca="1">$EQ99 + SUM(IV81:IV89)</f>
        <v>22485.647280429195</v>
      </c>
      <c r="IW99" s="186">
        <f ca="1">$ER99 + SUM(IW81:IW89)</f>
        <v>0</v>
      </c>
      <c r="KE99" s="186">
        <f ca="1">$EG99 + SUM(KE81:KE89)</f>
        <v>50000</v>
      </c>
      <c r="KF99" s="186">
        <f ca="1">$EH99 + SUM(KF81:KF89)</f>
        <v>49924.857083730727</v>
      </c>
      <c r="KG99" s="186">
        <f ca="1">$EI99 + SUM(KG81:KG89)</f>
        <v>47372.545041463469</v>
      </c>
      <c r="KH99" s="186">
        <f ca="1">$EJ99 + SUM(KH81:KH89)</f>
        <v>86000</v>
      </c>
      <c r="KI99" s="186">
        <f ca="1">$EK99 + SUM(KI81:KI89)</f>
        <v>85849.928421915844</v>
      </c>
      <c r="KJ99" s="186">
        <f ca="1">$EL99 + SUM(KJ81:KJ89)</f>
        <v>81750.379628252194</v>
      </c>
      <c r="KK99" s="186">
        <f ca="1">$EM99 + SUM(KK81:KK89)</f>
        <v>20072.837454510194</v>
      </c>
      <c r="KL99" s="186">
        <f ca="1">$EN99 + SUM(KL81:KL89)</f>
        <v>12861.560047909328</v>
      </c>
      <c r="KM99" s="186">
        <f ca="1">$EO99 + SUM(KM81:KM89)</f>
        <v>12657.912377648974</v>
      </c>
      <c r="KN99" s="186">
        <f ca="1">$EP99 + SUM(KN81:KN89)</f>
        <v>11883.414556729156</v>
      </c>
      <c r="KO99" s="186">
        <f ca="1">$EQ99 + SUM(KO81:KO89)</f>
        <v>25947.814270464394</v>
      </c>
      <c r="KP99" s="186">
        <f ca="1">$ER99 + SUM(KP81:KP89)</f>
        <v>21866.776254362339</v>
      </c>
      <c r="LX99" s="186">
        <f ca="1">$EG99 + SUM(LX81:LX89)</f>
        <v>50000</v>
      </c>
      <c r="LY99" s="186">
        <f ca="1">$EH99 + SUM(LY81:LY89)</f>
        <v>50009.582537964241</v>
      </c>
      <c r="LZ99" s="186">
        <f ca="1">$EI99 + SUM(LZ81:LZ89)</f>
        <v>47445.98674779883</v>
      </c>
      <c r="MA99" s="186">
        <f ca="1">$EJ99 + SUM(MA81:MA89)</f>
        <v>86000</v>
      </c>
      <c r="MB99" s="186">
        <f ca="1">$EK99 + SUM(MB81:MB89)</f>
        <v>85934.990211349825</v>
      </c>
      <c r="MC99" s="186">
        <f ca="1">$EL99 + SUM(MC81:MC89)</f>
        <v>81825.210386173421</v>
      </c>
      <c r="MD99" s="186">
        <f ca="1">$EM99 + SUM(MD81:MD89)</f>
        <v>20435.728033581894</v>
      </c>
      <c r="ME99" s="186">
        <f ca="1">$EN99 + SUM(ME81:ME89)</f>
        <v>15125.893334738244</v>
      </c>
      <c r="MF99" s="186">
        <f ca="1">$EO99 + SUM(MF81:MF89)</f>
        <v>12757.05413025029</v>
      </c>
      <c r="MG99" s="186">
        <f ca="1">$EP99 + SUM(MG81:MG89)</f>
        <v>12410.687526523017</v>
      </c>
      <c r="MH99" s="186">
        <f ca="1">$EQ99 + SUM(MH81:MH89)</f>
        <v>26416.916726337571</v>
      </c>
      <c r="MI99" s="186">
        <f ca="1">$ER99 + SUM(MI81:MI89)</f>
        <v>25836.614531830619</v>
      </c>
      <c r="NQ99" s="186">
        <f ca="1">$EG99 + SUM(NQ81:NQ89)</f>
        <v>50000</v>
      </c>
      <c r="NR99" s="186">
        <f ca="1">$EH99 + SUM(NR81:NR89)</f>
        <v>50022.555683717554</v>
      </c>
      <c r="NS99" s="186">
        <f ca="1">$EI99 + SUM(NS81:NS89)</f>
        <v>47532.00582908409</v>
      </c>
      <c r="NT99" s="186">
        <f ca="1">$EJ99 + SUM(NT81:NT89)</f>
        <v>86000</v>
      </c>
      <c r="NU99" s="186">
        <f ca="1">$EK99 + SUM(NU81:NU89)</f>
        <v>85947.736482030465</v>
      </c>
      <c r="NV99" s="186">
        <f ca="1">$EL99 + SUM(NV81:NV89)</f>
        <v>81911.962857197082</v>
      </c>
      <c r="NW99" s="186">
        <f ca="1">$EM99 + SUM(NW81:NW89)</f>
        <v>20501.658946863165</v>
      </c>
      <c r="NX99" s="186">
        <f ca="1">$EN99 + SUM(NX81:NX89)</f>
        <v>15444.216187565738</v>
      </c>
      <c r="NY99" s="186">
        <f ca="1">$EO99 + SUM(NY81:NY89)</f>
        <v>12772.002703063958</v>
      </c>
      <c r="NZ99" s="186">
        <f ca="1">$EP99 + SUM(NZ81:NZ89)</f>
        <v>12507.892916768838</v>
      </c>
      <c r="OA99" s="186">
        <f ca="1">$EQ99 + SUM(OA81:OA89)</f>
        <v>26502.144492286527</v>
      </c>
      <c r="OB99" s="186">
        <f ca="1">$ER99 + SUM(OB81:OB89)</f>
        <v>26401.163305847847</v>
      </c>
    </row>
    <row r="100" spans="1:392" ht="20">
      <c r="A100" s="23"/>
      <c r="B100" s="3"/>
      <c r="C100" s="363" t="s">
        <v>387</v>
      </c>
      <c r="D100" s="363"/>
      <c r="E100" s="363"/>
      <c r="F100" s="363"/>
      <c r="G100" s="363"/>
      <c r="H100" s="363"/>
      <c r="I100" s="363"/>
      <c r="J100" s="363"/>
      <c r="K100" s="363"/>
      <c r="L100" s="363"/>
      <c r="M100" s="363"/>
      <c r="N100" s="363"/>
      <c r="O100" s="22"/>
      <c r="AL100" s="335"/>
      <c r="EG100" s="386" t="s">
        <v>418</v>
      </c>
      <c r="EH100" s="386"/>
      <c r="EI100" s="386"/>
      <c r="EJ100" s="386"/>
      <c r="EK100" s="386"/>
      <c r="EL100" s="386"/>
      <c r="EM100" s="386"/>
      <c r="EN100" s="386"/>
      <c r="EO100" s="386"/>
      <c r="EP100" s="386"/>
      <c r="EQ100" s="386"/>
      <c r="EZ100" s="386" t="s">
        <v>428</v>
      </c>
      <c r="FA100" s="386"/>
      <c r="FB100" s="386"/>
      <c r="FC100" s="386"/>
      <c r="FD100" s="386"/>
      <c r="FE100" s="386"/>
      <c r="FF100" s="386"/>
      <c r="FG100" s="386"/>
      <c r="FH100" s="386"/>
      <c r="FI100" s="386"/>
      <c r="FJ100" s="386"/>
      <c r="FK100" s="386"/>
      <c r="GS100" s="386" t="s">
        <v>446</v>
      </c>
      <c r="GT100" s="386"/>
      <c r="GU100" s="386"/>
      <c r="GV100" s="386"/>
      <c r="GW100" s="386"/>
      <c r="GX100" s="386"/>
      <c r="GY100" s="386"/>
      <c r="GZ100" s="386"/>
      <c r="HA100" s="386"/>
      <c r="HB100" s="386"/>
      <c r="HC100" s="386"/>
      <c r="HD100" s="386"/>
      <c r="IL100" s="386" t="s">
        <v>448</v>
      </c>
      <c r="IM100" s="386"/>
      <c r="IN100" s="386"/>
      <c r="IO100" s="386"/>
      <c r="IP100" s="386"/>
      <c r="IQ100" s="386"/>
      <c r="IR100" s="386"/>
      <c r="IS100" s="386"/>
      <c r="IT100" s="386"/>
      <c r="IU100" s="386"/>
      <c r="IV100" s="386"/>
      <c r="IW100" s="386"/>
      <c r="KE100" s="386" t="s">
        <v>458</v>
      </c>
      <c r="KF100" s="386"/>
      <c r="KG100" s="386"/>
      <c r="KH100" s="386"/>
      <c r="KI100" s="386"/>
      <c r="KJ100" s="386"/>
      <c r="KK100" s="386"/>
      <c r="KL100" s="386"/>
      <c r="KM100" s="386"/>
      <c r="KN100" s="386"/>
      <c r="KO100" s="386"/>
      <c r="KP100" s="386"/>
      <c r="LX100" s="386" t="s">
        <v>468</v>
      </c>
      <c r="LY100" s="386"/>
      <c r="LZ100" s="386"/>
      <c r="MA100" s="386"/>
      <c r="MB100" s="386"/>
      <c r="MC100" s="386"/>
      <c r="MD100" s="386"/>
      <c r="ME100" s="386"/>
      <c r="MF100" s="386"/>
      <c r="MG100" s="386"/>
      <c r="MH100" s="386"/>
      <c r="MI100" s="386"/>
      <c r="NQ100" s="386" t="s">
        <v>478</v>
      </c>
      <c r="NR100" s="386"/>
      <c r="NS100" s="386"/>
      <c r="NT100" s="386"/>
      <c r="NU100" s="386"/>
      <c r="NV100" s="386"/>
      <c r="NW100" s="386"/>
      <c r="NX100" s="386"/>
      <c r="NY100" s="386"/>
      <c r="NZ100" s="386"/>
      <c r="OA100" s="386"/>
      <c r="OB100" s="386"/>
    </row>
    <row r="101" spans="1:392">
      <c r="A101" s="23"/>
      <c r="B101" s="3"/>
      <c r="C101" s="69">
        <f>C91+C99</f>
        <v>50000</v>
      </c>
      <c r="D101" s="69">
        <f t="shared" ref="D101:N101" si="61">D91+D99</f>
        <v>50000</v>
      </c>
      <c r="E101" s="69">
        <f t="shared" si="61"/>
        <v>47500</v>
      </c>
      <c r="F101" s="69">
        <f t="shared" si="61"/>
        <v>43000</v>
      </c>
      <c r="G101" s="69">
        <f t="shared" si="61"/>
        <v>43000</v>
      </c>
      <c r="H101" s="69">
        <f t="shared" si="61"/>
        <v>41000</v>
      </c>
      <c r="I101" s="69">
        <f t="shared" si="61"/>
        <v>20500</v>
      </c>
      <c r="J101" s="69">
        <f t="shared" si="61"/>
        <v>15500</v>
      </c>
      <c r="K101" s="69">
        <f t="shared" si="61"/>
        <v>6400</v>
      </c>
      <c r="L101" s="69">
        <f t="shared" si="61"/>
        <v>6275</v>
      </c>
      <c r="M101" s="69">
        <f t="shared" si="61"/>
        <v>26500</v>
      </c>
      <c r="N101" s="69">
        <f t="shared" si="61"/>
        <v>26500</v>
      </c>
      <c r="O101" s="22"/>
      <c r="AL101" s="335"/>
    </row>
    <row r="102" spans="1:392" ht="19">
      <c r="A102" s="23"/>
      <c r="B102" s="3"/>
      <c r="C102" s="386" t="s">
        <v>388</v>
      </c>
      <c r="D102" s="386"/>
      <c r="E102" s="386"/>
      <c r="F102" s="386"/>
      <c r="G102" s="386"/>
      <c r="H102" s="386"/>
      <c r="I102" s="386"/>
      <c r="J102" s="386"/>
      <c r="K102" s="386"/>
      <c r="L102" s="386"/>
      <c r="M102" s="386"/>
      <c r="N102" s="386"/>
      <c r="O102" s="22"/>
      <c r="AL102" s="335"/>
    </row>
    <row r="103" spans="1:392">
      <c r="A103" s="23"/>
      <c r="B103" s="3"/>
      <c r="C103" s="335"/>
      <c r="D103" s="335"/>
      <c r="E103" s="335"/>
      <c r="F103" s="335"/>
      <c r="G103" s="335"/>
      <c r="H103" s="335"/>
      <c r="I103" s="335"/>
      <c r="J103" s="335"/>
      <c r="K103" s="335"/>
      <c r="L103" s="335"/>
      <c r="M103" s="335"/>
      <c r="N103" s="335"/>
      <c r="O103" s="22"/>
      <c r="AL103" s="335"/>
      <c r="AU103" s="363" t="s">
        <v>110</v>
      </c>
      <c r="AV103" s="363"/>
      <c r="AW103" s="363"/>
      <c r="AX103" s="363"/>
      <c r="AY103" s="363"/>
      <c r="AZ103" s="363"/>
      <c r="BA103" s="363"/>
      <c r="BB103" s="363"/>
      <c r="BC103" s="363"/>
      <c r="BD103" s="363"/>
      <c r="BE103" s="363"/>
      <c r="BF103" s="363"/>
      <c r="BJ103" s="363" t="s">
        <v>110</v>
      </c>
      <c r="BK103" s="363"/>
      <c r="BL103" s="363"/>
      <c r="BM103" s="363"/>
      <c r="BN103" s="363"/>
      <c r="BO103" s="363"/>
      <c r="BP103" s="363"/>
      <c r="BQ103" s="363"/>
      <c r="BR103" s="363"/>
      <c r="BS103" s="363"/>
      <c r="BT103" s="363"/>
      <c r="BU103" s="363"/>
      <c r="BY103" s="363" t="s">
        <v>110</v>
      </c>
      <c r="BZ103" s="363"/>
      <c r="CA103" s="363"/>
      <c r="CB103" s="363"/>
      <c r="CC103" s="363"/>
      <c r="CD103" s="363"/>
      <c r="CE103" s="363"/>
      <c r="CF103" s="363"/>
      <c r="CG103" s="363"/>
      <c r="CH103" s="363"/>
      <c r="CI103" s="363"/>
      <c r="CJ103" s="363"/>
      <c r="CQ103" s="363" t="s">
        <v>1</v>
      </c>
      <c r="CR103" s="363"/>
      <c r="CS103" s="363"/>
      <c r="CT103" s="363"/>
      <c r="CU103" s="363"/>
      <c r="CV103" s="363"/>
      <c r="CW103" s="363"/>
      <c r="CX103" s="363"/>
      <c r="CY103" s="363"/>
      <c r="EG103" s="363" t="s">
        <v>110</v>
      </c>
      <c r="EH103" s="363"/>
      <c r="EI103" s="363"/>
      <c r="EJ103" s="363"/>
      <c r="EK103" s="363"/>
      <c r="EL103" s="363"/>
      <c r="EM103" s="363"/>
      <c r="EN103" s="363"/>
      <c r="EO103" s="363"/>
      <c r="EP103" s="363"/>
      <c r="EQ103" s="363"/>
      <c r="ER103" s="363"/>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6"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6" t="s">
        <v>173</v>
      </c>
      <c r="EF105" s="28" t="s">
        <v>14</v>
      </c>
      <c r="EG105" s="186">
        <f ca="1">IF((ROW()-ROW($EG$105))=(COLUMN()-COLUMN($EG$105)),INDIRECT(ADDRESS(ROW(EG$99),COLUMN(EG$99))),0)</f>
        <v>50000</v>
      </c>
      <c r="EH105" s="186">
        <f t="shared" ref="EH105:ER116" ca="1" si="62">IF((ROW()-ROW($EG$105))=(COLUMN()-COLUMN($EG$105)),INDIRECT(ADDRESS(ROW(EH$99),COLUMN(EH$99))),0)</f>
        <v>0</v>
      </c>
      <c r="EI105" s="186">
        <f t="shared" ca="1" si="62"/>
        <v>0</v>
      </c>
      <c r="EJ105" s="186">
        <f t="shared" ca="1" si="62"/>
        <v>0</v>
      </c>
      <c r="EK105" s="186">
        <f t="shared" ca="1" si="62"/>
        <v>0</v>
      </c>
      <c r="EL105" s="186">
        <f t="shared" ca="1" si="62"/>
        <v>0</v>
      </c>
      <c r="EM105" s="186">
        <f t="shared" ca="1" si="62"/>
        <v>0</v>
      </c>
      <c r="EN105" s="186">
        <f t="shared" ca="1" si="62"/>
        <v>0</v>
      </c>
      <c r="EO105" s="186">
        <f t="shared" ca="1" si="62"/>
        <v>0</v>
      </c>
      <c r="EP105" s="186">
        <f t="shared" ca="1" si="62"/>
        <v>0</v>
      </c>
      <c r="EQ105" s="186">
        <f t="shared" ca="1" si="62"/>
        <v>0</v>
      </c>
      <c r="ER105" s="186">
        <f t="shared" ca="1" si="62"/>
        <v>0</v>
      </c>
      <c r="EX105" s="356" t="s">
        <v>173</v>
      </c>
      <c r="EY105" s="28" t="s">
        <v>14</v>
      </c>
      <c r="EZ105" s="186">
        <f ca="1">IF((ROW()-ROW($EZ$105))=(COLUMN()-COLUMN($EZ$105)),INDIRECT(ADDRESS(ROW(EZ$99),COLUMN(EZ$99))),0)</f>
        <v>50000</v>
      </c>
      <c r="FA105" s="186">
        <f t="shared" ref="FA105:FK116" ca="1" si="63">IF((ROW()-ROW($EZ$105))=(COLUMN()-COLUMN($EZ$105)),INDIRECT(ADDRESS(ROW(FA$99),COLUMN(FA$99))),0)</f>
        <v>0</v>
      </c>
      <c r="FB105" s="186">
        <f t="shared" ca="1" si="63"/>
        <v>0</v>
      </c>
      <c r="FC105" s="186">
        <f t="shared" ca="1" si="63"/>
        <v>0</v>
      </c>
      <c r="FD105" s="186">
        <f t="shared" ca="1" si="63"/>
        <v>0</v>
      </c>
      <c r="FE105" s="186">
        <f t="shared" ca="1" si="63"/>
        <v>0</v>
      </c>
      <c r="FF105" s="186">
        <f t="shared" ca="1" si="63"/>
        <v>0</v>
      </c>
      <c r="FG105" s="186">
        <f t="shared" ca="1" si="63"/>
        <v>0</v>
      </c>
      <c r="FH105" s="186">
        <f t="shared" ca="1" si="63"/>
        <v>0</v>
      </c>
      <c r="FI105" s="186">
        <f t="shared" ca="1" si="63"/>
        <v>0</v>
      </c>
      <c r="FJ105" s="186">
        <f t="shared" ca="1" si="63"/>
        <v>0</v>
      </c>
      <c r="FK105" s="186">
        <f t="shared" ca="1" si="63"/>
        <v>0</v>
      </c>
      <c r="GQ105" s="356" t="s">
        <v>173</v>
      </c>
      <c r="GR105" s="28" t="s">
        <v>14</v>
      </c>
      <c r="GS105" s="186">
        <f ca="1">IF((ROW()-ROW($GS$105))=(COLUMN()-COLUMN($GS$105)),INDIRECT(ADDRESS(ROW(GS$99),COLUMN(GS$99))),0)</f>
        <v>50000</v>
      </c>
      <c r="GT105" s="186">
        <f t="shared" ref="GT105:HD116" ca="1" si="64">IF((ROW()-ROW($GS$105))=(COLUMN()-COLUMN($GS$105)),INDIRECT(ADDRESS(ROW(GT$99),COLUMN(GT$99))),0)</f>
        <v>0</v>
      </c>
      <c r="GU105" s="186">
        <f t="shared" ca="1" si="64"/>
        <v>0</v>
      </c>
      <c r="GV105" s="186">
        <f t="shared" ca="1" si="64"/>
        <v>0</v>
      </c>
      <c r="GW105" s="186">
        <f t="shared" ca="1" si="64"/>
        <v>0</v>
      </c>
      <c r="GX105" s="186">
        <f t="shared" ca="1" si="64"/>
        <v>0</v>
      </c>
      <c r="GY105" s="186">
        <f t="shared" ca="1" si="64"/>
        <v>0</v>
      </c>
      <c r="GZ105" s="186">
        <f t="shared" ca="1" si="64"/>
        <v>0</v>
      </c>
      <c r="HA105" s="186">
        <f t="shared" ca="1" si="64"/>
        <v>0</v>
      </c>
      <c r="HB105" s="186">
        <f t="shared" ca="1" si="64"/>
        <v>0</v>
      </c>
      <c r="HC105" s="186">
        <f t="shared" ca="1" si="64"/>
        <v>0</v>
      </c>
      <c r="HD105" s="186">
        <f t="shared" ca="1" si="64"/>
        <v>0</v>
      </c>
      <c r="IJ105" s="356" t="s">
        <v>173</v>
      </c>
      <c r="IK105" s="28" t="s">
        <v>14</v>
      </c>
      <c r="IL105" s="186">
        <f ca="1">IF((ROW()-ROW($IL$105))=(COLUMN()-COLUMN($IL$105)),INDIRECT(ADDRESS(ROW(IL$99),COLUMN(IL$99))),0)</f>
        <v>50000</v>
      </c>
      <c r="IM105" s="186">
        <f t="shared" ref="IM105:IW116" ca="1" si="65">IF((ROW()-ROW($IL$105))=(COLUMN()-COLUMN($IL$105)),INDIRECT(ADDRESS(ROW(IM$99),COLUMN(IM$99))),0)</f>
        <v>0</v>
      </c>
      <c r="IN105" s="186">
        <f t="shared" ca="1" si="65"/>
        <v>0</v>
      </c>
      <c r="IO105" s="186">
        <f t="shared" ca="1" si="65"/>
        <v>0</v>
      </c>
      <c r="IP105" s="186">
        <f t="shared" ca="1" si="65"/>
        <v>0</v>
      </c>
      <c r="IQ105" s="186">
        <f t="shared" ca="1" si="65"/>
        <v>0</v>
      </c>
      <c r="IR105" s="186">
        <f t="shared" ca="1" si="65"/>
        <v>0</v>
      </c>
      <c r="IS105" s="186">
        <f t="shared" ca="1" si="65"/>
        <v>0</v>
      </c>
      <c r="IT105" s="186">
        <f t="shared" ca="1" si="65"/>
        <v>0</v>
      </c>
      <c r="IU105" s="186">
        <f t="shared" ca="1" si="65"/>
        <v>0</v>
      </c>
      <c r="IV105" s="186">
        <f t="shared" ca="1" si="65"/>
        <v>0</v>
      </c>
      <c r="IW105" s="186">
        <f t="shared" ca="1" si="65"/>
        <v>0</v>
      </c>
      <c r="KC105" s="356" t="s">
        <v>173</v>
      </c>
      <c r="KD105" s="28" t="s">
        <v>14</v>
      </c>
      <c r="KE105" s="186">
        <f ca="1">IF((ROW()-ROW($KE$105))=(COLUMN()-COLUMN($KE$105)),INDIRECT(ADDRESS(ROW(KE$99),COLUMN(KE$99))),0)</f>
        <v>50000</v>
      </c>
      <c r="KF105" s="186">
        <f t="shared" ref="KF105:KP116" ca="1" si="66">IF((ROW()-ROW($KE$105))=(COLUMN()-COLUMN($KE$105)),INDIRECT(ADDRESS(ROW(KF$99),COLUMN(KF$99))),0)</f>
        <v>0</v>
      </c>
      <c r="KG105" s="186">
        <f t="shared" ca="1" si="66"/>
        <v>0</v>
      </c>
      <c r="KH105" s="186">
        <f t="shared" ca="1" si="66"/>
        <v>0</v>
      </c>
      <c r="KI105" s="186">
        <f t="shared" ca="1" si="66"/>
        <v>0</v>
      </c>
      <c r="KJ105" s="186">
        <f t="shared" ca="1" si="66"/>
        <v>0</v>
      </c>
      <c r="KK105" s="186">
        <f t="shared" ca="1" si="66"/>
        <v>0</v>
      </c>
      <c r="KL105" s="186">
        <f t="shared" ca="1" si="66"/>
        <v>0</v>
      </c>
      <c r="KM105" s="186">
        <f t="shared" ca="1" si="66"/>
        <v>0</v>
      </c>
      <c r="KN105" s="186">
        <f t="shared" ca="1" si="66"/>
        <v>0</v>
      </c>
      <c r="KO105" s="186">
        <f t="shared" ca="1" si="66"/>
        <v>0</v>
      </c>
      <c r="KP105" s="186">
        <f t="shared" ca="1" si="66"/>
        <v>0</v>
      </c>
      <c r="LV105" s="356" t="s">
        <v>173</v>
      </c>
      <c r="LW105" s="28" t="s">
        <v>14</v>
      </c>
      <c r="LX105" s="186">
        <f ca="1">IF((ROW()-ROW($LX$105))=(COLUMN()-COLUMN($LX$105)),INDIRECT(ADDRESS(ROW(LX$99),COLUMN(LX$99))),0)</f>
        <v>50000</v>
      </c>
      <c r="LY105" s="186">
        <f t="shared" ref="LY105:MI116" ca="1" si="67">IF((ROW()-ROW($LX$105))=(COLUMN()-COLUMN($LX$105)),INDIRECT(ADDRESS(ROW(LY$99),COLUMN(LY$99))),0)</f>
        <v>0</v>
      </c>
      <c r="LZ105" s="186">
        <f t="shared" ca="1" si="67"/>
        <v>0</v>
      </c>
      <c r="MA105" s="186">
        <f t="shared" ca="1" si="67"/>
        <v>0</v>
      </c>
      <c r="MB105" s="186">
        <f t="shared" ca="1" si="67"/>
        <v>0</v>
      </c>
      <c r="MC105" s="186">
        <f t="shared" ca="1" si="67"/>
        <v>0</v>
      </c>
      <c r="MD105" s="186">
        <f t="shared" ca="1" si="67"/>
        <v>0</v>
      </c>
      <c r="ME105" s="186">
        <f t="shared" ca="1" si="67"/>
        <v>0</v>
      </c>
      <c r="MF105" s="186">
        <f t="shared" ca="1" si="67"/>
        <v>0</v>
      </c>
      <c r="MG105" s="186">
        <f t="shared" ca="1" si="67"/>
        <v>0</v>
      </c>
      <c r="MH105" s="186">
        <f t="shared" ca="1" si="67"/>
        <v>0</v>
      </c>
      <c r="MI105" s="186">
        <f t="shared" ca="1" si="67"/>
        <v>0</v>
      </c>
      <c r="NO105" s="356" t="s">
        <v>173</v>
      </c>
      <c r="NP105" s="28" t="s">
        <v>14</v>
      </c>
      <c r="NQ105" s="186">
        <f ca="1">IF((ROW()-ROW($NQ$105))=(COLUMN()-COLUMN($NQ$105)),INDIRECT(ADDRESS(ROW(NQ$99),COLUMN(NQ$99))),0)</f>
        <v>50000</v>
      </c>
      <c r="NR105" s="186">
        <f t="shared" ref="NR105:OB116" ca="1" si="68">IF((ROW()-ROW($NQ$105))=(COLUMN()-COLUMN($NQ$105)),INDIRECT(ADDRESS(ROW(NR$99),COLUMN(NR$99))),0)</f>
        <v>0</v>
      </c>
      <c r="NS105" s="186">
        <f t="shared" ca="1" si="68"/>
        <v>0</v>
      </c>
      <c r="NT105" s="186">
        <f t="shared" ca="1" si="68"/>
        <v>0</v>
      </c>
      <c r="NU105" s="186">
        <f t="shared" ca="1" si="68"/>
        <v>0</v>
      </c>
      <c r="NV105" s="186">
        <f t="shared" ca="1" si="68"/>
        <v>0</v>
      </c>
      <c r="NW105" s="186">
        <f t="shared" ca="1" si="68"/>
        <v>0</v>
      </c>
      <c r="NX105" s="186">
        <f t="shared" ca="1" si="68"/>
        <v>0</v>
      </c>
      <c r="NY105" s="186">
        <f t="shared" ca="1" si="68"/>
        <v>0</v>
      </c>
      <c r="NZ105" s="186">
        <f t="shared" ca="1" si="68"/>
        <v>0</v>
      </c>
      <c r="OA105" s="186">
        <f t="shared" ca="1" si="68"/>
        <v>0</v>
      </c>
      <c r="OB105" s="186">
        <f t="shared" ca="1" si="68"/>
        <v>0</v>
      </c>
    </row>
    <row r="106" spans="1:392">
      <c r="A106" s="356"/>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9">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70">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71">SUM(CQ106:CY106)</f>
        <v>1</v>
      </c>
      <c r="EE106" s="356"/>
      <c r="EF106" s="28" t="s">
        <v>203</v>
      </c>
      <c r="EG106" s="186">
        <f t="shared" ref="EG106:EG116" ca="1" si="72">IF((ROW()-ROW($EG$105))=(COLUMN()-COLUMN($EG$105)),INDIRECT(ADDRESS(ROW(EG$99),COLUMN(EG$99))),0)</f>
        <v>0</v>
      </c>
      <c r="EH106" s="186">
        <f t="shared" ca="1" si="62"/>
        <v>0</v>
      </c>
      <c r="EI106" s="186">
        <f t="shared" ca="1" si="62"/>
        <v>0</v>
      </c>
      <c r="EJ106" s="186">
        <f t="shared" ca="1" si="62"/>
        <v>0</v>
      </c>
      <c r="EK106" s="186">
        <f t="shared" ca="1" si="62"/>
        <v>0</v>
      </c>
      <c r="EL106" s="186">
        <f t="shared" ca="1" si="62"/>
        <v>0</v>
      </c>
      <c r="EM106" s="186">
        <f t="shared" ca="1" si="62"/>
        <v>0</v>
      </c>
      <c r="EN106" s="186">
        <f t="shared" ca="1" si="62"/>
        <v>0</v>
      </c>
      <c r="EO106" s="186">
        <f t="shared" ca="1" si="62"/>
        <v>0</v>
      </c>
      <c r="EP106" s="186">
        <f t="shared" ca="1" si="62"/>
        <v>0</v>
      </c>
      <c r="EQ106" s="186">
        <f t="shared" ca="1" si="62"/>
        <v>0</v>
      </c>
      <c r="ER106" s="186">
        <f t="shared" ca="1" si="62"/>
        <v>0</v>
      </c>
      <c r="EX106" s="356"/>
      <c r="EY106" s="28" t="s">
        <v>203</v>
      </c>
      <c r="EZ106" s="186">
        <f t="shared" ref="EZ106:EZ116" ca="1" si="73">IF((ROW()-ROW($EZ$105))=(COLUMN()-COLUMN($EZ$105)),INDIRECT(ADDRESS(ROW(EZ$99),COLUMN(EZ$99))),0)</f>
        <v>0</v>
      </c>
      <c r="FA106" s="186">
        <f t="shared" ca="1" si="63"/>
        <v>47551.117451260106</v>
      </c>
      <c r="FB106" s="186">
        <f t="shared" ca="1" si="63"/>
        <v>0</v>
      </c>
      <c r="FC106" s="186">
        <f t="shared" ca="1" si="63"/>
        <v>0</v>
      </c>
      <c r="FD106" s="186">
        <f t="shared" ca="1" si="63"/>
        <v>0</v>
      </c>
      <c r="FE106" s="186">
        <f t="shared" ca="1" si="63"/>
        <v>0</v>
      </c>
      <c r="FF106" s="186">
        <f t="shared" ca="1" si="63"/>
        <v>0</v>
      </c>
      <c r="FG106" s="186">
        <f t="shared" ca="1" si="63"/>
        <v>0</v>
      </c>
      <c r="FH106" s="186">
        <f t="shared" ca="1" si="63"/>
        <v>0</v>
      </c>
      <c r="FI106" s="186">
        <f t="shared" ca="1" si="63"/>
        <v>0</v>
      </c>
      <c r="FJ106" s="186">
        <f t="shared" ca="1" si="63"/>
        <v>0</v>
      </c>
      <c r="FK106" s="186">
        <f t="shared" ca="1" si="63"/>
        <v>0</v>
      </c>
      <c r="GQ106" s="356"/>
      <c r="GR106" s="28" t="s">
        <v>203</v>
      </c>
      <c r="GS106" s="186">
        <f t="shared" ref="GS106:GS116" ca="1" si="74">IF((ROW()-ROW($GS$105))=(COLUMN()-COLUMN($GS$105)),INDIRECT(ADDRESS(ROW(GS$99),COLUMN(GS$99))),0)</f>
        <v>0</v>
      </c>
      <c r="GT106" s="186">
        <f t="shared" ca="1" si="64"/>
        <v>49812.226222123638</v>
      </c>
      <c r="GU106" s="186">
        <f t="shared" ca="1" si="64"/>
        <v>0</v>
      </c>
      <c r="GV106" s="186">
        <f t="shared" ca="1" si="64"/>
        <v>0</v>
      </c>
      <c r="GW106" s="186">
        <f t="shared" ca="1" si="64"/>
        <v>0</v>
      </c>
      <c r="GX106" s="186">
        <f t="shared" ca="1" si="64"/>
        <v>0</v>
      </c>
      <c r="GY106" s="186">
        <f t="shared" ca="1" si="64"/>
        <v>0</v>
      </c>
      <c r="GZ106" s="186">
        <f t="shared" ca="1" si="64"/>
        <v>0</v>
      </c>
      <c r="HA106" s="186">
        <f t="shared" ca="1" si="64"/>
        <v>0</v>
      </c>
      <c r="HB106" s="186">
        <f t="shared" ca="1" si="64"/>
        <v>0</v>
      </c>
      <c r="HC106" s="186">
        <f t="shared" ca="1" si="64"/>
        <v>0</v>
      </c>
      <c r="HD106" s="186">
        <f t="shared" ca="1" si="64"/>
        <v>0</v>
      </c>
      <c r="IJ106" s="356"/>
      <c r="IK106" s="28" t="s">
        <v>203</v>
      </c>
      <c r="IL106" s="186">
        <f t="shared" ref="IL106:IL116" ca="1" si="75">IF((ROW()-ROW($IL$105))=(COLUMN()-COLUMN($IL$105)),INDIRECT(ADDRESS(ROW(IL$99),COLUMN(IL$99))),0)</f>
        <v>0</v>
      </c>
      <c r="IM106" s="186">
        <f t="shared" ca="1" si="65"/>
        <v>49919.744470857047</v>
      </c>
      <c r="IN106" s="186">
        <f t="shared" ca="1" si="65"/>
        <v>0</v>
      </c>
      <c r="IO106" s="186">
        <f t="shared" ca="1" si="65"/>
        <v>0</v>
      </c>
      <c r="IP106" s="186">
        <f t="shared" ca="1" si="65"/>
        <v>0</v>
      </c>
      <c r="IQ106" s="186">
        <f t="shared" ca="1" si="65"/>
        <v>0</v>
      </c>
      <c r="IR106" s="186">
        <f t="shared" ca="1" si="65"/>
        <v>0</v>
      </c>
      <c r="IS106" s="186">
        <f t="shared" ca="1" si="65"/>
        <v>0</v>
      </c>
      <c r="IT106" s="186">
        <f t="shared" ca="1" si="65"/>
        <v>0</v>
      </c>
      <c r="IU106" s="186">
        <f t="shared" ca="1" si="65"/>
        <v>0</v>
      </c>
      <c r="IV106" s="186">
        <f t="shared" ca="1" si="65"/>
        <v>0</v>
      </c>
      <c r="IW106" s="186">
        <f t="shared" ca="1" si="65"/>
        <v>0</v>
      </c>
      <c r="KC106" s="356"/>
      <c r="KD106" s="28" t="s">
        <v>203</v>
      </c>
      <c r="KE106" s="186">
        <f t="shared" ref="KE106:KE116" ca="1" si="76">IF((ROW()-ROW($KE$105))=(COLUMN()-COLUMN($KE$105)),INDIRECT(ADDRESS(ROW(KE$99),COLUMN(KE$99))),0)</f>
        <v>0</v>
      </c>
      <c r="KF106" s="186">
        <f t="shared" ca="1" si="66"/>
        <v>49924.857083730727</v>
      </c>
      <c r="KG106" s="186">
        <f t="shared" ca="1" si="66"/>
        <v>0</v>
      </c>
      <c r="KH106" s="186">
        <f t="shared" ca="1" si="66"/>
        <v>0</v>
      </c>
      <c r="KI106" s="186">
        <f t="shared" ca="1" si="66"/>
        <v>0</v>
      </c>
      <c r="KJ106" s="186">
        <f t="shared" ca="1" si="66"/>
        <v>0</v>
      </c>
      <c r="KK106" s="186">
        <f t="shared" ca="1" si="66"/>
        <v>0</v>
      </c>
      <c r="KL106" s="186">
        <f t="shared" ca="1" si="66"/>
        <v>0</v>
      </c>
      <c r="KM106" s="186">
        <f t="shared" ca="1" si="66"/>
        <v>0</v>
      </c>
      <c r="KN106" s="186">
        <f t="shared" ca="1" si="66"/>
        <v>0</v>
      </c>
      <c r="KO106" s="186">
        <f t="shared" ca="1" si="66"/>
        <v>0</v>
      </c>
      <c r="KP106" s="186">
        <f t="shared" ca="1" si="66"/>
        <v>0</v>
      </c>
      <c r="LV106" s="356"/>
      <c r="LW106" s="28" t="s">
        <v>203</v>
      </c>
      <c r="LX106" s="186">
        <f t="shared" ref="LX106:LX116" ca="1" si="77">IF((ROW()-ROW($LX$105))=(COLUMN()-COLUMN($LX$105)),INDIRECT(ADDRESS(ROW(LX$99),COLUMN(LX$99))),0)</f>
        <v>0</v>
      </c>
      <c r="LY106" s="186">
        <f t="shared" ca="1" si="67"/>
        <v>50009.582537964241</v>
      </c>
      <c r="LZ106" s="186">
        <f t="shared" ca="1" si="67"/>
        <v>0</v>
      </c>
      <c r="MA106" s="186">
        <f t="shared" ca="1" si="67"/>
        <v>0</v>
      </c>
      <c r="MB106" s="186">
        <f t="shared" ca="1" si="67"/>
        <v>0</v>
      </c>
      <c r="MC106" s="186">
        <f t="shared" ca="1" si="67"/>
        <v>0</v>
      </c>
      <c r="MD106" s="186">
        <f t="shared" ca="1" si="67"/>
        <v>0</v>
      </c>
      <c r="ME106" s="186">
        <f t="shared" ca="1" si="67"/>
        <v>0</v>
      </c>
      <c r="MF106" s="186">
        <f t="shared" ca="1" si="67"/>
        <v>0</v>
      </c>
      <c r="MG106" s="186">
        <f t="shared" ca="1" si="67"/>
        <v>0</v>
      </c>
      <c r="MH106" s="186">
        <f t="shared" ca="1" si="67"/>
        <v>0</v>
      </c>
      <c r="MI106" s="186">
        <f t="shared" ca="1" si="67"/>
        <v>0</v>
      </c>
      <c r="NO106" s="356"/>
      <c r="NP106" s="28" t="s">
        <v>203</v>
      </c>
      <c r="NQ106" s="186">
        <f t="shared" ref="NQ106:NQ116" ca="1" si="78">IF((ROW()-ROW($NQ$105))=(COLUMN()-COLUMN($NQ$105)),INDIRECT(ADDRESS(ROW(NQ$99),COLUMN(NQ$99))),0)</f>
        <v>0</v>
      </c>
      <c r="NR106" s="186">
        <f t="shared" ca="1" si="68"/>
        <v>50022.555683717554</v>
      </c>
      <c r="NS106" s="186">
        <f t="shared" ca="1" si="68"/>
        <v>0</v>
      </c>
      <c r="NT106" s="186">
        <f t="shared" ca="1" si="68"/>
        <v>0</v>
      </c>
      <c r="NU106" s="186">
        <f t="shared" ca="1" si="68"/>
        <v>0</v>
      </c>
      <c r="NV106" s="186">
        <f t="shared" ca="1" si="68"/>
        <v>0</v>
      </c>
      <c r="NW106" s="186">
        <f t="shared" ca="1" si="68"/>
        <v>0</v>
      </c>
      <c r="NX106" s="186">
        <f t="shared" ca="1" si="68"/>
        <v>0</v>
      </c>
      <c r="NY106" s="186">
        <f t="shared" ca="1" si="68"/>
        <v>0</v>
      </c>
      <c r="NZ106" s="186">
        <f t="shared" ca="1" si="68"/>
        <v>0</v>
      </c>
      <c r="OA106" s="186">
        <f t="shared" ca="1" si="68"/>
        <v>0</v>
      </c>
      <c r="OB106" s="186">
        <f t="shared" ca="1" si="68"/>
        <v>0</v>
      </c>
    </row>
    <row r="107" spans="1:392">
      <c r="A107" s="356"/>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9"/>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70"/>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71"/>
        <v>1</v>
      </c>
      <c r="EE107" s="356"/>
      <c r="EF107" s="28" t="s">
        <v>204</v>
      </c>
      <c r="EG107" s="186">
        <f t="shared" ca="1" si="72"/>
        <v>0</v>
      </c>
      <c r="EH107" s="186">
        <f t="shared" ca="1" si="62"/>
        <v>0</v>
      </c>
      <c r="EI107" s="186">
        <f t="shared" ca="1" si="62"/>
        <v>0</v>
      </c>
      <c r="EJ107" s="186">
        <f t="shared" ca="1" si="62"/>
        <v>0</v>
      </c>
      <c r="EK107" s="186">
        <f t="shared" ca="1" si="62"/>
        <v>0</v>
      </c>
      <c r="EL107" s="186">
        <f t="shared" ca="1" si="62"/>
        <v>0</v>
      </c>
      <c r="EM107" s="186">
        <f t="shared" ca="1" si="62"/>
        <v>0</v>
      </c>
      <c r="EN107" s="186">
        <f t="shared" ca="1" si="62"/>
        <v>0</v>
      </c>
      <c r="EO107" s="186">
        <f t="shared" ca="1" si="62"/>
        <v>0</v>
      </c>
      <c r="EP107" s="186">
        <f t="shared" ca="1" si="62"/>
        <v>0</v>
      </c>
      <c r="EQ107" s="186">
        <f t="shared" ca="1" si="62"/>
        <v>0</v>
      </c>
      <c r="ER107" s="186">
        <f t="shared" ca="1" si="62"/>
        <v>0</v>
      </c>
      <c r="EX107" s="356"/>
      <c r="EY107" s="28" t="s">
        <v>204</v>
      </c>
      <c r="EZ107" s="186">
        <f t="shared" ca="1" si="73"/>
        <v>0</v>
      </c>
      <c r="FA107" s="186">
        <f t="shared" ca="1" si="63"/>
        <v>0</v>
      </c>
      <c r="FB107" s="186">
        <f t="shared" ca="1" si="63"/>
        <v>0</v>
      </c>
      <c r="FC107" s="186">
        <f t="shared" ca="1" si="63"/>
        <v>0</v>
      </c>
      <c r="FD107" s="186">
        <f t="shared" ca="1" si="63"/>
        <v>0</v>
      </c>
      <c r="FE107" s="186">
        <f t="shared" ca="1" si="63"/>
        <v>0</v>
      </c>
      <c r="FF107" s="186">
        <f t="shared" ca="1" si="63"/>
        <v>0</v>
      </c>
      <c r="FG107" s="186">
        <f t="shared" ca="1" si="63"/>
        <v>0</v>
      </c>
      <c r="FH107" s="186">
        <f t="shared" ca="1" si="63"/>
        <v>0</v>
      </c>
      <c r="FI107" s="186">
        <f t="shared" ca="1" si="63"/>
        <v>0</v>
      </c>
      <c r="FJ107" s="186">
        <f t="shared" ca="1" si="63"/>
        <v>0</v>
      </c>
      <c r="FK107" s="186">
        <f t="shared" ca="1" si="63"/>
        <v>0</v>
      </c>
      <c r="GQ107" s="356"/>
      <c r="GR107" s="28" t="s">
        <v>204</v>
      </c>
      <c r="GS107" s="186">
        <f t="shared" ca="1" si="74"/>
        <v>0</v>
      </c>
      <c r="GT107" s="186">
        <f t="shared" ca="1" si="64"/>
        <v>0</v>
      </c>
      <c r="GU107" s="186">
        <f t="shared" ca="1" si="64"/>
        <v>44656.486472177159</v>
      </c>
      <c r="GV107" s="186">
        <f t="shared" ca="1" si="64"/>
        <v>0</v>
      </c>
      <c r="GW107" s="186">
        <f t="shared" ca="1" si="64"/>
        <v>0</v>
      </c>
      <c r="GX107" s="186">
        <f t="shared" ca="1" si="64"/>
        <v>0</v>
      </c>
      <c r="GY107" s="186">
        <f t="shared" ca="1" si="64"/>
        <v>0</v>
      </c>
      <c r="GZ107" s="186">
        <f t="shared" ca="1" si="64"/>
        <v>0</v>
      </c>
      <c r="HA107" s="186">
        <f t="shared" ca="1" si="64"/>
        <v>0</v>
      </c>
      <c r="HB107" s="186">
        <f t="shared" ca="1" si="64"/>
        <v>0</v>
      </c>
      <c r="HC107" s="186">
        <f t="shared" ca="1" si="64"/>
        <v>0</v>
      </c>
      <c r="HD107" s="186">
        <f t="shared" ca="1" si="64"/>
        <v>0</v>
      </c>
      <c r="IJ107" s="356"/>
      <c r="IK107" s="28" t="s">
        <v>204</v>
      </c>
      <c r="IL107" s="186">
        <f t="shared" ca="1" si="75"/>
        <v>0</v>
      </c>
      <c r="IM107" s="186">
        <f t="shared" ca="1" si="65"/>
        <v>0</v>
      </c>
      <c r="IN107" s="186">
        <f t="shared" ca="1" si="65"/>
        <v>47244.639989790172</v>
      </c>
      <c r="IO107" s="186">
        <f t="shared" ca="1" si="65"/>
        <v>0</v>
      </c>
      <c r="IP107" s="186">
        <f t="shared" ca="1" si="65"/>
        <v>0</v>
      </c>
      <c r="IQ107" s="186">
        <f t="shared" ca="1" si="65"/>
        <v>0</v>
      </c>
      <c r="IR107" s="186">
        <f t="shared" ca="1" si="65"/>
        <v>0</v>
      </c>
      <c r="IS107" s="186">
        <f t="shared" ca="1" si="65"/>
        <v>0</v>
      </c>
      <c r="IT107" s="186">
        <f t="shared" ca="1" si="65"/>
        <v>0</v>
      </c>
      <c r="IU107" s="186">
        <f t="shared" ca="1" si="65"/>
        <v>0</v>
      </c>
      <c r="IV107" s="186">
        <f t="shared" ca="1" si="65"/>
        <v>0</v>
      </c>
      <c r="IW107" s="186">
        <f t="shared" ca="1" si="65"/>
        <v>0</v>
      </c>
      <c r="KC107" s="356"/>
      <c r="KD107" s="28" t="s">
        <v>204</v>
      </c>
      <c r="KE107" s="186">
        <f t="shared" ca="1" si="76"/>
        <v>0</v>
      </c>
      <c r="KF107" s="186">
        <f t="shared" ca="1" si="66"/>
        <v>0</v>
      </c>
      <c r="KG107" s="186">
        <f t="shared" ca="1" si="66"/>
        <v>47372.545041463469</v>
      </c>
      <c r="KH107" s="186">
        <f t="shared" ca="1" si="66"/>
        <v>0</v>
      </c>
      <c r="KI107" s="186">
        <f t="shared" ca="1" si="66"/>
        <v>0</v>
      </c>
      <c r="KJ107" s="186">
        <f t="shared" ca="1" si="66"/>
        <v>0</v>
      </c>
      <c r="KK107" s="186">
        <f t="shared" ca="1" si="66"/>
        <v>0</v>
      </c>
      <c r="KL107" s="186">
        <f t="shared" ca="1" si="66"/>
        <v>0</v>
      </c>
      <c r="KM107" s="186">
        <f t="shared" ca="1" si="66"/>
        <v>0</v>
      </c>
      <c r="KN107" s="186">
        <f t="shared" ca="1" si="66"/>
        <v>0</v>
      </c>
      <c r="KO107" s="186">
        <f t="shared" ca="1" si="66"/>
        <v>0</v>
      </c>
      <c r="KP107" s="186">
        <f t="shared" ca="1" si="66"/>
        <v>0</v>
      </c>
      <c r="LV107" s="356"/>
      <c r="LW107" s="28" t="s">
        <v>204</v>
      </c>
      <c r="LX107" s="186">
        <f t="shared" ca="1" si="77"/>
        <v>0</v>
      </c>
      <c r="LY107" s="186">
        <f t="shared" ca="1" si="67"/>
        <v>0</v>
      </c>
      <c r="LZ107" s="186">
        <f t="shared" ca="1" si="67"/>
        <v>47445.98674779883</v>
      </c>
      <c r="MA107" s="186">
        <f t="shared" ca="1" si="67"/>
        <v>0</v>
      </c>
      <c r="MB107" s="186">
        <f t="shared" ca="1" si="67"/>
        <v>0</v>
      </c>
      <c r="MC107" s="186">
        <f t="shared" ca="1" si="67"/>
        <v>0</v>
      </c>
      <c r="MD107" s="186">
        <f t="shared" ca="1" si="67"/>
        <v>0</v>
      </c>
      <c r="ME107" s="186">
        <f t="shared" ca="1" si="67"/>
        <v>0</v>
      </c>
      <c r="MF107" s="186">
        <f t="shared" ca="1" si="67"/>
        <v>0</v>
      </c>
      <c r="MG107" s="186">
        <f t="shared" ca="1" si="67"/>
        <v>0</v>
      </c>
      <c r="MH107" s="186">
        <f t="shared" ca="1" si="67"/>
        <v>0</v>
      </c>
      <c r="MI107" s="186">
        <f t="shared" ca="1" si="67"/>
        <v>0</v>
      </c>
      <c r="NO107" s="356"/>
      <c r="NP107" s="28" t="s">
        <v>204</v>
      </c>
      <c r="NQ107" s="186">
        <f t="shared" ca="1" si="78"/>
        <v>0</v>
      </c>
      <c r="NR107" s="186">
        <f t="shared" ca="1" si="68"/>
        <v>0</v>
      </c>
      <c r="NS107" s="186">
        <f t="shared" ca="1" si="68"/>
        <v>47532.00582908409</v>
      </c>
      <c r="NT107" s="186">
        <f t="shared" ca="1" si="68"/>
        <v>0</v>
      </c>
      <c r="NU107" s="186">
        <f t="shared" ca="1" si="68"/>
        <v>0</v>
      </c>
      <c r="NV107" s="186">
        <f t="shared" ca="1" si="68"/>
        <v>0</v>
      </c>
      <c r="NW107" s="186">
        <f t="shared" ca="1" si="68"/>
        <v>0</v>
      </c>
      <c r="NX107" s="186">
        <f t="shared" ca="1" si="68"/>
        <v>0</v>
      </c>
      <c r="NY107" s="186">
        <f t="shared" ca="1" si="68"/>
        <v>0</v>
      </c>
      <c r="NZ107" s="186">
        <f t="shared" ca="1" si="68"/>
        <v>0</v>
      </c>
      <c r="OA107" s="186">
        <f t="shared" ca="1" si="68"/>
        <v>0</v>
      </c>
      <c r="OB107" s="186">
        <f t="shared" ca="1" si="68"/>
        <v>0</v>
      </c>
    </row>
    <row r="108" spans="1:392" ht="16" customHeight="1">
      <c r="A108" s="356"/>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9"/>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70"/>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71"/>
        <v>0.99999999999999989</v>
      </c>
      <c r="EE108" s="356"/>
      <c r="EF108" s="28" t="s">
        <v>27</v>
      </c>
      <c r="EG108" s="186">
        <f t="shared" ca="1" si="72"/>
        <v>0</v>
      </c>
      <c r="EH108" s="186">
        <f t="shared" ca="1" si="62"/>
        <v>0</v>
      </c>
      <c r="EI108" s="186">
        <f t="shared" ca="1" si="62"/>
        <v>0</v>
      </c>
      <c r="EJ108" s="186">
        <f t="shared" ca="1" si="62"/>
        <v>86000</v>
      </c>
      <c r="EK108" s="186">
        <f t="shared" ca="1" si="62"/>
        <v>0</v>
      </c>
      <c r="EL108" s="186">
        <f t="shared" ca="1" si="62"/>
        <v>0</v>
      </c>
      <c r="EM108" s="186">
        <f t="shared" ca="1" si="62"/>
        <v>0</v>
      </c>
      <c r="EN108" s="186">
        <f t="shared" ca="1" si="62"/>
        <v>0</v>
      </c>
      <c r="EO108" s="186">
        <f t="shared" ca="1" si="62"/>
        <v>0</v>
      </c>
      <c r="EP108" s="186">
        <f t="shared" ca="1" si="62"/>
        <v>0</v>
      </c>
      <c r="EQ108" s="186">
        <f t="shared" ca="1" si="62"/>
        <v>0</v>
      </c>
      <c r="ER108" s="186">
        <f t="shared" ca="1" si="62"/>
        <v>0</v>
      </c>
      <c r="EX108" s="356"/>
      <c r="EY108" s="28" t="s">
        <v>27</v>
      </c>
      <c r="EZ108" s="186">
        <f t="shared" ca="1" si="73"/>
        <v>0</v>
      </c>
      <c r="FA108" s="186">
        <f t="shared" ca="1" si="63"/>
        <v>0</v>
      </c>
      <c r="FB108" s="186">
        <f t="shared" ca="1" si="63"/>
        <v>0</v>
      </c>
      <c r="FC108" s="186">
        <f t="shared" ca="1" si="63"/>
        <v>86000</v>
      </c>
      <c r="FD108" s="186">
        <f t="shared" ca="1" si="63"/>
        <v>0</v>
      </c>
      <c r="FE108" s="186">
        <f t="shared" ca="1" si="63"/>
        <v>0</v>
      </c>
      <c r="FF108" s="186">
        <f t="shared" ca="1" si="63"/>
        <v>0</v>
      </c>
      <c r="FG108" s="186">
        <f t="shared" ca="1" si="63"/>
        <v>0</v>
      </c>
      <c r="FH108" s="186">
        <f t="shared" ca="1" si="63"/>
        <v>0</v>
      </c>
      <c r="FI108" s="186">
        <f t="shared" ca="1" si="63"/>
        <v>0</v>
      </c>
      <c r="FJ108" s="186">
        <f t="shared" ca="1" si="63"/>
        <v>0</v>
      </c>
      <c r="FK108" s="186">
        <f t="shared" ca="1" si="63"/>
        <v>0</v>
      </c>
      <c r="GQ108" s="356"/>
      <c r="GR108" s="28" t="s">
        <v>27</v>
      </c>
      <c r="GS108" s="186">
        <f t="shared" ca="1" si="74"/>
        <v>0</v>
      </c>
      <c r="GT108" s="186">
        <f t="shared" ca="1" si="64"/>
        <v>0</v>
      </c>
      <c r="GU108" s="186">
        <f t="shared" ca="1" si="64"/>
        <v>0</v>
      </c>
      <c r="GV108" s="186">
        <f t="shared" ca="1" si="64"/>
        <v>86000</v>
      </c>
      <c r="GW108" s="186">
        <f t="shared" ca="1" si="64"/>
        <v>0</v>
      </c>
      <c r="GX108" s="186">
        <f t="shared" ca="1" si="64"/>
        <v>0</v>
      </c>
      <c r="GY108" s="186">
        <f t="shared" ca="1" si="64"/>
        <v>0</v>
      </c>
      <c r="GZ108" s="186">
        <f t="shared" ca="1" si="64"/>
        <v>0</v>
      </c>
      <c r="HA108" s="186">
        <f t="shared" ca="1" si="64"/>
        <v>0</v>
      </c>
      <c r="HB108" s="186">
        <f t="shared" ca="1" si="64"/>
        <v>0</v>
      </c>
      <c r="HC108" s="186">
        <f t="shared" ca="1" si="64"/>
        <v>0</v>
      </c>
      <c r="HD108" s="186">
        <f t="shared" ca="1" si="64"/>
        <v>0</v>
      </c>
      <c r="IJ108" s="356"/>
      <c r="IK108" s="28" t="s">
        <v>27</v>
      </c>
      <c r="IL108" s="186">
        <f t="shared" ca="1" si="75"/>
        <v>0</v>
      </c>
      <c r="IM108" s="186">
        <f t="shared" ca="1" si="65"/>
        <v>0</v>
      </c>
      <c r="IN108" s="186">
        <f t="shared" ca="1" si="65"/>
        <v>0</v>
      </c>
      <c r="IO108" s="186">
        <f t="shared" ca="1" si="65"/>
        <v>86000</v>
      </c>
      <c r="IP108" s="186">
        <f t="shared" ca="1" si="65"/>
        <v>0</v>
      </c>
      <c r="IQ108" s="186">
        <f t="shared" ca="1" si="65"/>
        <v>0</v>
      </c>
      <c r="IR108" s="186">
        <f t="shared" ca="1" si="65"/>
        <v>0</v>
      </c>
      <c r="IS108" s="186">
        <f t="shared" ca="1" si="65"/>
        <v>0</v>
      </c>
      <c r="IT108" s="186">
        <f t="shared" ca="1" si="65"/>
        <v>0</v>
      </c>
      <c r="IU108" s="186">
        <f t="shared" ca="1" si="65"/>
        <v>0</v>
      </c>
      <c r="IV108" s="186">
        <f t="shared" ca="1" si="65"/>
        <v>0</v>
      </c>
      <c r="IW108" s="186">
        <f t="shared" ca="1" si="65"/>
        <v>0</v>
      </c>
      <c r="KC108" s="356"/>
      <c r="KD108" s="28" t="s">
        <v>27</v>
      </c>
      <c r="KE108" s="186">
        <f t="shared" ca="1" si="76"/>
        <v>0</v>
      </c>
      <c r="KF108" s="186">
        <f t="shared" ca="1" si="66"/>
        <v>0</v>
      </c>
      <c r="KG108" s="186">
        <f t="shared" ca="1" si="66"/>
        <v>0</v>
      </c>
      <c r="KH108" s="186">
        <f t="shared" ca="1" si="66"/>
        <v>86000</v>
      </c>
      <c r="KI108" s="186">
        <f t="shared" ca="1" si="66"/>
        <v>0</v>
      </c>
      <c r="KJ108" s="186">
        <f t="shared" ca="1" si="66"/>
        <v>0</v>
      </c>
      <c r="KK108" s="186">
        <f t="shared" ca="1" si="66"/>
        <v>0</v>
      </c>
      <c r="KL108" s="186">
        <f t="shared" ca="1" si="66"/>
        <v>0</v>
      </c>
      <c r="KM108" s="186">
        <f t="shared" ca="1" si="66"/>
        <v>0</v>
      </c>
      <c r="KN108" s="186">
        <f t="shared" ca="1" si="66"/>
        <v>0</v>
      </c>
      <c r="KO108" s="186">
        <f t="shared" ca="1" si="66"/>
        <v>0</v>
      </c>
      <c r="KP108" s="186">
        <f t="shared" ca="1" si="66"/>
        <v>0</v>
      </c>
      <c r="LV108" s="356"/>
      <c r="LW108" s="28" t="s">
        <v>27</v>
      </c>
      <c r="LX108" s="186">
        <f t="shared" ca="1" si="77"/>
        <v>0</v>
      </c>
      <c r="LY108" s="186">
        <f t="shared" ca="1" si="67"/>
        <v>0</v>
      </c>
      <c r="LZ108" s="186">
        <f t="shared" ca="1" si="67"/>
        <v>0</v>
      </c>
      <c r="MA108" s="186">
        <f t="shared" ca="1" si="67"/>
        <v>86000</v>
      </c>
      <c r="MB108" s="186">
        <f t="shared" ca="1" si="67"/>
        <v>0</v>
      </c>
      <c r="MC108" s="186">
        <f t="shared" ca="1" si="67"/>
        <v>0</v>
      </c>
      <c r="MD108" s="186">
        <f t="shared" ca="1" si="67"/>
        <v>0</v>
      </c>
      <c r="ME108" s="186">
        <f t="shared" ca="1" si="67"/>
        <v>0</v>
      </c>
      <c r="MF108" s="186">
        <f t="shared" ca="1" si="67"/>
        <v>0</v>
      </c>
      <c r="MG108" s="186">
        <f t="shared" ca="1" si="67"/>
        <v>0</v>
      </c>
      <c r="MH108" s="186">
        <f t="shared" ca="1" si="67"/>
        <v>0</v>
      </c>
      <c r="MI108" s="186">
        <f t="shared" ca="1" si="67"/>
        <v>0</v>
      </c>
      <c r="NO108" s="356"/>
      <c r="NP108" s="28" t="s">
        <v>27</v>
      </c>
      <c r="NQ108" s="186">
        <f t="shared" ca="1" si="78"/>
        <v>0</v>
      </c>
      <c r="NR108" s="186">
        <f t="shared" ca="1" si="68"/>
        <v>0</v>
      </c>
      <c r="NS108" s="186">
        <f t="shared" ca="1" si="68"/>
        <v>0</v>
      </c>
      <c r="NT108" s="186">
        <f t="shared" ca="1" si="68"/>
        <v>86000</v>
      </c>
      <c r="NU108" s="186">
        <f t="shared" ca="1" si="68"/>
        <v>0</v>
      </c>
      <c r="NV108" s="186">
        <f t="shared" ca="1" si="68"/>
        <v>0</v>
      </c>
      <c r="NW108" s="186">
        <f t="shared" ca="1" si="68"/>
        <v>0</v>
      </c>
      <c r="NX108" s="186">
        <f t="shared" ca="1" si="68"/>
        <v>0</v>
      </c>
      <c r="NY108" s="186">
        <f t="shared" ca="1" si="68"/>
        <v>0</v>
      </c>
      <c r="NZ108" s="186">
        <f t="shared" ca="1" si="68"/>
        <v>0</v>
      </c>
      <c r="OA108" s="186">
        <f t="shared" ca="1" si="68"/>
        <v>0</v>
      </c>
      <c r="OB108" s="186">
        <f t="shared" ca="1" si="68"/>
        <v>0</v>
      </c>
    </row>
    <row r="109" spans="1:392" ht="16" customHeight="1">
      <c r="A109" s="356"/>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9"/>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70"/>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71"/>
        <v>0.99999999999999989</v>
      </c>
      <c r="EE109" s="356"/>
      <c r="EF109" s="28" t="s">
        <v>205</v>
      </c>
      <c r="EG109" s="186">
        <f t="shared" ca="1" si="72"/>
        <v>0</v>
      </c>
      <c r="EH109" s="186">
        <f t="shared" ca="1" si="62"/>
        <v>0</v>
      </c>
      <c r="EI109" s="186">
        <f t="shared" ca="1" si="62"/>
        <v>0</v>
      </c>
      <c r="EJ109" s="186">
        <f t="shared" ca="1" si="62"/>
        <v>0</v>
      </c>
      <c r="EK109" s="186">
        <f t="shared" ca="1" si="62"/>
        <v>0</v>
      </c>
      <c r="EL109" s="186">
        <f t="shared" ca="1" si="62"/>
        <v>0</v>
      </c>
      <c r="EM109" s="186">
        <f t="shared" ca="1" si="62"/>
        <v>0</v>
      </c>
      <c r="EN109" s="186">
        <f t="shared" ca="1" si="62"/>
        <v>0</v>
      </c>
      <c r="EO109" s="186">
        <f t="shared" ca="1" si="62"/>
        <v>0</v>
      </c>
      <c r="EP109" s="186">
        <f t="shared" ca="1" si="62"/>
        <v>0</v>
      </c>
      <c r="EQ109" s="186">
        <f t="shared" ca="1" si="62"/>
        <v>0</v>
      </c>
      <c r="ER109" s="186">
        <f t="shared" ca="1" si="62"/>
        <v>0</v>
      </c>
      <c r="EX109" s="356"/>
      <c r="EY109" s="28" t="s">
        <v>205</v>
      </c>
      <c r="EZ109" s="186">
        <f t="shared" ca="1" si="73"/>
        <v>0</v>
      </c>
      <c r="FA109" s="186">
        <f t="shared" ca="1" si="63"/>
        <v>0</v>
      </c>
      <c r="FB109" s="186">
        <f t="shared" ca="1" si="63"/>
        <v>0</v>
      </c>
      <c r="FC109" s="186">
        <f t="shared" ca="1" si="63"/>
        <v>0</v>
      </c>
      <c r="FD109" s="186">
        <f t="shared" ca="1" si="63"/>
        <v>82041.042706600085</v>
      </c>
      <c r="FE109" s="186">
        <f t="shared" ca="1" si="63"/>
        <v>0</v>
      </c>
      <c r="FF109" s="186">
        <f t="shared" ca="1" si="63"/>
        <v>0</v>
      </c>
      <c r="FG109" s="186">
        <f t="shared" ca="1" si="63"/>
        <v>0</v>
      </c>
      <c r="FH109" s="186">
        <f t="shared" ca="1" si="63"/>
        <v>0</v>
      </c>
      <c r="FI109" s="186">
        <f t="shared" ca="1" si="63"/>
        <v>0</v>
      </c>
      <c r="FJ109" s="186">
        <f t="shared" ca="1" si="63"/>
        <v>0</v>
      </c>
      <c r="FK109" s="186">
        <f t="shared" ca="1" si="63"/>
        <v>0</v>
      </c>
      <c r="GQ109" s="356"/>
      <c r="GR109" s="28" t="s">
        <v>205</v>
      </c>
      <c r="GS109" s="186">
        <f t="shared" ca="1" si="74"/>
        <v>0</v>
      </c>
      <c r="GT109" s="186">
        <f t="shared" ca="1" si="64"/>
        <v>0</v>
      </c>
      <c r="GU109" s="186">
        <f t="shared" ca="1" si="64"/>
        <v>0</v>
      </c>
      <c r="GV109" s="186">
        <f t="shared" ca="1" si="64"/>
        <v>0</v>
      </c>
      <c r="GW109" s="186">
        <f t="shared" ca="1" si="64"/>
        <v>85681.244268734314</v>
      </c>
      <c r="GX109" s="186">
        <f t="shared" ca="1" si="64"/>
        <v>0</v>
      </c>
      <c r="GY109" s="186">
        <f t="shared" ca="1" si="64"/>
        <v>0</v>
      </c>
      <c r="GZ109" s="186">
        <f t="shared" ca="1" si="64"/>
        <v>0</v>
      </c>
      <c r="HA109" s="186">
        <f t="shared" ca="1" si="64"/>
        <v>0</v>
      </c>
      <c r="HB109" s="186">
        <f t="shared" ca="1" si="64"/>
        <v>0</v>
      </c>
      <c r="HC109" s="186">
        <f t="shared" ca="1" si="64"/>
        <v>0</v>
      </c>
      <c r="HD109" s="186">
        <f t="shared" ca="1" si="64"/>
        <v>0</v>
      </c>
      <c r="IJ109" s="356"/>
      <c r="IK109" s="28" t="s">
        <v>205</v>
      </c>
      <c r="IL109" s="186">
        <f t="shared" ca="1" si="75"/>
        <v>0</v>
      </c>
      <c r="IM109" s="186">
        <f t="shared" ca="1" si="65"/>
        <v>0</v>
      </c>
      <c r="IN109" s="186">
        <f t="shared" ca="1" si="65"/>
        <v>0</v>
      </c>
      <c r="IO109" s="186">
        <f t="shared" ca="1" si="65"/>
        <v>0</v>
      </c>
      <c r="IP109" s="186">
        <f t="shared" ca="1" si="65"/>
        <v>85842.761808928844</v>
      </c>
      <c r="IQ109" s="186">
        <f t="shared" ca="1" si="65"/>
        <v>0</v>
      </c>
      <c r="IR109" s="186">
        <f t="shared" ca="1" si="65"/>
        <v>0</v>
      </c>
      <c r="IS109" s="186">
        <f t="shared" ca="1" si="65"/>
        <v>0</v>
      </c>
      <c r="IT109" s="186">
        <f t="shared" ca="1" si="65"/>
        <v>0</v>
      </c>
      <c r="IU109" s="186">
        <f t="shared" ca="1" si="65"/>
        <v>0</v>
      </c>
      <c r="IV109" s="186">
        <f t="shared" ca="1" si="65"/>
        <v>0</v>
      </c>
      <c r="IW109" s="186">
        <f t="shared" ca="1" si="65"/>
        <v>0</v>
      </c>
      <c r="KC109" s="356"/>
      <c r="KD109" s="28" t="s">
        <v>205</v>
      </c>
      <c r="KE109" s="186">
        <f t="shared" ca="1" si="76"/>
        <v>0</v>
      </c>
      <c r="KF109" s="186">
        <f t="shared" ca="1" si="66"/>
        <v>0</v>
      </c>
      <c r="KG109" s="186">
        <f t="shared" ca="1" si="66"/>
        <v>0</v>
      </c>
      <c r="KH109" s="186">
        <f t="shared" ca="1" si="66"/>
        <v>0</v>
      </c>
      <c r="KI109" s="186">
        <f t="shared" ca="1" si="66"/>
        <v>85849.928421915844</v>
      </c>
      <c r="KJ109" s="186">
        <f t="shared" ca="1" si="66"/>
        <v>0</v>
      </c>
      <c r="KK109" s="186">
        <f t="shared" ca="1" si="66"/>
        <v>0</v>
      </c>
      <c r="KL109" s="186">
        <f t="shared" ca="1" si="66"/>
        <v>0</v>
      </c>
      <c r="KM109" s="186">
        <f t="shared" ca="1" si="66"/>
        <v>0</v>
      </c>
      <c r="KN109" s="186">
        <f t="shared" ca="1" si="66"/>
        <v>0</v>
      </c>
      <c r="KO109" s="186">
        <f t="shared" ca="1" si="66"/>
        <v>0</v>
      </c>
      <c r="KP109" s="186">
        <f t="shared" ca="1" si="66"/>
        <v>0</v>
      </c>
      <c r="LV109" s="356"/>
      <c r="LW109" s="28" t="s">
        <v>205</v>
      </c>
      <c r="LX109" s="186">
        <f t="shared" ca="1" si="77"/>
        <v>0</v>
      </c>
      <c r="LY109" s="186">
        <f t="shared" ca="1" si="67"/>
        <v>0</v>
      </c>
      <c r="LZ109" s="186">
        <f t="shared" ca="1" si="67"/>
        <v>0</v>
      </c>
      <c r="MA109" s="186">
        <f t="shared" ca="1" si="67"/>
        <v>0</v>
      </c>
      <c r="MB109" s="186">
        <f t="shared" ca="1" si="67"/>
        <v>85934.990211349825</v>
      </c>
      <c r="MC109" s="186">
        <f t="shared" ca="1" si="67"/>
        <v>0</v>
      </c>
      <c r="MD109" s="186">
        <f t="shared" ca="1" si="67"/>
        <v>0</v>
      </c>
      <c r="ME109" s="186">
        <f t="shared" ca="1" si="67"/>
        <v>0</v>
      </c>
      <c r="MF109" s="186">
        <f t="shared" ca="1" si="67"/>
        <v>0</v>
      </c>
      <c r="MG109" s="186">
        <f t="shared" ca="1" si="67"/>
        <v>0</v>
      </c>
      <c r="MH109" s="186">
        <f t="shared" ca="1" si="67"/>
        <v>0</v>
      </c>
      <c r="MI109" s="186">
        <f t="shared" ca="1" si="67"/>
        <v>0</v>
      </c>
      <c r="NO109" s="356"/>
      <c r="NP109" s="28" t="s">
        <v>205</v>
      </c>
      <c r="NQ109" s="186">
        <f t="shared" ca="1" si="78"/>
        <v>0</v>
      </c>
      <c r="NR109" s="186">
        <f t="shared" ca="1" si="68"/>
        <v>0</v>
      </c>
      <c r="NS109" s="186">
        <f t="shared" ca="1" si="68"/>
        <v>0</v>
      </c>
      <c r="NT109" s="186">
        <f t="shared" ca="1" si="68"/>
        <v>0</v>
      </c>
      <c r="NU109" s="186">
        <f t="shared" ca="1" si="68"/>
        <v>85947.736482030465</v>
      </c>
      <c r="NV109" s="186">
        <f t="shared" ca="1" si="68"/>
        <v>0</v>
      </c>
      <c r="NW109" s="186">
        <f t="shared" ca="1" si="68"/>
        <v>0</v>
      </c>
      <c r="NX109" s="186">
        <f t="shared" ca="1" si="68"/>
        <v>0</v>
      </c>
      <c r="NY109" s="186">
        <f t="shared" ca="1" si="68"/>
        <v>0</v>
      </c>
      <c r="NZ109" s="186">
        <f t="shared" ca="1" si="68"/>
        <v>0</v>
      </c>
      <c r="OA109" s="186">
        <f t="shared" ca="1" si="68"/>
        <v>0</v>
      </c>
      <c r="OB109" s="186">
        <f t="shared" ca="1" si="68"/>
        <v>0</v>
      </c>
    </row>
    <row r="110" spans="1:392" ht="16" customHeight="1">
      <c r="A110" s="356"/>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9"/>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70"/>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71"/>
        <v>0.3902439024390244</v>
      </c>
      <c r="EE110" s="356"/>
      <c r="EF110" s="28" t="s">
        <v>206</v>
      </c>
      <c r="EG110" s="186">
        <f t="shared" ca="1" si="72"/>
        <v>0</v>
      </c>
      <c r="EH110" s="186">
        <f t="shared" ca="1" si="62"/>
        <v>0</v>
      </c>
      <c r="EI110" s="186">
        <f t="shared" ca="1" si="62"/>
        <v>0</v>
      </c>
      <c r="EJ110" s="186">
        <f t="shared" ca="1" si="62"/>
        <v>0</v>
      </c>
      <c r="EK110" s="186">
        <f t="shared" ca="1" si="62"/>
        <v>0</v>
      </c>
      <c r="EL110" s="186">
        <f t="shared" ca="1" si="62"/>
        <v>0</v>
      </c>
      <c r="EM110" s="186">
        <f t="shared" ca="1" si="62"/>
        <v>0</v>
      </c>
      <c r="EN110" s="186">
        <f t="shared" ca="1" si="62"/>
        <v>0</v>
      </c>
      <c r="EO110" s="186">
        <f t="shared" ca="1" si="62"/>
        <v>0</v>
      </c>
      <c r="EP110" s="186">
        <f t="shared" ca="1" si="62"/>
        <v>0</v>
      </c>
      <c r="EQ110" s="186">
        <f t="shared" ca="1" si="62"/>
        <v>0</v>
      </c>
      <c r="ER110" s="186">
        <f t="shared" ca="1" si="62"/>
        <v>0</v>
      </c>
      <c r="EX110" s="356"/>
      <c r="EY110" s="28" t="s">
        <v>206</v>
      </c>
      <c r="EZ110" s="186">
        <f t="shared" ca="1" si="73"/>
        <v>0</v>
      </c>
      <c r="FA110" s="186">
        <f t="shared" ca="1" si="63"/>
        <v>0</v>
      </c>
      <c r="FB110" s="186">
        <f t="shared" ca="1" si="63"/>
        <v>0</v>
      </c>
      <c r="FC110" s="186">
        <f t="shared" ca="1" si="63"/>
        <v>0</v>
      </c>
      <c r="FD110" s="186">
        <f t="shared" ca="1" si="63"/>
        <v>0</v>
      </c>
      <c r="FE110" s="186">
        <f t="shared" ca="1" si="63"/>
        <v>0</v>
      </c>
      <c r="FF110" s="186">
        <f t="shared" ca="1" si="63"/>
        <v>0</v>
      </c>
      <c r="FG110" s="186">
        <f t="shared" ca="1" si="63"/>
        <v>0</v>
      </c>
      <c r="FH110" s="186">
        <f t="shared" ca="1" si="63"/>
        <v>0</v>
      </c>
      <c r="FI110" s="186">
        <f t="shared" ca="1" si="63"/>
        <v>0</v>
      </c>
      <c r="FJ110" s="186">
        <f t="shared" ca="1" si="63"/>
        <v>0</v>
      </c>
      <c r="FK110" s="186">
        <f t="shared" ca="1" si="63"/>
        <v>0</v>
      </c>
      <c r="GQ110" s="356"/>
      <c r="GR110" s="28" t="s">
        <v>206</v>
      </c>
      <c r="GS110" s="186">
        <f t="shared" ca="1" si="74"/>
        <v>0</v>
      </c>
      <c r="GT110" s="186">
        <f t="shared" ca="1" si="64"/>
        <v>0</v>
      </c>
      <c r="GU110" s="186">
        <f t="shared" ca="1" si="64"/>
        <v>0</v>
      </c>
      <c r="GV110" s="186">
        <f t="shared" ca="1" si="64"/>
        <v>0</v>
      </c>
      <c r="GW110" s="186">
        <f t="shared" ca="1" si="64"/>
        <v>0</v>
      </c>
      <c r="GX110" s="186">
        <f t="shared" ca="1" si="64"/>
        <v>78129.899889411521</v>
      </c>
      <c r="GY110" s="186">
        <f t="shared" ca="1" si="64"/>
        <v>0</v>
      </c>
      <c r="GZ110" s="186">
        <f t="shared" ca="1" si="64"/>
        <v>0</v>
      </c>
      <c r="HA110" s="186">
        <f t="shared" ca="1" si="64"/>
        <v>0</v>
      </c>
      <c r="HB110" s="186">
        <f t="shared" ca="1" si="64"/>
        <v>0</v>
      </c>
      <c r="HC110" s="186">
        <f t="shared" ca="1" si="64"/>
        <v>0</v>
      </c>
      <c r="HD110" s="186">
        <f t="shared" ca="1" si="64"/>
        <v>0</v>
      </c>
      <c r="IJ110" s="356"/>
      <c r="IK110" s="28" t="s">
        <v>206</v>
      </c>
      <c r="IL110" s="186">
        <f t="shared" ca="1" si="75"/>
        <v>0</v>
      </c>
      <c r="IM110" s="186">
        <f t="shared" ca="1" si="65"/>
        <v>0</v>
      </c>
      <c r="IN110" s="186">
        <f t="shared" ca="1" si="65"/>
        <v>0</v>
      </c>
      <c r="IO110" s="186">
        <f t="shared" ca="1" si="65"/>
        <v>0</v>
      </c>
      <c r="IP110" s="186">
        <f t="shared" ca="1" si="65"/>
        <v>0</v>
      </c>
      <c r="IQ110" s="186">
        <f t="shared" ca="1" si="65"/>
        <v>81596.56211412196</v>
      </c>
      <c r="IR110" s="186">
        <f t="shared" ca="1" si="65"/>
        <v>0</v>
      </c>
      <c r="IS110" s="186">
        <f t="shared" ca="1" si="65"/>
        <v>0</v>
      </c>
      <c r="IT110" s="186">
        <f t="shared" ca="1" si="65"/>
        <v>0</v>
      </c>
      <c r="IU110" s="186">
        <f t="shared" ca="1" si="65"/>
        <v>0</v>
      </c>
      <c r="IV110" s="186">
        <f t="shared" ca="1" si="65"/>
        <v>0</v>
      </c>
      <c r="IW110" s="186">
        <f t="shared" ca="1" si="65"/>
        <v>0</v>
      </c>
      <c r="KC110" s="356"/>
      <c r="KD110" s="28" t="s">
        <v>206</v>
      </c>
      <c r="KE110" s="186">
        <f t="shared" ca="1" si="76"/>
        <v>0</v>
      </c>
      <c r="KF110" s="186">
        <f t="shared" ca="1" si="66"/>
        <v>0</v>
      </c>
      <c r="KG110" s="186">
        <f t="shared" ca="1" si="66"/>
        <v>0</v>
      </c>
      <c r="KH110" s="186">
        <f t="shared" ca="1" si="66"/>
        <v>0</v>
      </c>
      <c r="KI110" s="186">
        <f t="shared" ca="1" si="66"/>
        <v>0</v>
      </c>
      <c r="KJ110" s="186">
        <f t="shared" ca="1" si="66"/>
        <v>81750.379628252194</v>
      </c>
      <c r="KK110" s="186">
        <f t="shared" ca="1" si="66"/>
        <v>0</v>
      </c>
      <c r="KL110" s="186">
        <f t="shared" ca="1" si="66"/>
        <v>0</v>
      </c>
      <c r="KM110" s="186">
        <f t="shared" ca="1" si="66"/>
        <v>0</v>
      </c>
      <c r="KN110" s="186">
        <f t="shared" ca="1" si="66"/>
        <v>0</v>
      </c>
      <c r="KO110" s="186">
        <f t="shared" ca="1" si="66"/>
        <v>0</v>
      </c>
      <c r="KP110" s="186">
        <f t="shared" ca="1" si="66"/>
        <v>0</v>
      </c>
      <c r="LV110" s="356"/>
      <c r="LW110" s="28" t="s">
        <v>206</v>
      </c>
      <c r="LX110" s="186">
        <f t="shared" ca="1" si="77"/>
        <v>0</v>
      </c>
      <c r="LY110" s="186">
        <f t="shared" ca="1" si="67"/>
        <v>0</v>
      </c>
      <c r="LZ110" s="186">
        <f t="shared" ca="1" si="67"/>
        <v>0</v>
      </c>
      <c r="MA110" s="186">
        <f t="shared" ca="1" si="67"/>
        <v>0</v>
      </c>
      <c r="MB110" s="186">
        <f t="shared" ca="1" si="67"/>
        <v>0</v>
      </c>
      <c r="MC110" s="186">
        <f t="shared" ca="1" si="67"/>
        <v>81825.210386173421</v>
      </c>
      <c r="MD110" s="186">
        <f t="shared" ca="1" si="67"/>
        <v>0</v>
      </c>
      <c r="ME110" s="186">
        <f t="shared" ca="1" si="67"/>
        <v>0</v>
      </c>
      <c r="MF110" s="186">
        <f t="shared" ca="1" si="67"/>
        <v>0</v>
      </c>
      <c r="MG110" s="186">
        <f t="shared" ca="1" si="67"/>
        <v>0</v>
      </c>
      <c r="MH110" s="186">
        <f t="shared" ca="1" si="67"/>
        <v>0</v>
      </c>
      <c r="MI110" s="186">
        <f t="shared" ca="1" si="67"/>
        <v>0</v>
      </c>
      <c r="NO110" s="356"/>
      <c r="NP110" s="28" t="s">
        <v>206</v>
      </c>
      <c r="NQ110" s="186">
        <f t="shared" ca="1" si="78"/>
        <v>0</v>
      </c>
      <c r="NR110" s="186">
        <f t="shared" ca="1" si="68"/>
        <v>0</v>
      </c>
      <c r="NS110" s="186">
        <f t="shared" ca="1" si="68"/>
        <v>0</v>
      </c>
      <c r="NT110" s="186">
        <f t="shared" ca="1" si="68"/>
        <v>0</v>
      </c>
      <c r="NU110" s="186">
        <f t="shared" ca="1" si="68"/>
        <v>0</v>
      </c>
      <c r="NV110" s="186">
        <f t="shared" ca="1" si="68"/>
        <v>81911.962857197082</v>
      </c>
      <c r="NW110" s="186">
        <f t="shared" ca="1" si="68"/>
        <v>0</v>
      </c>
      <c r="NX110" s="186">
        <f t="shared" ca="1" si="68"/>
        <v>0</v>
      </c>
      <c r="NY110" s="186">
        <f t="shared" ca="1" si="68"/>
        <v>0</v>
      </c>
      <c r="NZ110" s="186">
        <f t="shared" ca="1" si="68"/>
        <v>0</v>
      </c>
      <c r="OA110" s="186">
        <f t="shared" ca="1" si="68"/>
        <v>0</v>
      </c>
      <c r="OB110" s="186">
        <f t="shared" ca="1" si="68"/>
        <v>0</v>
      </c>
    </row>
    <row r="111" spans="1:392" ht="16" customHeight="1">
      <c r="A111" s="356"/>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9"/>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70"/>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71"/>
        <v>1</v>
      </c>
      <c r="EE111" s="356"/>
      <c r="EF111" s="28" t="s">
        <v>15</v>
      </c>
      <c r="EG111" s="186">
        <f t="shared" ca="1" si="72"/>
        <v>0</v>
      </c>
      <c r="EH111" s="186">
        <f t="shared" ca="1" si="62"/>
        <v>0</v>
      </c>
      <c r="EI111" s="186">
        <f t="shared" ca="1" si="62"/>
        <v>0</v>
      </c>
      <c r="EJ111" s="186">
        <f t="shared" ca="1" si="62"/>
        <v>0</v>
      </c>
      <c r="EK111" s="186">
        <f t="shared" ca="1" si="62"/>
        <v>0</v>
      </c>
      <c r="EL111" s="186">
        <f t="shared" ca="1" si="62"/>
        <v>0</v>
      </c>
      <c r="EM111" s="186">
        <f t="shared" ca="1" si="62"/>
        <v>0</v>
      </c>
      <c r="EN111" s="186">
        <f t="shared" ca="1" si="62"/>
        <v>0</v>
      </c>
      <c r="EO111" s="186">
        <f t="shared" ca="1" si="62"/>
        <v>0</v>
      </c>
      <c r="EP111" s="186">
        <f t="shared" ca="1" si="62"/>
        <v>0</v>
      </c>
      <c r="EQ111" s="186">
        <f t="shared" ca="1" si="62"/>
        <v>0</v>
      </c>
      <c r="ER111" s="186">
        <f t="shared" ca="1" si="62"/>
        <v>0</v>
      </c>
      <c r="EX111" s="356"/>
      <c r="EY111" s="28" t="s">
        <v>15</v>
      </c>
      <c r="EZ111" s="186">
        <f t="shared" ca="1" si="73"/>
        <v>0</v>
      </c>
      <c r="FA111" s="186">
        <f t="shared" ca="1" si="63"/>
        <v>0</v>
      </c>
      <c r="FB111" s="186">
        <f t="shared" ca="1" si="63"/>
        <v>0</v>
      </c>
      <c r="FC111" s="186">
        <f t="shared" ca="1" si="63"/>
        <v>0</v>
      </c>
      <c r="FD111" s="186">
        <f t="shared" ca="1" si="63"/>
        <v>0</v>
      </c>
      <c r="FE111" s="186">
        <f t="shared" ca="1" si="63"/>
        <v>0</v>
      </c>
      <c r="FF111" s="186">
        <f t="shared" ca="1" si="63"/>
        <v>0</v>
      </c>
      <c r="FG111" s="186">
        <f t="shared" ca="1" si="63"/>
        <v>0</v>
      </c>
      <c r="FH111" s="186">
        <f t="shared" ca="1" si="63"/>
        <v>0</v>
      </c>
      <c r="FI111" s="186">
        <f t="shared" ca="1" si="63"/>
        <v>0</v>
      </c>
      <c r="FJ111" s="186">
        <f t="shared" ca="1" si="63"/>
        <v>0</v>
      </c>
      <c r="FK111" s="186">
        <f t="shared" ca="1" si="63"/>
        <v>0</v>
      </c>
      <c r="GQ111" s="356"/>
      <c r="GR111" s="28" t="s">
        <v>15</v>
      </c>
      <c r="GS111" s="186">
        <f t="shared" ca="1" si="74"/>
        <v>0</v>
      </c>
      <c r="GT111" s="186">
        <f t="shared" ca="1" si="64"/>
        <v>0</v>
      </c>
      <c r="GU111" s="186">
        <f t="shared" ca="1" si="64"/>
        <v>0</v>
      </c>
      <c r="GV111" s="186">
        <f t="shared" ca="1" si="64"/>
        <v>0</v>
      </c>
      <c r="GW111" s="186">
        <f t="shared" ca="1" si="64"/>
        <v>0</v>
      </c>
      <c r="GX111" s="186">
        <f t="shared" ca="1" si="64"/>
        <v>0</v>
      </c>
      <c r="GY111" s="186">
        <f t="shared" ca="1" si="64"/>
        <v>0</v>
      </c>
      <c r="GZ111" s="186">
        <f t="shared" ca="1" si="64"/>
        <v>0</v>
      </c>
      <c r="HA111" s="186">
        <f t="shared" ca="1" si="64"/>
        <v>0</v>
      </c>
      <c r="HB111" s="186">
        <f t="shared" ca="1" si="64"/>
        <v>0</v>
      </c>
      <c r="HC111" s="186">
        <f t="shared" ca="1" si="64"/>
        <v>0</v>
      </c>
      <c r="HD111" s="186">
        <f t="shared" ca="1" si="64"/>
        <v>0</v>
      </c>
      <c r="IJ111" s="356"/>
      <c r="IK111" s="28" t="s">
        <v>15</v>
      </c>
      <c r="IL111" s="186">
        <f t="shared" ca="1" si="75"/>
        <v>0</v>
      </c>
      <c r="IM111" s="186">
        <f t="shared" ca="1" si="65"/>
        <v>0</v>
      </c>
      <c r="IN111" s="186">
        <f t="shared" ca="1" si="65"/>
        <v>0</v>
      </c>
      <c r="IO111" s="186">
        <f t="shared" ca="1" si="65"/>
        <v>0</v>
      </c>
      <c r="IP111" s="186">
        <f t="shared" ca="1" si="65"/>
        <v>0</v>
      </c>
      <c r="IQ111" s="186">
        <f t="shared" ca="1" si="65"/>
        <v>0</v>
      </c>
      <c r="IR111" s="186">
        <f t="shared" ca="1" si="65"/>
        <v>17394.557330143343</v>
      </c>
      <c r="IS111" s="186">
        <f t="shared" ca="1" si="65"/>
        <v>0</v>
      </c>
      <c r="IT111" s="186">
        <f t="shared" ca="1" si="65"/>
        <v>0</v>
      </c>
      <c r="IU111" s="186">
        <f t="shared" ca="1" si="65"/>
        <v>0</v>
      </c>
      <c r="IV111" s="186">
        <f t="shared" ca="1" si="65"/>
        <v>0</v>
      </c>
      <c r="IW111" s="186">
        <f t="shared" ca="1" si="65"/>
        <v>0</v>
      </c>
      <c r="KC111" s="356"/>
      <c r="KD111" s="28" t="s">
        <v>15</v>
      </c>
      <c r="KE111" s="186">
        <f t="shared" ca="1" si="76"/>
        <v>0</v>
      </c>
      <c r="KF111" s="186">
        <f t="shared" ca="1" si="66"/>
        <v>0</v>
      </c>
      <c r="KG111" s="186">
        <f t="shared" ca="1" si="66"/>
        <v>0</v>
      </c>
      <c r="KH111" s="186">
        <f t="shared" ca="1" si="66"/>
        <v>0</v>
      </c>
      <c r="KI111" s="186">
        <f t="shared" ca="1" si="66"/>
        <v>0</v>
      </c>
      <c r="KJ111" s="186">
        <f t="shared" ca="1" si="66"/>
        <v>0</v>
      </c>
      <c r="KK111" s="186">
        <f t="shared" ca="1" si="66"/>
        <v>20072.837454510194</v>
      </c>
      <c r="KL111" s="186">
        <f t="shared" ca="1" si="66"/>
        <v>0</v>
      </c>
      <c r="KM111" s="186">
        <f t="shared" ca="1" si="66"/>
        <v>0</v>
      </c>
      <c r="KN111" s="186">
        <f t="shared" ca="1" si="66"/>
        <v>0</v>
      </c>
      <c r="KO111" s="186">
        <f t="shared" ca="1" si="66"/>
        <v>0</v>
      </c>
      <c r="KP111" s="186">
        <f t="shared" ca="1" si="66"/>
        <v>0</v>
      </c>
      <c r="LV111" s="356"/>
      <c r="LW111" s="28" t="s">
        <v>15</v>
      </c>
      <c r="LX111" s="186">
        <f t="shared" ca="1" si="77"/>
        <v>0</v>
      </c>
      <c r="LY111" s="186">
        <f t="shared" ca="1" si="67"/>
        <v>0</v>
      </c>
      <c r="LZ111" s="186">
        <f t="shared" ca="1" si="67"/>
        <v>0</v>
      </c>
      <c r="MA111" s="186">
        <f t="shared" ca="1" si="67"/>
        <v>0</v>
      </c>
      <c r="MB111" s="186">
        <f t="shared" ca="1" si="67"/>
        <v>0</v>
      </c>
      <c r="MC111" s="186">
        <f t="shared" ca="1" si="67"/>
        <v>0</v>
      </c>
      <c r="MD111" s="186">
        <f t="shared" ca="1" si="67"/>
        <v>20435.728033581894</v>
      </c>
      <c r="ME111" s="186">
        <f t="shared" ca="1" si="67"/>
        <v>0</v>
      </c>
      <c r="MF111" s="186">
        <f t="shared" ca="1" si="67"/>
        <v>0</v>
      </c>
      <c r="MG111" s="186">
        <f t="shared" ca="1" si="67"/>
        <v>0</v>
      </c>
      <c r="MH111" s="186">
        <f t="shared" ca="1" si="67"/>
        <v>0</v>
      </c>
      <c r="MI111" s="186">
        <f t="shared" ca="1" si="67"/>
        <v>0</v>
      </c>
      <c r="NO111" s="356"/>
      <c r="NP111" s="28" t="s">
        <v>15</v>
      </c>
      <c r="NQ111" s="186">
        <f t="shared" ca="1" si="78"/>
        <v>0</v>
      </c>
      <c r="NR111" s="186">
        <f t="shared" ca="1" si="68"/>
        <v>0</v>
      </c>
      <c r="NS111" s="186">
        <f t="shared" ca="1" si="68"/>
        <v>0</v>
      </c>
      <c r="NT111" s="186">
        <f t="shared" ca="1" si="68"/>
        <v>0</v>
      </c>
      <c r="NU111" s="186">
        <f t="shared" ca="1" si="68"/>
        <v>0</v>
      </c>
      <c r="NV111" s="186">
        <f t="shared" ca="1" si="68"/>
        <v>0</v>
      </c>
      <c r="NW111" s="186">
        <f t="shared" ca="1" si="68"/>
        <v>20501.658946863165</v>
      </c>
      <c r="NX111" s="186">
        <f t="shared" ca="1" si="68"/>
        <v>0</v>
      </c>
      <c r="NY111" s="186">
        <f t="shared" ca="1" si="68"/>
        <v>0</v>
      </c>
      <c r="NZ111" s="186">
        <f t="shared" ca="1" si="68"/>
        <v>0</v>
      </c>
      <c r="OA111" s="186">
        <f t="shared" ca="1" si="68"/>
        <v>0</v>
      </c>
      <c r="OB111" s="186">
        <f t="shared" ca="1" si="68"/>
        <v>0</v>
      </c>
    </row>
    <row r="112" spans="1:392" ht="16" customHeight="1">
      <c r="A112" s="356"/>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9"/>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70"/>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71"/>
        <v>4.8387096774193547E-2</v>
      </c>
      <c r="EE112" s="356"/>
      <c r="EF112" s="28" t="s">
        <v>208</v>
      </c>
      <c r="EG112" s="186">
        <f t="shared" ca="1" si="72"/>
        <v>0</v>
      </c>
      <c r="EH112" s="186">
        <f t="shared" ca="1" si="62"/>
        <v>0</v>
      </c>
      <c r="EI112" s="186">
        <f t="shared" ca="1" si="62"/>
        <v>0</v>
      </c>
      <c r="EJ112" s="186">
        <f t="shared" ca="1" si="62"/>
        <v>0</v>
      </c>
      <c r="EK112" s="186">
        <f t="shared" ca="1" si="62"/>
        <v>0</v>
      </c>
      <c r="EL112" s="186">
        <f t="shared" ca="1" si="62"/>
        <v>0</v>
      </c>
      <c r="EM112" s="186">
        <f t="shared" ca="1" si="62"/>
        <v>0</v>
      </c>
      <c r="EN112" s="186">
        <f t="shared" ca="1" si="62"/>
        <v>0</v>
      </c>
      <c r="EO112" s="186">
        <f t="shared" ca="1" si="62"/>
        <v>0</v>
      </c>
      <c r="EP112" s="186">
        <f t="shared" ca="1" si="62"/>
        <v>0</v>
      </c>
      <c r="EQ112" s="186">
        <f t="shared" ca="1" si="62"/>
        <v>0</v>
      </c>
      <c r="ER112" s="186">
        <f t="shared" ca="1" si="62"/>
        <v>0</v>
      </c>
      <c r="EX112" s="356"/>
      <c r="EY112" s="28" t="s">
        <v>208</v>
      </c>
      <c r="EZ112" s="186">
        <f t="shared" ca="1" si="73"/>
        <v>0</v>
      </c>
      <c r="FA112" s="186">
        <f t="shared" ca="1" si="63"/>
        <v>0</v>
      </c>
      <c r="FB112" s="186">
        <f t="shared" ca="1" si="63"/>
        <v>0</v>
      </c>
      <c r="FC112" s="186">
        <f t="shared" ca="1" si="63"/>
        <v>0</v>
      </c>
      <c r="FD112" s="186">
        <f t="shared" ca="1" si="63"/>
        <v>0</v>
      </c>
      <c r="FE112" s="186">
        <f t="shared" ca="1" si="63"/>
        <v>0</v>
      </c>
      <c r="FF112" s="186">
        <f t="shared" ca="1" si="63"/>
        <v>0</v>
      </c>
      <c r="FG112" s="186">
        <f t="shared" ca="1" si="63"/>
        <v>0</v>
      </c>
      <c r="FH112" s="186">
        <f t="shared" ca="1" si="63"/>
        <v>0</v>
      </c>
      <c r="FI112" s="186">
        <f t="shared" ca="1" si="63"/>
        <v>0</v>
      </c>
      <c r="FJ112" s="186">
        <f t="shared" ca="1" si="63"/>
        <v>0</v>
      </c>
      <c r="FK112" s="186">
        <f t="shared" ca="1" si="63"/>
        <v>0</v>
      </c>
      <c r="GQ112" s="356"/>
      <c r="GR112" s="28" t="s">
        <v>208</v>
      </c>
      <c r="GS112" s="186">
        <f t="shared" ca="1" si="74"/>
        <v>0</v>
      </c>
      <c r="GT112" s="186">
        <f t="shared" ca="1" si="64"/>
        <v>0</v>
      </c>
      <c r="GU112" s="186">
        <f t="shared" ca="1" si="64"/>
        <v>0</v>
      </c>
      <c r="GV112" s="186">
        <f t="shared" ca="1" si="64"/>
        <v>0</v>
      </c>
      <c r="GW112" s="186">
        <f t="shared" ca="1" si="64"/>
        <v>0</v>
      </c>
      <c r="GX112" s="186">
        <f t="shared" ca="1" si="64"/>
        <v>0</v>
      </c>
      <c r="GY112" s="186">
        <f t="shared" ca="1" si="64"/>
        <v>0</v>
      </c>
      <c r="GZ112" s="186">
        <f t="shared" ca="1" si="64"/>
        <v>0</v>
      </c>
      <c r="HA112" s="186">
        <f t="shared" ca="1" si="64"/>
        <v>0</v>
      </c>
      <c r="HB112" s="186">
        <f t="shared" ca="1" si="64"/>
        <v>0</v>
      </c>
      <c r="HC112" s="186">
        <f t="shared" ca="1" si="64"/>
        <v>0</v>
      </c>
      <c r="HD112" s="186">
        <f t="shared" ca="1" si="64"/>
        <v>0</v>
      </c>
      <c r="IJ112" s="356"/>
      <c r="IK112" s="28" t="s">
        <v>208</v>
      </c>
      <c r="IL112" s="186">
        <f t="shared" ca="1" si="75"/>
        <v>0</v>
      </c>
      <c r="IM112" s="186">
        <f t="shared" ca="1" si="65"/>
        <v>0</v>
      </c>
      <c r="IN112" s="186">
        <f t="shared" ca="1" si="65"/>
        <v>0</v>
      </c>
      <c r="IO112" s="186">
        <f t="shared" ca="1" si="65"/>
        <v>0</v>
      </c>
      <c r="IP112" s="186">
        <f t="shared" ca="1" si="65"/>
        <v>0</v>
      </c>
      <c r="IQ112" s="186">
        <f t="shared" ca="1" si="65"/>
        <v>0</v>
      </c>
      <c r="IR112" s="186">
        <f t="shared" ca="1" si="65"/>
        <v>0</v>
      </c>
      <c r="IS112" s="186">
        <f t="shared" ca="1" si="65"/>
        <v>0</v>
      </c>
      <c r="IT112" s="186">
        <f t="shared" ca="1" si="65"/>
        <v>0</v>
      </c>
      <c r="IU112" s="186">
        <f t="shared" ca="1" si="65"/>
        <v>0</v>
      </c>
      <c r="IV112" s="186">
        <f t="shared" ca="1" si="65"/>
        <v>0</v>
      </c>
      <c r="IW112" s="186">
        <f t="shared" ca="1" si="65"/>
        <v>0</v>
      </c>
      <c r="KC112" s="356"/>
      <c r="KD112" s="28" t="s">
        <v>208</v>
      </c>
      <c r="KE112" s="186">
        <f t="shared" ca="1" si="76"/>
        <v>0</v>
      </c>
      <c r="KF112" s="186">
        <f t="shared" ca="1" si="66"/>
        <v>0</v>
      </c>
      <c r="KG112" s="186">
        <f t="shared" ca="1" si="66"/>
        <v>0</v>
      </c>
      <c r="KH112" s="186">
        <f t="shared" ca="1" si="66"/>
        <v>0</v>
      </c>
      <c r="KI112" s="186">
        <f t="shared" ca="1" si="66"/>
        <v>0</v>
      </c>
      <c r="KJ112" s="186">
        <f t="shared" ca="1" si="66"/>
        <v>0</v>
      </c>
      <c r="KK112" s="186">
        <f t="shared" ca="1" si="66"/>
        <v>0</v>
      </c>
      <c r="KL112" s="186">
        <f t="shared" ca="1" si="66"/>
        <v>12861.560047909328</v>
      </c>
      <c r="KM112" s="186">
        <f t="shared" ca="1" si="66"/>
        <v>0</v>
      </c>
      <c r="KN112" s="186">
        <f t="shared" ca="1" si="66"/>
        <v>0</v>
      </c>
      <c r="KO112" s="186">
        <f t="shared" ca="1" si="66"/>
        <v>0</v>
      </c>
      <c r="KP112" s="186">
        <f t="shared" ca="1" si="66"/>
        <v>0</v>
      </c>
      <c r="LV112" s="356"/>
      <c r="LW112" s="28" t="s">
        <v>208</v>
      </c>
      <c r="LX112" s="186">
        <f t="shared" ca="1" si="77"/>
        <v>0</v>
      </c>
      <c r="LY112" s="186">
        <f t="shared" ca="1" si="67"/>
        <v>0</v>
      </c>
      <c r="LZ112" s="186">
        <f t="shared" ca="1" si="67"/>
        <v>0</v>
      </c>
      <c r="MA112" s="186">
        <f t="shared" ca="1" si="67"/>
        <v>0</v>
      </c>
      <c r="MB112" s="186">
        <f t="shared" ca="1" si="67"/>
        <v>0</v>
      </c>
      <c r="MC112" s="186">
        <f t="shared" ca="1" si="67"/>
        <v>0</v>
      </c>
      <c r="MD112" s="186">
        <f t="shared" ca="1" si="67"/>
        <v>0</v>
      </c>
      <c r="ME112" s="186">
        <f t="shared" ca="1" si="67"/>
        <v>15125.893334738244</v>
      </c>
      <c r="MF112" s="186">
        <f t="shared" ca="1" si="67"/>
        <v>0</v>
      </c>
      <c r="MG112" s="186">
        <f t="shared" ca="1" si="67"/>
        <v>0</v>
      </c>
      <c r="MH112" s="186">
        <f t="shared" ca="1" si="67"/>
        <v>0</v>
      </c>
      <c r="MI112" s="186">
        <f t="shared" ca="1" si="67"/>
        <v>0</v>
      </c>
      <c r="NO112" s="356"/>
      <c r="NP112" s="28" t="s">
        <v>208</v>
      </c>
      <c r="NQ112" s="186">
        <f t="shared" ca="1" si="78"/>
        <v>0</v>
      </c>
      <c r="NR112" s="186">
        <f t="shared" ca="1" si="68"/>
        <v>0</v>
      </c>
      <c r="NS112" s="186">
        <f t="shared" ca="1" si="68"/>
        <v>0</v>
      </c>
      <c r="NT112" s="186">
        <f t="shared" ca="1" si="68"/>
        <v>0</v>
      </c>
      <c r="NU112" s="186">
        <f t="shared" ca="1" si="68"/>
        <v>0</v>
      </c>
      <c r="NV112" s="186">
        <f t="shared" ca="1" si="68"/>
        <v>0</v>
      </c>
      <c r="NW112" s="186">
        <f t="shared" ca="1" si="68"/>
        <v>0</v>
      </c>
      <c r="NX112" s="186">
        <f t="shared" ca="1" si="68"/>
        <v>15444.216187565738</v>
      </c>
      <c r="NY112" s="186">
        <f t="shared" ca="1" si="68"/>
        <v>0</v>
      </c>
      <c r="NZ112" s="186">
        <f t="shared" ca="1" si="68"/>
        <v>0</v>
      </c>
      <c r="OA112" s="186">
        <f t="shared" ca="1" si="68"/>
        <v>0</v>
      </c>
      <c r="OB112" s="186">
        <f t="shared" ca="1" si="68"/>
        <v>0</v>
      </c>
    </row>
    <row r="113" spans="1:392" ht="16" customHeight="1">
      <c r="A113" s="356"/>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9"/>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70"/>
        <v>0</v>
      </c>
      <c r="CQ113" s="186">
        <f ca="1"/>
        <v>0</v>
      </c>
      <c r="CR113" s="186">
        <f ca="1"/>
        <v>0</v>
      </c>
      <c r="CS113" s="186">
        <f ca="1"/>
        <v>0</v>
      </c>
      <c r="CT113" s="186">
        <f ca="1"/>
        <v>0</v>
      </c>
      <c r="CU113" s="186">
        <f ca="1"/>
        <v>0</v>
      </c>
      <c r="CV113" s="186">
        <f ca="1"/>
        <v>0</v>
      </c>
      <c r="CW113" s="186">
        <f ca="1"/>
        <v>1</v>
      </c>
      <c r="CX113" s="186">
        <f ca="1"/>
        <v>0</v>
      </c>
      <c r="CY113" s="186">
        <f ca="1"/>
        <v>0</v>
      </c>
      <c r="DA113" s="27">
        <f t="shared" ca="1" si="71"/>
        <v>1</v>
      </c>
      <c r="EE113" s="356"/>
      <c r="EF113" s="28" t="s">
        <v>21</v>
      </c>
      <c r="EG113" s="186">
        <f t="shared" ca="1" si="72"/>
        <v>0</v>
      </c>
      <c r="EH113" s="186">
        <f t="shared" ca="1" si="62"/>
        <v>0</v>
      </c>
      <c r="EI113" s="186">
        <f t="shared" ca="1" si="62"/>
        <v>0</v>
      </c>
      <c r="EJ113" s="186">
        <f t="shared" ca="1" si="62"/>
        <v>0</v>
      </c>
      <c r="EK113" s="186">
        <f t="shared" ca="1" si="62"/>
        <v>0</v>
      </c>
      <c r="EL113" s="186">
        <f t="shared" ca="1" si="62"/>
        <v>0</v>
      </c>
      <c r="EM113" s="186">
        <f t="shared" ca="1" si="62"/>
        <v>0</v>
      </c>
      <c r="EN113" s="186">
        <f t="shared" ca="1" si="62"/>
        <v>0</v>
      </c>
      <c r="EO113" s="186">
        <f t="shared" ca="1" si="62"/>
        <v>0</v>
      </c>
      <c r="EP113" s="186">
        <f t="shared" ca="1" si="62"/>
        <v>0</v>
      </c>
      <c r="EQ113" s="186">
        <f t="shared" ca="1" si="62"/>
        <v>0</v>
      </c>
      <c r="ER113" s="186">
        <f t="shared" ca="1" si="62"/>
        <v>0</v>
      </c>
      <c r="EX113" s="356"/>
      <c r="EY113" s="28" t="s">
        <v>21</v>
      </c>
      <c r="EZ113" s="186">
        <f t="shared" ca="1" si="73"/>
        <v>0</v>
      </c>
      <c r="FA113" s="186">
        <f t="shared" ca="1" si="63"/>
        <v>0</v>
      </c>
      <c r="FB113" s="186">
        <f t="shared" ca="1" si="63"/>
        <v>0</v>
      </c>
      <c r="FC113" s="186">
        <f t="shared" ca="1" si="63"/>
        <v>0</v>
      </c>
      <c r="FD113" s="186">
        <f t="shared" ca="1" si="63"/>
        <v>0</v>
      </c>
      <c r="FE113" s="186">
        <f t="shared" ca="1" si="63"/>
        <v>0</v>
      </c>
      <c r="FF113" s="186">
        <f t="shared" ca="1" si="63"/>
        <v>0</v>
      </c>
      <c r="FG113" s="186">
        <f t="shared" ca="1" si="63"/>
        <v>0</v>
      </c>
      <c r="FH113" s="186">
        <f t="shared" ca="1" si="63"/>
        <v>0</v>
      </c>
      <c r="FI113" s="186">
        <f t="shared" ca="1" si="63"/>
        <v>0</v>
      </c>
      <c r="FJ113" s="186">
        <f t="shared" ca="1" si="63"/>
        <v>0</v>
      </c>
      <c r="FK113" s="186">
        <f t="shared" ca="1" si="63"/>
        <v>0</v>
      </c>
      <c r="GQ113" s="356"/>
      <c r="GR113" s="28" t="s">
        <v>21</v>
      </c>
      <c r="GS113" s="186">
        <f t="shared" ca="1" si="74"/>
        <v>0</v>
      </c>
      <c r="GT113" s="186">
        <f t="shared" ca="1" si="64"/>
        <v>0</v>
      </c>
      <c r="GU113" s="186">
        <f t="shared" ca="1" si="64"/>
        <v>0</v>
      </c>
      <c r="GV113" s="186">
        <f t="shared" ca="1" si="64"/>
        <v>0</v>
      </c>
      <c r="GW113" s="186">
        <f t="shared" ca="1" si="64"/>
        <v>0</v>
      </c>
      <c r="GX113" s="186">
        <f t="shared" ca="1" si="64"/>
        <v>0</v>
      </c>
      <c r="GY113" s="186">
        <f t="shared" ca="1" si="64"/>
        <v>0</v>
      </c>
      <c r="GZ113" s="186">
        <f t="shared" ca="1" si="64"/>
        <v>0</v>
      </c>
      <c r="HA113" s="186">
        <f t="shared" ca="1" si="64"/>
        <v>0</v>
      </c>
      <c r="HB113" s="186">
        <f t="shared" ca="1" si="64"/>
        <v>0</v>
      </c>
      <c r="HC113" s="186">
        <f t="shared" ca="1" si="64"/>
        <v>0</v>
      </c>
      <c r="HD113" s="186">
        <f t="shared" ca="1" si="64"/>
        <v>0</v>
      </c>
      <c r="IJ113" s="356"/>
      <c r="IK113" s="28" t="s">
        <v>21</v>
      </c>
      <c r="IL113" s="186">
        <f t="shared" ca="1" si="75"/>
        <v>0</v>
      </c>
      <c r="IM113" s="186">
        <f t="shared" ca="1" si="65"/>
        <v>0</v>
      </c>
      <c r="IN113" s="186">
        <f t="shared" ca="1" si="65"/>
        <v>0</v>
      </c>
      <c r="IO113" s="186">
        <f t="shared" ca="1" si="65"/>
        <v>0</v>
      </c>
      <c r="IP113" s="186">
        <f t="shared" ca="1" si="65"/>
        <v>0</v>
      </c>
      <c r="IQ113" s="186">
        <f t="shared" ca="1" si="65"/>
        <v>0</v>
      </c>
      <c r="IR113" s="186">
        <f t="shared" ca="1" si="65"/>
        <v>0</v>
      </c>
      <c r="IS113" s="186">
        <f t="shared" ca="1" si="65"/>
        <v>0</v>
      </c>
      <c r="IT113" s="186">
        <f t="shared" ca="1" si="65"/>
        <v>12120.135962241689</v>
      </c>
      <c r="IU113" s="186">
        <f t="shared" ca="1" si="65"/>
        <v>0</v>
      </c>
      <c r="IV113" s="186">
        <f t="shared" ca="1" si="65"/>
        <v>0</v>
      </c>
      <c r="IW113" s="186">
        <f t="shared" ca="1" si="65"/>
        <v>0</v>
      </c>
      <c r="KC113" s="356"/>
      <c r="KD113" s="28" t="s">
        <v>21</v>
      </c>
      <c r="KE113" s="186">
        <f t="shared" ca="1" si="76"/>
        <v>0</v>
      </c>
      <c r="KF113" s="186">
        <f t="shared" ca="1" si="66"/>
        <v>0</v>
      </c>
      <c r="KG113" s="186">
        <f t="shared" ca="1" si="66"/>
        <v>0</v>
      </c>
      <c r="KH113" s="186">
        <f t="shared" ca="1" si="66"/>
        <v>0</v>
      </c>
      <c r="KI113" s="186">
        <f t="shared" ca="1" si="66"/>
        <v>0</v>
      </c>
      <c r="KJ113" s="186">
        <f t="shared" ca="1" si="66"/>
        <v>0</v>
      </c>
      <c r="KK113" s="186">
        <f t="shared" ca="1" si="66"/>
        <v>0</v>
      </c>
      <c r="KL113" s="186">
        <f t="shared" ca="1" si="66"/>
        <v>0</v>
      </c>
      <c r="KM113" s="186">
        <f t="shared" ca="1" si="66"/>
        <v>12657.912377648974</v>
      </c>
      <c r="KN113" s="186">
        <f t="shared" ca="1" si="66"/>
        <v>0</v>
      </c>
      <c r="KO113" s="186">
        <f t="shared" ca="1" si="66"/>
        <v>0</v>
      </c>
      <c r="KP113" s="186">
        <f t="shared" ca="1" si="66"/>
        <v>0</v>
      </c>
      <c r="LV113" s="356"/>
      <c r="LW113" s="28" t="s">
        <v>21</v>
      </c>
      <c r="LX113" s="186">
        <f t="shared" ca="1" si="77"/>
        <v>0</v>
      </c>
      <c r="LY113" s="186">
        <f t="shared" ca="1" si="67"/>
        <v>0</v>
      </c>
      <c r="LZ113" s="186">
        <f t="shared" ca="1" si="67"/>
        <v>0</v>
      </c>
      <c r="MA113" s="186">
        <f t="shared" ca="1" si="67"/>
        <v>0</v>
      </c>
      <c r="MB113" s="186">
        <f t="shared" ca="1" si="67"/>
        <v>0</v>
      </c>
      <c r="MC113" s="186">
        <f t="shared" ca="1" si="67"/>
        <v>0</v>
      </c>
      <c r="MD113" s="186">
        <f t="shared" ca="1" si="67"/>
        <v>0</v>
      </c>
      <c r="ME113" s="186">
        <f t="shared" ca="1" si="67"/>
        <v>0</v>
      </c>
      <c r="MF113" s="186">
        <f t="shared" ca="1" si="67"/>
        <v>12757.05413025029</v>
      </c>
      <c r="MG113" s="186">
        <f t="shared" ca="1" si="67"/>
        <v>0</v>
      </c>
      <c r="MH113" s="186">
        <f t="shared" ca="1" si="67"/>
        <v>0</v>
      </c>
      <c r="MI113" s="186">
        <f t="shared" ca="1" si="67"/>
        <v>0</v>
      </c>
      <c r="NO113" s="356"/>
      <c r="NP113" s="28" t="s">
        <v>21</v>
      </c>
      <c r="NQ113" s="186">
        <f t="shared" ca="1" si="78"/>
        <v>0</v>
      </c>
      <c r="NR113" s="186">
        <f t="shared" ca="1" si="68"/>
        <v>0</v>
      </c>
      <c r="NS113" s="186">
        <f t="shared" ca="1" si="68"/>
        <v>0</v>
      </c>
      <c r="NT113" s="186">
        <f t="shared" ca="1" si="68"/>
        <v>0</v>
      </c>
      <c r="NU113" s="186">
        <f t="shared" ca="1" si="68"/>
        <v>0</v>
      </c>
      <c r="NV113" s="186">
        <f t="shared" ca="1" si="68"/>
        <v>0</v>
      </c>
      <c r="NW113" s="186">
        <f t="shared" ca="1" si="68"/>
        <v>0</v>
      </c>
      <c r="NX113" s="186">
        <f t="shared" ca="1" si="68"/>
        <v>0</v>
      </c>
      <c r="NY113" s="186">
        <f t="shared" ca="1" si="68"/>
        <v>12772.002703063958</v>
      </c>
      <c r="NZ113" s="186">
        <f t="shared" ca="1" si="68"/>
        <v>0</v>
      </c>
      <c r="OA113" s="186">
        <f t="shared" ca="1" si="68"/>
        <v>0</v>
      </c>
      <c r="OB113" s="186">
        <f t="shared" ca="1" si="68"/>
        <v>0</v>
      </c>
    </row>
    <row r="114" spans="1:392" ht="16" customHeight="1">
      <c r="A114" s="356"/>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9"/>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70"/>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71"/>
        <v>4.3824701195219126E-2</v>
      </c>
      <c r="EE114" s="356"/>
      <c r="EF114" s="28" t="s">
        <v>207</v>
      </c>
      <c r="EG114" s="186">
        <f t="shared" ca="1" si="72"/>
        <v>0</v>
      </c>
      <c r="EH114" s="186">
        <f t="shared" ca="1" si="62"/>
        <v>0</v>
      </c>
      <c r="EI114" s="186">
        <f t="shared" ca="1" si="62"/>
        <v>0</v>
      </c>
      <c r="EJ114" s="186">
        <f t="shared" ca="1" si="62"/>
        <v>0</v>
      </c>
      <c r="EK114" s="186">
        <f t="shared" ca="1" si="62"/>
        <v>0</v>
      </c>
      <c r="EL114" s="186">
        <f t="shared" ca="1" si="62"/>
        <v>0</v>
      </c>
      <c r="EM114" s="186">
        <f t="shared" ca="1" si="62"/>
        <v>0</v>
      </c>
      <c r="EN114" s="186">
        <f t="shared" ca="1" si="62"/>
        <v>0</v>
      </c>
      <c r="EO114" s="186">
        <f t="shared" ca="1" si="62"/>
        <v>0</v>
      </c>
      <c r="EP114" s="186">
        <f t="shared" ca="1" si="62"/>
        <v>0</v>
      </c>
      <c r="EQ114" s="186">
        <f t="shared" ca="1" si="62"/>
        <v>0</v>
      </c>
      <c r="ER114" s="186">
        <f t="shared" ca="1" si="62"/>
        <v>0</v>
      </c>
      <c r="EX114" s="356"/>
      <c r="EY114" s="28" t="s">
        <v>207</v>
      </c>
      <c r="EZ114" s="186">
        <f t="shared" ca="1" si="73"/>
        <v>0</v>
      </c>
      <c r="FA114" s="186">
        <f t="shared" ca="1" si="63"/>
        <v>0</v>
      </c>
      <c r="FB114" s="186">
        <f t="shared" ca="1" si="63"/>
        <v>0</v>
      </c>
      <c r="FC114" s="186">
        <f t="shared" ca="1" si="63"/>
        <v>0</v>
      </c>
      <c r="FD114" s="186">
        <f t="shared" ca="1" si="63"/>
        <v>0</v>
      </c>
      <c r="FE114" s="186">
        <f t="shared" ca="1" si="63"/>
        <v>0</v>
      </c>
      <c r="FF114" s="186">
        <f t="shared" ca="1" si="63"/>
        <v>0</v>
      </c>
      <c r="FG114" s="186">
        <f t="shared" ca="1" si="63"/>
        <v>0</v>
      </c>
      <c r="FH114" s="186">
        <f t="shared" ca="1" si="63"/>
        <v>0</v>
      </c>
      <c r="FI114" s="186">
        <f t="shared" ca="1" si="63"/>
        <v>0</v>
      </c>
      <c r="FJ114" s="186">
        <f t="shared" ca="1" si="63"/>
        <v>0</v>
      </c>
      <c r="FK114" s="186">
        <f t="shared" ca="1" si="63"/>
        <v>0</v>
      </c>
      <c r="GQ114" s="356"/>
      <c r="GR114" s="28" t="s">
        <v>207</v>
      </c>
      <c r="GS114" s="186">
        <f t="shared" ca="1" si="74"/>
        <v>0</v>
      </c>
      <c r="GT114" s="186">
        <f t="shared" ca="1" si="64"/>
        <v>0</v>
      </c>
      <c r="GU114" s="186">
        <f t="shared" ca="1" si="64"/>
        <v>0</v>
      </c>
      <c r="GV114" s="186">
        <f t="shared" ca="1" si="64"/>
        <v>0</v>
      </c>
      <c r="GW114" s="186">
        <f t="shared" ca="1" si="64"/>
        <v>0</v>
      </c>
      <c r="GX114" s="186">
        <f t="shared" ca="1" si="64"/>
        <v>0</v>
      </c>
      <c r="GY114" s="186">
        <f t="shared" ca="1" si="64"/>
        <v>0</v>
      </c>
      <c r="GZ114" s="186">
        <f t="shared" ca="1" si="64"/>
        <v>0</v>
      </c>
      <c r="HA114" s="186">
        <f t="shared" ca="1" si="64"/>
        <v>0</v>
      </c>
      <c r="HB114" s="186">
        <f t="shared" ca="1" si="64"/>
        <v>0</v>
      </c>
      <c r="HC114" s="186">
        <f t="shared" ca="1" si="64"/>
        <v>0</v>
      </c>
      <c r="HD114" s="186">
        <f t="shared" ca="1" si="64"/>
        <v>0</v>
      </c>
      <c r="IJ114" s="356"/>
      <c r="IK114" s="28" t="s">
        <v>207</v>
      </c>
      <c r="IL114" s="186">
        <f t="shared" ca="1" si="75"/>
        <v>0</v>
      </c>
      <c r="IM114" s="186">
        <f t="shared" ca="1" si="65"/>
        <v>0</v>
      </c>
      <c r="IN114" s="186">
        <f t="shared" ca="1" si="65"/>
        <v>0</v>
      </c>
      <c r="IO114" s="186">
        <f t="shared" ca="1" si="65"/>
        <v>0</v>
      </c>
      <c r="IP114" s="186">
        <f t="shared" ca="1" si="65"/>
        <v>0</v>
      </c>
      <c r="IQ114" s="186">
        <f t="shared" ca="1" si="65"/>
        <v>0</v>
      </c>
      <c r="IR114" s="186">
        <f t="shared" ca="1" si="65"/>
        <v>0</v>
      </c>
      <c r="IS114" s="186">
        <f t="shared" ca="1" si="65"/>
        <v>0</v>
      </c>
      <c r="IT114" s="186">
        <f t="shared" ca="1" si="65"/>
        <v>0</v>
      </c>
      <c r="IU114" s="186">
        <f t="shared" ca="1" si="65"/>
        <v>0</v>
      </c>
      <c r="IV114" s="186">
        <f t="shared" ca="1" si="65"/>
        <v>0</v>
      </c>
      <c r="IW114" s="186">
        <f t="shared" ca="1" si="65"/>
        <v>0</v>
      </c>
      <c r="KC114" s="356"/>
      <c r="KD114" s="28" t="s">
        <v>207</v>
      </c>
      <c r="KE114" s="186">
        <f t="shared" ca="1" si="76"/>
        <v>0</v>
      </c>
      <c r="KF114" s="186">
        <f t="shared" ca="1" si="66"/>
        <v>0</v>
      </c>
      <c r="KG114" s="186">
        <f t="shared" ca="1" si="66"/>
        <v>0</v>
      </c>
      <c r="KH114" s="186">
        <f t="shared" ca="1" si="66"/>
        <v>0</v>
      </c>
      <c r="KI114" s="186">
        <f t="shared" ca="1" si="66"/>
        <v>0</v>
      </c>
      <c r="KJ114" s="186">
        <f t="shared" ca="1" si="66"/>
        <v>0</v>
      </c>
      <c r="KK114" s="186">
        <f t="shared" ca="1" si="66"/>
        <v>0</v>
      </c>
      <c r="KL114" s="186">
        <f t="shared" ca="1" si="66"/>
        <v>0</v>
      </c>
      <c r="KM114" s="186">
        <f t="shared" ca="1" si="66"/>
        <v>0</v>
      </c>
      <c r="KN114" s="186">
        <f t="shared" ca="1" si="66"/>
        <v>11883.414556729156</v>
      </c>
      <c r="KO114" s="186">
        <f t="shared" ca="1" si="66"/>
        <v>0</v>
      </c>
      <c r="KP114" s="186">
        <f t="shared" ca="1" si="66"/>
        <v>0</v>
      </c>
      <c r="LV114" s="356"/>
      <c r="LW114" s="28" t="s">
        <v>207</v>
      </c>
      <c r="LX114" s="186">
        <f t="shared" ca="1" si="77"/>
        <v>0</v>
      </c>
      <c r="LY114" s="186">
        <f t="shared" ca="1" si="67"/>
        <v>0</v>
      </c>
      <c r="LZ114" s="186">
        <f t="shared" ca="1" si="67"/>
        <v>0</v>
      </c>
      <c r="MA114" s="186">
        <f t="shared" ca="1" si="67"/>
        <v>0</v>
      </c>
      <c r="MB114" s="186">
        <f t="shared" ca="1" si="67"/>
        <v>0</v>
      </c>
      <c r="MC114" s="186">
        <f t="shared" ca="1" si="67"/>
        <v>0</v>
      </c>
      <c r="MD114" s="186">
        <f t="shared" ca="1" si="67"/>
        <v>0</v>
      </c>
      <c r="ME114" s="186">
        <f t="shared" ca="1" si="67"/>
        <v>0</v>
      </c>
      <c r="MF114" s="186">
        <f t="shared" ca="1" si="67"/>
        <v>0</v>
      </c>
      <c r="MG114" s="186">
        <f t="shared" ca="1" si="67"/>
        <v>12410.687526523017</v>
      </c>
      <c r="MH114" s="186">
        <f t="shared" ca="1" si="67"/>
        <v>0</v>
      </c>
      <c r="MI114" s="186">
        <f t="shared" ca="1" si="67"/>
        <v>0</v>
      </c>
      <c r="NO114" s="356"/>
      <c r="NP114" s="28" t="s">
        <v>207</v>
      </c>
      <c r="NQ114" s="186">
        <f t="shared" ca="1" si="78"/>
        <v>0</v>
      </c>
      <c r="NR114" s="186">
        <f t="shared" ca="1" si="68"/>
        <v>0</v>
      </c>
      <c r="NS114" s="186">
        <f t="shared" ca="1" si="68"/>
        <v>0</v>
      </c>
      <c r="NT114" s="186">
        <f t="shared" ca="1" si="68"/>
        <v>0</v>
      </c>
      <c r="NU114" s="186">
        <f t="shared" ca="1" si="68"/>
        <v>0</v>
      </c>
      <c r="NV114" s="186">
        <f t="shared" ca="1" si="68"/>
        <v>0</v>
      </c>
      <c r="NW114" s="186">
        <f t="shared" ca="1" si="68"/>
        <v>0</v>
      </c>
      <c r="NX114" s="186">
        <f t="shared" ca="1" si="68"/>
        <v>0</v>
      </c>
      <c r="NY114" s="186">
        <f t="shared" ca="1" si="68"/>
        <v>0</v>
      </c>
      <c r="NZ114" s="186">
        <f t="shared" ca="1" si="68"/>
        <v>12507.892916768838</v>
      </c>
      <c r="OA114" s="186">
        <f t="shared" ca="1" si="68"/>
        <v>0</v>
      </c>
      <c r="OB114" s="186">
        <f t="shared" ca="1" si="68"/>
        <v>0</v>
      </c>
    </row>
    <row r="115" spans="1:392" ht="16" customHeight="1">
      <c r="A115" s="356"/>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9"/>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70"/>
        <v>0</v>
      </c>
      <c r="CQ115" s="186">
        <f ca="1"/>
        <v>0</v>
      </c>
      <c r="CR115" s="186">
        <f ca="1"/>
        <v>0</v>
      </c>
      <c r="CS115" s="186">
        <f ca="1"/>
        <v>0</v>
      </c>
      <c r="CT115" s="186">
        <f ca="1"/>
        <v>0</v>
      </c>
      <c r="CU115" s="186">
        <f ca="1"/>
        <v>0</v>
      </c>
      <c r="CV115" s="186">
        <f ca="1"/>
        <v>0</v>
      </c>
      <c r="CW115" s="186">
        <f ca="1"/>
        <v>0</v>
      </c>
      <c r="CX115" s="186">
        <f ca="1"/>
        <v>0</v>
      </c>
      <c r="CY115" s="186">
        <f ca="1"/>
        <v>1</v>
      </c>
      <c r="DA115" s="27">
        <f t="shared" ca="1" si="71"/>
        <v>1</v>
      </c>
      <c r="EE115" s="356"/>
      <c r="EF115" s="28" t="s">
        <v>20</v>
      </c>
      <c r="EG115" s="186">
        <f t="shared" ca="1" si="72"/>
        <v>0</v>
      </c>
      <c r="EH115" s="186">
        <f t="shared" ca="1" si="62"/>
        <v>0</v>
      </c>
      <c r="EI115" s="186">
        <f t="shared" ca="1" si="62"/>
        <v>0</v>
      </c>
      <c r="EJ115" s="186">
        <f t="shared" ca="1" si="62"/>
        <v>0</v>
      </c>
      <c r="EK115" s="186">
        <f t="shared" ca="1" si="62"/>
        <v>0</v>
      </c>
      <c r="EL115" s="186">
        <f t="shared" ca="1" si="62"/>
        <v>0</v>
      </c>
      <c r="EM115" s="186">
        <f t="shared" ca="1" si="62"/>
        <v>0</v>
      </c>
      <c r="EN115" s="186">
        <f t="shared" ca="1" si="62"/>
        <v>0</v>
      </c>
      <c r="EO115" s="186">
        <f t="shared" ca="1" si="62"/>
        <v>0</v>
      </c>
      <c r="EP115" s="186">
        <f t="shared" ca="1" si="62"/>
        <v>0</v>
      </c>
      <c r="EQ115" s="186">
        <f t="shared" ca="1" si="62"/>
        <v>0</v>
      </c>
      <c r="ER115" s="186">
        <f t="shared" ca="1" si="62"/>
        <v>0</v>
      </c>
      <c r="EX115" s="356"/>
      <c r="EY115" s="28" t="s">
        <v>20</v>
      </c>
      <c r="EZ115" s="186">
        <f t="shared" ca="1" si="73"/>
        <v>0</v>
      </c>
      <c r="FA115" s="186">
        <f t="shared" ca="1" si="63"/>
        <v>0</v>
      </c>
      <c r="FB115" s="186">
        <f t="shared" ca="1" si="63"/>
        <v>0</v>
      </c>
      <c r="FC115" s="186">
        <f t="shared" ca="1" si="63"/>
        <v>0</v>
      </c>
      <c r="FD115" s="186">
        <f t="shared" ca="1" si="63"/>
        <v>0</v>
      </c>
      <c r="FE115" s="186">
        <f t="shared" ca="1" si="63"/>
        <v>0</v>
      </c>
      <c r="FF115" s="186">
        <f t="shared" ca="1" si="63"/>
        <v>0</v>
      </c>
      <c r="FG115" s="186">
        <f t="shared" ca="1" si="63"/>
        <v>0</v>
      </c>
      <c r="FH115" s="186">
        <f t="shared" ca="1" si="63"/>
        <v>0</v>
      </c>
      <c r="FI115" s="186">
        <f t="shared" ca="1" si="63"/>
        <v>0</v>
      </c>
      <c r="FJ115" s="186">
        <f t="shared" ca="1" si="63"/>
        <v>0</v>
      </c>
      <c r="FK115" s="186">
        <f t="shared" ca="1" si="63"/>
        <v>0</v>
      </c>
      <c r="GQ115" s="356"/>
      <c r="GR115" s="28" t="s">
        <v>20</v>
      </c>
      <c r="GS115" s="186">
        <f t="shared" ca="1" si="74"/>
        <v>0</v>
      </c>
      <c r="GT115" s="186">
        <f t="shared" ca="1" si="64"/>
        <v>0</v>
      </c>
      <c r="GU115" s="186">
        <f t="shared" ca="1" si="64"/>
        <v>0</v>
      </c>
      <c r="GV115" s="186">
        <f t="shared" ca="1" si="64"/>
        <v>0</v>
      </c>
      <c r="GW115" s="186">
        <f t="shared" ca="1" si="64"/>
        <v>0</v>
      </c>
      <c r="GX115" s="186">
        <f t="shared" ca="1" si="64"/>
        <v>0</v>
      </c>
      <c r="GY115" s="186">
        <f t="shared" ca="1" si="64"/>
        <v>0</v>
      </c>
      <c r="GZ115" s="186">
        <f t="shared" ca="1" si="64"/>
        <v>0</v>
      </c>
      <c r="HA115" s="186">
        <f t="shared" ca="1" si="64"/>
        <v>0</v>
      </c>
      <c r="HB115" s="186">
        <f t="shared" ca="1" si="64"/>
        <v>0</v>
      </c>
      <c r="HC115" s="186">
        <f t="shared" ca="1" si="64"/>
        <v>0</v>
      </c>
      <c r="HD115" s="186">
        <f t="shared" ca="1" si="64"/>
        <v>0</v>
      </c>
      <c r="IJ115" s="356"/>
      <c r="IK115" s="28" t="s">
        <v>20</v>
      </c>
      <c r="IL115" s="186">
        <f t="shared" ca="1" si="75"/>
        <v>0</v>
      </c>
      <c r="IM115" s="186">
        <f t="shared" ca="1" si="65"/>
        <v>0</v>
      </c>
      <c r="IN115" s="186">
        <f t="shared" ca="1" si="65"/>
        <v>0</v>
      </c>
      <c r="IO115" s="186">
        <f t="shared" ca="1" si="65"/>
        <v>0</v>
      </c>
      <c r="IP115" s="186">
        <f t="shared" ca="1" si="65"/>
        <v>0</v>
      </c>
      <c r="IQ115" s="186">
        <f t="shared" ca="1" si="65"/>
        <v>0</v>
      </c>
      <c r="IR115" s="186">
        <f t="shared" ca="1" si="65"/>
        <v>0</v>
      </c>
      <c r="IS115" s="186">
        <f t="shared" ca="1" si="65"/>
        <v>0</v>
      </c>
      <c r="IT115" s="186">
        <f t="shared" ca="1" si="65"/>
        <v>0</v>
      </c>
      <c r="IU115" s="186">
        <f t="shared" ca="1" si="65"/>
        <v>0</v>
      </c>
      <c r="IV115" s="186">
        <f t="shared" ca="1" si="65"/>
        <v>22485.647280429195</v>
      </c>
      <c r="IW115" s="186">
        <f t="shared" ca="1" si="65"/>
        <v>0</v>
      </c>
      <c r="KC115" s="356"/>
      <c r="KD115" s="28" t="s">
        <v>20</v>
      </c>
      <c r="KE115" s="186">
        <f t="shared" ca="1" si="76"/>
        <v>0</v>
      </c>
      <c r="KF115" s="186">
        <f t="shared" ca="1" si="66"/>
        <v>0</v>
      </c>
      <c r="KG115" s="186">
        <f t="shared" ca="1" si="66"/>
        <v>0</v>
      </c>
      <c r="KH115" s="186">
        <f t="shared" ca="1" si="66"/>
        <v>0</v>
      </c>
      <c r="KI115" s="186">
        <f t="shared" ca="1" si="66"/>
        <v>0</v>
      </c>
      <c r="KJ115" s="186">
        <f t="shared" ca="1" si="66"/>
        <v>0</v>
      </c>
      <c r="KK115" s="186">
        <f t="shared" ca="1" si="66"/>
        <v>0</v>
      </c>
      <c r="KL115" s="186">
        <f t="shared" ca="1" si="66"/>
        <v>0</v>
      </c>
      <c r="KM115" s="186">
        <f t="shared" ca="1" si="66"/>
        <v>0</v>
      </c>
      <c r="KN115" s="186">
        <f t="shared" ca="1" si="66"/>
        <v>0</v>
      </c>
      <c r="KO115" s="186">
        <f t="shared" ca="1" si="66"/>
        <v>25947.814270464394</v>
      </c>
      <c r="KP115" s="186">
        <f t="shared" ca="1" si="66"/>
        <v>0</v>
      </c>
      <c r="LV115" s="356"/>
      <c r="LW115" s="28" t="s">
        <v>20</v>
      </c>
      <c r="LX115" s="186">
        <f t="shared" ca="1" si="77"/>
        <v>0</v>
      </c>
      <c r="LY115" s="186">
        <f t="shared" ca="1" si="67"/>
        <v>0</v>
      </c>
      <c r="LZ115" s="186">
        <f t="shared" ca="1" si="67"/>
        <v>0</v>
      </c>
      <c r="MA115" s="186">
        <f t="shared" ca="1" si="67"/>
        <v>0</v>
      </c>
      <c r="MB115" s="186">
        <f t="shared" ca="1" si="67"/>
        <v>0</v>
      </c>
      <c r="MC115" s="186">
        <f t="shared" ca="1" si="67"/>
        <v>0</v>
      </c>
      <c r="MD115" s="186">
        <f t="shared" ca="1" si="67"/>
        <v>0</v>
      </c>
      <c r="ME115" s="186">
        <f t="shared" ca="1" si="67"/>
        <v>0</v>
      </c>
      <c r="MF115" s="186">
        <f t="shared" ca="1" si="67"/>
        <v>0</v>
      </c>
      <c r="MG115" s="186">
        <f t="shared" ca="1" si="67"/>
        <v>0</v>
      </c>
      <c r="MH115" s="186">
        <f t="shared" ca="1" si="67"/>
        <v>26416.916726337571</v>
      </c>
      <c r="MI115" s="186">
        <f t="shared" ca="1" si="67"/>
        <v>0</v>
      </c>
      <c r="NO115" s="356"/>
      <c r="NP115" s="28" t="s">
        <v>20</v>
      </c>
      <c r="NQ115" s="186">
        <f t="shared" ca="1" si="78"/>
        <v>0</v>
      </c>
      <c r="NR115" s="186">
        <f t="shared" ca="1" si="68"/>
        <v>0</v>
      </c>
      <c r="NS115" s="186">
        <f t="shared" ca="1" si="68"/>
        <v>0</v>
      </c>
      <c r="NT115" s="186">
        <f t="shared" ca="1" si="68"/>
        <v>0</v>
      </c>
      <c r="NU115" s="186">
        <f t="shared" ca="1" si="68"/>
        <v>0</v>
      </c>
      <c r="NV115" s="186">
        <f t="shared" ca="1" si="68"/>
        <v>0</v>
      </c>
      <c r="NW115" s="186">
        <f t="shared" ca="1" si="68"/>
        <v>0</v>
      </c>
      <c r="NX115" s="186">
        <f t="shared" ca="1" si="68"/>
        <v>0</v>
      </c>
      <c r="NY115" s="186">
        <f t="shared" ca="1" si="68"/>
        <v>0</v>
      </c>
      <c r="NZ115" s="186">
        <f t="shared" ca="1" si="68"/>
        <v>0</v>
      </c>
      <c r="OA115" s="186">
        <f t="shared" ca="1" si="68"/>
        <v>26502.144492286527</v>
      </c>
      <c r="OB115" s="186">
        <f t="shared" ca="1" si="68"/>
        <v>0</v>
      </c>
    </row>
    <row r="116" spans="1:392" ht="16" customHeight="1">
      <c r="A116" s="356"/>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9"/>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70"/>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71"/>
        <v>1.886792452830189E-2</v>
      </c>
      <c r="EE116" s="356"/>
      <c r="EF116" s="28" t="s">
        <v>209</v>
      </c>
      <c r="EG116" s="186">
        <f t="shared" ca="1" si="72"/>
        <v>0</v>
      </c>
      <c r="EH116" s="186">
        <f t="shared" ca="1" si="62"/>
        <v>0</v>
      </c>
      <c r="EI116" s="186">
        <f t="shared" ca="1" si="62"/>
        <v>0</v>
      </c>
      <c r="EJ116" s="186">
        <f t="shared" ca="1" si="62"/>
        <v>0</v>
      </c>
      <c r="EK116" s="186">
        <f t="shared" ca="1" si="62"/>
        <v>0</v>
      </c>
      <c r="EL116" s="186">
        <f t="shared" ca="1" si="62"/>
        <v>0</v>
      </c>
      <c r="EM116" s="186">
        <f t="shared" ca="1" si="62"/>
        <v>0</v>
      </c>
      <c r="EN116" s="186">
        <f t="shared" ca="1" si="62"/>
        <v>0</v>
      </c>
      <c r="EO116" s="186">
        <f t="shared" ca="1" si="62"/>
        <v>0</v>
      </c>
      <c r="EP116" s="186">
        <f t="shared" ca="1" si="62"/>
        <v>0</v>
      </c>
      <c r="EQ116" s="186">
        <f t="shared" ca="1" si="62"/>
        <v>0</v>
      </c>
      <c r="ER116" s="186">
        <f t="shared" ca="1" si="62"/>
        <v>0</v>
      </c>
      <c r="EX116" s="356"/>
      <c r="EY116" s="28" t="s">
        <v>209</v>
      </c>
      <c r="EZ116" s="186">
        <f t="shared" ca="1" si="73"/>
        <v>0</v>
      </c>
      <c r="FA116" s="186">
        <f t="shared" ca="1" si="63"/>
        <v>0</v>
      </c>
      <c r="FB116" s="186">
        <f t="shared" ca="1" si="63"/>
        <v>0</v>
      </c>
      <c r="FC116" s="186">
        <f t="shared" ca="1" si="63"/>
        <v>0</v>
      </c>
      <c r="FD116" s="186">
        <f t="shared" ca="1" si="63"/>
        <v>0</v>
      </c>
      <c r="FE116" s="186">
        <f t="shared" ca="1" si="63"/>
        <v>0</v>
      </c>
      <c r="FF116" s="186">
        <f t="shared" ca="1" si="63"/>
        <v>0</v>
      </c>
      <c r="FG116" s="186">
        <f t="shared" ca="1" si="63"/>
        <v>0</v>
      </c>
      <c r="FH116" s="186">
        <f t="shared" ca="1" si="63"/>
        <v>0</v>
      </c>
      <c r="FI116" s="186">
        <f t="shared" ca="1" si="63"/>
        <v>0</v>
      </c>
      <c r="FJ116" s="186">
        <f t="shared" ca="1" si="63"/>
        <v>0</v>
      </c>
      <c r="FK116" s="186">
        <f t="shared" ca="1" si="63"/>
        <v>0</v>
      </c>
      <c r="GQ116" s="356"/>
      <c r="GR116" s="28" t="s">
        <v>209</v>
      </c>
      <c r="GS116" s="186">
        <f t="shared" ca="1" si="74"/>
        <v>0</v>
      </c>
      <c r="GT116" s="186">
        <f t="shared" ca="1" si="64"/>
        <v>0</v>
      </c>
      <c r="GU116" s="186">
        <f t="shared" ca="1" si="64"/>
        <v>0</v>
      </c>
      <c r="GV116" s="186">
        <f t="shared" ca="1" si="64"/>
        <v>0</v>
      </c>
      <c r="GW116" s="186">
        <f t="shared" ca="1" si="64"/>
        <v>0</v>
      </c>
      <c r="GX116" s="186">
        <f t="shared" ca="1" si="64"/>
        <v>0</v>
      </c>
      <c r="GY116" s="186">
        <f t="shared" ca="1" si="64"/>
        <v>0</v>
      </c>
      <c r="GZ116" s="186">
        <f t="shared" ca="1" si="64"/>
        <v>0</v>
      </c>
      <c r="HA116" s="186">
        <f t="shared" ca="1" si="64"/>
        <v>0</v>
      </c>
      <c r="HB116" s="186">
        <f t="shared" ca="1" si="64"/>
        <v>0</v>
      </c>
      <c r="HC116" s="186">
        <f t="shared" ca="1" si="64"/>
        <v>0</v>
      </c>
      <c r="HD116" s="186">
        <f t="shared" ca="1" si="64"/>
        <v>0</v>
      </c>
      <c r="IJ116" s="356"/>
      <c r="IK116" s="28" t="s">
        <v>209</v>
      </c>
      <c r="IL116" s="186">
        <f t="shared" ca="1" si="75"/>
        <v>0</v>
      </c>
      <c r="IM116" s="186">
        <f t="shared" ca="1" si="65"/>
        <v>0</v>
      </c>
      <c r="IN116" s="186">
        <f t="shared" ca="1" si="65"/>
        <v>0</v>
      </c>
      <c r="IO116" s="186">
        <f t="shared" ca="1" si="65"/>
        <v>0</v>
      </c>
      <c r="IP116" s="186">
        <f t="shared" ca="1" si="65"/>
        <v>0</v>
      </c>
      <c r="IQ116" s="186">
        <f t="shared" ca="1" si="65"/>
        <v>0</v>
      </c>
      <c r="IR116" s="186">
        <f t="shared" ca="1" si="65"/>
        <v>0</v>
      </c>
      <c r="IS116" s="186">
        <f t="shared" ca="1" si="65"/>
        <v>0</v>
      </c>
      <c r="IT116" s="186">
        <f t="shared" ca="1" si="65"/>
        <v>0</v>
      </c>
      <c r="IU116" s="186">
        <f t="shared" ca="1" si="65"/>
        <v>0</v>
      </c>
      <c r="IV116" s="186">
        <f t="shared" ca="1" si="65"/>
        <v>0</v>
      </c>
      <c r="IW116" s="186">
        <f t="shared" ca="1" si="65"/>
        <v>0</v>
      </c>
      <c r="KC116" s="356"/>
      <c r="KD116" s="28" t="s">
        <v>209</v>
      </c>
      <c r="KE116" s="186">
        <f t="shared" ca="1" si="76"/>
        <v>0</v>
      </c>
      <c r="KF116" s="186">
        <f t="shared" ca="1" si="66"/>
        <v>0</v>
      </c>
      <c r="KG116" s="186">
        <f t="shared" ca="1" si="66"/>
        <v>0</v>
      </c>
      <c r="KH116" s="186">
        <f t="shared" ca="1" si="66"/>
        <v>0</v>
      </c>
      <c r="KI116" s="186">
        <f t="shared" ca="1" si="66"/>
        <v>0</v>
      </c>
      <c r="KJ116" s="186">
        <f t="shared" ca="1" si="66"/>
        <v>0</v>
      </c>
      <c r="KK116" s="186">
        <f t="shared" ca="1" si="66"/>
        <v>0</v>
      </c>
      <c r="KL116" s="186">
        <f t="shared" ca="1" si="66"/>
        <v>0</v>
      </c>
      <c r="KM116" s="186">
        <f t="shared" ca="1" si="66"/>
        <v>0</v>
      </c>
      <c r="KN116" s="186">
        <f t="shared" ca="1" si="66"/>
        <v>0</v>
      </c>
      <c r="KO116" s="186">
        <f t="shared" ca="1" si="66"/>
        <v>0</v>
      </c>
      <c r="KP116" s="186">
        <f t="shared" ca="1" si="66"/>
        <v>21866.776254362339</v>
      </c>
      <c r="LV116" s="356"/>
      <c r="LW116" s="28" t="s">
        <v>209</v>
      </c>
      <c r="LX116" s="186">
        <f t="shared" ca="1" si="77"/>
        <v>0</v>
      </c>
      <c r="LY116" s="186">
        <f t="shared" ca="1" si="67"/>
        <v>0</v>
      </c>
      <c r="LZ116" s="186">
        <f t="shared" ca="1" si="67"/>
        <v>0</v>
      </c>
      <c r="MA116" s="186">
        <f t="shared" ca="1" si="67"/>
        <v>0</v>
      </c>
      <c r="MB116" s="186">
        <f t="shared" ca="1" si="67"/>
        <v>0</v>
      </c>
      <c r="MC116" s="186">
        <f t="shared" ca="1" si="67"/>
        <v>0</v>
      </c>
      <c r="MD116" s="186">
        <f t="shared" ca="1" si="67"/>
        <v>0</v>
      </c>
      <c r="ME116" s="186">
        <f t="shared" ca="1" si="67"/>
        <v>0</v>
      </c>
      <c r="MF116" s="186">
        <f t="shared" ca="1" si="67"/>
        <v>0</v>
      </c>
      <c r="MG116" s="186">
        <f t="shared" ca="1" si="67"/>
        <v>0</v>
      </c>
      <c r="MH116" s="186">
        <f t="shared" ca="1" si="67"/>
        <v>0</v>
      </c>
      <c r="MI116" s="186">
        <f t="shared" ca="1" si="67"/>
        <v>25836.614531830619</v>
      </c>
      <c r="NO116" s="356"/>
      <c r="NP116" s="28" t="s">
        <v>209</v>
      </c>
      <c r="NQ116" s="186">
        <f t="shared" ca="1" si="78"/>
        <v>0</v>
      </c>
      <c r="NR116" s="186">
        <f t="shared" ca="1" si="68"/>
        <v>0</v>
      </c>
      <c r="NS116" s="186">
        <f t="shared" ca="1" si="68"/>
        <v>0</v>
      </c>
      <c r="NT116" s="186">
        <f t="shared" ca="1" si="68"/>
        <v>0</v>
      </c>
      <c r="NU116" s="186">
        <f t="shared" ca="1" si="68"/>
        <v>0</v>
      </c>
      <c r="NV116" s="186">
        <f t="shared" ca="1" si="68"/>
        <v>0</v>
      </c>
      <c r="NW116" s="186">
        <f t="shared" ca="1" si="68"/>
        <v>0</v>
      </c>
      <c r="NX116" s="186">
        <f t="shared" ca="1" si="68"/>
        <v>0</v>
      </c>
      <c r="NY116" s="186">
        <f t="shared" ca="1" si="68"/>
        <v>0</v>
      </c>
      <c r="NZ116" s="186">
        <f t="shared" ca="1" si="68"/>
        <v>0</v>
      </c>
      <c r="OA116" s="186">
        <f t="shared" ca="1" si="68"/>
        <v>0</v>
      </c>
      <c r="OB116" s="186">
        <f t="shared" ca="1" si="68"/>
        <v>26401.163305847847</v>
      </c>
    </row>
    <row r="117" spans="1:392" ht="16" customHeight="1">
      <c r="A117" s="23"/>
      <c r="C117" s="335"/>
      <c r="D117" s="335"/>
      <c r="E117" s="335"/>
      <c r="F117" s="335"/>
      <c r="G117" s="335"/>
      <c r="H117" s="335"/>
      <c r="I117" s="335"/>
      <c r="J117" s="335"/>
      <c r="K117" s="335"/>
      <c r="L117" s="335"/>
      <c r="M117" s="335"/>
      <c r="N117" s="335"/>
      <c r="O117" s="22"/>
      <c r="P117" s="363" t="s">
        <v>384</v>
      </c>
      <c r="Q117" s="363"/>
      <c r="R117" s="363"/>
      <c r="S117" s="363"/>
      <c r="T117" s="363"/>
      <c r="U117" s="363"/>
      <c r="V117" s="363"/>
      <c r="W117" s="363"/>
      <c r="X117" s="363"/>
      <c r="AL117" s="335" t="s">
        <v>109</v>
      </c>
      <c r="AU117" s="363" t="s">
        <v>405</v>
      </c>
      <c r="AV117" s="363"/>
      <c r="AW117" s="363"/>
      <c r="AX117" s="363"/>
      <c r="AY117" s="363"/>
      <c r="AZ117" s="363"/>
      <c r="BA117" s="363"/>
      <c r="BB117" s="363"/>
      <c r="BC117" s="363"/>
      <c r="BD117" s="363"/>
      <c r="BE117" s="363"/>
      <c r="BF117" s="363"/>
      <c r="BJ117" s="363" t="s">
        <v>406</v>
      </c>
      <c r="BK117" s="363"/>
      <c r="BL117" s="363"/>
      <c r="BM117" s="363"/>
      <c r="BN117" s="363"/>
      <c r="BO117" s="363"/>
      <c r="BP117" s="363"/>
      <c r="BQ117" s="363"/>
      <c r="BR117" s="363"/>
      <c r="BS117" s="363"/>
      <c r="BT117" s="363"/>
      <c r="BU117" s="363"/>
      <c r="BY117" s="363" t="s">
        <v>135</v>
      </c>
      <c r="BZ117" s="363"/>
      <c r="CA117" s="363"/>
      <c r="CB117" s="363"/>
      <c r="CC117" s="363"/>
      <c r="CD117" s="363"/>
      <c r="CE117" s="363"/>
      <c r="CF117" s="363"/>
      <c r="CG117" s="363"/>
      <c r="CH117" s="363"/>
      <c r="CI117" s="363"/>
      <c r="CJ117" s="363"/>
      <c r="CL117" s="5" t="s">
        <v>409</v>
      </c>
      <c r="CM117" s="22" t="s">
        <v>410</v>
      </c>
      <c r="CQ117" s="374" t="s">
        <v>411</v>
      </c>
      <c r="CR117" s="374"/>
      <c r="CS117" s="374"/>
      <c r="CT117" s="374"/>
      <c r="CU117" s="374"/>
      <c r="CV117" s="374"/>
      <c r="CW117" s="374"/>
      <c r="CX117" s="374"/>
      <c r="CY117" s="374"/>
      <c r="EG117" s="386" t="s">
        <v>419</v>
      </c>
      <c r="EH117" s="386"/>
      <c r="EI117" s="386"/>
      <c r="EJ117" s="386"/>
      <c r="EK117" s="386"/>
      <c r="EL117" s="386"/>
      <c r="EM117" s="386"/>
      <c r="EN117" s="386"/>
      <c r="EO117" s="386"/>
      <c r="EP117" s="386"/>
      <c r="EQ117" s="386"/>
      <c r="ER117" s="386"/>
      <c r="EZ117" s="386" t="s">
        <v>429</v>
      </c>
      <c r="FA117" s="386"/>
      <c r="FB117" s="386"/>
      <c r="FC117" s="386"/>
      <c r="FD117" s="386"/>
      <c r="FE117" s="386"/>
      <c r="FF117" s="386"/>
      <c r="FG117" s="386"/>
      <c r="FH117" s="386"/>
      <c r="FI117" s="386"/>
      <c r="FJ117" s="386"/>
      <c r="FK117" s="386"/>
      <c r="GS117" s="386" t="s">
        <v>447</v>
      </c>
      <c r="GT117" s="386"/>
      <c r="GU117" s="386"/>
      <c r="GV117" s="386"/>
      <c r="GW117" s="386"/>
      <c r="GX117" s="386"/>
      <c r="GY117" s="386"/>
      <c r="GZ117" s="386"/>
      <c r="HA117" s="386"/>
      <c r="HB117" s="386"/>
      <c r="HC117" s="386"/>
      <c r="HD117" s="386"/>
      <c r="IL117" s="386" t="s">
        <v>449</v>
      </c>
      <c r="IM117" s="386"/>
      <c r="IN117" s="386"/>
      <c r="IO117" s="386"/>
      <c r="IP117" s="386"/>
      <c r="IQ117" s="386"/>
      <c r="IR117" s="386"/>
      <c r="IS117" s="386"/>
      <c r="IT117" s="386"/>
      <c r="IU117" s="386"/>
      <c r="IV117" s="386"/>
      <c r="IW117" s="386"/>
      <c r="KE117" s="386" t="s">
        <v>459</v>
      </c>
      <c r="KF117" s="386"/>
      <c r="KG117" s="386"/>
      <c r="KH117" s="386"/>
      <c r="KI117" s="386"/>
      <c r="KJ117" s="386"/>
      <c r="KK117" s="386"/>
      <c r="KL117" s="386"/>
      <c r="KM117" s="386"/>
      <c r="KN117" s="386"/>
      <c r="KO117" s="386"/>
      <c r="KP117" s="386"/>
      <c r="LX117" s="386" t="s">
        <v>469</v>
      </c>
      <c r="LY117" s="386"/>
      <c r="LZ117" s="386"/>
      <c r="MA117" s="386"/>
      <c r="MB117" s="386"/>
      <c r="MC117" s="386"/>
      <c r="MD117" s="386"/>
      <c r="ME117" s="386"/>
      <c r="MF117" s="386"/>
      <c r="MG117" s="386"/>
      <c r="MH117" s="386"/>
      <c r="MI117" s="386"/>
      <c r="NQ117" s="386" t="s">
        <v>479</v>
      </c>
      <c r="NR117" s="386"/>
      <c r="NS117" s="386"/>
      <c r="NT117" s="386"/>
      <c r="NU117" s="386"/>
      <c r="NV117" s="386"/>
      <c r="NW117" s="386"/>
      <c r="NX117" s="386"/>
      <c r="NY117" s="386"/>
      <c r="NZ117" s="386"/>
      <c r="OA117" s="386"/>
      <c r="OB117" s="386"/>
    </row>
    <row r="118" spans="1:392" ht="16" customHeight="1">
      <c r="A118" s="23"/>
      <c r="C118" s="335"/>
      <c r="D118" s="335"/>
      <c r="E118" s="335"/>
      <c r="F118" s="335"/>
      <c r="G118" s="335"/>
      <c r="H118" s="335"/>
      <c r="I118" s="335"/>
      <c r="J118" s="335"/>
      <c r="K118" s="335"/>
      <c r="L118" s="335"/>
      <c r="M118" s="335"/>
      <c r="N118" s="335"/>
      <c r="O118" s="22"/>
      <c r="P118" s="186">
        <f t="shared" ref="P118:X118" si="79">SUM(P105:P116)</f>
        <v>-2075</v>
      </c>
      <c r="Q118" s="186">
        <f t="shared" si="79"/>
        <v>-2575</v>
      </c>
      <c r="R118" s="186">
        <f t="shared" si="79"/>
        <v>-550</v>
      </c>
      <c r="S118" s="186">
        <f t="shared" si="79"/>
        <v>-50</v>
      </c>
      <c r="T118" s="186">
        <f t="shared" si="79"/>
        <v>-5075</v>
      </c>
      <c r="U118" s="186">
        <f t="shared" si="79"/>
        <v>-9700</v>
      </c>
      <c r="V118" s="186">
        <f t="shared" si="79"/>
        <v>-125</v>
      </c>
      <c r="W118" s="186">
        <f t="shared" si="79"/>
        <v>-350</v>
      </c>
      <c r="X118" s="186">
        <f t="shared" si="79"/>
        <v>-750</v>
      </c>
      <c r="AL118" s="335"/>
    </row>
    <row r="119" spans="1:392" ht="16" customHeight="1">
      <c r="A119" s="23"/>
      <c r="C119" s="335"/>
      <c r="D119" s="335"/>
      <c r="E119" s="335"/>
      <c r="F119" s="335"/>
      <c r="G119" s="335"/>
      <c r="H119" s="335"/>
      <c r="I119" s="335"/>
      <c r="J119" s="335"/>
      <c r="K119" s="335"/>
      <c r="L119" s="335"/>
      <c r="M119" s="335"/>
      <c r="N119" s="335"/>
      <c r="O119" s="22"/>
      <c r="P119" s="363" t="s">
        <v>394</v>
      </c>
      <c r="Q119" s="363"/>
      <c r="R119" s="363"/>
      <c r="S119" s="363"/>
      <c r="T119" s="363"/>
      <c r="U119" s="363"/>
      <c r="V119" s="363"/>
      <c r="W119" s="363"/>
      <c r="X119" s="363"/>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66" t="s">
        <v>121</v>
      </c>
      <c r="B125" s="366"/>
      <c r="C125" s="366"/>
      <c r="D125" s="366"/>
      <c r="E125" s="366"/>
      <c r="F125" s="366"/>
      <c r="G125" s="366"/>
      <c r="H125" s="366"/>
      <c r="I125" s="366"/>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63" t="s">
        <v>122</v>
      </c>
      <c r="B127" s="363"/>
      <c r="C127" s="363"/>
      <c r="D127" s="363"/>
      <c r="E127" s="363"/>
      <c r="F127" s="363"/>
      <c r="G127" s="363"/>
      <c r="H127" s="363"/>
      <c r="I127" s="363"/>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6" t="s">
        <v>173</v>
      </c>
      <c r="B129" s="28" t="s">
        <v>14</v>
      </c>
      <c r="C129" s="186">
        <f t="array" ref="C129:C140">TRANSPOSE(C99:N99)</f>
        <v>50000</v>
      </c>
      <c r="D129" s="338"/>
      <c r="E129" s="186">
        <f>AL105</f>
        <v>-50000</v>
      </c>
      <c r="F129" s="338"/>
      <c r="G129" s="76">
        <f t="shared" ref="G129:G140" si="80">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6"/>
      <c r="B130" s="28" t="s">
        <v>203</v>
      </c>
      <c r="C130" s="186">
        <v>0</v>
      </c>
      <c r="D130" s="338"/>
      <c r="E130" s="186">
        <f t="shared" ref="E130:E140" si="81">AL106</f>
        <v>0</v>
      </c>
      <c r="F130" s="338"/>
      <c r="G130" s="76">
        <f t="shared" si="80"/>
        <v>0</v>
      </c>
      <c r="H130" s="338"/>
      <c r="I130" s="27">
        <f t="shared" ref="I130:I140" si="82">C130+E130-G130</f>
        <v>0</v>
      </c>
      <c r="J130" s="338"/>
      <c r="K130" s="338"/>
      <c r="L130" s="25"/>
      <c r="M130" s="338"/>
      <c r="N130" s="338"/>
      <c r="O130" s="338"/>
      <c r="P130" s="338"/>
      <c r="Q130" s="338"/>
      <c r="R130" s="338"/>
      <c r="S130" s="338"/>
      <c r="T130" s="338"/>
      <c r="U130" s="338"/>
      <c r="V130" s="25"/>
      <c r="W130" s="338"/>
      <c r="AN130" s="36"/>
    </row>
    <row r="131" spans="1:40">
      <c r="A131" s="356"/>
      <c r="B131" s="28" t="s">
        <v>204</v>
      </c>
      <c r="C131" s="186">
        <v>0</v>
      </c>
      <c r="D131" s="338"/>
      <c r="E131" s="186">
        <f t="shared" si="81"/>
        <v>0</v>
      </c>
      <c r="G131" s="76">
        <f t="shared" si="80"/>
        <v>0</v>
      </c>
      <c r="I131" s="27">
        <f t="shared" si="82"/>
        <v>0</v>
      </c>
      <c r="J131" s="338"/>
      <c r="K131" s="338"/>
      <c r="L131" s="336"/>
      <c r="M131" s="338"/>
      <c r="N131" s="338"/>
      <c r="O131" s="338"/>
      <c r="P131" s="338"/>
      <c r="Q131" s="338"/>
      <c r="R131" s="338"/>
      <c r="S131" s="338"/>
      <c r="T131" s="338"/>
      <c r="U131" s="338"/>
      <c r="V131" s="147"/>
      <c r="W131" s="338"/>
      <c r="AN131" s="36"/>
    </row>
    <row r="132" spans="1:40">
      <c r="A132" s="356"/>
      <c r="B132" s="28" t="s">
        <v>27</v>
      </c>
      <c r="C132" s="186">
        <v>43000</v>
      </c>
      <c r="D132" s="338"/>
      <c r="E132" s="186">
        <f t="shared" si="81"/>
        <v>-43000</v>
      </c>
      <c r="F132" s="338"/>
      <c r="G132" s="76">
        <f t="shared" si="80"/>
        <v>0</v>
      </c>
      <c r="H132" s="338"/>
      <c r="I132" s="27">
        <f t="shared" si="82"/>
        <v>0</v>
      </c>
      <c r="J132" s="338"/>
      <c r="K132" s="338"/>
      <c r="L132" s="25"/>
      <c r="M132" s="338"/>
      <c r="N132" s="338"/>
      <c r="O132" s="338"/>
      <c r="P132" s="338"/>
      <c r="Q132" s="338"/>
      <c r="R132" s="338"/>
      <c r="S132" s="338"/>
      <c r="T132" s="338"/>
      <c r="U132" s="338"/>
      <c r="V132" s="25"/>
      <c r="W132" s="338"/>
      <c r="AN132" s="36"/>
    </row>
    <row r="133" spans="1:40">
      <c r="A133" s="356"/>
      <c r="B133" s="28" t="s">
        <v>205</v>
      </c>
      <c r="C133" s="186">
        <v>0</v>
      </c>
      <c r="D133" s="338"/>
      <c r="E133" s="186">
        <f t="shared" si="81"/>
        <v>0</v>
      </c>
      <c r="F133" s="338"/>
      <c r="G133" s="76">
        <f t="shared" si="80"/>
        <v>0</v>
      </c>
      <c r="H133" s="338"/>
      <c r="I133" s="27">
        <f t="shared" si="82"/>
        <v>0</v>
      </c>
      <c r="J133" s="338"/>
      <c r="K133" s="338"/>
      <c r="L133" s="25"/>
      <c r="M133" s="338"/>
      <c r="N133" s="338"/>
      <c r="O133" s="338"/>
      <c r="P133" s="338"/>
      <c r="Q133" s="338"/>
      <c r="R133" s="338"/>
      <c r="S133" s="338"/>
      <c r="T133" s="338"/>
      <c r="U133" s="338"/>
      <c r="V133" s="25"/>
      <c r="W133" s="338"/>
      <c r="AN133" s="36"/>
    </row>
    <row r="134" spans="1:40">
      <c r="A134" s="356"/>
      <c r="B134" s="28" t="s">
        <v>206</v>
      </c>
      <c r="C134" s="186">
        <v>0</v>
      </c>
      <c r="D134" s="338"/>
      <c r="E134" s="186">
        <f t="shared" si="81"/>
        <v>25000</v>
      </c>
      <c r="F134" s="338"/>
      <c r="G134" s="76">
        <f t="shared" si="80"/>
        <v>25000</v>
      </c>
      <c r="H134" s="338"/>
      <c r="I134" s="27">
        <f t="shared" si="82"/>
        <v>0</v>
      </c>
      <c r="J134" s="338"/>
      <c r="K134" s="338"/>
      <c r="L134" s="25"/>
      <c r="M134" s="338"/>
      <c r="N134" s="338"/>
      <c r="O134" s="338"/>
      <c r="P134" s="338"/>
      <c r="Q134" s="338"/>
      <c r="R134" s="338"/>
      <c r="S134" s="338"/>
      <c r="T134" s="338"/>
      <c r="U134" s="338"/>
      <c r="V134" s="25"/>
      <c r="W134" s="338"/>
      <c r="AN134" s="36"/>
    </row>
    <row r="135" spans="1:40">
      <c r="A135" s="356"/>
      <c r="B135" s="28" t="s">
        <v>15</v>
      </c>
      <c r="C135" s="186">
        <v>0</v>
      </c>
      <c r="D135" s="338" t="s">
        <v>393</v>
      </c>
      <c r="E135" s="186">
        <f t="shared" si="81"/>
        <v>0</v>
      </c>
      <c r="F135" s="335" t="s">
        <v>26</v>
      </c>
      <c r="G135" s="76">
        <f t="shared" si="80"/>
        <v>0</v>
      </c>
      <c r="H135" s="146" t="s">
        <v>25</v>
      </c>
      <c r="I135" s="27">
        <f t="shared" si="82"/>
        <v>0</v>
      </c>
      <c r="J135" s="338"/>
      <c r="K135" s="338"/>
      <c r="L135" s="25"/>
      <c r="M135" s="338"/>
      <c r="N135" s="338"/>
      <c r="O135" s="338"/>
      <c r="P135" s="338"/>
      <c r="Q135" s="338"/>
      <c r="R135" s="338"/>
      <c r="S135" s="338"/>
      <c r="T135" s="338"/>
      <c r="U135" s="338"/>
      <c r="V135" s="25"/>
      <c r="W135" s="338"/>
      <c r="AN135" s="36"/>
    </row>
    <row r="136" spans="1:40">
      <c r="A136" s="356"/>
      <c r="B136" s="28" t="s">
        <v>208</v>
      </c>
      <c r="C136" s="186">
        <v>0</v>
      </c>
      <c r="D136" s="338"/>
      <c r="E136" s="186">
        <f t="shared" si="81"/>
        <v>14750</v>
      </c>
      <c r="F136" s="338"/>
      <c r="G136" s="76">
        <f t="shared" si="80"/>
        <v>14750</v>
      </c>
      <c r="H136" s="338"/>
      <c r="I136" s="27">
        <f t="shared" si="82"/>
        <v>0</v>
      </c>
      <c r="J136" s="338"/>
      <c r="K136" s="338"/>
      <c r="L136" s="25"/>
      <c r="M136" s="338"/>
      <c r="N136" s="338"/>
      <c r="O136" s="338"/>
      <c r="P136" s="338"/>
      <c r="Q136" s="338"/>
      <c r="R136" s="338"/>
      <c r="S136" s="338"/>
      <c r="T136" s="338"/>
      <c r="U136" s="338"/>
      <c r="V136" s="25"/>
      <c r="W136" s="338"/>
      <c r="AN136" s="36"/>
    </row>
    <row r="137" spans="1:40">
      <c r="A137" s="356"/>
      <c r="B137" s="28" t="s">
        <v>21</v>
      </c>
      <c r="C137" s="186">
        <v>0</v>
      </c>
      <c r="D137" s="338"/>
      <c r="E137" s="186">
        <f t="shared" si="81"/>
        <v>0</v>
      </c>
      <c r="F137" s="338"/>
      <c r="G137" s="76">
        <f t="shared" si="80"/>
        <v>0</v>
      </c>
      <c r="H137" s="338"/>
      <c r="I137" s="27">
        <f t="shared" si="82"/>
        <v>0</v>
      </c>
      <c r="J137" s="338"/>
      <c r="K137" s="338"/>
      <c r="L137" s="25"/>
      <c r="M137" s="338"/>
      <c r="N137" s="338"/>
      <c r="O137" s="338"/>
      <c r="P137" s="338"/>
      <c r="Q137" s="338"/>
      <c r="R137" s="338"/>
      <c r="S137" s="338"/>
      <c r="T137" s="338"/>
      <c r="U137" s="338"/>
      <c r="V137" s="25"/>
      <c r="W137" s="338"/>
      <c r="AN137" s="36"/>
    </row>
    <row r="138" spans="1:40">
      <c r="A138" s="356"/>
      <c r="B138" s="28" t="s">
        <v>207</v>
      </c>
      <c r="C138" s="186">
        <v>0</v>
      </c>
      <c r="D138" s="338"/>
      <c r="E138" s="186">
        <f t="shared" si="81"/>
        <v>6000</v>
      </c>
      <c r="F138" s="338"/>
      <c r="G138" s="76">
        <f t="shared" si="80"/>
        <v>6000</v>
      </c>
      <c r="H138" s="338"/>
      <c r="I138" s="27">
        <f t="shared" si="82"/>
        <v>0</v>
      </c>
      <c r="J138" s="338"/>
      <c r="K138" s="338"/>
      <c r="L138" s="25"/>
      <c r="M138" s="338"/>
      <c r="N138" s="338"/>
      <c r="O138" s="338"/>
      <c r="P138" s="338"/>
      <c r="Q138" s="338"/>
      <c r="R138" s="338"/>
      <c r="S138" s="338"/>
      <c r="T138" s="338"/>
      <c r="U138" s="338"/>
      <c r="V138" s="25"/>
      <c r="W138" s="338"/>
      <c r="AN138" s="36"/>
    </row>
    <row r="139" spans="1:40">
      <c r="A139" s="356"/>
      <c r="B139" s="28" t="s">
        <v>20</v>
      </c>
      <c r="C139" s="186">
        <v>0</v>
      </c>
      <c r="D139" s="338"/>
      <c r="E139" s="186">
        <f t="shared" si="81"/>
        <v>0</v>
      </c>
      <c r="F139" s="338"/>
      <c r="G139" s="76">
        <f t="shared" si="80"/>
        <v>0</v>
      </c>
      <c r="H139" s="338"/>
      <c r="I139" s="27">
        <f t="shared" si="82"/>
        <v>0</v>
      </c>
      <c r="J139" s="338"/>
      <c r="K139" s="338"/>
      <c r="L139" s="25"/>
      <c r="M139" s="338"/>
      <c r="N139" s="338"/>
      <c r="O139" s="338"/>
      <c r="P139" s="338"/>
      <c r="Q139" s="338"/>
      <c r="R139" s="338"/>
      <c r="S139" s="338"/>
      <c r="T139" s="338"/>
      <c r="U139" s="338"/>
      <c r="V139" s="25"/>
      <c r="W139" s="338"/>
      <c r="AN139" s="36"/>
    </row>
    <row r="140" spans="1:40">
      <c r="A140" s="356"/>
      <c r="B140" s="28" t="s">
        <v>209</v>
      </c>
      <c r="C140" s="186">
        <v>0</v>
      </c>
      <c r="D140" s="338"/>
      <c r="E140" s="186">
        <f t="shared" si="81"/>
        <v>26000</v>
      </c>
      <c r="F140" s="338"/>
      <c r="G140" s="76">
        <f t="shared" si="80"/>
        <v>26000</v>
      </c>
      <c r="H140" s="338"/>
      <c r="I140" s="27">
        <f t="shared" si="82"/>
        <v>0</v>
      </c>
      <c r="J140" s="338"/>
      <c r="K140" s="338"/>
      <c r="L140" s="25"/>
      <c r="M140" s="338"/>
      <c r="N140" s="338"/>
      <c r="O140" s="338"/>
      <c r="P140" s="338"/>
      <c r="Q140" s="338"/>
      <c r="R140" s="338"/>
      <c r="S140" s="338"/>
      <c r="T140" s="338"/>
      <c r="U140" s="338"/>
      <c r="V140" s="25"/>
      <c r="W140" s="338"/>
      <c r="AN140" s="36"/>
    </row>
    <row r="141" spans="1:40" ht="19">
      <c r="C141" s="340" t="s">
        <v>391</v>
      </c>
      <c r="D141" s="340"/>
      <c r="E141" s="335" t="s">
        <v>109</v>
      </c>
      <c r="F141" s="22"/>
      <c r="G141" s="335" t="s">
        <v>104</v>
      </c>
      <c r="I141" s="18" t="s">
        <v>392</v>
      </c>
      <c r="J141" s="335"/>
      <c r="M141" s="22"/>
      <c r="O141" s="22"/>
      <c r="P141" s="22"/>
      <c r="Q141" s="25"/>
      <c r="R141" s="367"/>
      <c r="S141" s="367"/>
      <c r="T141" s="367"/>
      <c r="U141" s="367"/>
      <c r="V141" s="367"/>
      <c r="W141" s="367"/>
      <c r="X141" s="367"/>
      <c r="Y141" s="367"/>
      <c r="Z141" s="367"/>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63" t="s">
        <v>123</v>
      </c>
      <c r="B143" s="363"/>
      <c r="C143" s="363"/>
      <c r="D143" s="363"/>
      <c r="E143" s="363"/>
      <c r="F143" s="363"/>
      <c r="G143" s="363"/>
      <c r="H143" s="363"/>
      <c r="I143" s="363"/>
      <c r="AN143" s="36"/>
    </row>
    <row r="144" spans="1:40">
      <c r="A144" s="335"/>
      <c r="B144" s="335"/>
      <c r="C144" s="335"/>
      <c r="D144" s="335"/>
      <c r="E144" s="335"/>
      <c r="F144" s="335"/>
      <c r="G144" s="335"/>
      <c r="H144" s="335"/>
      <c r="I144" s="335"/>
      <c r="AN144" s="36"/>
    </row>
    <row r="145" spans="1:404">
      <c r="C145" s="340" t="s">
        <v>342</v>
      </c>
      <c r="D145" s="340"/>
      <c r="E145" s="340" t="s">
        <v>342</v>
      </c>
      <c r="F145" s="340"/>
      <c r="G145" s="340" t="s">
        <v>342</v>
      </c>
      <c r="H145" s="340"/>
      <c r="I145" s="340" t="s">
        <v>342</v>
      </c>
      <c r="AN145" s="36"/>
    </row>
    <row r="146" spans="1:404">
      <c r="A146" s="356" t="s">
        <v>171</v>
      </c>
      <c r="B146" s="3" t="s">
        <v>28</v>
      </c>
      <c r="C146" s="186">
        <f>AL81</f>
        <v>43000</v>
      </c>
      <c r="E146" s="186">
        <f t="array" ref="E146:E154">TRANSPOSE(P118:X118)</f>
        <v>-2075</v>
      </c>
      <c r="G146" s="186">
        <f t="array" ref="G146:G154">TRANSPOSE(P73:X73)</f>
        <v>45075</v>
      </c>
      <c r="I146" s="27">
        <f t="shared" ref="I146:I154" si="83">C146-E146-G146</f>
        <v>0</v>
      </c>
      <c r="AN146" s="36"/>
    </row>
    <row r="147" spans="1:404">
      <c r="A147" s="356"/>
      <c r="B147" s="3" t="s">
        <v>0</v>
      </c>
      <c r="C147" s="186">
        <f t="shared" ref="C147:C154" si="84">AL82</f>
        <v>50000</v>
      </c>
      <c r="E147" s="186">
        <v>-2575</v>
      </c>
      <c r="G147" s="186">
        <v>52575</v>
      </c>
      <c r="I147" s="27">
        <f t="shared" si="83"/>
        <v>0</v>
      </c>
      <c r="AN147" s="36"/>
    </row>
    <row r="148" spans="1:404">
      <c r="A148" s="356"/>
      <c r="B148" s="3" t="s">
        <v>37</v>
      </c>
      <c r="C148" s="186">
        <f t="shared" si="84"/>
        <v>47500</v>
      </c>
      <c r="E148" s="186">
        <v>-550</v>
      </c>
      <c r="G148" s="186">
        <v>48050</v>
      </c>
      <c r="I148" s="27">
        <f t="shared" si="83"/>
        <v>0</v>
      </c>
      <c r="AN148" s="36"/>
    </row>
    <row r="149" spans="1:404">
      <c r="A149" s="356"/>
      <c r="B149" s="3" t="s">
        <v>38</v>
      </c>
      <c r="C149" s="186">
        <f t="shared" si="84"/>
        <v>41000</v>
      </c>
      <c r="D149" s="335" t="s">
        <v>116</v>
      </c>
      <c r="E149" s="186">
        <v>-50</v>
      </c>
      <c r="F149" s="335" t="s">
        <v>116</v>
      </c>
      <c r="G149" s="186">
        <v>41050</v>
      </c>
      <c r="H149" s="138" t="s">
        <v>25</v>
      </c>
      <c r="I149" s="27">
        <f t="shared" si="83"/>
        <v>0</v>
      </c>
      <c r="AN149" s="36"/>
    </row>
    <row r="150" spans="1:404">
      <c r="A150" s="356"/>
      <c r="B150" s="3" t="s">
        <v>13</v>
      </c>
      <c r="C150" s="186">
        <f t="shared" si="84"/>
        <v>47000</v>
      </c>
      <c r="E150" s="186">
        <v>-5075</v>
      </c>
      <c r="G150" s="186">
        <v>52075</v>
      </c>
      <c r="I150" s="27">
        <f t="shared" si="83"/>
        <v>0</v>
      </c>
      <c r="AN150" s="36"/>
    </row>
    <row r="151" spans="1:404">
      <c r="A151" s="356"/>
      <c r="B151" s="3" t="s">
        <v>23</v>
      </c>
      <c r="C151" s="186">
        <f t="shared" si="84"/>
        <v>6400</v>
      </c>
      <c r="E151" s="186">
        <v>-9700</v>
      </c>
      <c r="G151" s="186">
        <v>16100</v>
      </c>
      <c r="I151" s="27">
        <f t="shared" si="83"/>
        <v>0</v>
      </c>
      <c r="AN151" s="36"/>
    </row>
    <row r="152" spans="1:404">
      <c r="A152" s="356"/>
      <c r="B152" s="3" t="s">
        <v>22</v>
      </c>
      <c r="C152" s="186">
        <f t="shared" si="84"/>
        <v>6275</v>
      </c>
      <c r="E152" s="186">
        <v>-125</v>
      </c>
      <c r="G152" s="186">
        <v>6400</v>
      </c>
      <c r="I152" s="27">
        <f t="shared" si="83"/>
        <v>0</v>
      </c>
      <c r="AN152" s="36"/>
    </row>
    <row r="153" spans="1:404">
      <c r="A153" s="356"/>
      <c r="B153" s="3" t="s">
        <v>133</v>
      </c>
      <c r="C153" s="186">
        <f t="shared" si="84"/>
        <v>15500</v>
      </c>
      <c r="E153" s="186">
        <v>-350</v>
      </c>
      <c r="G153" s="186">
        <v>15850</v>
      </c>
      <c r="I153" s="27">
        <f t="shared" si="83"/>
        <v>0</v>
      </c>
      <c r="AN153" s="36"/>
    </row>
    <row r="154" spans="1:404">
      <c r="A154" s="356"/>
      <c r="B154" s="3" t="s">
        <v>134</v>
      </c>
      <c r="C154" s="186">
        <f t="shared" si="84"/>
        <v>26500</v>
      </c>
      <c r="E154" s="186">
        <v>-750</v>
      </c>
      <c r="G154" s="186">
        <v>27250</v>
      </c>
      <c r="I154" s="27">
        <f t="shared" si="83"/>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6" t="s">
        <v>171</v>
      </c>
      <c r="B161" s="3" t="s">
        <v>28</v>
      </c>
      <c r="C161" s="186">
        <f>AN81</f>
        <v>43000</v>
      </c>
      <c r="D161" s="186">
        <f t="array" ref="D161:D169">TRANSPOSE(P73:X73)</f>
        <v>45075</v>
      </c>
      <c r="F161" s="186">
        <f>C161/D161</f>
        <v>0.95396561286744319</v>
      </c>
    </row>
    <row r="162" spans="1:6">
      <c r="A162" s="356"/>
      <c r="B162" s="3" t="s">
        <v>0</v>
      </c>
      <c r="C162" s="186">
        <f t="shared" ref="C162:C169" si="85">AN82</f>
        <v>50000</v>
      </c>
      <c r="D162" s="186">
        <v>52575</v>
      </c>
      <c r="F162" s="186">
        <f t="shared" ref="F162:F169" si="86">C162/D162</f>
        <v>0.95102234902520211</v>
      </c>
    </row>
    <row r="163" spans="1:6">
      <c r="A163" s="356"/>
      <c r="B163" s="3" t="s">
        <v>37</v>
      </c>
      <c r="C163" s="186">
        <f t="shared" si="85"/>
        <v>47500</v>
      </c>
      <c r="D163" s="186">
        <v>48050</v>
      </c>
      <c r="F163" s="186">
        <f t="shared" si="86"/>
        <v>0.98855359001040588</v>
      </c>
    </row>
    <row r="164" spans="1:6">
      <c r="A164" s="356"/>
      <c r="B164" s="3" t="s">
        <v>38</v>
      </c>
      <c r="C164" s="186">
        <f t="shared" si="85"/>
        <v>41000</v>
      </c>
      <c r="D164" s="186">
        <v>41050</v>
      </c>
      <c r="F164" s="186">
        <f t="shared" si="86"/>
        <v>0.99878197320341044</v>
      </c>
    </row>
    <row r="165" spans="1:6">
      <c r="A165" s="356"/>
      <c r="B165" s="3" t="s">
        <v>13</v>
      </c>
      <c r="C165" s="186">
        <f t="shared" si="85"/>
        <v>47000</v>
      </c>
      <c r="D165" s="186">
        <v>52075</v>
      </c>
      <c r="F165" s="186">
        <f t="shared" si="86"/>
        <v>0.90254440710513684</v>
      </c>
    </row>
    <row r="166" spans="1:6">
      <c r="A166" s="356"/>
      <c r="B166" s="3" t="s">
        <v>23</v>
      </c>
      <c r="C166" s="186">
        <f t="shared" si="85"/>
        <v>6400</v>
      </c>
      <c r="D166" s="186">
        <v>16100</v>
      </c>
      <c r="F166" s="186">
        <f t="shared" si="86"/>
        <v>0.39751552795031053</v>
      </c>
    </row>
    <row r="167" spans="1:6">
      <c r="A167" s="356"/>
      <c r="B167" s="3" t="s">
        <v>22</v>
      </c>
      <c r="C167" s="186">
        <f t="shared" si="85"/>
        <v>6275</v>
      </c>
      <c r="D167" s="186">
        <v>6400</v>
      </c>
      <c r="F167" s="186">
        <f t="shared" si="86"/>
        <v>0.98046875</v>
      </c>
    </row>
    <row r="168" spans="1:6">
      <c r="A168" s="356"/>
      <c r="B168" s="3" t="s">
        <v>133</v>
      </c>
      <c r="C168" s="186">
        <f t="shared" si="85"/>
        <v>15500</v>
      </c>
      <c r="D168" s="186">
        <v>15850</v>
      </c>
      <c r="F168" s="186">
        <f t="shared" si="86"/>
        <v>0.97791798107255523</v>
      </c>
    </row>
    <row r="169" spans="1:6">
      <c r="A169" s="356"/>
      <c r="B169" s="3" t="s">
        <v>134</v>
      </c>
      <c r="C169" s="186">
        <f t="shared" si="85"/>
        <v>26500</v>
      </c>
      <c r="D169" s="186">
        <v>27250</v>
      </c>
      <c r="F169" s="186">
        <f t="shared" si="86"/>
        <v>0.97247706422018354</v>
      </c>
    </row>
    <row r="170" spans="1:6" ht="20">
      <c r="C170" s="335" t="s">
        <v>105</v>
      </c>
      <c r="D170" s="340" t="s">
        <v>398</v>
      </c>
      <c r="F170" s="346" t="s">
        <v>399</v>
      </c>
    </row>
  </sheetData>
  <mergeCells count="164">
    <mergeCell ref="HV90:ID90"/>
    <mergeCell ref="GS100:HD100"/>
    <mergeCell ref="GQ105:GQ116"/>
    <mergeCell ref="GS117:HD117"/>
    <mergeCell ref="HH72:HP72"/>
    <mergeCell ref="HH74:HP74"/>
    <mergeCell ref="HH76:HP76"/>
    <mergeCell ref="GQ81:GQ89"/>
    <mergeCell ref="GS90:HD90"/>
    <mergeCell ref="HH90:HP90"/>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P58:X58"/>
    <mergeCell ref="AU58:BF58"/>
    <mergeCell ref="AU72:BF72"/>
    <mergeCell ref="AU79:BC79"/>
    <mergeCell ref="AU90:BC90"/>
    <mergeCell ref="Z72:AH72"/>
    <mergeCell ref="Z74:AH74"/>
    <mergeCell ref="A41:A52"/>
    <mergeCell ref="A81:A89"/>
    <mergeCell ref="AJ79:AJ89"/>
    <mergeCell ref="P72:X72"/>
    <mergeCell ref="Z58:AH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EE96:EE97"/>
    <mergeCell ref="EG98:EQ98"/>
    <mergeCell ref="EG100:EQ100"/>
    <mergeCell ref="EG58:ER58"/>
    <mergeCell ref="EE81:EE89"/>
    <mergeCell ref="EG90:ER90"/>
    <mergeCell ref="EW56:GB56"/>
    <mergeCell ref="EX60:EX71"/>
    <mergeCell ref="EZ58:FK58"/>
    <mergeCell ref="FO58:FW58"/>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LH58:LP58"/>
    <mergeCell ref="KC60:KC71"/>
    <mergeCell ref="KT72:LB72"/>
    <mergeCell ref="KT74:LB74"/>
    <mergeCell ref="KT76:LB76"/>
    <mergeCell ref="KC81:KC89"/>
    <mergeCell ref="KE90:KP90"/>
    <mergeCell ref="KT90:LB90"/>
    <mergeCell ref="LH90:LP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OT58:PB58"/>
    <mergeCell ref="NO60:NO71"/>
    <mergeCell ref="OF72:ON72"/>
    <mergeCell ref="OF74:ON74"/>
    <mergeCell ref="OF76:ON76"/>
    <mergeCell ref="NO81:NO89"/>
    <mergeCell ref="NQ90:OB90"/>
    <mergeCell ref="OF90:ON90"/>
    <mergeCell ref="OT90:PB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2020-03-19T00:57:25Z</dcterms:modified>
</cp:coreProperties>
</file>