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61FE23A6-E1A2-C64D-A19E-165B8F9591A5}" xr6:coauthVersionLast="46" xr6:coauthVersionMax="46" xr10:uidLastSave="{00000000-0000-0000-0000-000000000000}"/>
  <bookViews>
    <workbookView xWindow="0" yWindow="460" windowWidth="51200" windowHeight="28340" activeTab="2" xr2:uid="{00000000-000D-0000-FFFF-FFFF00000000}"/>
  </bookViews>
  <sheets>
    <sheet name="Meta" sheetId="10" r:id="rId1"/>
    <sheet name="PSUT" sheetId="8" r:id="rId2"/>
    <sheet name="Rev Upstream swim Rev" sheetId="12" r:id="rId3"/>
    <sheet name="RawECCData" sheetId="11" r:id="rId4"/>
  </sheets>
  <calcPr calcId="191029"/>
</workbook>
</file>

<file path=xl/calcChain.xml><?xml version="1.0" encoding="utf-8"?>
<calcChain xmlns="http://schemas.openxmlformats.org/spreadsheetml/2006/main">
  <c r="K21" i="12" l="1"/>
  <c r="L15" i="12"/>
  <c r="M9" i="12"/>
  <c r="U16" i="12"/>
  <c r="AA16" i="12"/>
  <c r="AC10" i="12"/>
  <c r="EC46" i="12" l="1"/>
  <c r="ED46" i="12"/>
  <c r="EC47" i="12"/>
  <c r="ED47" i="12"/>
  <c r="EC48" i="12"/>
  <c r="ED48" i="12"/>
  <c r="EC49" i="12"/>
  <c r="ED49" i="12"/>
  <c r="EC50" i="12"/>
  <c r="ED50" i="12"/>
  <c r="EC51" i="12"/>
  <c r="ED51" i="12"/>
  <c r="EC52" i="12"/>
  <c r="ED52" i="12"/>
  <c r="ED45" i="12"/>
  <c r="EC45" i="12"/>
  <c r="FD78" i="12" s="1" a="1"/>
  <c r="FH78"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FE78" i="12" l="1"/>
  <c r="FF78" i="12"/>
  <c r="FG78" i="12"/>
  <c r="FD78" i="12"/>
  <c r="FB6" i="12" s="1"/>
  <c r="FD79" i="12"/>
  <c r="FE79" i="12"/>
  <c r="FB12" i="12" s="1"/>
  <c r="FF79" i="12"/>
  <c r="FG79" i="12"/>
  <c r="FH79" i="12"/>
  <c r="FI79" i="12"/>
  <c r="FJ79"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I2" i="11"/>
  <c r="CG51" i="12"/>
  <c r="CC47" i="12"/>
  <c r="CH52" i="12"/>
  <c r="CB46" i="12"/>
  <c r="CA45" i="12"/>
  <c r="CF50" i="12"/>
  <c r="CE49" i="12"/>
  <c r="CD48" i="12"/>
  <c r="AB52" i="12" l="1"/>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B45" i="12"/>
  <c r="I21" i="11"/>
  <c r="I20" i="11"/>
  <c r="I19" i="11"/>
  <c r="I18" i="11"/>
  <c r="I17" i="11"/>
  <c r="I16" i="11"/>
  <c r="I15" i="11"/>
  <c r="I14" i="11"/>
  <c r="I12" i="11"/>
  <c r="I11" i="11"/>
  <c r="I10" i="11"/>
  <c r="I9" i="11"/>
  <c r="I5" i="11"/>
  <c r="I8" i="11"/>
  <c r="I7" i="11"/>
  <c r="I3" i="11"/>
  <c r="AM49" i="12"/>
  <c r="AL48" i="12"/>
  <c r="AP52" i="12"/>
  <c r="AN50" i="12"/>
  <c r="AI45" i="12"/>
  <c r="AO51" i="12"/>
  <c r="AJ46" i="12"/>
  <c r="AD45" i="12" l="1"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I6" i="11"/>
  <c r="AJ79" i="12"/>
  <c r="AI78" i="12"/>
  <c r="Z88" i="12" l="1"/>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I13" i="11"/>
  <c r="AZ78" i="12" l="1"/>
  <c r="AX78" i="12"/>
  <c r="AY78" i="12"/>
  <c r="BA78" i="12"/>
  <c r="AT79" i="12"/>
  <c r="AU79" i="12"/>
  <c r="AV79" i="12"/>
  <c r="AW79" i="12"/>
  <c r="AX79" i="12"/>
  <c r="AY79" i="12"/>
  <c r="AZ79" i="12"/>
  <c r="BA79" i="12"/>
  <c r="AT78" i="12"/>
  <c r="AU78" i="12"/>
  <c r="AV78" i="12"/>
  <c r="L42" i="8"/>
  <c r="I4" i="11" s="1"/>
  <c r="T9" i="8"/>
  <c r="K5" i="8"/>
  <c r="G142" i="8" l="1"/>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F80" i="8"/>
  <c r="H80" i="8"/>
  <c r="AB45" i="8"/>
  <c r="J80" i="8"/>
  <c r="L51" i="8" a="1"/>
  <c r="P52" i="8" s="1"/>
  <c r="AB44" i="8"/>
  <c r="AB47" i="8"/>
  <c r="G107" i="8"/>
  <c r="Z62" i="8" a="1"/>
  <c r="E69" i="8"/>
  <c r="L83" i="8" a="1"/>
  <c r="G104" i="8"/>
  <c r="AB48" i="8"/>
  <c r="AB49" i="8"/>
  <c r="D78" i="8"/>
  <c r="C102" i="8" s="1" a="1"/>
  <c r="AB42" i="8"/>
  <c r="AK44" i="8"/>
  <c r="CC44" i="8"/>
  <c r="CB43" i="8"/>
  <c r="CH49" i="8"/>
  <c r="CD45" i="8"/>
  <c r="AI42" i="8"/>
  <c r="CE46" i="8"/>
  <c r="CF47" i="8"/>
  <c r="AP49" i="8"/>
  <c r="AJ43" i="8"/>
  <c r="AO48" i="8"/>
  <c r="AN47" i="8"/>
  <c r="AM46" i="8"/>
  <c r="AL45" i="8"/>
  <c r="CG48" i="8"/>
  <c r="CJ47" i="8" l="1"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I75" i="8"/>
  <c r="AJ76" i="8"/>
  <c r="M55" i="8" l="1"/>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E139" i="8"/>
  <c r="C137" i="8"/>
  <c r="BW65" i="8"/>
  <c r="F140" i="8"/>
  <c r="AM66" i="8"/>
  <c r="BY67" i="8"/>
  <c r="BV64" i="8"/>
  <c r="AL65" i="8"/>
  <c r="G141" i="8"/>
  <c r="BU63" i="8"/>
  <c r="AI62" i="8"/>
  <c r="AN67" i="8"/>
  <c r="BT62" i="8"/>
  <c r="H142" i="8"/>
  <c r="D138" i="8"/>
  <c r="AJ63" i="8"/>
  <c r="BX66" i="8"/>
  <c r="AK64" i="8"/>
  <c r="M115" i="8" l="1"/>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BV67" i="12"/>
  <c r="E142" i="12"/>
  <c r="H145" i="12"/>
  <c r="BY70" i="12"/>
  <c r="AI65" i="12"/>
  <c r="BT65" i="12"/>
  <c r="C140" i="12"/>
  <c r="G144" i="12"/>
  <c r="BX69" i="12"/>
  <c r="AM69" i="12"/>
  <c r="AN70" i="12"/>
  <c r="AK67" i="12"/>
  <c r="BW68" i="12"/>
  <c r="F143" i="12"/>
  <c r="D141" i="12"/>
  <c r="BU66" i="12"/>
  <c r="AJ66" i="12"/>
  <c r="AL68"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L95" i="12"/>
  <c r="L96" i="12"/>
  <c r="N95" i="12"/>
  <c r="O97" i="12"/>
  <c r="Q97" i="12"/>
  <c r="P96" i="12"/>
  <c r="O95" i="12"/>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E89" i="12"/>
  <c r="DF90" i="12"/>
  <c r="DG91" i="12"/>
  <c r="DI93" i="12"/>
  <c r="DC87" i="12"/>
  <c r="DH92" i="12"/>
  <c r="DB86"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C66" i="12"/>
  <c r="DD67" i="12"/>
  <c r="DE68" i="12"/>
  <c r="DF69" i="12"/>
  <c r="DG70" i="12"/>
  <c r="DB65"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<sst xmlns="http://schemas.openxmlformats.org/spreadsheetml/2006/main" count="1031" uniqueCount="141">
  <si>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</si>
  <si>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</si>
  <si>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</si>
  <si>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</si>
  <si>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</si>
  <si>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</si>
  <si>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</si>
  <si>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</si>
  <si>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</si>
  <si>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</si>
  <si>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</si>
  <si>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</si>
  <si>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</si>
  <si>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</si>
  <si>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</si>
  <si>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</si>
  <si>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</si>
  <si>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</si>
  <si>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</si>
  <si>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</si>
  <si>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</si>
  <si>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</si>
  <si>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</si>
  <si>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</si>
  <si>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</si>
  <si>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</si>
  <si>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</si>
  <si>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</si>
  <si>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</si>
  <si>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</si>
  <si>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</si>
  <si>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</si>
  <si>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</si>
  <si>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</si>
  <si>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</si>
  <si>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</si>
  <si>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</si>
  <si>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</si>
  <si>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</si>
  <si>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</si>
  <si>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</si>
  <si>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</si>
  <si>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</si>
  <si>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</si>
  <si>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</si>
  <si>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</si>
  <si>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</si>
  <si>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</si>
  <si>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</si>
  <si>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</si>
  <si>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</si>
  <si>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</si>
  <si>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</si>
  <si>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</si>
  <si>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</si>
  <si>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</si>
  <si>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</si>
  <si>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</si>
  <si>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</si>
  <si>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</si>
  <si>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</si>
  <si>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</si>
  <si>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</si>
  <si>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</si>
  <si>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</si>
  <si>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</si>
  <si>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</si>
  <si>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</si>
  <si>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</si>
  <si>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</si>
  <si>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</si>
  <si>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</si>
  <si>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</si>
  <si>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</si>
  <si>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</si>
  <si>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</si>
  <si>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</si>
  <si>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</si>
  <si>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</si>
  <si>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</si>
  <si>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</si>
  <si>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</si>
  <si>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</si>
  <si>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</si>
  <si>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</si>
  <si>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</si>
  <si>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</si>
  <si>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</si>
  <si>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</si>
  <si>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</si>
  <si>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</si>
  <si>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Country</t>
  </si>
  <si>
    <t>Year</t>
  </si>
  <si>
    <t>Ledger.side</t>
  </si>
  <si>
    <t>Flow.aggregation.point</t>
  </si>
  <si>
    <t>Energy.type</t>
  </si>
  <si>
    <t>Last.stage</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</si>
  <si>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</si>
  <si>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</si>
  <si>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</si>
  <si>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</si>
  <si>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</si>
  <si>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</si>
  <si>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</si>
  <si>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</si>
  <si>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</si>
  <si>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</si>
  <si>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</si>
  <si>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</si>
  <si>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</si>
  <si>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</si>
  <si>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t>Services</t>
  </si>
  <si>
    <t>E</t>
  </si>
  <si>
    <t>E.dot</t>
  </si>
  <si>
    <t>This workbook investigates use of a direct (reversing) method to determine the effect of a change in resources available to an ECC.</t>
  </si>
  <si>
    <t>It assumes perfect substitution among inputs to any processing stage in the ECC.</t>
  </si>
  <si>
    <t>* reverse the ECC</t>
  </si>
  <si>
    <t>1. Reverse the ECC</t>
  </si>
  <si>
    <t>Y'</t>
  </si>
  <si>
    <t>y'</t>
  </si>
  <si>
    <t>g' = L_ixp * y'</t>
  </si>
  <si>
    <t>q' = L_pxp * y'</t>
  </si>
  <si>
    <t>g_hat'</t>
  </si>
  <si>
    <t>q_hat'</t>
  </si>
  <si>
    <t>V' = D * q_hat'</t>
  </si>
  <si>
    <r>
      <t>U' = Z * g_hat</t>
    </r>
    <r>
      <rPr>
        <sz val="12"/>
        <color theme="1"/>
        <rFont val="Calibri (Body)"/>
      </rPr>
      <t>'</t>
    </r>
  </si>
  <si>
    <t>R * q_hat_inv</t>
  </si>
  <si>
    <t>R' = (R * q_hat_inv) * q_hat'</t>
  </si>
  <si>
    <t>3. Reverse the ECC</t>
  </si>
  <si>
    <r>
      <t>U'' = V</t>
    </r>
    <r>
      <rPr>
        <sz val="12"/>
        <color theme="1"/>
        <rFont val="Calibri (Body)"/>
      </rPr>
      <t>'</t>
    </r>
    <r>
      <rPr>
        <vertAlign val="superscript"/>
        <sz val="12"/>
        <color theme="1"/>
        <rFont val="Calibri (Body)"/>
      </rPr>
      <t>T</t>
    </r>
  </si>
  <si>
    <r>
      <t>V'' = U'</t>
    </r>
    <r>
      <rPr>
        <b/>
        <vertAlign val="superscript"/>
        <sz val="12"/>
        <color theme="1"/>
        <rFont val="Calibri (Body)"/>
      </rPr>
      <t>T</t>
    </r>
  </si>
  <si>
    <r>
      <t>Y'' = R'</t>
    </r>
    <r>
      <rPr>
        <b/>
        <vertAlign val="superscript"/>
        <sz val="12"/>
        <color theme="1"/>
        <rFont val="Calibri (Body)"/>
      </rPr>
      <t>T</t>
    </r>
  </si>
  <si>
    <r>
      <t>R'' = Y'</t>
    </r>
    <r>
      <rPr>
        <b/>
        <vertAlign val="superscript"/>
        <sz val="12"/>
        <color theme="1"/>
        <rFont val="Calibri (Body)"/>
      </rPr>
      <t>T</t>
    </r>
  </si>
  <si>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</si>
  <si>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</si>
  <si>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</si>
  <si>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</si>
  <si>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</si>
  <si>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</si>
  <si>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 do an upstream swim with the new final demand (which is actually new resources)</t>
  </si>
  <si>
    <t>The algorithm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</si>
</sst>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39" fillId="0" borderId="0" xfId="0" applyFont="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xdr:row>
      <xdr:rowOff>0</xdr:rowOff>
    </xdr:from>
    <xdr:to>
      <xdr:col>27</xdr:col>
      <xdr:colOff>42572</xdr:colOff>
      <xdr:row>12</xdr:row>
      <xdr:rowOff>114300</xdr:rowOff>
    </xdr:to>
    <xdr:sp macro="" textlink="">
      <xdr:nvSpPr>
        <xdr:cNvPr id="107" name="Rounded Rectangle 106">
          <a:extLst>
            <a:ext uri="{FF2B5EF4-FFF2-40B4-BE49-F238E27FC236}">
              <a16:creationId xmlns:a16="http://schemas.microsoft.com/office/drawing/2014/main" id="{D075822E-70D0-5B4B-8B24-FE5F62C570A7}"/>
            </a:ext>
          </a:extLst>
        </xdr:cNvPr>
        <xdr:cNvSpPr/>
      </xdr:nvSpPr>
      <xdr:spPr>
        <a:xfrm>
          <a:off x="21983700" y="162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xdr:col>
      <xdr:colOff>114300</xdr:colOff>
      <xdr:row>13</xdr:row>
      <xdr:rowOff>76200</xdr:rowOff>
    </xdr:from>
    <xdr:to>
      <xdr:col>27</xdr:col>
      <xdr:colOff>42572</xdr:colOff>
      <xdr:row>14</xdr:row>
      <xdr:rowOff>190500</xdr:rowOff>
    </xdr:to>
    <xdr:sp macro="" textlink="">
      <xdr:nvSpPr>
        <xdr:cNvPr id="110" name="Rounded Rectangle 109">
          <a:extLst>
            <a:ext uri="{FF2B5EF4-FFF2-40B4-BE49-F238E27FC236}">
              <a16:creationId xmlns:a16="http://schemas.microsoft.com/office/drawing/2014/main" id="{DC265031-34C2-A74C-9E82-23E679E227AA}"/>
            </a:ext>
          </a:extLst>
        </xdr:cNvPr>
        <xdr:cNvSpPr/>
      </xdr:nvSpPr>
      <xdr:spPr>
        <a:xfrm>
          <a:off x="21983700" y="2108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7" sqref="C7"/>
    </sheetView>
  </sheetViews>
  <sheetFormatPr baseColWidth="10" defaultRowHeight="16" x14ac:dyDescent="0.2"/>
  <sheetData>
    <row r="2" spans="2:3" x14ac:dyDescent="0.2">
      <c r="B2" t="s">
        <v>114</v>
      </c>
    </row>
    <row r="3" spans="2:3" x14ac:dyDescent="0.2">
      <c r="B3" t="s">
        <v>115</v>
      </c>
    </row>
    <row r="4" spans="2:3" x14ac:dyDescent="0.2">
      <c r="B4" t="s">
        <v>140</v>
      </c>
    </row>
    <row r="5" spans="2:3" x14ac:dyDescent="0.2">
      <c r="C5" t="s">
        <v>116</v>
      </c>
    </row>
    <row r="6" spans="2:3" x14ac:dyDescent="0.2">
      <c r="C6" t="s">
        <v>139</v>
      </c>
    </row>
    <row r="7" spans="2:3" x14ac:dyDescent="0.2">
      <c r="C7" t="s">
        <v>116</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zoomScaleNormal="100" workbookViewId="0">
      <selection activeCell="W18" sqref="W18"/>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54" t="s">
        <v>30</v>
      </c>
      <c r="D26" s="54"/>
      <c r="E26" s="54"/>
      <c r="F26" s="39"/>
      <c r="G26" s="39"/>
    </row>
    <row r="27" spans="1:93" ht="39" x14ac:dyDescent="0.2">
      <c r="B27" s="10"/>
      <c r="C27" s="11" t="s">
        <v>32</v>
      </c>
      <c r="D27" s="2" t="s">
        <v>80</v>
      </c>
      <c r="E27" s="11" t="s">
        <v>33</v>
      </c>
      <c r="F27" s="13"/>
      <c r="G27" s="13"/>
    </row>
    <row r="28" spans="1:93" ht="16" customHeight="1" x14ac:dyDescent="0.2">
      <c r="A28" s="55" t="s">
        <v>4</v>
      </c>
      <c r="B28" s="1" t="s">
        <v>23</v>
      </c>
      <c r="C28" s="12">
        <v>1</v>
      </c>
      <c r="D28" s="6">
        <v>0</v>
      </c>
      <c r="E28" s="12">
        <v>0</v>
      </c>
      <c r="F28" s="14"/>
      <c r="G28" s="14"/>
    </row>
    <row r="29" spans="1:93" x14ac:dyDescent="0.2">
      <c r="A29" s="55"/>
      <c r="B29" s="1" t="s">
        <v>1</v>
      </c>
      <c r="C29" s="12">
        <v>1</v>
      </c>
      <c r="D29" s="6">
        <v>0</v>
      </c>
      <c r="E29" s="12">
        <v>0</v>
      </c>
      <c r="F29" s="14"/>
      <c r="G29" s="14"/>
    </row>
    <row r="30" spans="1:93" x14ac:dyDescent="0.2">
      <c r="A30" s="55"/>
      <c r="B30" s="1" t="s">
        <v>27</v>
      </c>
      <c r="C30" s="12">
        <v>1</v>
      </c>
      <c r="D30" s="6">
        <v>0</v>
      </c>
      <c r="E30" s="12">
        <v>0</v>
      </c>
      <c r="F30" s="14"/>
      <c r="G30" s="14"/>
    </row>
    <row r="31" spans="1:93" x14ac:dyDescent="0.2">
      <c r="A31" s="55"/>
      <c r="B31" s="1" t="s">
        <v>26</v>
      </c>
      <c r="C31" s="12">
        <v>1</v>
      </c>
      <c r="D31" s="6">
        <v>0</v>
      </c>
      <c r="E31" s="12">
        <v>0</v>
      </c>
      <c r="F31" s="14"/>
      <c r="G31" s="14"/>
    </row>
    <row r="32" spans="1:93" x14ac:dyDescent="0.2">
      <c r="A32" s="55"/>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55"/>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55"/>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55"/>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54" t="s">
        <v>31</v>
      </c>
      <c r="D36" s="54"/>
      <c r="E36" s="54"/>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53" t="s">
        <v>4</v>
      </c>
      <c r="D40" s="53"/>
      <c r="E40" s="53"/>
      <c r="F40" s="53"/>
      <c r="G40" s="53"/>
      <c r="H40" s="53"/>
      <c r="I40" s="53"/>
      <c r="J40" s="53"/>
      <c r="L40" s="53" t="s">
        <v>3</v>
      </c>
      <c r="M40" s="53"/>
      <c r="N40" s="53"/>
      <c r="O40" s="53"/>
      <c r="P40" s="53"/>
      <c r="Q40" s="53"/>
      <c r="W40" s="53" t="s">
        <v>28</v>
      </c>
      <c r="X40" s="53"/>
      <c r="Y40" s="8"/>
      <c r="Z40" s="8"/>
      <c r="AA40" s="8"/>
      <c r="AB40" s="8"/>
      <c r="AC40" s="8"/>
      <c r="AI40" s="53" t="s">
        <v>4</v>
      </c>
      <c r="AJ40" s="53"/>
      <c r="AK40" s="53"/>
      <c r="AL40" s="53"/>
      <c r="AM40" s="53"/>
      <c r="AN40" s="53"/>
      <c r="AO40" s="53"/>
      <c r="AP40" s="53"/>
      <c r="AT40" s="53" t="s">
        <v>3</v>
      </c>
      <c r="AU40" s="53"/>
      <c r="AV40" s="53"/>
      <c r="AW40" s="53"/>
      <c r="AX40" s="53"/>
      <c r="AY40" s="53"/>
      <c r="BE40" s="53" t="s">
        <v>3</v>
      </c>
      <c r="BF40" s="53"/>
      <c r="BG40" s="53"/>
      <c r="BH40" s="53"/>
      <c r="BI40" s="53"/>
      <c r="BJ40" s="53"/>
      <c r="BT40" s="53" t="s">
        <v>3</v>
      </c>
      <c r="BU40" s="53"/>
      <c r="BV40" s="53"/>
      <c r="BW40" s="53"/>
      <c r="BX40" s="53"/>
      <c r="BY40" s="53"/>
      <c r="CA40" s="53" t="s">
        <v>4</v>
      </c>
      <c r="CB40" s="53"/>
      <c r="CC40" s="53"/>
      <c r="CD40" s="53"/>
      <c r="CE40" s="53"/>
      <c r="CF40" s="53"/>
      <c r="CG40" s="53"/>
      <c r="CH40" s="53"/>
      <c r="CJ40" s="53" t="s">
        <v>28</v>
      </c>
      <c r="CK40" s="53"/>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109</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109</v>
      </c>
      <c r="CK41" s="2" t="s">
        <v>58</v>
      </c>
      <c r="CL41" s="28"/>
      <c r="CM41" s="28"/>
      <c r="CN41" s="28"/>
      <c r="CO41" s="28"/>
    </row>
    <row r="42" spans="1:93" ht="16" customHeight="1" x14ac:dyDescent="0.2">
      <c r="A42" s="55" t="s">
        <v>4</v>
      </c>
      <c r="B42" s="1" t="s">
        <v>23</v>
      </c>
      <c r="L42" s="3">
        <f>F5</f>
        <v>97</v>
      </c>
      <c r="M42" s="3">
        <v>0</v>
      </c>
      <c r="N42" s="3">
        <v>0</v>
      </c>
      <c r="O42" s="3">
        <v>0</v>
      </c>
      <c r="P42" s="3">
        <v>0</v>
      </c>
      <c r="Q42" s="3">
        <v>0</v>
      </c>
      <c r="U42" s="55"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55"/>
      <c r="B43" s="1" t="s">
        <v>1</v>
      </c>
      <c r="L43" s="3">
        <v>0</v>
      </c>
      <c r="M43" s="3">
        <f>F11</f>
        <v>87</v>
      </c>
      <c r="N43" s="3">
        <v>0</v>
      </c>
      <c r="O43" s="3">
        <v>0</v>
      </c>
      <c r="P43" s="3">
        <v>0</v>
      </c>
      <c r="Q43" s="3">
        <v>0</v>
      </c>
      <c r="U43" s="55"/>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55"/>
      <c r="B44" s="1" t="s">
        <v>27</v>
      </c>
      <c r="L44" s="3">
        <f>J2</f>
        <v>3</v>
      </c>
      <c r="M44" s="3">
        <v>0</v>
      </c>
      <c r="N44" s="3">
        <v>0</v>
      </c>
      <c r="O44" s="3">
        <v>0</v>
      </c>
      <c r="P44" s="3">
        <f>N5</f>
        <v>19.399999999999999</v>
      </c>
      <c r="Q44" s="3">
        <v>0</v>
      </c>
      <c r="U44" s="55"/>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55"/>
      <c r="B45" s="1" t="s">
        <v>26</v>
      </c>
      <c r="L45" s="3">
        <v>0</v>
      </c>
      <c r="M45" s="3">
        <v>0</v>
      </c>
      <c r="N45" s="3">
        <f>M11</f>
        <v>17.8</v>
      </c>
      <c r="O45" s="3">
        <f>T17</f>
        <v>32.299999999999997</v>
      </c>
      <c r="P45" s="3">
        <v>0</v>
      </c>
      <c r="Q45" s="3">
        <f>S4</f>
        <v>28.1</v>
      </c>
      <c r="U45" s="55"/>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55"/>
      <c r="B46" s="1" t="s">
        <v>29</v>
      </c>
      <c r="L46" s="3">
        <v>0</v>
      </c>
      <c r="M46" s="3">
        <v>0</v>
      </c>
      <c r="N46" s="3">
        <v>0</v>
      </c>
      <c r="O46" s="3">
        <f>T15</f>
        <v>12.1</v>
      </c>
      <c r="P46" s="3">
        <f>T11</f>
        <v>0.5</v>
      </c>
      <c r="Q46" s="3">
        <v>0</v>
      </c>
      <c r="U46" s="55"/>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55"/>
      <c r="B47" s="1" t="s">
        <v>19</v>
      </c>
      <c r="L47" s="3">
        <v>0</v>
      </c>
      <c r="M47" s="3">
        <v>0</v>
      </c>
      <c r="N47" s="3">
        <v>0</v>
      </c>
      <c r="O47" s="3">
        <v>0</v>
      </c>
      <c r="P47" s="3">
        <v>0</v>
      </c>
      <c r="Q47" s="3">
        <v>0</v>
      </c>
      <c r="U47" s="55"/>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55"/>
      <c r="B48" s="1" t="s">
        <v>17</v>
      </c>
      <c r="L48" s="3">
        <v>0</v>
      </c>
      <c r="M48" s="3">
        <v>0</v>
      </c>
      <c r="N48" s="3">
        <v>0</v>
      </c>
      <c r="O48" s="3">
        <v>0</v>
      </c>
      <c r="P48" s="3">
        <v>0</v>
      </c>
      <c r="Q48" s="3">
        <v>0</v>
      </c>
      <c r="U48" s="55"/>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55"/>
      <c r="B49" s="1" t="s">
        <v>18</v>
      </c>
      <c r="L49" s="3">
        <v>0</v>
      </c>
      <c r="M49" s="3">
        <v>0</v>
      </c>
      <c r="N49" s="3">
        <v>0</v>
      </c>
      <c r="O49" s="3">
        <v>0</v>
      </c>
      <c r="P49" s="3">
        <v>0</v>
      </c>
      <c r="Q49" s="3">
        <v>0</v>
      </c>
      <c r="U49" s="55"/>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53" t="s">
        <v>2</v>
      </c>
      <c r="M50" s="53"/>
      <c r="N50" s="53"/>
      <c r="O50" s="53"/>
      <c r="P50" s="53"/>
      <c r="Q50" s="53"/>
      <c r="W50" s="53" t="s">
        <v>6</v>
      </c>
      <c r="X50" s="53"/>
      <c r="Z50" s="41" t="s">
        <v>12</v>
      </c>
      <c r="AB50" s="41" t="s">
        <v>14</v>
      </c>
      <c r="AD50" s="35" t="s">
        <v>74</v>
      </c>
      <c r="AE50" s="36" t="s">
        <v>75</v>
      </c>
      <c r="AI50" s="53" t="s">
        <v>43</v>
      </c>
      <c r="AJ50" s="53"/>
      <c r="AK50" s="53"/>
      <c r="AL50" s="53"/>
      <c r="AM50" s="53"/>
      <c r="AN50" s="53"/>
      <c r="AO50" s="53"/>
      <c r="AP50" s="53"/>
      <c r="AT50" s="53" t="s">
        <v>45</v>
      </c>
      <c r="AU50" s="53"/>
      <c r="AV50" s="53"/>
      <c r="AW50" s="53"/>
      <c r="AX50" s="53"/>
      <c r="AY50" s="53"/>
      <c r="BB50" s="8"/>
      <c r="BC50" s="8"/>
      <c r="BD50" s="8"/>
      <c r="BE50" s="53" t="s">
        <v>48</v>
      </c>
      <c r="BF50" s="53"/>
      <c r="BG50" s="53"/>
      <c r="BH50" s="53"/>
      <c r="BI50" s="53"/>
      <c r="BJ50" s="53"/>
      <c r="BT50" s="56" t="s">
        <v>90</v>
      </c>
      <c r="BU50" s="56"/>
      <c r="BV50" s="56"/>
      <c r="BW50" s="56"/>
      <c r="BX50" s="56"/>
      <c r="BY50" s="56"/>
      <c r="CA50" s="53" t="s">
        <v>82</v>
      </c>
      <c r="CB50" s="53"/>
      <c r="CC50" s="53"/>
      <c r="CD50" s="53"/>
      <c r="CE50" s="53"/>
      <c r="CF50" s="53"/>
      <c r="CG50" s="53"/>
      <c r="CH50" s="53"/>
      <c r="CJ50" s="8" t="s">
        <v>83</v>
      </c>
      <c r="CK50" s="8"/>
      <c r="CL50" s="8"/>
      <c r="CM50" s="8"/>
      <c r="CN50" s="8"/>
      <c r="CO50" s="8"/>
    </row>
    <row r="51" spans="1:93" ht="16" customHeight="1" x14ac:dyDescent="0.2">
      <c r="B51" s="1"/>
      <c r="J51" s="55"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55"/>
      <c r="K52" s="37" t="s">
        <v>81</v>
      </c>
      <c r="L52" s="6">
        <v>0</v>
      </c>
      <c r="M52" s="6">
        <v>0</v>
      </c>
      <c r="N52" s="6">
        <v>0</v>
      </c>
      <c r="O52" s="6">
        <v>0</v>
      </c>
      <c r="P52" s="6">
        <v>0</v>
      </c>
      <c r="Q52" s="6">
        <v>0</v>
      </c>
      <c r="V52" s="41"/>
      <c r="W52" s="41"/>
      <c r="X52" s="41"/>
      <c r="Z52" s="41"/>
      <c r="AB52" s="41"/>
    </row>
    <row r="53" spans="1:93" ht="16" customHeight="1" x14ac:dyDescent="0.2">
      <c r="B53" s="1"/>
      <c r="J53" s="55"/>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57" t="s">
        <v>42</v>
      </c>
      <c r="M54" s="57"/>
      <c r="N54" s="57"/>
      <c r="O54" s="57"/>
      <c r="P54" s="57"/>
      <c r="Q54" s="57"/>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53" t="s">
        <v>86</v>
      </c>
      <c r="M56" s="53"/>
      <c r="N56" s="53"/>
      <c r="O56" s="53"/>
      <c r="P56" s="53"/>
      <c r="Q56" s="53"/>
    </row>
    <row r="60" spans="1:93" x14ac:dyDescent="0.2">
      <c r="B60" s="1"/>
      <c r="Z60" s="54" t="s">
        <v>30</v>
      </c>
      <c r="AA60" s="54"/>
      <c r="AB60" s="54"/>
      <c r="AI60" s="53" t="s">
        <v>3</v>
      </c>
      <c r="AJ60" s="53"/>
      <c r="AK60" s="53"/>
      <c r="AL60" s="53"/>
      <c r="AM60" s="53"/>
      <c r="AN60" s="53"/>
      <c r="AT60" s="53" t="s">
        <v>4</v>
      </c>
      <c r="AU60" s="53"/>
      <c r="AV60" s="53"/>
      <c r="AW60" s="53"/>
      <c r="AX60" s="53"/>
      <c r="AY60" s="53"/>
      <c r="AZ60" s="53"/>
      <c r="BA60" s="53"/>
      <c r="BE60" s="53" t="s">
        <v>4</v>
      </c>
      <c r="BF60" s="53"/>
      <c r="BG60" s="53"/>
      <c r="BH60" s="53"/>
      <c r="BI60" s="53"/>
      <c r="BJ60" s="53"/>
      <c r="BK60" s="53"/>
      <c r="BL60" s="53"/>
      <c r="BT60" s="53" t="s">
        <v>3</v>
      </c>
      <c r="BU60" s="53"/>
      <c r="BV60" s="53"/>
      <c r="BW60" s="53"/>
      <c r="BX60" s="53"/>
      <c r="BY60" s="53"/>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55"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55"/>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55"/>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55"/>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55"/>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55"/>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53" t="s">
        <v>5</v>
      </c>
      <c r="D68" s="53"/>
      <c r="E68" s="53"/>
      <c r="F68" s="53"/>
      <c r="G68" s="53"/>
      <c r="H68" s="53"/>
      <c r="I68" s="53"/>
      <c r="J68" s="53"/>
      <c r="X68" s="15"/>
      <c r="Y68" s="15"/>
      <c r="Z68" s="57" t="s">
        <v>69</v>
      </c>
      <c r="AA68" s="57"/>
      <c r="AB68" s="57"/>
      <c r="AD68" s="34" t="s">
        <v>71</v>
      </c>
      <c r="AI68" s="53" t="s">
        <v>44</v>
      </c>
      <c r="AJ68" s="53"/>
      <c r="AK68" s="53"/>
      <c r="AL68" s="53"/>
      <c r="AM68" s="53"/>
      <c r="AN68" s="53"/>
      <c r="AT68" s="59" t="s">
        <v>46</v>
      </c>
      <c r="AU68" s="59"/>
      <c r="AV68" s="59"/>
      <c r="AW68" s="59"/>
      <c r="AX68" s="59"/>
      <c r="AY68" s="59"/>
      <c r="AZ68" s="59"/>
      <c r="BA68" s="59"/>
      <c r="BB68" s="25"/>
      <c r="BC68" s="25"/>
      <c r="BD68" s="25"/>
      <c r="BE68" s="56" t="s">
        <v>50</v>
      </c>
      <c r="BF68" s="56"/>
      <c r="BG68" s="56"/>
      <c r="BH68" s="56"/>
      <c r="BI68" s="56"/>
      <c r="BJ68" s="56"/>
      <c r="BK68" s="56"/>
      <c r="BL68" s="56"/>
      <c r="BM68" s="26"/>
      <c r="BN68" s="26"/>
      <c r="BO68" s="30" t="s">
        <v>59</v>
      </c>
      <c r="BP68" s="26" t="s">
        <v>60</v>
      </c>
      <c r="BQ68" s="26"/>
      <c r="BR68" s="26"/>
      <c r="BS68" s="26"/>
      <c r="BT68" s="56" t="s">
        <v>87</v>
      </c>
      <c r="BU68" s="56"/>
      <c r="BV68" s="56"/>
      <c r="BW68" s="56"/>
      <c r="BX68" s="56"/>
      <c r="BY68" s="56"/>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53" t="s">
        <v>73</v>
      </c>
      <c r="D70" s="53"/>
      <c r="E70" s="53"/>
      <c r="F70" s="53"/>
      <c r="G70" s="53"/>
      <c r="H70" s="53"/>
      <c r="I70" s="53"/>
      <c r="J70" s="53"/>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54" t="s">
        <v>30</v>
      </c>
      <c r="AA73" s="54"/>
      <c r="AI73" s="58" t="s">
        <v>52</v>
      </c>
      <c r="AJ73" s="58"/>
      <c r="AK73" s="31"/>
      <c r="AL73" s="58"/>
      <c r="AM73" s="58"/>
      <c r="AN73" s="31"/>
      <c r="AO73" s="31"/>
      <c r="AP73" s="31"/>
      <c r="AQ73" s="31"/>
      <c r="AR73" s="31"/>
      <c r="AS73" s="31"/>
      <c r="AT73" s="53" t="s">
        <v>4</v>
      </c>
      <c r="AU73" s="53"/>
      <c r="AV73" s="53"/>
      <c r="AW73" s="53"/>
      <c r="AX73" s="53"/>
      <c r="AY73" s="53"/>
      <c r="AZ73" s="53"/>
      <c r="BA73" s="53"/>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55"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55"/>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53" t="s">
        <v>51</v>
      </c>
      <c r="D77" s="53"/>
      <c r="E77" s="53"/>
      <c r="F77" s="53"/>
      <c r="G77" s="53"/>
      <c r="H77" s="53"/>
      <c r="I77" s="53"/>
      <c r="J77" s="53"/>
      <c r="L77" s="40"/>
      <c r="M77" s="40"/>
      <c r="N77" s="40"/>
      <c r="O77" s="40"/>
      <c r="P77" s="40"/>
      <c r="Q77" s="40"/>
      <c r="R77" s="15"/>
      <c r="S77" s="15"/>
      <c r="T77" s="15"/>
      <c r="U77" s="15"/>
      <c r="V77" s="15"/>
      <c r="W77" s="15"/>
      <c r="X77" s="15"/>
      <c r="Y77" s="15"/>
      <c r="Z77" s="29" t="s">
        <v>70</v>
      </c>
      <c r="AA77" s="29"/>
      <c r="AD77" s="41" t="s">
        <v>53</v>
      </c>
      <c r="AI77" s="60" t="s">
        <v>64</v>
      </c>
      <c r="AJ77" s="60"/>
      <c r="AK77" s="29"/>
      <c r="AL77" s="60"/>
      <c r="AM77" s="60"/>
      <c r="AN77" s="29"/>
      <c r="AO77" s="31"/>
      <c r="AP77" s="31"/>
      <c r="AQ77" s="31"/>
      <c r="AR77" s="31"/>
      <c r="AS77" s="31"/>
      <c r="AT77" s="60" t="s">
        <v>65</v>
      </c>
      <c r="AU77" s="60"/>
      <c r="AV77" s="60"/>
      <c r="AW77" s="60"/>
      <c r="AX77" s="60"/>
      <c r="AY77" s="60"/>
      <c r="AZ77" s="60"/>
      <c r="BA77" s="60"/>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53" t="s">
        <v>54</v>
      </c>
      <c r="D79" s="53"/>
      <c r="E79" s="53"/>
      <c r="F79" s="53"/>
      <c r="G79" s="53"/>
      <c r="H79" s="53"/>
      <c r="I79" s="53"/>
      <c r="J79" s="53"/>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61" t="s">
        <v>85</v>
      </c>
      <c r="D81" s="61"/>
      <c r="E81" s="61"/>
      <c r="F81" s="61"/>
      <c r="G81" s="61"/>
      <c r="H81" s="61"/>
      <c r="I81" s="61"/>
      <c r="J81" s="61"/>
      <c r="AI81" s="53" t="s">
        <v>4</v>
      </c>
      <c r="AJ81" s="53"/>
      <c r="AK81" s="53"/>
      <c r="AL81" s="53"/>
      <c r="AM81" s="53"/>
      <c r="AN81" s="53"/>
      <c r="AO81" s="53"/>
      <c r="AP81" s="53"/>
      <c r="AT81" s="53" t="s">
        <v>4</v>
      </c>
      <c r="AU81" s="53"/>
      <c r="AV81" s="53"/>
      <c r="AW81" s="53"/>
      <c r="AX81" s="53"/>
      <c r="AY81" s="53"/>
      <c r="AZ81" s="53"/>
      <c r="BA81" s="53"/>
      <c r="BE81" s="53" t="s">
        <v>4</v>
      </c>
      <c r="BF81" s="53"/>
      <c r="BG81" s="53"/>
      <c r="BH81" s="53"/>
      <c r="BI81" s="53"/>
      <c r="BJ81" s="53"/>
      <c r="BK81" s="53"/>
      <c r="BL81" s="53"/>
      <c r="BT81" s="53" t="s">
        <v>3</v>
      </c>
      <c r="BU81" s="53"/>
      <c r="BV81" s="53"/>
      <c r="BW81" s="53"/>
      <c r="BX81" s="53"/>
      <c r="BY81" s="53"/>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55"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55"/>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55"/>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55"/>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55"/>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55"/>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55"/>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55"/>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61" t="s">
        <v>13</v>
      </c>
      <c r="M91" s="61"/>
      <c r="N91" s="61"/>
      <c r="O91" s="61"/>
      <c r="P91" s="61"/>
      <c r="Q91" s="61"/>
      <c r="Z91" s="41" t="s">
        <v>11</v>
      </c>
      <c r="AI91" s="53" t="s">
        <v>63</v>
      </c>
      <c r="AJ91" s="53"/>
      <c r="AK91" s="53"/>
      <c r="AL91" s="53"/>
      <c r="AM91" s="53"/>
      <c r="AN91" s="53"/>
      <c r="AO91" s="53"/>
      <c r="AP91" s="53"/>
      <c r="AQ91" s="8"/>
      <c r="AR91" s="8"/>
      <c r="AS91" s="8"/>
      <c r="AT91" s="53" t="s">
        <v>47</v>
      </c>
      <c r="AU91" s="53"/>
      <c r="AV91" s="53"/>
      <c r="AW91" s="53"/>
      <c r="AX91" s="53"/>
      <c r="AY91" s="53"/>
      <c r="AZ91" s="53"/>
      <c r="BA91" s="53"/>
      <c r="BB91" s="8"/>
      <c r="BC91" s="8"/>
      <c r="BD91" s="8"/>
      <c r="BE91" s="53" t="s">
        <v>49</v>
      </c>
      <c r="BF91" s="53"/>
      <c r="BG91" s="53"/>
      <c r="BH91" s="53"/>
      <c r="BI91" s="53"/>
      <c r="BJ91" s="53"/>
      <c r="BK91" s="53"/>
      <c r="BL91" s="53"/>
      <c r="BM91" s="8"/>
      <c r="BN91" s="8"/>
      <c r="BO91" s="30" t="s">
        <v>61</v>
      </c>
      <c r="BP91" s="8" t="s">
        <v>62</v>
      </c>
      <c r="BQ91" s="8"/>
      <c r="BR91" s="8"/>
      <c r="BS91" s="8"/>
      <c r="BT91" s="56" t="s">
        <v>72</v>
      </c>
      <c r="BU91" s="56"/>
      <c r="BV91" s="56"/>
      <c r="BW91" s="56"/>
      <c r="BX91" s="56"/>
      <c r="BY91" s="56"/>
      <c r="BZ91" s="8"/>
      <c r="CB91" s="8"/>
      <c r="CC91" s="8"/>
      <c r="CD91" s="8"/>
      <c r="CM91" s="8"/>
      <c r="CN91" s="8"/>
      <c r="CO91" s="8"/>
    </row>
    <row r="92" spans="1:93" ht="16" customHeight="1" x14ac:dyDescent="0.2">
      <c r="J92" s="55"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55"/>
      <c r="K93" s="37" t="s">
        <v>81</v>
      </c>
      <c r="L93" s="6">
        <v>0</v>
      </c>
      <c r="M93" s="6">
        <v>0</v>
      </c>
      <c r="N93" s="6">
        <v>0</v>
      </c>
      <c r="O93" s="6">
        <v>25.2</v>
      </c>
      <c r="P93" s="6">
        <v>0</v>
      </c>
      <c r="Q93" s="6">
        <v>0</v>
      </c>
    </row>
    <row r="94" spans="1:93" x14ac:dyDescent="0.2">
      <c r="J94" s="55"/>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61" t="s">
        <v>35</v>
      </c>
      <c r="M95" s="61"/>
      <c r="N95" s="61"/>
      <c r="O95" s="61"/>
      <c r="P95" s="61"/>
      <c r="Q95" s="61"/>
    </row>
    <row r="98" spans="1:40" ht="47" x14ac:dyDescent="0.55000000000000004">
      <c r="A98" s="27" t="s">
        <v>7</v>
      </c>
      <c r="B98" s="27"/>
      <c r="C98" s="27"/>
      <c r="D98" s="27"/>
      <c r="E98" s="27"/>
      <c r="F98" s="27"/>
      <c r="G98" s="27"/>
      <c r="H98" s="27"/>
      <c r="I98" s="27"/>
    </row>
    <row r="100" spans="1:40" x14ac:dyDescent="0.2">
      <c r="A100" s="53" t="s">
        <v>8</v>
      </c>
      <c r="B100" s="53"/>
      <c r="C100" s="53"/>
      <c r="D100" s="53"/>
      <c r="E100" s="53"/>
      <c r="F100" s="53"/>
      <c r="G100" s="53"/>
      <c r="H100" s="53"/>
      <c r="I100" s="53"/>
    </row>
    <row r="101" spans="1:40" x14ac:dyDescent="0.2">
      <c r="A101" s="41"/>
      <c r="B101" s="41"/>
      <c r="C101" s="41"/>
      <c r="D101" s="41"/>
      <c r="E101" s="41"/>
      <c r="F101" s="41"/>
      <c r="G101" s="41"/>
      <c r="H101" s="5"/>
      <c r="I101" s="5"/>
    </row>
    <row r="102" spans="1:40" ht="16" customHeight="1" x14ac:dyDescent="0.2">
      <c r="A102" s="55" t="s">
        <v>4</v>
      </c>
      <c r="B102" s="1" t="s">
        <v>23</v>
      </c>
      <c r="C102" s="6">
        <f t="array" ref="C102:C109">TRANSPOSE(C78:J78)</f>
        <v>97</v>
      </c>
      <c r="E102" s="6">
        <f t="shared" ref="E102:E109" si="18">Z83</f>
        <v>-97</v>
      </c>
      <c r="F102" s="40"/>
      <c r="G102" s="4">
        <f t="shared" ref="G102:G109" si="19">Z42</f>
        <v>0</v>
      </c>
      <c r="I102" s="7">
        <f>C102+E102-G102</f>
        <v>0</v>
      </c>
    </row>
    <row r="103" spans="1:40" x14ac:dyDescent="0.2">
      <c r="A103" s="55"/>
      <c r="B103" s="1" t="s">
        <v>1</v>
      </c>
      <c r="C103" s="6">
        <v>87</v>
      </c>
      <c r="E103" s="6">
        <f t="shared" si="18"/>
        <v>-87</v>
      </c>
      <c r="F103" s="40"/>
      <c r="G103" s="4">
        <f t="shared" si="19"/>
        <v>0</v>
      </c>
      <c r="I103" s="7">
        <f t="shared" ref="I103:I109" si="20">C103+E103-G103</f>
        <v>0</v>
      </c>
    </row>
    <row r="104" spans="1:40" x14ac:dyDescent="0.2">
      <c r="A104" s="55"/>
      <c r="B104" s="1" t="s">
        <v>27</v>
      </c>
      <c r="C104" s="6">
        <v>0</v>
      </c>
      <c r="E104" s="6">
        <f t="shared" si="18"/>
        <v>0</v>
      </c>
      <c r="G104" s="4">
        <f t="shared" si="19"/>
        <v>0</v>
      </c>
      <c r="I104" s="7">
        <f t="shared" si="20"/>
        <v>0</v>
      </c>
    </row>
    <row r="105" spans="1:40" x14ac:dyDescent="0.2">
      <c r="A105" s="55"/>
      <c r="B105" s="1" t="s">
        <v>26</v>
      </c>
      <c r="C105" s="6">
        <v>0</v>
      </c>
      <c r="D105" s="9" t="s">
        <v>56</v>
      </c>
      <c r="E105" s="6">
        <f t="shared" si="18"/>
        <v>0</v>
      </c>
      <c r="F105" s="41" t="s">
        <v>9</v>
      </c>
      <c r="G105" s="4">
        <f t="shared" si="19"/>
        <v>0</v>
      </c>
      <c r="H105" s="38" t="s">
        <v>10</v>
      </c>
      <c r="I105" s="7">
        <f t="shared" si="20"/>
        <v>0</v>
      </c>
    </row>
    <row r="106" spans="1:40" x14ac:dyDescent="0.2">
      <c r="A106" s="55"/>
      <c r="B106" s="1" t="s">
        <v>29</v>
      </c>
      <c r="C106" s="6">
        <v>0</v>
      </c>
      <c r="E106" s="6">
        <f t="shared" si="18"/>
        <v>0</v>
      </c>
      <c r="F106" s="40"/>
      <c r="G106" s="4">
        <f t="shared" si="19"/>
        <v>0</v>
      </c>
      <c r="I106" s="7">
        <f t="shared" si="20"/>
        <v>0</v>
      </c>
    </row>
    <row r="107" spans="1:40" x14ac:dyDescent="0.2">
      <c r="A107" s="55"/>
      <c r="B107" s="1" t="s">
        <v>19</v>
      </c>
      <c r="C107" s="6">
        <v>0</v>
      </c>
      <c r="E107" s="6">
        <f t="shared" si="18"/>
        <v>25.2</v>
      </c>
      <c r="F107" s="40"/>
      <c r="G107" s="4">
        <f t="shared" si="19"/>
        <v>25.2</v>
      </c>
      <c r="I107" s="7">
        <f t="shared" si="20"/>
        <v>0</v>
      </c>
    </row>
    <row r="108" spans="1:40" x14ac:dyDescent="0.2">
      <c r="A108" s="55"/>
      <c r="B108" s="1" t="s">
        <v>17</v>
      </c>
      <c r="C108" s="6">
        <v>0</v>
      </c>
      <c r="E108" s="6">
        <f t="shared" si="18"/>
        <v>0.4</v>
      </c>
      <c r="G108" s="4">
        <f t="shared" si="19"/>
        <v>0.4</v>
      </c>
      <c r="I108" s="7">
        <f t="shared" si="20"/>
        <v>0</v>
      </c>
    </row>
    <row r="109" spans="1:40" x14ac:dyDescent="0.2">
      <c r="A109" s="55"/>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53" t="s">
        <v>36</v>
      </c>
      <c r="B112" s="53"/>
      <c r="C112" s="53"/>
      <c r="D112" s="53"/>
      <c r="E112" s="53"/>
      <c r="F112" s="53"/>
      <c r="G112" s="53"/>
      <c r="H112" s="53"/>
      <c r="I112" s="53"/>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55"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55"/>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55"/>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55"/>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55"/>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55"/>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53" t="s">
        <v>38</v>
      </c>
      <c r="D120" s="53"/>
      <c r="E120" s="53"/>
      <c r="G120" s="61" t="s">
        <v>39</v>
      </c>
      <c r="H120" s="61"/>
      <c r="I120" s="61"/>
      <c r="K120" s="61" t="s">
        <v>40</v>
      </c>
      <c r="L120" s="61"/>
      <c r="M120" s="61"/>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55" t="s">
        <v>3</v>
      </c>
      <c r="B125" s="1" t="s">
        <v>22</v>
      </c>
      <c r="C125" s="6">
        <f t="shared" ref="C125:C130" si="25">AD62</f>
        <v>22.4</v>
      </c>
      <c r="D125" s="6">
        <f t="array" ref="D125:D130">TRANSPOSE(L55:Q55)</f>
        <v>100</v>
      </c>
      <c r="F125" s="6">
        <f>C125/D125</f>
        <v>0.22399999999999998</v>
      </c>
    </row>
    <row r="126" spans="1:43" x14ac:dyDescent="0.2">
      <c r="A126" s="55"/>
      <c r="B126" s="1" t="s">
        <v>24</v>
      </c>
      <c r="C126" s="6">
        <f t="shared" si="25"/>
        <v>78.2</v>
      </c>
      <c r="D126" s="6">
        <v>87</v>
      </c>
      <c r="F126" s="6">
        <f t="shared" ref="F126:F130" si="26">C126/D126</f>
        <v>0.89885057471264374</v>
      </c>
    </row>
    <row r="127" spans="1:43" x14ac:dyDescent="0.2">
      <c r="A127" s="55"/>
      <c r="B127" s="1" t="s">
        <v>25</v>
      </c>
      <c r="C127" s="6">
        <f t="shared" si="25"/>
        <v>12.6</v>
      </c>
      <c r="D127" s="6">
        <v>17.8</v>
      </c>
      <c r="F127" s="6">
        <f t="shared" si="26"/>
        <v>0.7078651685393258</v>
      </c>
    </row>
    <row r="128" spans="1:43" x14ac:dyDescent="0.2">
      <c r="A128" s="55"/>
      <c r="B128" s="1" t="s">
        <v>0</v>
      </c>
      <c r="C128" s="6">
        <f t="shared" si="25"/>
        <v>25.2</v>
      </c>
      <c r="D128" s="6">
        <v>44.4</v>
      </c>
      <c r="F128" s="6">
        <f t="shared" si="26"/>
        <v>0.56756756756756754</v>
      </c>
    </row>
    <row r="129" spans="1:12" x14ac:dyDescent="0.2">
      <c r="A129" s="55"/>
      <c r="B129" s="1" t="s">
        <v>15</v>
      </c>
      <c r="C129" s="6">
        <f t="shared" si="25"/>
        <v>0.4</v>
      </c>
      <c r="D129" s="6">
        <v>19.899999999999999</v>
      </c>
      <c r="F129" s="6">
        <f t="shared" si="26"/>
        <v>2.0100502512562818E-2</v>
      </c>
    </row>
    <row r="130" spans="1:12" x14ac:dyDescent="0.2">
      <c r="A130" s="55"/>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53" t="s">
        <v>3</v>
      </c>
      <c r="D135" s="53"/>
      <c r="E135" s="53"/>
      <c r="F135" s="53"/>
      <c r="G135" s="53"/>
      <c r="H135" s="53"/>
    </row>
    <row r="136" spans="1:12" ht="114" x14ac:dyDescent="0.2">
      <c r="C136" s="2" t="s">
        <v>22</v>
      </c>
      <c r="D136" s="2" t="s">
        <v>24</v>
      </c>
      <c r="E136" s="2" t="s">
        <v>25</v>
      </c>
      <c r="F136" s="2" t="s">
        <v>0</v>
      </c>
      <c r="G136" s="2" t="s">
        <v>15</v>
      </c>
      <c r="H136" s="2" t="s">
        <v>16</v>
      </c>
    </row>
    <row r="137" spans="1:12" x14ac:dyDescent="0.2">
      <c r="A137" s="55"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55"/>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55"/>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55"/>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55"/>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55"/>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53" t="s">
        <v>77</v>
      </c>
      <c r="D143" s="53"/>
      <c r="E143" s="53"/>
      <c r="F143" s="53"/>
      <c r="G143" s="53"/>
      <c r="H143" s="53"/>
      <c r="J143" s="3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abSelected="1" topLeftCell="BV17" zoomScaleNormal="100" workbookViewId="0">
      <selection activeCell="DE31" sqref="DE31"/>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65"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65" customWidth="1"/>
    <col min="154" max="158" width="5.33203125" customWidth="1"/>
    <col min="159" max="159" width="4.83203125" customWidth="1"/>
    <col min="160" max="908" width="5.33203125" customWidth="1"/>
  </cols>
  <sheetData>
    <row r="1" spans="1:187" ht="29" x14ac:dyDescent="0.35">
      <c r="A1" s="64" t="s">
        <v>117</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CQ1" s="64" t="s">
        <v>134</v>
      </c>
      <c r="CR1" s="64"/>
      <c r="CS1" s="64"/>
      <c r="CT1" s="64"/>
      <c r="CU1" s="64"/>
      <c r="CV1" s="64"/>
      <c r="CW1" s="64"/>
      <c r="CX1" s="64"/>
      <c r="CY1" s="64"/>
      <c r="CZ1" s="64"/>
      <c r="DA1" s="64"/>
      <c r="DB1" s="64"/>
      <c r="DC1" s="64"/>
      <c r="DD1" s="64"/>
      <c r="DE1" s="64"/>
      <c r="DF1" s="64"/>
      <c r="DG1" s="64"/>
      <c r="DH1" s="64"/>
      <c r="DI1" s="64"/>
      <c r="DJ1" s="64"/>
      <c r="DK1" s="64"/>
      <c r="DL1" s="64"/>
      <c r="DM1" s="64"/>
      <c r="DN1" s="64"/>
      <c r="DO1" s="64"/>
      <c r="DP1" s="64"/>
      <c r="DQ1" s="64"/>
      <c r="DR1" s="64"/>
      <c r="DS1" s="64"/>
      <c r="DT1" s="64"/>
      <c r="DU1" s="64"/>
      <c r="DV1" s="64"/>
      <c r="DW1" s="64"/>
      <c r="EY1" s="64" t="s">
        <v>128</v>
      </c>
      <c r="EZ1" s="64"/>
      <c r="FA1" s="64"/>
      <c r="FB1" s="64"/>
      <c r="FC1" s="64"/>
      <c r="FD1" s="64"/>
      <c r="FE1" s="64"/>
      <c r="FF1" s="64"/>
      <c r="FG1" s="64"/>
      <c r="FH1" s="64"/>
      <c r="FI1" s="64"/>
      <c r="FJ1" s="64"/>
      <c r="FK1" s="64"/>
      <c r="FL1" s="64"/>
      <c r="FM1" s="64"/>
      <c r="FN1" s="64"/>
      <c r="FO1" s="64"/>
      <c r="FP1" s="64"/>
      <c r="FQ1" s="64"/>
      <c r="FR1" s="64"/>
      <c r="FS1" s="64"/>
      <c r="FT1" s="64"/>
      <c r="FU1" s="64"/>
      <c r="FV1" s="64"/>
      <c r="FW1" s="64"/>
      <c r="FX1" s="64"/>
      <c r="FY1" s="64"/>
      <c r="FZ1" s="64"/>
      <c r="GA1" s="64"/>
      <c r="GB1" s="64"/>
      <c r="GC1" s="64"/>
      <c r="GD1" s="64"/>
      <c r="GE1" s="64"/>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62">
        <f ca="1">DV95</f>
        <v>77.600000000000009</v>
      </c>
      <c r="FE8" s="24">
        <f ca="1">-FM95</f>
        <v>77.600000000000009</v>
      </c>
    </row>
    <row r="9" spans="1:187" x14ac:dyDescent="0.2">
      <c r="M9" s="21">
        <f>Q95</f>
        <v>28.1</v>
      </c>
      <c r="DY9" t="s">
        <v>27</v>
      </c>
    </row>
    <row r="10" spans="1:187" x14ac:dyDescent="0.2">
      <c r="AC10" s="62">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54" t="s">
        <v>30</v>
      </c>
      <c r="D29" s="54"/>
      <c r="E29" s="54"/>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63"/>
      <c r="Q30" s="50"/>
      <c r="R30" s="50"/>
      <c r="S30" s="50"/>
      <c r="T30" s="50"/>
      <c r="U30" s="50"/>
      <c r="V30" s="31"/>
      <c r="W30" s="31"/>
    </row>
    <row r="31" spans="1:177" ht="16" customHeight="1" x14ac:dyDescent="0.2">
      <c r="A31" s="55" t="s">
        <v>4</v>
      </c>
      <c r="B31" s="1" t="s">
        <v>23</v>
      </c>
      <c r="C31" s="12">
        <v>1</v>
      </c>
      <c r="D31" s="6">
        <v>0</v>
      </c>
      <c r="E31" s="12">
        <v>0</v>
      </c>
      <c r="F31" s="14"/>
      <c r="G31" s="14"/>
      <c r="N31" s="50"/>
      <c r="O31" s="50"/>
      <c r="P31" s="50"/>
      <c r="Q31" s="50"/>
      <c r="R31" s="50"/>
      <c r="S31" s="50"/>
      <c r="T31" s="50"/>
      <c r="U31" s="50"/>
      <c r="V31" s="31"/>
      <c r="W31" s="31"/>
    </row>
    <row r="32" spans="1:177" x14ac:dyDescent="0.2">
      <c r="A32" s="55"/>
      <c r="B32" s="1" t="s">
        <v>1</v>
      </c>
      <c r="C32" s="12">
        <v>1</v>
      </c>
      <c r="D32" s="6">
        <v>0</v>
      </c>
      <c r="E32" s="12">
        <v>0</v>
      </c>
      <c r="F32" s="14"/>
      <c r="G32" s="14"/>
      <c r="N32" s="50"/>
      <c r="O32" s="50"/>
      <c r="P32" s="50"/>
      <c r="Q32" s="50"/>
      <c r="R32" s="50"/>
      <c r="S32" s="50"/>
      <c r="T32" s="50"/>
      <c r="U32" s="50"/>
      <c r="V32" s="31"/>
      <c r="W32" s="31"/>
    </row>
    <row r="33" spans="1:179" x14ac:dyDescent="0.2">
      <c r="A33" s="55"/>
      <c r="B33" s="1" t="s">
        <v>27</v>
      </c>
      <c r="C33" s="12">
        <v>1</v>
      </c>
      <c r="D33" s="6">
        <v>0</v>
      </c>
      <c r="E33" s="12">
        <v>0</v>
      </c>
      <c r="F33" s="14"/>
      <c r="G33" s="14"/>
      <c r="N33" s="50"/>
      <c r="O33" s="50"/>
      <c r="P33" s="50"/>
      <c r="Q33" s="50"/>
      <c r="R33" s="50"/>
      <c r="S33" s="50"/>
      <c r="T33" s="50"/>
      <c r="U33" s="50"/>
      <c r="V33" s="31"/>
      <c r="W33" s="31"/>
    </row>
    <row r="34" spans="1:179" x14ac:dyDescent="0.2">
      <c r="A34" s="55"/>
      <c r="B34" s="1" t="s">
        <v>26</v>
      </c>
      <c r="C34" s="12">
        <v>1</v>
      </c>
      <c r="D34" s="6">
        <v>0</v>
      </c>
      <c r="E34" s="12">
        <v>0</v>
      </c>
      <c r="F34" s="14"/>
      <c r="G34" s="14"/>
      <c r="N34" s="50"/>
      <c r="O34" s="50"/>
      <c r="P34" s="50"/>
      <c r="Q34" s="50"/>
      <c r="R34" s="50"/>
      <c r="S34" s="50"/>
      <c r="T34" s="50"/>
      <c r="U34" s="50"/>
      <c r="V34" s="31"/>
      <c r="W34" s="31"/>
    </row>
    <row r="35" spans="1:179" x14ac:dyDescent="0.2">
      <c r="A35" s="55"/>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55"/>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55"/>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55"/>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54" t="s">
        <v>31</v>
      </c>
      <c r="D39" s="54"/>
      <c r="E39" s="54"/>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66"/>
      <c r="EW40" s="6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67"/>
      <c r="EW41" s="67"/>
    </row>
    <row r="43" spans="1:179" x14ac:dyDescent="0.2">
      <c r="C43" s="53" t="s">
        <v>4</v>
      </c>
      <c r="D43" s="53"/>
      <c r="E43" s="53"/>
      <c r="F43" s="53"/>
      <c r="G43" s="53"/>
      <c r="H43" s="53"/>
      <c r="I43" s="53"/>
      <c r="J43" s="53"/>
      <c r="L43" s="53" t="s">
        <v>3</v>
      </c>
      <c r="M43" s="53"/>
      <c r="N43" s="53"/>
      <c r="O43" s="53"/>
      <c r="P43" s="53"/>
      <c r="Q43" s="53"/>
      <c r="W43" s="53" t="s">
        <v>28</v>
      </c>
      <c r="X43" s="53"/>
      <c r="Y43" s="8"/>
      <c r="Z43" s="8"/>
      <c r="AA43" s="8"/>
      <c r="AB43" s="8"/>
      <c r="AC43" s="8"/>
      <c r="AI43" s="53" t="s">
        <v>4</v>
      </c>
      <c r="AJ43" s="53"/>
      <c r="AK43" s="53"/>
      <c r="AL43" s="53"/>
      <c r="AM43" s="53"/>
      <c r="AN43" s="53"/>
      <c r="AO43" s="53"/>
      <c r="AP43" s="53"/>
      <c r="AT43" s="53" t="s">
        <v>3</v>
      </c>
      <c r="AU43" s="53"/>
      <c r="AV43" s="53"/>
      <c r="AW43" s="53"/>
      <c r="AX43" s="53"/>
      <c r="AY43" s="53"/>
      <c r="BE43" s="53" t="s">
        <v>3</v>
      </c>
      <c r="BF43" s="53"/>
      <c r="BG43" s="53"/>
      <c r="BH43" s="53"/>
      <c r="BI43" s="53"/>
      <c r="BJ43" s="53"/>
      <c r="BT43" s="53" t="s">
        <v>3</v>
      </c>
      <c r="BU43" s="53"/>
      <c r="BV43" s="53"/>
      <c r="BW43" s="53"/>
      <c r="BX43" s="53"/>
      <c r="BY43" s="53"/>
      <c r="CA43" s="53" t="s">
        <v>4</v>
      </c>
      <c r="CB43" s="53"/>
      <c r="CC43" s="53"/>
      <c r="CD43" s="53"/>
      <c r="CE43" s="53"/>
      <c r="CF43" s="53"/>
      <c r="CG43" s="53"/>
      <c r="CH43" s="53"/>
      <c r="CJ43" s="53" t="s">
        <v>28</v>
      </c>
      <c r="CK43" s="53"/>
      <c r="CL43" s="29"/>
      <c r="CM43" s="29"/>
      <c r="CN43" s="29"/>
      <c r="CO43" s="67"/>
      <c r="CU43" s="53" t="s">
        <v>28</v>
      </c>
      <c r="CV43" s="53"/>
      <c r="DM43" s="53" t="s">
        <v>4</v>
      </c>
      <c r="DN43" s="53"/>
      <c r="DO43" s="53"/>
      <c r="DP43" s="53"/>
      <c r="DQ43" s="53"/>
      <c r="DR43" s="53"/>
      <c r="DS43" s="53"/>
      <c r="DT43" s="53"/>
      <c r="DV43" s="53" t="s">
        <v>3</v>
      </c>
      <c r="DW43" s="53"/>
      <c r="DX43" s="53"/>
      <c r="DY43" s="53"/>
      <c r="DZ43" s="53"/>
      <c r="EA43" s="53"/>
      <c r="EC43" s="53" t="s">
        <v>28</v>
      </c>
      <c r="ED43" s="53"/>
      <c r="EW43" s="67"/>
      <c r="FD43" s="53" t="s">
        <v>4</v>
      </c>
      <c r="FE43" s="53"/>
      <c r="FF43" s="53"/>
      <c r="FG43" s="53"/>
      <c r="FH43" s="53"/>
      <c r="FI43" s="53"/>
      <c r="FJ43" s="53"/>
      <c r="FK43" s="53"/>
      <c r="FM43" s="53" t="s">
        <v>3</v>
      </c>
      <c r="FN43" s="53"/>
      <c r="FO43" s="53"/>
      <c r="FP43" s="53"/>
      <c r="FQ43" s="53"/>
      <c r="FR43" s="53"/>
      <c r="FT43" s="53" t="s">
        <v>28</v>
      </c>
      <c r="FU43" s="53"/>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102</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109</v>
      </c>
      <c r="CK44" s="2" t="s">
        <v>58</v>
      </c>
      <c r="CL44" s="28"/>
      <c r="CM44" s="28"/>
      <c r="CN44" s="28"/>
      <c r="CO44" s="68"/>
      <c r="CT44" s="28"/>
      <c r="CU44" s="2" t="s">
        <v>102</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102</v>
      </c>
      <c r="ED44" s="2" t="s">
        <v>21</v>
      </c>
      <c r="EW44" s="6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109</v>
      </c>
      <c r="FU44" s="2" t="s">
        <v>58</v>
      </c>
    </row>
    <row r="45" spans="1:179" ht="16" customHeight="1" x14ac:dyDescent="0.2">
      <c r="A45" s="55" t="s">
        <v>4</v>
      </c>
      <c r="B45" s="1" t="s">
        <v>23</v>
      </c>
      <c r="L45" s="3">
        <v>0</v>
      </c>
      <c r="M45" s="3">
        <v>0</v>
      </c>
      <c r="N45" s="3">
        <v>0</v>
      </c>
      <c r="O45" s="3">
        <v>0</v>
      </c>
      <c r="P45" s="3">
        <v>0</v>
      </c>
      <c r="Q45" s="3">
        <v>0</v>
      </c>
      <c r="U45" s="55" t="s">
        <v>4</v>
      </c>
      <c r="V45" s="1" t="s">
        <v>23</v>
      </c>
      <c r="W45" s="4">
        <f>AF8</f>
        <v>97</v>
      </c>
      <c r="X45" s="4">
        <v>0</v>
      </c>
      <c r="Z45" s="6">
        <f t="shared" ref="Z45:Z52" si="0">SUM(V45:X45)</f>
        <v>97</v>
      </c>
      <c r="AB45" s="6">
        <f t="shared" ref="AB45:AB52" si="1">SUM(L45:Q45) + Z45</f>
        <v>97</v>
      </c>
      <c r="AD45" s="6">
        <f t="array" ref="AD45:AD52">TRANSPOSE(C83:J83)</f>
        <v>97</v>
      </c>
      <c r="AE45" s="7">
        <f t="shared" ref="AE45:AE52" si="2">AB45-AD45</f>
        <v>0</v>
      </c>
      <c r="AI45" s="6">
        <f t="shared" ref="AI45:AP52" ca="1" si="3">IF((ROW()-ROW($AI$45))=(COLUMN()-COLUMN($AI$45)),INDIRECT(ADDRESS(ROW($AB45),COLUMN($AB45))),0)</f>
        <v>97</v>
      </c>
      <c r="AJ45" s="6">
        <f t="shared" ca="1" si="3"/>
        <v>0</v>
      </c>
      <c r="AK45" s="6">
        <f t="shared" ca="1" si="3"/>
        <v>0</v>
      </c>
      <c r="AL45" s="6">
        <f t="shared" ca="1" si="3"/>
        <v>0</v>
      </c>
      <c r="AM45" s="6">
        <f t="shared" ca="1" si="3"/>
        <v>0</v>
      </c>
      <c r="AN45" s="6">
        <f t="shared" ca="1" si="3"/>
        <v>0</v>
      </c>
      <c r="AO45" s="6">
        <f t="shared" ca="1" si="3"/>
        <v>0</v>
      </c>
      <c r="AP45" s="6">
        <f t="shared" ca="1" si="3"/>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4">IF((ROW()-ROW($CA$45))=(COLUMN()-COLUMN($CA$45)),INDIRECT(ADDRESS(ROW($Z45),COLUMN($Z45))),0)</f>
        <v>97</v>
      </c>
      <c r="CB45" s="6">
        <f t="shared" ca="1" si="4"/>
        <v>0</v>
      </c>
      <c r="CC45" s="50">
        <f t="shared" ca="1" si="4"/>
        <v>0</v>
      </c>
      <c r="CD45" s="50">
        <f t="shared" ca="1" si="4"/>
        <v>0</v>
      </c>
      <c r="CE45" s="50">
        <f t="shared" ca="1" si="4"/>
        <v>0</v>
      </c>
      <c r="CF45" s="50">
        <f t="shared" ca="1" si="4"/>
        <v>0</v>
      </c>
      <c r="CG45" s="50">
        <f t="shared" ca="1" si="4"/>
        <v>0</v>
      </c>
      <c r="CH45" s="50">
        <f t="shared" ca="1" si="4"/>
        <v>0</v>
      </c>
      <c r="CJ45" s="6">
        <f t="array" aca="1" ref="CJ45:CK46" ca="1">MMULT(MINVERSE(CA45:CB46), W45:X46)</f>
        <v>1</v>
      </c>
      <c r="CK45" s="6">
        <f ca="1"/>
        <v>0</v>
      </c>
      <c r="CL45" s="31"/>
      <c r="CM45" s="31"/>
      <c r="CN45" s="31"/>
      <c r="CS45" s="55" t="s">
        <v>4</v>
      </c>
      <c r="CT45" s="1" t="s">
        <v>23</v>
      </c>
      <c r="CU45" s="45">
        <v>97</v>
      </c>
      <c r="CV45" s="4">
        <v>0</v>
      </c>
      <c r="CX45" s="6">
        <f>SUM(CU45:CV45)</f>
        <v>97</v>
      </c>
      <c r="DK45" s="55"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55"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55"/>
      <c r="B46" s="1" t="s">
        <v>1</v>
      </c>
      <c r="L46" s="3">
        <v>0</v>
      </c>
      <c r="M46" s="3">
        <v>0</v>
      </c>
      <c r="N46" s="3">
        <v>0</v>
      </c>
      <c r="O46" s="3">
        <v>0</v>
      </c>
      <c r="P46" s="3">
        <v>0</v>
      </c>
      <c r="Q46" s="3">
        <v>0</v>
      </c>
      <c r="U46" s="55"/>
      <c r="V46" s="1" t="s">
        <v>1</v>
      </c>
      <c r="W46" s="4">
        <v>0</v>
      </c>
      <c r="X46" s="4">
        <f>AF14</f>
        <v>87</v>
      </c>
      <c r="Z46" s="6">
        <f t="shared" si="0"/>
        <v>87</v>
      </c>
      <c r="AB46" s="6">
        <f t="shared" si="1"/>
        <v>87</v>
      </c>
      <c r="AD46" s="6">
        <v>87</v>
      </c>
      <c r="AE46" s="7">
        <f t="shared" si="2"/>
        <v>0</v>
      </c>
      <c r="AI46" s="6">
        <f t="shared" ca="1" si="3"/>
        <v>0</v>
      </c>
      <c r="AJ46" s="6">
        <f t="shared" ca="1" si="3"/>
        <v>87</v>
      </c>
      <c r="AK46" s="6">
        <f t="shared" ca="1" si="3"/>
        <v>0</v>
      </c>
      <c r="AL46" s="6">
        <f t="shared" ca="1" si="3"/>
        <v>0</v>
      </c>
      <c r="AM46" s="6">
        <f t="shared" ca="1" si="3"/>
        <v>0</v>
      </c>
      <c r="AN46" s="6">
        <f t="shared" ca="1" si="3"/>
        <v>0</v>
      </c>
      <c r="AO46" s="6">
        <f t="shared" ca="1" si="3"/>
        <v>0</v>
      </c>
      <c r="AP46" s="6">
        <f t="shared" ca="1" si="3"/>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4"/>
        <v>0</v>
      </c>
      <c r="CB46" s="6">
        <f t="shared" ca="1" si="4"/>
        <v>87</v>
      </c>
      <c r="CC46" s="50">
        <f t="shared" ca="1" si="4"/>
        <v>0</v>
      </c>
      <c r="CD46" s="50">
        <f t="shared" ca="1" si="4"/>
        <v>0</v>
      </c>
      <c r="CE46" s="50">
        <f t="shared" ca="1" si="4"/>
        <v>0</v>
      </c>
      <c r="CF46" s="50">
        <f t="shared" ca="1" si="4"/>
        <v>0</v>
      </c>
      <c r="CG46" s="50">
        <f t="shared" ca="1" si="4"/>
        <v>0</v>
      </c>
      <c r="CH46" s="50">
        <f t="shared" ca="1" si="4"/>
        <v>0</v>
      </c>
      <c r="CJ46" s="6">
        <f ca="1"/>
        <v>0</v>
      </c>
      <c r="CK46" s="6">
        <f ca="1"/>
        <v>1</v>
      </c>
      <c r="CL46" s="31"/>
      <c r="CM46" s="31"/>
      <c r="CN46" s="31"/>
      <c r="CS46" s="55"/>
      <c r="CT46" s="1" t="s">
        <v>1</v>
      </c>
      <c r="CU46" s="4">
        <v>0</v>
      </c>
      <c r="CV46" s="45">
        <v>87</v>
      </c>
      <c r="CX46" s="6">
        <f t="shared" ref="CX46:CX52" si="5">SUM(CU46:CV46)</f>
        <v>87</v>
      </c>
      <c r="DK46" s="55"/>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55"/>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55"/>
      <c r="B47" s="1" t="s">
        <v>27</v>
      </c>
      <c r="L47" s="3">
        <f>Z8</f>
        <v>22.4</v>
      </c>
      <c r="M47" s="3">
        <v>0</v>
      </c>
      <c r="N47" s="3">
        <v>0</v>
      </c>
      <c r="O47" s="3">
        <v>0</v>
      </c>
      <c r="P47" s="3">
        <v>0</v>
      </c>
      <c r="Q47" s="3">
        <v>0</v>
      </c>
      <c r="U47" s="55"/>
      <c r="V47" s="1" t="s">
        <v>27</v>
      </c>
      <c r="W47" s="4">
        <v>0</v>
      </c>
      <c r="X47" s="4">
        <v>0</v>
      </c>
      <c r="Z47" s="6">
        <f t="shared" si="0"/>
        <v>0</v>
      </c>
      <c r="AB47" s="6">
        <f t="shared" si="1"/>
        <v>22.4</v>
      </c>
      <c r="AD47" s="6">
        <v>22.4</v>
      </c>
      <c r="AE47" s="7">
        <f t="shared" si="2"/>
        <v>0</v>
      </c>
      <c r="AI47" s="6">
        <f t="shared" ca="1" si="3"/>
        <v>0</v>
      </c>
      <c r="AJ47" s="6">
        <f t="shared" ca="1" si="3"/>
        <v>0</v>
      </c>
      <c r="AK47" s="6">
        <f t="shared" ca="1" si="3"/>
        <v>22.4</v>
      </c>
      <c r="AL47" s="6">
        <f t="shared" ca="1" si="3"/>
        <v>0</v>
      </c>
      <c r="AM47" s="6">
        <f t="shared" ca="1" si="3"/>
        <v>0</v>
      </c>
      <c r="AN47" s="6">
        <f t="shared" ca="1" si="3"/>
        <v>0</v>
      </c>
      <c r="AO47" s="6">
        <f t="shared" ca="1" si="3"/>
        <v>0</v>
      </c>
      <c r="AP47" s="6">
        <f t="shared" ca="1" si="3"/>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4"/>
        <v>0</v>
      </c>
      <c r="CB47" s="50">
        <f t="shared" ca="1" si="4"/>
        <v>0</v>
      </c>
      <c r="CC47" s="50">
        <f t="shared" ca="1" si="4"/>
        <v>0</v>
      </c>
      <c r="CD47" s="50">
        <f t="shared" ca="1" si="4"/>
        <v>0</v>
      </c>
      <c r="CE47" s="50">
        <f t="shared" ca="1" si="4"/>
        <v>0</v>
      </c>
      <c r="CF47" s="50">
        <f t="shared" ca="1" si="4"/>
        <v>0</v>
      </c>
      <c r="CG47" s="50">
        <f t="shared" ca="1" si="4"/>
        <v>0</v>
      </c>
      <c r="CH47" s="50">
        <f t="shared" ca="1" si="4"/>
        <v>0</v>
      </c>
      <c r="CJ47" s="50">
        <f ca="1">IF((ROW()-ROW($CA$45))=(COLUMN()-COLUMN($CA$45)),INDIRECT(ADDRESS(ROW($Z47),COLUMN($Z47))),0)</f>
        <v>0</v>
      </c>
      <c r="CK47" s="50">
        <f ca="1">IF((ROW()-ROW($CA$45))=(COLUMN()-COLUMN($CA$45)),INDIRECT(ADDRESS(ROW($Z47),COLUMN($Z47))),0)</f>
        <v>0</v>
      </c>
      <c r="CL47" s="31"/>
      <c r="CM47" s="31"/>
      <c r="CN47" s="31"/>
      <c r="CS47" s="55"/>
      <c r="CT47" s="1" t="s">
        <v>27</v>
      </c>
      <c r="CU47" s="4">
        <v>0</v>
      </c>
      <c r="CV47" s="4">
        <v>0</v>
      </c>
      <c r="CX47" s="6">
        <f t="shared" si="5"/>
        <v>0</v>
      </c>
      <c r="DK47" s="55"/>
      <c r="DL47" s="1" t="s">
        <v>27</v>
      </c>
      <c r="DV47" s="6">
        <f ca="1"/>
        <v>22.399999999999995</v>
      </c>
      <c r="DW47" s="6">
        <f ca="1"/>
        <v>0</v>
      </c>
      <c r="DX47" s="6">
        <f ca="1"/>
        <v>0</v>
      </c>
      <c r="DY47" s="6">
        <f ca="1"/>
        <v>0</v>
      </c>
      <c r="DZ47" s="6">
        <f ca="1"/>
        <v>0</v>
      </c>
      <c r="EA47" s="6">
        <f ca="1"/>
        <v>0</v>
      </c>
      <c r="EC47" s="6">
        <f t="shared" si="6"/>
        <v>0</v>
      </c>
      <c r="ED47" s="6">
        <f t="shared" si="7"/>
        <v>0</v>
      </c>
      <c r="EF47" s="6">
        <f t="shared" si="8"/>
        <v>0</v>
      </c>
      <c r="FB47" s="55"/>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55"/>
      <c r="B48" s="1" t="s">
        <v>26</v>
      </c>
      <c r="L48" s="3">
        <v>0</v>
      </c>
      <c r="M48" s="3">
        <f>Z14</f>
        <v>78.2</v>
      </c>
      <c r="N48" s="3">
        <v>0</v>
      </c>
      <c r="O48" s="3">
        <v>0</v>
      </c>
      <c r="P48" s="3">
        <v>0</v>
      </c>
      <c r="Q48" s="3">
        <v>0</v>
      </c>
      <c r="U48" s="55"/>
      <c r="V48" s="1" t="s">
        <v>26</v>
      </c>
      <c r="W48" s="4">
        <v>0</v>
      </c>
      <c r="X48" s="4">
        <v>0</v>
      </c>
      <c r="Z48" s="6">
        <f t="shared" si="0"/>
        <v>0</v>
      </c>
      <c r="AB48" s="6">
        <f t="shared" si="1"/>
        <v>78.2</v>
      </c>
      <c r="AD48" s="6">
        <v>78.199999999999989</v>
      </c>
      <c r="AE48" s="7">
        <f t="shared" si="2"/>
        <v>0</v>
      </c>
      <c r="AI48" s="6">
        <f t="shared" ca="1" si="3"/>
        <v>0</v>
      </c>
      <c r="AJ48" s="6">
        <f t="shared" ca="1" si="3"/>
        <v>0</v>
      </c>
      <c r="AK48" s="6">
        <f t="shared" ca="1" si="3"/>
        <v>0</v>
      </c>
      <c r="AL48" s="6">
        <f t="shared" ca="1" si="3"/>
        <v>78.2</v>
      </c>
      <c r="AM48" s="6">
        <f t="shared" ca="1" si="3"/>
        <v>0</v>
      </c>
      <c r="AN48" s="6">
        <f t="shared" ca="1" si="3"/>
        <v>0</v>
      </c>
      <c r="AO48" s="6">
        <f t="shared" ca="1" si="3"/>
        <v>0</v>
      </c>
      <c r="AP48" s="6">
        <f t="shared" ca="1" si="3"/>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4"/>
        <v>0</v>
      </c>
      <c r="CB48" s="50">
        <f t="shared" ca="1" si="4"/>
        <v>0</v>
      </c>
      <c r="CC48" s="50">
        <f t="shared" ca="1" si="4"/>
        <v>0</v>
      </c>
      <c r="CD48" s="50">
        <f t="shared" ca="1" si="4"/>
        <v>0</v>
      </c>
      <c r="CE48" s="50">
        <f t="shared" ca="1" si="4"/>
        <v>0</v>
      </c>
      <c r="CF48" s="50">
        <f t="shared" ca="1" si="4"/>
        <v>0</v>
      </c>
      <c r="CG48" s="50">
        <f t="shared" ca="1" si="4"/>
        <v>0</v>
      </c>
      <c r="CH48" s="50">
        <f t="shared" ca="1" si="4"/>
        <v>0</v>
      </c>
      <c r="CJ48" s="50">
        <f ca="1">IF((ROW()-ROW($CA$45))=(COLUMN()-COLUMN($CA$45)),INDIRECT(ADDRESS(ROW($Z48),COLUMN($Z48))),0)</f>
        <v>0</v>
      </c>
      <c r="CK48" s="50">
        <f ca="1">IF((ROW()-ROW($CA$45))=(COLUMN()-COLUMN($CA$45)),INDIRECT(ADDRESS(ROW($Z48),COLUMN($Z48))),0)</f>
        <v>0</v>
      </c>
      <c r="CL48" s="31"/>
      <c r="CM48" s="31"/>
      <c r="CN48" s="31"/>
      <c r="CS48" s="55"/>
      <c r="CT48" s="1" t="s">
        <v>26</v>
      </c>
      <c r="CU48" s="4">
        <v>0</v>
      </c>
      <c r="CV48" s="4">
        <v>0</v>
      </c>
      <c r="CX48" s="6">
        <f t="shared" si="5"/>
        <v>0</v>
      </c>
      <c r="DK48" s="55"/>
      <c r="DL48" s="1" t="s">
        <v>26</v>
      </c>
      <c r="DV48" s="6">
        <f ca="1"/>
        <v>0</v>
      </c>
      <c r="DW48" s="6">
        <f ca="1"/>
        <v>78.2</v>
      </c>
      <c r="DX48" s="6">
        <f ca="1"/>
        <v>0</v>
      </c>
      <c r="DY48" s="6">
        <f ca="1"/>
        <v>0</v>
      </c>
      <c r="DZ48" s="6">
        <f ca="1"/>
        <v>0</v>
      </c>
      <c r="EA48" s="6">
        <f ca="1"/>
        <v>0</v>
      </c>
      <c r="EC48" s="6">
        <f t="shared" si="6"/>
        <v>0</v>
      </c>
      <c r="ED48" s="6">
        <f t="shared" si="7"/>
        <v>0</v>
      </c>
      <c r="EF48" s="6">
        <f t="shared" si="8"/>
        <v>0</v>
      </c>
      <c r="FB48" s="55"/>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55"/>
      <c r="B49" s="1" t="s">
        <v>29</v>
      </c>
      <c r="L49" s="3">
        <v>0</v>
      </c>
      <c r="M49" s="3">
        <v>0</v>
      </c>
      <c r="N49" s="3">
        <f>R14</f>
        <v>12.6</v>
      </c>
      <c r="O49" s="3">
        <v>0</v>
      </c>
      <c r="P49" s="3">
        <v>0</v>
      </c>
      <c r="Q49" s="3">
        <v>0</v>
      </c>
      <c r="U49" s="55"/>
      <c r="V49" s="1" t="s">
        <v>29</v>
      </c>
      <c r="W49" s="4">
        <v>0</v>
      </c>
      <c r="X49" s="4">
        <v>0</v>
      </c>
      <c r="Z49" s="6">
        <f t="shared" si="0"/>
        <v>0</v>
      </c>
      <c r="AB49" s="6">
        <f t="shared" si="1"/>
        <v>12.6</v>
      </c>
      <c r="AD49" s="6">
        <v>12.6</v>
      </c>
      <c r="AE49" s="7">
        <f t="shared" si="2"/>
        <v>0</v>
      </c>
      <c r="AI49" s="6">
        <f t="shared" ca="1" si="3"/>
        <v>0</v>
      </c>
      <c r="AJ49" s="6">
        <f t="shared" ca="1" si="3"/>
        <v>0</v>
      </c>
      <c r="AK49" s="6">
        <f t="shared" ca="1" si="3"/>
        <v>0</v>
      </c>
      <c r="AL49" s="6">
        <f t="shared" ca="1" si="3"/>
        <v>0</v>
      </c>
      <c r="AM49" s="6">
        <f t="shared" ca="1" si="3"/>
        <v>12.6</v>
      </c>
      <c r="AN49" s="6">
        <f t="shared" ca="1" si="3"/>
        <v>0</v>
      </c>
      <c r="AO49" s="6">
        <f t="shared" ca="1" si="3"/>
        <v>0</v>
      </c>
      <c r="AP49" s="6">
        <f t="shared" ca="1" si="3"/>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4"/>
        <v>0</v>
      </c>
      <c r="CB49" s="50">
        <f t="shared" ca="1" si="4"/>
        <v>0</v>
      </c>
      <c r="CC49" s="50">
        <f t="shared" ca="1" si="4"/>
        <v>0</v>
      </c>
      <c r="CD49" s="50">
        <f t="shared" ca="1" si="4"/>
        <v>0</v>
      </c>
      <c r="CE49" s="50">
        <f t="shared" ca="1" si="4"/>
        <v>0</v>
      </c>
      <c r="CF49" s="50">
        <f t="shared" ca="1" si="4"/>
        <v>0</v>
      </c>
      <c r="CG49" s="50">
        <f t="shared" ca="1" si="4"/>
        <v>0</v>
      </c>
      <c r="CH49" s="50">
        <f t="shared" ca="1" si="4"/>
        <v>0</v>
      </c>
      <c r="CJ49" s="50">
        <f ca="1">IF((ROW()-ROW($CA$45))=(COLUMN()-COLUMN($CA$45)),INDIRECT(ADDRESS(ROW($Z49),COLUMN($Z49))),0)</f>
        <v>0</v>
      </c>
      <c r="CK49" s="50">
        <f ca="1">IF((ROW()-ROW($CA$45))=(COLUMN()-COLUMN($CA$45)),INDIRECT(ADDRESS(ROW($Z49),COLUMN($Z49))),0)</f>
        <v>0</v>
      </c>
      <c r="CL49" s="31"/>
      <c r="CM49" s="31"/>
      <c r="CN49" s="31"/>
      <c r="CS49" s="55"/>
      <c r="CT49" s="1" t="s">
        <v>29</v>
      </c>
      <c r="CU49" s="4">
        <v>0</v>
      </c>
      <c r="CV49" s="4">
        <v>0</v>
      </c>
      <c r="CX49" s="6">
        <f t="shared" si="5"/>
        <v>0</v>
      </c>
      <c r="DK49" s="55"/>
      <c r="DL49" s="1" t="s">
        <v>29</v>
      </c>
      <c r="DV49" s="6">
        <f ca="1"/>
        <v>0</v>
      </c>
      <c r="DW49" s="6">
        <f ca="1"/>
        <v>0</v>
      </c>
      <c r="DX49" s="6">
        <f ca="1"/>
        <v>12.6</v>
      </c>
      <c r="DY49" s="6">
        <f ca="1"/>
        <v>0</v>
      </c>
      <c r="DZ49" s="6">
        <f ca="1"/>
        <v>0</v>
      </c>
      <c r="EA49" s="6">
        <f ca="1"/>
        <v>0</v>
      </c>
      <c r="EC49" s="6">
        <f t="shared" si="6"/>
        <v>0</v>
      </c>
      <c r="ED49" s="6">
        <f t="shared" si="7"/>
        <v>0</v>
      </c>
      <c r="EF49" s="6">
        <f t="shared" si="8"/>
        <v>0</v>
      </c>
      <c r="FB49" s="55"/>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55"/>
      <c r="B50" s="1" t="s">
        <v>19</v>
      </c>
      <c r="L50" s="3">
        <v>0</v>
      </c>
      <c r="M50" s="3">
        <v>0</v>
      </c>
      <c r="N50" s="3">
        <v>0</v>
      </c>
      <c r="O50" s="3">
        <f>G19</f>
        <v>25.2</v>
      </c>
      <c r="P50" s="3">
        <v>0</v>
      </c>
      <c r="Q50" s="3">
        <v>0</v>
      </c>
      <c r="U50" s="55"/>
      <c r="V50" s="1" t="s">
        <v>19</v>
      </c>
      <c r="W50" s="4">
        <v>0</v>
      </c>
      <c r="X50" s="4">
        <v>0</v>
      </c>
      <c r="Z50" s="6">
        <f t="shared" si="0"/>
        <v>0</v>
      </c>
      <c r="AB50" s="6">
        <f t="shared" si="1"/>
        <v>25.2</v>
      </c>
      <c r="AD50" s="6">
        <v>25.2</v>
      </c>
      <c r="AE50" s="7">
        <f t="shared" si="2"/>
        <v>0</v>
      </c>
      <c r="AI50" s="6">
        <f t="shared" ca="1" si="3"/>
        <v>0</v>
      </c>
      <c r="AJ50" s="6">
        <f t="shared" ca="1" si="3"/>
        <v>0</v>
      </c>
      <c r="AK50" s="6">
        <f t="shared" ca="1" si="3"/>
        <v>0</v>
      </c>
      <c r="AL50" s="6">
        <f t="shared" ca="1" si="3"/>
        <v>0</v>
      </c>
      <c r="AM50" s="6">
        <f t="shared" ca="1" si="3"/>
        <v>0</v>
      </c>
      <c r="AN50" s="6">
        <f t="shared" ca="1" si="3"/>
        <v>25.2</v>
      </c>
      <c r="AO50" s="6">
        <f t="shared" ca="1" si="3"/>
        <v>0</v>
      </c>
      <c r="AP50" s="6">
        <f t="shared" ca="1" si="3"/>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4"/>
        <v>0</v>
      </c>
      <c r="CB50" s="50">
        <f t="shared" ca="1" si="4"/>
        <v>0</v>
      </c>
      <c r="CC50" s="50">
        <f t="shared" ca="1" si="4"/>
        <v>0</v>
      </c>
      <c r="CD50" s="50">
        <f t="shared" ca="1" si="4"/>
        <v>0</v>
      </c>
      <c r="CE50" s="50">
        <f t="shared" ca="1" si="4"/>
        <v>0</v>
      </c>
      <c r="CF50" s="50">
        <f t="shared" ca="1" si="4"/>
        <v>0</v>
      </c>
      <c r="CG50" s="50">
        <f t="shared" ca="1" si="4"/>
        <v>0</v>
      </c>
      <c r="CH50" s="50">
        <f t="shared" ca="1" si="4"/>
        <v>0</v>
      </c>
      <c r="CJ50" s="50">
        <f ca="1">IF((ROW()-ROW($CA$45))=(COLUMN()-COLUMN($CA$45)),INDIRECT(ADDRESS(ROW($Z50),COLUMN($Z50))),0)</f>
        <v>0</v>
      </c>
      <c r="CK50" s="50">
        <f ca="1">IF((ROW()-ROW($CA$45))=(COLUMN()-COLUMN($CA$45)),INDIRECT(ADDRESS(ROW($Z50),COLUMN($Z50))),0)</f>
        <v>0</v>
      </c>
      <c r="CL50" s="31"/>
      <c r="CM50" s="31"/>
      <c r="CN50" s="31"/>
      <c r="CO50" s="66"/>
      <c r="CS50" s="55"/>
      <c r="CT50" s="1" t="s">
        <v>19</v>
      </c>
      <c r="CU50" s="4">
        <v>0</v>
      </c>
      <c r="CV50" s="4">
        <v>0</v>
      </c>
      <c r="CX50" s="6">
        <f t="shared" si="5"/>
        <v>0</v>
      </c>
      <c r="DK50" s="55"/>
      <c r="DL50" s="1" t="s">
        <v>19</v>
      </c>
      <c r="DV50" s="6">
        <f ca="1"/>
        <v>0</v>
      </c>
      <c r="DW50" s="6">
        <f ca="1"/>
        <v>0</v>
      </c>
      <c r="DX50" s="6">
        <f ca="1"/>
        <v>0</v>
      </c>
      <c r="DY50" s="6">
        <f ca="1"/>
        <v>25.200000000000003</v>
      </c>
      <c r="DZ50" s="6">
        <f ca="1"/>
        <v>0</v>
      </c>
      <c r="EA50" s="6">
        <f ca="1"/>
        <v>0</v>
      </c>
      <c r="EC50" s="6">
        <f t="shared" si="6"/>
        <v>0</v>
      </c>
      <c r="ED50" s="6">
        <f t="shared" si="7"/>
        <v>0</v>
      </c>
      <c r="EF50" s="6">
        <f t="shared" si="8"/>
        <v>0</v>
      </c>
      <c r="EW50" s="66"/>
      <c r="FB50" s="55"/>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55"/>
      <c r="B51" s="1" t="s">
        <v>17</v>
      </c>
      <c r="L51" s="3">
        <v>0</v>
      </c>
      <c r="M51" s="3">
        <v>0</v>
      </c>
      <c r="N51" s="3">
        <v>0</v>
      </c>
      <c r="O51" s="3">
        <v>0</v>
      </c>
      <c r="P51" s="3">
        <f>I13</f>
        <v>0.4</v>
      </c>
      <c r="Q51" s="3">
        <v>0</v>
      </c>
      <c r="U51" s="55"/>
      <c r="V51" s="1" t="s">
        <v>17</v>
      </c>
      <c r="W51" s="4">
        <v>0</v>
      </c>
      <c r="X51" s="4">
        <v>0</v>
      </c>
      <c r="Z51" s="6">
        <f t="shared" si="0"/>
        <v>0</v>
      </c>
      <c r="AB51" s="6">
        <f t="shared" si="1"/>
        <v>0.4</v>
      </c>
      <c r="AD51" s="6">
        <v>0.4</v>
      </c>
      <c r="AE51" s="7">
        <f t="shared" si="2"/>
        <v>0</v>
      </c>
      <c r="AI51" s="6">
        <f t="shared" ca="1" si="3"/>
        <v>0</v>
      </c>
      <c r="AJ51" s="6">
        <f t="shared" ca="1" si="3"/>
        <v>0</v>
      </c>
      <c r="AK51" s="6">
        <f t="shared" ca="1" si="3"/>
        <v>0</v>
      </c>
      <c r="AL51" s="6">
        <f t="shared" ca="1" si="3"/>
        <v>0</v>
      </c>
      <c r="AM51" s="6">
        <f t="shared" ca="1" si="3"/>
        <v>0</v>
      </c>
      <c r="AN51" s="6">
        <f t="shared" ca="1" si="3"/>
        <v>0</v>
      </c>
      <c r="AO51" s="6">
        <f t="shared" ca="1" si="3"/>
        <v>0.4</v>
      </c>
      <c r="AP51" s="6">
        <f t="shared" ca="1" si="3"/>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4"/>
        <v>0</v>
      </c>
      <c r="CB51" s="50">
        <f t="shared" ca="1" si="4"/>
        <v>0</v>
      </c>
      <c r="CC51" s="50">
        <f t="shared" ca="1" si="4"/>
        <v>0</v>
      </c>
      <c r="CD51" s="50">
        <f t="shared" ca="1" si="4"/>
        <v>0</v>
      </c>
      <c r="CE51" s="50">
        <f t="shared" ca="1" si="4"/>
        <v>0</v>
      </c>
      <c r="CF51" s="50">
        <f t="shared" ca="1" si="4"/>
        <v>0</v>
      </c>
      <c r="CG51" s="50">
        <f t="shared" ca="1" si="4"/>
        <v>0</v>
      </c>
      <c r="CH51" s="50">
        <f t="shared" ca="1" si="4"/>
        <v>0</v>
      </c>
      <c r="CJ51" s="50">
        <f ca="1">IF((ROW()-ROW($CA$45))=(COLUMN()-COLUMN($CA$45)),INDIRECT(ADDRESS(ROW($Z51),COLUMN($Z51))),0)</f>
        <v>0</v>
      </c>
      <c r="CK51" s="50">
        <f ca="1">IF((ROW()-ROW($CA$45))=(COLUMN()-COLUMN($CA$45)),INDIRECT(ADDRESS(ROW($Z51),COLUMN($Z51))),0)</f>
        <v>0</v>
      </c>
      <c r="CL51" s="31"/>
      <c r="CM51" s="31"/>
      <c r="CN51" s="31"/>
      <c r="CO51" s="66"/>
      <c r="CS51" s="55"/>
      <c r="CT51" s="1" t="s">
        <v>17</v>
      </c>
      <c r="CU51" s="4">
        <v>0</v>
      </c>
      <c r="CV51" s="4">
        <v>0</v>
      </c>
      <c r="CX51" s="6">
        <f t="shared" si="5"/>
        <v>0</v>
      </c>
      <c r="DK51" s="55"/>
      <c r="DL51" s="1" t="s">
        <v>17</v>
      </c>
      <c r="DV51" s="6">
        <f ca="1"/>
        <v>0</v>
      </c>
      <c r="DW51" s="6">
        <f ca="1"/>
        <v>0</v>
      </c>
      <c r="DX51" s="6">
        <f ca="1"/>
        <v>0</v>
      </c>
      <c r="DY51" s="6">
        <f ca="1"/>
        <v>0</v>
      </c>
      <c r="DZ51" s="6">
        <f ca="1"/>
        <v>0.39999999999999997</v>
      </c>
      <c r="EA51" s="6">
        <f ca="1"/>
        <v>0</v>
      </c>
      <c r="EC51" s="6">
        <f t="shared" si="6"/>
        <v>0</v>
      </c>
      <c r="ED51" s="6">
        <f t="shared" si="7"/>
        <v>0</v>
      </c>
      <c r="EF51" s="6">
        <f t="shared" si="8"/>
        <v>0</v>
      </c>
      <c r="EW51" s="66"/>
      <c r="FB51" s="55"/>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55"/>
      <c r="B52" s="1" t="s">
        <v>18</v>
      </c>
      <c r="L52" s="3">
        <v>0</v>
      </c>
      <c r="M52" s="3">
        <v>0</v>
      </c>
      <c r="N52" s="3">
        <v>0</v>
      </c>
      <c r="O52" s="3">
        <v>0</v>
      </c>
      <c r="P52" s="3">
        <v>0</v>
      </c>
      <c r="Q52" s="3">
        <f>I7</f>
        <v>5.9</v>
      </c>
      <c r="U52" s="55"/>
      <c r="V52" s="1" t="s">
        <v>18</v>
      </c>
      <c r="W52" s="4">
        <v>0</v>
      </c>
      <c r="X52" s="4">
        <v>0</v>
      </c>
      <c r="Z52" s="6">
        <f t="shared" si="0"/>
        <v>0</v>
      </c>
      <c r="AB52" s="6">
        <f t="shared" si="1"/>
        <v>5.9</v>
      </c>
      <c r="AD52" s="6">
        <v>5.9</v>
      </c>
      <c r="AE52" s="7">
        <f t="shared" si="2"/>
        <v>0</v>
      </c>
      <c r="AI52" s="6">
        <f t="shared" ca="1" si="3"/>
        <v>0</v>
      </c>
      <c r="AJ52" s="6">
        <f t="shared" ca="1" si="3"/>
        <v>0</v>
      </c>
      <c r="AK52" s="6">
        <f t="shared" ca="1" si="3"/>
        <v>0</v>
      </c>
      <c r="AL52" s="6">
        <f t="shared" ca="1" si="3"/>
        <v>0</v>
      </c>
      <c r="AM52" s="6">
        <f t="shared" ca="1" si="3"/>
        <v>0</v>
      </c>
      <c r="AN52" s="6">
        <f t="shared" ca="1" si="3"/>
        <v>0</v>
      </c>
      <c r="AO52" s="6">
        <f t="shared" ca="1" si="3"/>
        <v>0</v>
      </c>
      <c r="AP52" s="6">
        <f t="shared" ca="1" si="3"/>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4"/>
        <v>0</v>
      </c>
      <c r="CB52" s="50">
        <f t="shared" ca="1" si="4"/>
        <v>0</v>
      </c>
      <c r="CC52" s="50">
        <f t="shared" ca="1" si="4"/>
        <v>0</v>
      </c>
      <c r="CD52" s="50">
        <f t="shared" ca="1" si="4"/>
        <v>0</v>
      </c>
      <c r="CE52" s="50">
        <f t="shared" ca="1" si="4"/>
        <v>0</v>
      </c>
      <c r="CF52" s="50">
        <f t="shared" ca="1" si="4"/>
        <v>0</v>
      </c>
      <c r="CG52" s="50">
        <f t="shared" ca="1" si="4"/>
        <v>0</v>
      </c>
      <c r="CH52" s="50">
        <f t="shared" ca="1" si="4"/>
        <v>0</v>
      </c>
      <c r="CJ52" s="50">
        <f ca="1">IF((ROW()-ROW($CA$45))=(COLUMN()-COLUMN($CA$45)),INDIRECT(ADDRESS(ROW($Z52),COLUMN($Z52))),0)</f>
        <v>0</v>
      </c>
      <c r="CK52" s="50">
        <f ca="1">IF((ROW()-ROW($CA$45))=(COLUMN()-COLUMN($CA$45)),INDIRECT(ADDRESS(ROW($Z52),COLUMN($Z52))),0)</f>
        <v>0</v>
      </c>
      <c r="CL52" s="31"/>
      <c r="CM52" s="31"/>
      <c r="CN52" s="31"/>
      <c r="CO52" s="66"/>
      <c r="CS52" s="55"/>
      <c r="CT52" s="1" t="s">
        <v>18</v>
      </c>
      <c r="CU52" s="4">
        <v>0</v>
      </c>
      <c r="CV52" s="4">
        <v>0</v>
      </c>
      <c r="CX52" s="6">
        <f t="shared" si="5"/>
        <v>0</v>
      </c>
      <c r="DK52" s="55"/>
      <c r="DL52" s="1" t="s">
        <v>18</v>
      </c>
      <c r="DV52" s="6">
        <f ca="1"/>
        <v>0</v>
      </c>
      <c r="DW52" s="6">
        <f ca="1"/>
        <v>0</v>
      </c>
      <c r="DX52" s="6">
        <f ca="1"/>
        <v>0</v>
      </c>
      <c r="DY52" s="6">
        <f ca="1"/>
        <v>0</v>
      </c>
      <c r="DZ52" s="6">
        <f ca="1"/>
        <v>0</v>
      </c>
      <c r="EA52" s="6">
        <f ca="1"/>
        <v>5.9</v>
      </c>
      <c r="EC52" s="6">
        <f t="shared" si="6"/>
        <v>0</v>
      </c>
      <c r="ED52" s="6">
        <f t="shared" si="7"/>
        <v>0</v>
      </c>
      <c r="EF52" s="6">
        <f t="shared" si="8"/>
        <v>0</v>
      </c>
      <c r="EW52" s="66"/>
      <c r="FB52" s="55"/>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53" t="s">
        <v>2</v>
      </c>
      <c r="M53" s="53"/>
      <c r="N53" s="53"/>
      <c r="O53" s="53"/>
      <c r="P53" s="53"/>
      <c r="Q53" s="53"/>
      <c r="W53" s="53" t="s">
        <v>6</v>
      </c>
      <c r="X53" s="53"/>
      <c r="Z53" s="46" t="s">
        <v>12</v>
      </c>
      <c r="AB53" s="46" t="s">
        <v>14</v>
      </c>
      <c r="AD53" s="35" t="s">
        <v>74</v>
      </c>
      <c r="AE53" s="36" t="s">
        <v>75</v>
      </c>
      <c r="AI53" s="53" t="s">
        <v>43</v>
      </c>
      <c r="AJ53" s="53"/>
      <c r="AK53" s="53"/>
      <c r="AL53" s="53"/>
      <c r="AM53" s="53"/>
      <c r="AN53" s="53"/>
      <c r="AO53" s="53"/>
      <c r="AP53" s="53"/>
      <c r="AT53" s="53" t="s">
        <v>45</v>
      </c>
      <c r="AU53" s="53"/>
      <c r="AV53" s="53"/>
      <c r="AW53" s="53"/>
      <c r="AX53" s="53"/>
      <c r="AY53" s="53"/>
      <c r="BB53" s="8"/>
      <c r="BC53" s="8"/>
      <c r="BD53" s="8"/>
      <c r="BE53" s="53" t="s">
        <v>48</v>
      </c>
      <c r="BF53" s="53"/>
      <c r="BG53" s="53"/>
      <c r="BH53" s="53"/>
      <c r="BI53" s="53"/>
      <c r="BJ53" s="53"/>
      <c r="BT53" s="56" t="s">
        <v>90</v>
      </c>
      <c r="BU53" s="56"/>
      <c r="BV53" s="56"/>
      <c r="BW53" s="56"/>
      <c r="BX53" s="56"/>
      <c r="BY53" s="56"/>
      <c r="CA53" s="53" t="s">
        <v>82</v>
      </c>
      <c r="CB53" s="53"/>
      <c r="CC53" s="53"/>
      <c r="CD53" s="53"/>
      <c r="CE53" s="53"/>
      <c r="CF53" s="53"/>
      <c r="CG53" s="53"/>
      <c r="CH53" s="53"/>
      <c r="CJ53" s="8" t="s">
        <v>83</v>
      </c>
      <c r="CK53" s="8"/>
      <c r="CL53" s="8"/>
      <c r="CM53" s="8"/>
      <c r="CN53" s="8"/>
      <c r="CO53" s="67"/>
      <c r="CU53" s="53" t="s">
        <v>118</v>
      </c>
      <c r="CV53" s="53"/>
      <c r="CX53" s="46" t="s">
        <v>119</v>
      </c>
      <c r="DV53" s="53" t="s">
        <v>125</v>
      </c>
      <c r="DW53" s="53"/>
      <c r="DX53" s="53"/>
      <c r="DY53" s="53"/>
      <c r="DZ53" s="53"/>
      <c r="EA53" s="53"/>
      <c r="EB53" s="8"/>
      <c r="EC53" s="53" t="s">
        <v>118</v>
      </c>
      <c r="ED53" s="53"/>
      <c r="EF53" s="46" t="s">
        <v>119</v>
      </c>
      <c r="EG53" s="8"/>
      <c r="EH53" s="8"/>
      <c r="EI53" s="8"/>
      <c r="EJ53" s="8"/>
      <c r="EK53" s="8"/>
      <c r="EL53" s="8"/>
      <c r="EM53" s="8"/>
      <c r="EN53" s="8"/>
      <c r="EO53" s="8"/>
      <c r="EP53" s="8"/>
      <c r="EQ53" s="8"/>
      <c r="ER53" s="8"/>
      <c r="ES53" s="8"/>
      <c r="ET53" s="8"/>
      <c r="EU53" s="8"/>
      <c r="EV53" s="8"/>
      <c r="EW53" s="67"/>
      <c r="FM53" s="53" t="s">
        <v>129</v>
      </c>
      <c r="FN53" s="53"/>
      <c r="FO53" s="53"/>
      <c r="FP53" s="53"/>
      <c r="FQ53" s="53"/>
      <c r="FR53" s="53"/>
      <c r="FS53" s="8"/>
      <c r="FT53" s="53" t="s">
        <v>131</v>
      </c>
      <c r="FU53" s="53"/>
      <c r="FW53" s="46" t="s">
        <v>133</v>
      </c>
      <c r="FX53" s="8"/>
    </row>
    <row r="54" spans="1:180" ht="16" customHeight="1" x14ac:dyDescent="0.2">
      <c r="B54" s="1"/>
      <c r="J54" s="55"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0">SUM(BT45:BT52)</f>
        <v>1</v>
      </c>
      <c r="BU54" s="7">
        <f t="shared" ca="1" si="10"/>
        <v>1</v>
      </c>
      <c r="BV54" s="7">
        <f t="shared" ca="1" si="10"/>
        <v>0.99999999999999989</v>
      </c>
      <c r="BW54" s="7">
        <f t="shared" ca="1" si="10"/>
        <v>0.99999999999999989</v>
      </c>
      <c r="BX54" s="7">
        <f t="shared" ca="1" si="10"/>
        <v>1</v>
      </c>
      <c r="BY54" s="7">
        <f t="shared" ca="1" si="10"/>
        <v>1</v>
      </c>
    </row>
    <row r="55" spans="1:180" ht="17" x14ac:dyDescent="0.2">
      <c r="B55" s="1"/>
      <c r="J55" s="55"/>
      <c r="K55" s="37" t="s">
        <v>81</v>
      </c>
      <c r="L55" s="6">
        <v>0</v>
      </c>
      <c r="M55" s="6">
        <v>0</v>
      </c>
      <c r="N55" s="6">
        <v>0</v>
      </c>
      <c r="O55" s="6">
        <v>25.2</v>
      </c>
      <c r="P55" s="6">
        <v>0</v>
      </c>
      <c r="Q55" s="6">
        <v>0</v>
      </c>
      <c r="V55" s="46"/>
      <c r="W55" s="46"/>
      <c r="X55" s="46"/>
      <c r="Z55" s="46"/>
      <c r="AB55" s="46"/>
    </row>
    <row r="56" spans="1:180" ht="16" customHeight="1" x14ac:dyDescent="0.2">
      <c r="B56" s="1"/>
      <c r="J56" s="55"/>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57" t="s">
        <v>42</v>
      </c>
      <c r="M57" s="57"/>
      <c r="N57" s="57"/>
      <c r="O57" s="57"/>
      <c r="P57" s="57"/>
      <c r="Q57" s="57"/>
    </row>
    <row r="58" spans="1:180" x14ac:dyDescent="0.2">
      <c r="L58" s="6">
        <f t="shared" ref="L58:Q58" si="11">SUM(L54:L56)</f>
        <v>22.4</v>
      </c>
      <c r="M58" s="6">
        <f t="shared" si="11"/>
        <v>78.2</v>
      </c>
      <c r="N58" s="6">
        <f t="shared" si="11"/>
        <v>12.6</v>
      </c>
      <c r="O58" s="6">
        <f t="shared" si="11"/>
        <v>25.2</v>
      </c>
      <c r="P58" s="6">
        <f t="shared" si="11"/>
        <v>0.4</v>
      </c>
      <c r="Q58" s="6">
        <f t="shared" si="11"/>
        <v>5.9</v>
      </c>
    </row>
    <row r="59" spans="1:180" x14ac:dyDescent="0.2">
      <c r="L59" s="53" t="s">
        <v>86</v>
      </c>
      <c r="M59" s="53"/>
      <c r="N59" s="53"/>
      <c r="O59" s="53"/>
      <c r="P59" s="53"/>
      <c r="Q59" s="53"/>
    </row>
    <row r="63" spans="1:180" x14ac:dyDescent="0.2">
      <c r="B63" s="1"/>
      <c r="Z63" s="54" t="s">
        <v>30</v>
      </c>
      <c r="AA63" s="54"/>
      <c r="AB63" s="54"/>
      <c r="AI63" s="53" t="s">
        <v>3</v>
      </c>
      <c r="AJ63" s="53"/>
      <c r="AK63" s="53"/>
      <c r="AL63" s="53"/>
      <c r="AM63" s="53"/>
      <c r="AN63" s="53"/>
      <c r="AT63" s="53" t="s">
        <v>4</v>
      </c>
      <c r="AU63" s="53"/>
      <c r="AV63" s="53"/>
      <c r="AW63" s="53"/>
      <c r="AX63" s="53"/>
      <c r="AY63" s="53"/>
      <c r="AZ63" s="53"/>
      <c r="BA63" s="53"/>
      <c r="BE63" s="53" t="s">
        <v>4</v>
      </c>
      <c r="BF63" s="53"/>
      <c r="BG63" s="53"/>
      <c r="BH63" s="53"/>
      <c r="BI63" s="53"/>
      <c r="BJ63" s="53"/>
      <c r="BK63" s="53"/>
      <c r="BL63" s="53"/>
      <c r="BT63" s="53" t="s">
        <v>3</v>
      </c>
      <c r="BU63" s="53"/>
      <c r="BV63" s="53"/>
      <c r="BW63" s="53"/>
      <c r="BX63" s="53"/>
      <c r="BY63" s="53"/>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55"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2">SUM(Z65:AB65)</f>
        <v>100</v>
      </c>
      <c r="AI65" s="6">
        <f t="shared" ref="AI65:AN70" ca="1" si="13">IF((ROW()-ROW($AI$65))=(COLUMN()-COLUMN($AI$65)),INDIRECT(ADDRESS(ROW($AD65),COLUMN($AD65))),0)</f>
        <v>100</v>
      </c>
      <c r="AJ65" s="6">
        <f t="shared" ca="1" si="13"/>
        <v>0</v>
      </c>
      <c r="AK65" s="6">
        <f t="shared" ca="1" si="13"/>
        <v>0</v>
      </c>
      <c r="AL65" s="6">
        <f t="shared" ca="1" si="13"/>
        <v>0</v>
      </c>
      <c r="AM65" s="6">
        <f t="shared" ca="1" si="13"/>
        <v>0</v>
      </c>
      <c r="AN65" s="6">
        <f t="shared" ca="1" si="13"/>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4">BO65-AD65</f>
        <v>0</v>
      </c>
      <c r="BT65" s="6">
        <f t="shared" ref="BT65:BY70" ca="1" si="15">IF((ROW()-ROW($BT$65))=(COLUMN()-COLUMN($BT$65)),INDIRECT(ADDRESS(ROW(L$58),COLUMN(L$58))),0)</f>
        <v>22.4</v>
      </c>
      <c r="BU65" s="6">
        <f t="shared" ca="1" si="15"/>
        <v>0</v>
      </c>
      <c r="BV65" s="6">
        <f t="shared" ca="1" si="15"/>
        <v>0</v>
      </c>
      <c r="BW65" s="6">
        <f t="shared" ca="1" si="15"/>
        <v>0</v>
      </c>
      <c r="BX65" s="6">
        <f t="shared" ca="1" si="15"/>
        <v>0</v>
      </c>
      <c r="BY65" s="6">
        <f t="shared" ca="1" si="15"/>
        <v>0</v>
      </c>
      <c r="CX65" s="6">
        <f t="array" aca="1" ref="CX65:CX70" ca="1">MMULT(BE65:BL70, CX45:CX52)</f>
        <v>99.999999999999986</v>
      </c>
      <c r="DB65" s="6">
        <f ca="1">IF((ROW()-ROW($DB$65))=(COLUMN()-COLUMN($DB$65)),INDIRECT("CX"&amp;ROW()),0)</f>
        <v>99.999999999999986</v>
      </c>
      <c r="DC65" s="6">
        <f t="shared" ref="DC65:DG70" ca="1" si="16">IF((ROW()-ROW($DB$65))=(COLUMN()-COLUMN($DB$65)),INDIRECT("CX"&amp;ROW()),0)</f>
        <v>0</v>
      </c>
      <c r="DD65" s="6">
        <f t="shared" ca="1" si="16"/>
        <v>0</v>
      </c>
      <c r="DE65" s="6">
        <f t="shared" ca="1" si="16"/>
        <v>0</v>
      </c>
      <c r="DF65" s="6">
        <f t="shared" ca="1" si="16"/>
        <v>0</v>
      </c>
      <c r="DG65" s="6">
        <f t="shared" ca="1" si="16"/>
        <v>0</v>
      </c>
      <c r="DK65" s="55"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55"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55"/>
      <c r="B66" s="1" t="s">
        <v>24</v>
      </c>
      <c r="C66" s="3">
        <v>0</v>
      </c>
      <c r="D66" s="3">
        <f>AF14</f>
        <v>87</v>
      </c>
      <c r="E66" s="3">
        <v>0</v>
      </c>
      <c r="F66" s="3">
        <v>0</v>
      </c>
      <c r="G66" s="3">
        <v>0</v>
      </c>
      <c r="H66" s="3">
        <v>0</v>
      </c>
      <c r="I66" s="3">
        <v>0</v>
      </c>
      <c r="J66" s="3">
        <v>0</v>
      </c>
      <c r="Z66" s="6">
        <v>87</v>
      </c>
      <c r="AA66" s="6">
        <v>0</v>
      </c>
      <c r="AB66" s="6">
        <v>0</v>
      </c>
      <c r="AD66" s="6">
        <f t="shared" si="12"/>
        <v>87</v>
      </c>
      <c r="AI66" s="6">
        <f t="shared" ca="1" si="13"/>
        <v>0</v>
      </c>
      <c r="AJ66" s="6">
        <f t="shared" ca="1" si="13"/>
        <v>87</v>
      </c>
      <c r="AK66" s="6">
        <f t="shared" ca="1" si="13"/>
        <v>0</v>
      </c>
      <c r="AL66" s="6">
        <f t="shared" ca="1" si="13"/>
        <v>0</v>
      </c>
      <c r="AM66" s="6">
        <f t="shared" ca="1" si="13"/>
        <v>0</v>
      </c>
      <c r="AN66" s="6">
        <f t="shared" ca="1" si="13"/>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4"/>
        <v>0</v>
      </c>
      <c r="BT66" s="6">
        <f t="shared" ca="1" si="15"/>
        <v>0</v>
      </c>
      <c r="BU66" s="6">
        <f t="shared" ca="1" si="15"/>
        <v>78.2</v>
      </c>
      <c r="BV66" s="6">
        <f t="shared" ca="1" si="15"/>
        <v>0</v>
      </c>
      <c r="BW66" s="6">
        <f t="shared" ca="1" si="15"/>
        <v>0</v>
      </c>
      <c r="BX66" s="6">
        <f t="shared" ca="1" si="15"/>
        <v>0</v>
      </c>
      <c r="BY66" s="6">
        <f t="shared" ca="1" si="15"/>
        <v>0</v>
      </c>
      <c r="CX66" s="6">
        <f ca="1"/>
        <v>87</v>
      </c>
      <c r="DB66" s="6">
        <f t="shared" ref="DB66:DB70" ca="1" si="17">IF((ROW()-ROW($DB$65))=(COLUMN()-COLUMN($DB$65)),INDIRECT("CX"&amp;ROW()),0)</f>
        <v>0</v>
      </c>
      <c r="DC66" s="6">
        <f t="shared" ca="1" si="16"/>
        <v>87</v>
      </c>
      <c r="DD66" s="6">
        <f t="shared" ca="1" si="16"/>
        <v>0</v>
      </c>
      <c r="DE66" s="6">
        <f t="shared" ca="1" si="16"/>
        <v>0</v>
      </c>
      <c r="DF66" s="6">
        <f t="shared" ca="1" si="16"/>
        <v>0</v>
      </c>
      <c r="DG66" s="6">
        <f t="shared" ca="1" si="16"/>
        <v>0</v>
      </c>
      <c r="DK66" s="55"/>
      <c r="DL66" s="1" t="s">
        <v>24</v>
      </c>
      <c r="DM66" s="6">
        <f ca="1"/>
        <v>0</v>
      </c>
      <c r="DN66" s="6">
        <f ca="1"/>
        <v>87</v>
      </c>
      <c r="DO66" s="6">
        <f ca="1"/>
        <v>0</v>
      </c>
      <c r="DP66" s="6">
        <f ca="1"/>
        <v>0</v>
      </c>
      <c r="DQ66" s="6">
        <f ca="1"/>
        <v>0</v>
      </c>
      <c r="DR66" s="6">
        <f ca="1"/>
        <v>0</v>
      </c>
      <c r="DS66" s="6">
        <f ca="1"/>
        <v>0</v>
      </c>
      <c r="DT66" s="6">
        <f ca="1"/>
        <v>0</v>
      </c>
      <c r="FB66" s="55"/>
      <c r="FC66" s="1" t="s">
        <v>24</v>
      </c>
      <c r="FD66" s="6">
        <f ca="1"/>
        <v>0</v>
      </c>
      <c r="FE66" s="6">
        <f ca="1"/>
        <v>0</v>
      </c>
      <c r="FF66" s="6">
        <f ca="1"/>
        <v>0</v>
      </c>
      <c r="FG66" s="6">
        <f ca="1"/>
        <v>78.2</v>
      </c>
      <c r="FH66" s="6">
        <f ca="1"/>
        <v>0</v>
      </c>
      <c r="FI66" s="6">
        <f ca="1"/>
        <v>0</v>
      </c>
      <c r="FJ66" s="6">
        <f ca="1"/>
        <v>0</v>
      </c>
      <c r="FK66" s="6">
        <f ca="1"/>
        <v>0</v>
      </c>
    </row>
    <row r="67" spans="1:178" x14ac:dyDescent="0.2">
      <c r="A67" s="55"/>
      <c r="B67" s="1" t="s">
        <v>25</v>
      </c>
      <c r="C67" s="3">
        <v>0</v>
      </c>
      <c r="D67" s="3">
        <v>0</v>
      </c>
      <c r="E67" s="3">
        <v>0</v>
      </c>
      <c r="F67" s="3">
        <f>W14</f>
        <v>17.8</v>
      </c>
      <c r="G67" s="3">
        <v>0</v>
      </c>
      <c r="H67" s="3">
        <v>0</v>
      </c>
      <c r="I67" s="3">
        <v>0</v>
      </c>
      <c r="J67" s="3">
        <v>0</v>
      </c>
      <c r="Z67" s="6">
        <v>17.8</v>
      </c>
      <c r="AA67" s="6">
        <v>0</v>
      </c>
      <c r="AB67" s="6">
        <v>0</v>
      </c>
      <c r="AD67" s="6">
        <f t="shared" si="12"/>
        <v>17.8</v>
      </c>
      <c r="AI67" s="6">
        <f t="shared" ca="1" si="13"/>
        <v>0</v>
      </c>
      <c r="AJ67" s="6">
        <f t="shared" ca="1" si="13"/>
        <v>0</v>
      </c>
      <c r="AK67" s="6">
        <f t="shared" ca="1" si="13"/>
        <v>17.8</v>
      </c>
      <c r="AL67" s="6">
        <f t="shared" ca="1" si="13"/>
        <v>0</v>
      </c>
      <c r="AM67" s="6">
        <f t="shared" ca="1" si="13"/>
        <v>0</v>
      </c>
      <c r="AN67" s="6">
        <f t="shared" ca="1" si="13"/>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4"/>
        <v>0</v>
      </c>
      <c r="BT67" s="6">
        <f t="shared" ca="1" si="15"/>
        <v>0</v>
      </c>
      <c r="BU67" s="6">
        <f t="shared" ca="1" si="15"/>
        <v>0</v>
      </c>
      <c r="BV67" s="6">
        <f t="shared" ca="1" si="15"/>
        <v>12.6</v>
      </c>
      <c r="BW67" s="6">
        <f t="shared" ca="1" si="15"/>
        <v>0</v>
      </c>
      <c r="BX67" s="6">
        <f t="shared" ca="1" si="15"/>
        <v>0</v>
      </c>
      <c r="BY67" s="6">
        <f t="shared" ca="1" si="15"/>
        <v>0</v>
      </c>
      <c r="CX67" s="6">
        <f ca="1"/>
        <v>17.8</v>
      </c>
      <c r="DB67" s="6">
        <f t="shared" ca="1" si="17"/>
        <v>0</v>
      </c>
      <c r="DC67" s="6">
        <f t="shared" ca="1" si="16"/>
        <v>0</v>
      </c>
      <c r="DD67" s="6">
        <f t="shared" ca="1" si="16"/>
        <v>17.8</v>
      </c>
      <c r="DE67" s="6">
        <f t="shared" ca="1" si="16"/>
        <v>0</v>
      </c>
      <c r="DF67" s="6">
        <f t="shared" ca="1" si="16"/>
        <v>0</v>
      </c>
      <c r="DG67" s="6">
        <f t="shared" ca="1" si="16"/>
        <v>0</v>
      </c>
      <c r="DK67" s="55"/>
      <c r="DL67" s="1" t="s">
        <v>25</v>
      </c>
      <c r="DM67" s="6">
        <f ca="1"/>
        <v>0</v>
      </c>
      <c r="DN67" s="6">
        <f ca="1"/>
        <v>0</v>
      </c>
      <c r="DO67" s="6">
        <f ca="1"/>
        <v>0</v>
      </c>
      <c r="DP67" s="6">
        <f ca="1"/>
        <v>17.8</v>
      </c>
      <c r="DQ67" s="6">
        <f ca="1"/>
        <v>0</v>
      </c>
      <c r="DR67" s="6">
        <f ca="1"/>
        <v>0</v>
      </c>
      <c r="DS67" s="6">
        <f ca="1"/>
        <v>0</v>
      </c>
      <c r="DT67" s="6">
        <f ca="1"/>
        <v>0</v>
      </c>
      <c r="FB67" s="55"/>
      <c r="FC67" s="1" t="s">
        <v>25</v>
      </c>
      <c r="FD67" s="6">
        <f ca="1"/>
        <v>0</v>
      </c>
      <c r="FE67" s="6">
        <f ca="1"/>
        <v>0</v>
      </c>
      <c r="FF67" s="6">
        <f ca="1"/>
        <v>0</v>
      </c>
      <c r="FG67" s="6">
        <f ca="1"/>
        <v>0</v>
      </c>
      <c r="FH67" s="6">
        <f ca="1"/>
        <v>12.6</v>
      </c>
      <c r="FI67" s="6">
        <f ca="1"/>
        <v>0</v>
      </c>
      <c r="FJ67" s="6">
        <f ca="1"/>
        <v>0</v>
      </c>
      <c r="FK67" s="6">
        <f ca="1"/>
        <v>0</v>
      </c>
    </row>
    <row r="68" spans="1:178" x14ac:dyDescent="0.2">
      <c r="A68" s="55"/>
      <c r="B68" s="1" t="s">
        <v>0</v>
      </c>
      <c r="C68" s="3">
        <v>0</v>
      </c>
      <c r="D68" s="3">
        <v>0</v>
      </c>
      <c r="E68" s="3">
        <v>0</v>
      </c>
      <c r="F68" s="3">
        <f>O20</f>
        <v>32.299999999999997</v>
      </c>
      <c r="G68" s="3">
        <f>O18</f>
        <v>12.1</v>
      </c>
      <c r="H68" s="3">
        <v>0</v>
      </c>
      <c r="I68" s="3">
        <v>0</v>
      </c>
      <c r="J68" s="3">
        <v>0</v>
      </c>
      <c r="Z68" s="6">
        <v>44.4</v>
      </c>
      <c r="AA68" s="6">
        <v>0</v>
      </c>
      <c r="AB68" s="6">
        <v>0</v>
      </c>
      <c r="AD68" s="6">
        <f t="shared" si="12"/>
        <v>44.4</v>
      </c>
      <c r="AI68" s="6">
        <f t="shared" ca="1" si="13"/>
        <v>0</v>
      </c>
      <c r="AJ68" s="6">
        <f t="shared" ca="1" si="13"/>
        <v>0</v>
      </c>
      <c r="AK68" s="6">
        <f t="shared" ca="1" si="13"/>
        <v>0</v>
      </c>
      <c r="AL68" s="6">
        <f t="shared" ca="1" si="13"/>
        <v>44.4</v>
      </c>
      <c r="AM68" s="6">
        <f t="shared" ca="1" si="13"/>
        <v>0</v>
      </c>
      <c r="AN68" s="6">
        <f t="shared" ca="1" si="13"/>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4"/>
        <v>0</v>
      </c>
      <c r="BT68" s="6">
        <f t="shared" ca="1" si="15"/>
        <v>0</v>
      </c>
      <c r="BU68" s="6">
        <f t="shared" ca="1" si="15"/>
        <v>0</v>
      </c>
      <c r="BV68" s="6">
        <f t="shared" ca="1" si="15"/>
        <v>0</v>
      </c>
      <c r="BW68" s="6">
        <f t="shared" ca="1" si="15"/>
        <v>25.2</v>
      </c>
      <c r="BX68" s="6">
        <f t="shared" ca="1" si="15"/>
        <v>0</v>
      </c>
      <c r="BY68" s="6">
        <f t="shared" ca="1" si="15"/>
        <v>0</v>
      </c>
      <c r="CX68" s="6">
        <f ca="1"/>
        <v>44.4</v>
      </c>
      <c r="DB68" s="6">
        <f t="shared" ca="1" si="17"/>
        <v>0</v>
      </c>
      <c r="DC68" s="6">
        <f t="shared" ca="1" si="16"/>
        <v>0</v>
      </c>
      <c r="DD68" s="6">
        <f t="shared" ca="1" si="16"/>
        <v>0</v>
      </c>
      <c r="DE68" s="6">
        <f t="shared" ca="1" si="16"/>
        <v>44.4</v>
      </c>
      <c r="DF68" s="6">
        <f t="shared" ca="1" si="16"/>
        <v>0</v>
      </c>
      <c r="DG68" s="6">
        <f t="shared" ca="1" si="16"/>
        <v>0</v>
      </c>
      <c r="DK68" s="55"/>
      <c r="DL68" s="1" t="s">
        <v>0</v>
      </c>
      <c r="DM68" s="6">
        <f ca="1"/>
        <v>0</v>
      </c>
      <c r="DN68" s="6">
        <f ca="1"/>
        <v>0</v>
      </c>
      <c r="DO68" s="6">
        <f ca="1"/>
        <v>0</v>
      </c>
      <c r="DP68" s="6">
        <f ca="1"/>
        <v>32.299999999999997</v>
      </c>
      <c r="DQ68" s="6">
        <f ca="1"/>
        <v>12.1</v>
      </c>
      <c r="DR68" s="6">
        <f ca="1"/>
        <v>0</v>
      </c>
      <c r="DS68" s="6">
        <f ca="1"/>
        <v>0</v>
      </c>
      <c r="DT68" s="6">
        <f ca="1"/>
        <v>0</v>
      </c>
      <c r="FB68" s="55"/>
      <c r="FC68" s="1" t="s">
        <v>0</v>
      </c>
      <c r="FD68" s="6">
        <f ca="1"/>
        <v>0</v>
      </c>
      <c r="FE68" s="6">
        <f ca="1"/>
        <v>0</v>
      </c>
      <c r="FF68" s="6">
        <f ca="1"/>
        <v>0</v>
      </c>
      <c r="FG68" s="6">
        <f ca="1"/>
        <v>0</v>
      </c>
      <c r="FH68" s="6">
        <f ca="1"/>
        <v>0</v>
      </c>
      <c r="FI68" s="6">
        <f ca="1"/>
        <v>25.200000000000003</v>
      </c>
      <c r="FJ68" s="6">
        <f ca="1"/>
        <v>0</v>
      </c>
      <c r="FK68" s="6">
        <f ca="1"/>
        <v>0</v>
      </c>
    </row>
    <row r="69" spans="1:178" x14ac:dyDescent="0.2">
      <c r="A69" s="55"/>
      <c r="B69" s="1" t="s">
        <v>15</v>
      </c>
      <c r="C69" s="3">
        <v>0</v>
      </c>
      <c r="D69" s="3">
        <v>0</v>
      </c>
      <c r="E69" s="3">
        <f>O12</f>
        <v>19.399999999999999</v>
      </c>
      <c r="F69" s="3">
        <v>0</v>
      </c>
      <c r="G69" s="3">
        <f>O14</f>
        <v>0.5</v>
      </c>
      <c r="H69" s="3">
        <v>0</v>
      </c>
      <c r="I69" s="3">
        <v>0</v>
      </c>
      <c r="J69" s="3">
        <v>0</v>
      </c>
      <c r="Z69" s="6">
        <v>19.899999999999999</v>
      </c>
      <c r="AA69" s="6">
        <v>0</v>
      </c>
      <c r="AB69" s="6">
        <v>0</v>
      </c>
      <c r="AD69" s="6">
        <f t="shared" si="12"/>
        <v>19.899999999999999</v>
      </c>
      <c r="AI69" s="6">
        <f t="shared" ca="1" si="13"/>
        <v>0</v>
      </c>
      <c r="AJ69" s="6">
        <f t="shared" ca="1" si="13"/>
        <v>0</v>
      </c>
      <c r="AK69" s="6">
        <f t="shared" ca="1" si="13"/>
        <v>0</v>
      </c>
      <c r="AL69" s="6">
        <f t="shared" ca="1" si="13"/>
        <v>0</v>
      </c>
      <c r="AM69" s="6">
        <f t="shared" ca="1" si="13"/>
        <v>19.899999999999999</v>
      </c>
      <c r="AN69" s="6">
        <f t="shared" ca="1" si="13"/>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4"/>
        <v>0</v>
      </c>
      <c r="BT69" s="6">
        <f t="shared" ca="1" si="15"/>
        <v>0</v>
      </c>
      <c r="BU69" s="6">
        <f t="shared" ca="1" si="15"/>
        <v>0</v>
      </c>
      <c r="BV69" s="6">
        <f t="shared" ca="1" si="15"/>
        <v>0</v>
      </c>
      <c r="BW69" s="6">
        <f t="shared" ca="1" si="15"/>
        <v>0</v>
      </c>
      <c r="BX69" s="6">
        <f t="shared" ca="1" si="15"/>
        <v>0.4</v>
      </c>
      <c r="BY69" s="6">
        <f t="shared" ca="1" si="15"/>
        <v>0</v>
      </c>
      <c r="CX69" s="6">
        <f ca="1"/>
        <v>19.899999999999995</v>
      </c>
      <c r="DB69" s="6">
        <f t="shared" ca="1" si="17"/>
        <v>0</v>
      </c>
      <c r="DC69" s="6">
        <f t="shared" ca="1" si="16"/>
        <v>0</v>
      </c>
      <c r="DD69" s="6">
        <f t="shared" ca="1" si="16"/>
        <v>0</v>
      </c>
      <c r="DE69" s="6">
        <f t="shared" ca="1" si="16"/>
        <v>0</v>
      </c>
      <c r="DF69" s="6">
        <f t="shared" ca="1" si="16"/>
        <v>19.899999999999995</v>
      </c>
      <c r="DG69" s="6">
        <f t="shared" ca="1" si="16"/>
        <v>0</v>
      </c>
      <c r="DK69" s="55"/>
      <c r="DL69" s="1" t="s">
        <v>15</v>
      </c>
      <c r="DM69" s="6">
        <f ca="1"/>
        <v>0</v>
      </c>
      <c r="DN69" s="6">
        <f ca="1"/>
        <v>0</v>
      </c>
      <c r="DO69" s="6">
        <f ca="1"/>
        <v>19.399999999999999</v>
      </c>
      <c r="DP69" s="6">
        <f ca="1"/>
        <v>0</v>
      </c>
      <c r="DQ69" s="6">
        <f ca="1"/>
        <v>0.5</v>
      </c>
      <c r="DR69" s="6">
        <f ca="1"/>
        <v>0</v>
      </c>
      <c r="DS69" s="6">
        <f ca="1"/>
        <v>0</v>
      </c>
      <c r="DT69" s="6">
        <f ca="1"/>
        <v>0</v>
      </c>
      <c r="FB69" s="55"/>
      <c r="FC69" s="1" t="s">
        <v>15</v>
      </c>
      <c r="FD69" s="6">
        <f ca="1"/>
        <v>0</v>
      </c>
      <c r="FE69" s="6">
        <f ca="1"/>
        <v>0</v>
      </c>
      <c r="FF69" s="6">
        <f ca="1"/>
        <v>0</v>
      </c>
      <c r="FG69" s="6">
        <f ca="1"/>
        <v>0</v>
      </c>
      <c r="FH69" s="6">
        <f ca="1"/>
        <v>0</v>
      </c>
      <c r="FI69" s="6">
        <f ca="1"/>
        <v>0</v>
      </c>
      <c r="FJ69" s="6">
        <f ca="1"/>
        <v>0.39999999999999997</v>
      </c>
      <c r="FK69" s="6">
        <f ca="1"/>
        <v>0</v>
      </c>
    </row>
    <row r="70" spans="1:178" x14ac:dyDescent="0.2">
      <c r="A70" s="55"/>
      <c r="B70" s="1" t="s">
        <v>16</v>
      </c>
      <c r="C70" s="3">
        <v>0</v>
      </c>
      <c r="D70" s="3">
        <v>0</v>
      </c>
      <c r="E70" s="3">
        <v>0</v>
      </c>
      <c r="F70" s="3">
        <f>O7</f>
        <v>28.1</v>
      </c>
      <c r="G70" s="3">
        <v>0</v>
      </c>
      <c r="H70" s="3">
        <v>0</v>
      </c>
      <c r="I70" s="3">
        <v>0</v>
      </c>
      <c r="J70" s="3">
        <v>0</v>
      </c>
      <c r="Z70" s="6">
        <v>28.1</v>
      </c>
      <c r="AA70" s="6">
        <v>0</v>
      </c>
      <c r="AB70" s="6">
        <v>0</v>
      </c>
      <c r="AD70" s="6">
        <f t="shared" si="12"/>
        <v>28.1</v>
      </c>
      <c r="AI70" s="6">
        <f t="shared" ca="1" si="13"/>
        <v>0</v>
      </c>
      <c r="AJ70" s="6">
        <f t="shared" ca="1" si="13"/>
        <v>0</v>
      </c>
      <c r="AK70" s="6">
        <f t="shared" ca="1" si="13"/>
        <v>0</v>
      </c>
      <c r="AL70" s="6">
        <f t="shared" ca="1" si="13"/>
        <v>0</v>
      </c>
      <c r="AM70" s="6">
        <f t="shared" ca="1" si="13"/>
        <v>0</v>
      </c>
      <c r="AN70" s="6">
        <f t="shared" ca="1" si="13"/>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4"/>
        <v>0</v>
      </c>
      <c r="BT70" s="6">
        <f t="shared" ca="1" si="15"/>
        <v>0</v>
      </c>
      <c r="BU70" s="6">
        <f t="shared" ca="1" si="15"/>
        <v>0</v>
      </c>
      <c r="BV70" s="6">
        <f t="shared" ca="1" si="15"/>
        <v>0</v>
      </c>
      <c r="BW70" s="6">
        <f t="shared" ca="1" si="15"/>
        <v>0</v>
      </c>
      <c r="BX70" s="6">
        <f t="shared" ca="1" si="15"/>
        <v>0</v>
      </c>
      <c r="BY70" s="6">
        <f t="shared" ca="1" si="15"/>
        <v>5.9</v>
      </c>
      <c r="CX70" s="6">
        <f ca="1"/>
        <v>28.1</v>
      </c>
      <c r="DB70" s="6">
        <f t="shared" ca="1" si="17"/>
        <v>0</v>
      </c>
      <c r="DC70" s="6">
        <f t="shared" ca="1" si="16"/>
        <v>0</v>
      </c>
      <c r="DD70" s="6">
        <f t="shared" ca="1" si="16"/>
        <v>0</v>
      </c>
      <c r="DE70" s="6">
        <f t="shared" ca="1" si="16"/>
        <v>0</v>
      </c>
      <c r="DF70" s="6">
        <f t="shared" ca="1" si="16"/>
        <v>0</v>
      </c>
      <c r="DG70" s="6">
        <f t="shared" ca="1" si="16"/>
        <v>28.1</v>
      </c>
      <c r="DK70" s="55"/>
      <c r="DL70" s="1" t="s">
        <v>16</v>
      </c>
      <c r="DM70" s="6">
        <f ca="1"/>
        <v>0</v>
      </c>
      <c r="DN70" s="6">
        <f ca="1"/>
        <v>0</v>
      </c>
      <c r="DO70" s="6">
        <f ca="1"/>
        <v>0</v>
      </c>
      <c r="DP70" s="6">
        <f ca="1"/>
        <v>28.1</v>
      </c>
      <c r="DQ70" s="6">
        <f ca="1"/>
        <v>0</v>
      </c>
      <c r="DR70" s="6">
        <f ca="1"/>
        <v>0</v>
      </c>
      <c r="DS70" s="6">
        <f ca="1"/>
        <v>0</v>
      </c>
      <c r="DT70" s="6">
        <f ca="1"/>
        <v>0</v>
      </c>
      <c r="FB70" s="55"/>
      <c r="FC70" s="1" t="s">
        <v>16</v>
      </c>
      <c r="FD70" s="6">
        <f ca="1"/>
        <v>0</v>
      </c>
      <c r="FE70" s="6">
        <f ca="1"/>
        <v>0</v>
      </c>
      <c r="FF70" s="6">
        <f ca="1"/>
        <v>0</v>
      </c>
      <c r="FG70" s="6">
        <f ca="1"/>
        <v>0</v>
      </c>
      <c r="FH70" s="6">
        <f ca="1"/>
        <v>0</v>
      </c>
      <c r="FI70" s="6">
        <f ca="1"/>
        <v>0</v>
      </c>
      <c r="FJ70" s="6">
        <f ca="1"/>
        <v>0</v>
      </c>
      <c r="FK70" s="6">
        <f ca="1"/>
        <v>5.9</v>
      </c>
    </row>
    <row r="71" spans="1:178" ht="20" x14ac:dyDescent="0.25">
      <c r="C71" s="53" t="s">
        <v>5</v>
      </c>
      <c r="D71" s="53"/>
      <c r="E71" s="53"/>
      <c r="F71" s="53"/>
      <c r="G71" s="53"/>
      <c r="H71" s="53"/>
      <c r="I71" s="53"/>
      <c r="J71" s="53"/>
      <c r="X71" s="15"/>
      <c r="Y71" s="15"/>
      <c r="Z71" s="57" t="s">
        <v>69</v>
      </c>
      <c r="AA71" s="57"/>
      <c r="AB71" s="57"/>
      <c r="AD71" s="34" t="s">
        <v>71</v>
      </c>
      <c r="AI71" s="53" t="s">
        <v>44</v>
      </c>
      <c r="AJ71" s="53"/>
      <c r="AK71" s="53"/>
      <c r="AL71" s="53"/>
      <c r="AM71" s="53"/>
      <c r="AN71" s="53"/>
      <c r="AT71" s="59" t="s">
        <v>46</v>
      </c>
      <c r="AU71" s="59"/>
      <c r="AV71" s="59"/>
      <c r="AW71" s="59"/>
      <c r="AX71" s="59"/>
      <c r="AY71" s="59"/>
      <c r="AZ71" s="59"/>
      <c r="BA71" s="59"/>
      <c r="BB71" s="25"/>
      <c r="BC71" s="25"/>
      <c r="BD71" s="25"/>
      <c r="BE71" s="56" t="s">
        <v>50</v>
      </c>
      <c r="BF71" s="56"/>
      <c r="BG71" s="56"/>
      <c r="BH71" s="56"/>
      <c r="BI71" s="56"/>
      <c r="BJ71" s="56"/>
      <c r="BK71" s="56"/>
      <c r="BL71" s="56"/>
      <c r="BM71" s="26"/>
      <c r="BN71" s="26"/>
      <c r="BO71" s="30" t="s">
        <v>59</v>
      </c>
      <c r="BP71" s="26" t="s">
        <v>60</v>
      </c>
      <c r="BQ71" s="26"/>
      <c r="BR71" s="26"/>
      <c r="BS71" s="26"/>
      <c r="BT71" s="56" t="s">
        <v>87</v>
      </c>
      <c r="BU71" s="56"/>
      <c r="BV71" s="56"/>
      <c r="BW71" s="56"/>
      <c r="BX71" s="56"/>
      <c r="BY71" s="56"/>
      <c r="BZ71" s="26"/>
      <c r="CX71" s="46" t="s">
        <v>120</v>
      </c>
      <c r="DB71" s="53" t="s">
        <v>122</v>
      </c>
      <c r="DC71" s="53"/>
      <c r="DD71" s="53"/>
      <c r="DE71" s="53"/>
      <c r="DF71" s="53"/>
      <c r="DG71" s="53"/>
      <c r="DH71" s="8"/>
      <c r="DI71" s="8"/>
      <c r="DJ71" s="8"/>
      <c r="DK71" s="8"/>
      <c r="DL71" s="8"/>
      <c r="DM71" s="53" t="s">
        <v>124</v>
      </c>
      <c r="DN71" s="53"/>
      <c r="DO71" s="53"/>
      <c r="DP71" s="53"/>
      <c r="DQ71" s="53"/>
      <c r="DR71" s="53"/>
      <c r="DS71" s="53"/>
      <c r="DT71" s="53"/>
      <c r="DU71" s="8"/>
      <c r="DV71" s="8"/>
      <c r="DW71" s="8"/>
      <c r="DX71" s="8"/>
      <c r="DY71" s="8"/>
      <c r="DZ71" s="8"/>
      <c r="EA71" s="8"/>
      <c r="EB71" s="8"/>
      <c r="EC71" s="8"/>
      <c r="ED71" s="8"/>
      <c r="EE71" s="8"/>
      <c r="FB71" s="8"/>
      <c r="FC71" s="8"/>
      <c r="FD71" s="53" t="s">
        <v>130</v>
      </c>
      <c r="FE71" s="53"/>
      <c r="FF71" s="53"/>
      <c r="FG71" s="53"/>
      <c r="FH71" s="53"/>
      <c r="FI71" s="53"/>
      <c r="FJ71" s="53"/>
      <c r="FK71" s="53"/>
      <c r="FL71" s="8"/>
      <c r="FM71" s="8"/>
      <c r="FN71" s="8"/>
      <c r="FO71" s="8"/>
      <c r="FP71" s="8"/>
      <c r="FQ71" s="8"/>
      <c r="FR71" s="8"/>
      <c r="FS71" s="8"/>
      <c r="FT71" s="8"/>
      <c r="FU71" s="8"/>
      <c r="FV71" s="8"/>
    </row>
    <row r="72" spans="1:178" x14ac:dyDescent="0.2">
      <c r="C72" s="20">
        <f>SUM(C65:C70)</f>
        <v>97</v>
      </c>
      <c r="D72" s="20">
        <f t="shared" ref="D72:J72" si="18">SUM(D65:D70)</f>
        <v>87</v>
      </c>
      <c r="E72" s="20">
        <f t="shared" si="18"/>
        <v>22.4</v>
      </c>
      <c r="F72" s="20">
        <f t="shared" si="18"/>
        <v>78.199999999999989</v>
      </c>
      <c r="G72" s="20">
        <f t="shared" si="18"/>
        <v>12.6</v>
      </c>
      <c r="H72" s="20">
        <f t="shared" si="18"/>
        <v>0</v>
      </c>
      <c r="I72" s="20">
        <f t="shared" si="18"/>
        <v>0</v>
      </c>
      <c r="J72" s="20">
        <f t="shared" si="18"/>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53" t="s">
        <v>73</v>
      </c>
      <c r="D73" s="53"/>
      <c r="E73" s="53"/>
      <c r="F73" s="53"/>
      <c r="G73" s="53"/>
      <c r="H73" s="53"/>
      <c r="I73" s="53"/>
      <c r="J73" s="53"/>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54" t="s">
        <v>30</v>
      </c>
      <c r="AA76" s="54"/>
      <c r="AB76" s="54"/>
      <c r="AI76" s="58" t="s">
        <v>52</v>
      </c>
      <c r="AJ76" s="58"/>
      <c r="AK76" s="31"/>
      <c r="AL76" s="58"/>
      <c r="AM76" s="58"/>
      <c r="AN76" s="31"/>
      <c r="AO76" s="31"/>
      <c r="AP76" s="31"/>
      <c r="AQ76" s="31"/>
      <c r="AR76" s="31"/>
      <c r="AS76" s="31"/>
      <c r="AT76" s="53" t="s">
        <v>4</v>
      </c>
      <c r="AU76" s="53"/>
      <c r="AV76" s="53"/>
      <c r="AW76" s="53"/>
      <c r="AX76" s="53"/>
      <c r="AY76" s="53"/>
      <c r="AZ76" s="53"/>
      <c r="BA76" s="53"/>
      <c r="BE76" s="53" t="s">
        <v>4</v>
      </c>
      <c r="BF76" s="53"/>
      <c r="BG76" s="53"/>
      <c r="BH76" s="53"/>
      <c r="BI76" s="53"/>
      <c r="BJ76" s="53"/>
      <c r="BK76" s="53"/>
      <c r="BL76" s="53"/>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109</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55" t="s">
        <v>84</v>
      </c>
      <c r="B78" s="1" t="s">
        <v>109</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55" t="s">
        <v>84</v>
      </c>
      <c r="DL78" s="1" t="s">
        <v>109</v>
      </c>
      <c r="DM78" s="6">
        <f t="array" aca="1" ref="DM78:DT79" ca="1">MMULT(BE78:BL79, DB86:DI93)</f>
        <v>0</v>
      </c>
      <c r="DN78" s="6">
        <f ca="1"/>
        <v>0</v>
      </c>
      <c r="DO78" s="6">
        <f ca="1"/>
        <v>0</v>
      </c>
      <c r="DP78" s="6">
        <f ca="1"/>
        <v>0</v>
      </c>
      <c r="DQ78" s="6">
        <f ca="1"/>
        <v>0</v>
      </c>
      <c r="DR78" s="6">
        <f ca="1"/>
        <v>0</v>
      </c>
      <c r="DS78" s="6">
        <f ca="1"/>
        <v>0.4</v>
      </c>
      <c r="DT78" s="6">
        <f ca="1"/>
        <v>5.9</v>
      </c>
      <c r="FB78" s="55" t="s">
        <v>84</v>
      </c>
      <c r="FC78" s="47" t="s">
        <v>102</v>
      </c>
      <c r="FD78" s="6">
        <f t="array" ref="FD78:FK79">TRANSPOSE(EC45:ED52)</f>
        <v>97</v>
      </c>
      <c r="FE78" s="6">
        <v>0</v>
      </c>
      <c r="FF78" s="6">
        <v>0</v>
      </c>
      <c r="FG78" s="6">
        <v>0</v>
      </c>
      <c r="FH78" s="6">
        <v>0</v>
      </c>
      <c r="FI78" s="6">
        <v>0</v>
      </c>
      <c r="FJ78" s="6">
        <v>0</v>
      </c>
      <c r="FK78" s="6">
        <v>0</v>
      </c>
    </row>
    <row r="79" spans="1:178" x14ac:dyDescent="0.2">
      <c r="A79" s="55"/>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55"/>
      <c r="DL79" s="1" t="s">
        <v>58</v>
      </c>
      <c r="DM79" s="6">
        <f ca="1"/>
        <v>0</v>
      </c>
      <c r="DN79" s="6">
        <f ca="1"/>
        <v>0</v>
      </c>
      <c r="DO79" s="6">
        <f ca="1"/>
        <v>0</v>
      </c>
      <c r="DP79" s="6">
        <f ca="1"/>
        <v>0</v>
      </c>
      <c r="DQ79" s="6">
        <f ca="1"/>
        <v>0</v>
      </c>
      <c r="DR79" s="6">
        <f ca="1"/>
        <v>25.2</v>
      </c>
      <c r="DS79" s="6">
        <f ca="1"/>
        <v>0</v>
      </c>
      <c r="DT79" s="6">
        <f ca="1"/>
        <v>0</v>
      </c>
      <c r="FB79" s="55"/>
      <c r="FC79" s="47" t="s">
        <v>21</v>
      </c>
      <c r="FD79" s="6">
        <v>0</v>
      </c>
      <c r="FE79" s="6">
        <v>87</v>
      </c>
      <c r="FF79" s="6">
        <v>0</v>
      </c>
      <c r="FG79" s="6">
        <v>0</v>
      </c>
      <c r="FH79" s="6">
        <v>0</v>
      </c>
      <c r="FI79" s="6">
        <v>0</v>
      </c>
      <c r="FJ79" s="6">
        <v>0</v>
      </c>
      <c r="FK79" s="6">
        <v>0</v>
      </c>
    </row>
    <row r="80" spans="1:178" ht="20" x14ac:dyDescent="0.25">
      <c r="B80" s="1"/>
      <c r="C80" s="53" t="s">
        <v>51</v>
      </c>
      <c r="D80" s="53"/>
      <c r="E80" s="53"/>
      <c r="F80" s="53"/>
      <c r="G80" s="53"/>
      <c r="H80" s="53"/>
      <c r="I80" s="53"/>
      <c r="J80" s="53"/>
      <c r="L80" s="50"/>
      <c r="M80" s="50"/>
      <c r="N80" s="50"/>
      <c r="O80" s="50"/>
      <c r="P80" s="50"/>
      <c r="Q80" s="50"/>
      <c r="R80" s="15"/>
      <c r="S80" s="15"/>
      <c r="T80" s="15"/>
      <c r="U80" s="15"/>
      <c r="V80" s="15"/>
      <c r="W80" s="15"/>
      <c r="X80" s="15"/>
      <c r="Y80" s="15"/>
      <c r="Z80" s="29" t="s">
        <v>70</v>
      </c>
      <c r="AA80" s="29"/>
      <c r="AD80" s="46" t="s">
        <v>53</v>
      </c>
      <c r="AI80" s="60" t="s">
        <v>64</v>
      </c>
      <c r="AJ80" s="60"/>
      <c r="AK80" s="29"/>
      <c r="AL80" s="60"/>
      <c r="AM80" s="60"/>
      <c r="AN80" s="29"/>
      <c r="AO80" s="31"/>
      <c r="AP80" s="31"/>
      <c r="AQ80" s="31"/>
      <c r="AR80" s="31"/>
      <c r="AS80" s="31"/>
      <c r="AT80" s="60" t="s">
        <v>65</v>
      </c>
      <c r="AU80" s="60"/>
      <c r="AV80" s="60"/>
      <c r="AW80" s="60"/>
      <c r="AX80" s="60"/>
      <c r="AY80" s="60"/>
      <c r="AZ80" s="60"/>
      <c r="BA80" s="60"/>
      <c r="BE80" s="60" t="s">
        <v>126</v>
      </c>
      <c r="BF80" s="60"/>
      <c r="BG80" s="60"/>
      <c r="BH80" s="60"/>
      <c r="BI80" s="60"/>
      <c r="BJ80" s="60"/>
      <c r="BK80" s="60"/>
      <c r="BL80" s="60"/>
      <c r="DL80" s="1"/>
      <c r="DM80" s="53" t="s">
        <v>127</v>
      </c>
      <c r="DN80" s="53"/>
      <c r="DO80" s="53"/>
      <c r="DP80" s="53"/>
      <c r="DQ80" s="53"/>
      <c r="DR80" s="53"/>
      <c r="DS80" s="53"/>
      <c r="DT80" s="53"/>
      <c r="FC80" s="1"/>
      <c r="FD80" s="53" t="s">
        <v>132</v>
      </c>
      <c r="FE80" s="53"/>
      <c r="FF80" s="53"/>
      <c r="FG80" s="53"/>
      <c r="FH80" s="53"/>
      <c r="FI80" s="53"/>
      <c r="FJ80" s="53"/>
      <c r="FK80" s="53"/>
    </row>
    <row r="81" spans="1:174" x14ac:dyDescent="0.2">
      <c r="B81" s="1"/>
      <c r="C81" s="6">
        <f>SUM(C78:C79)</f>
        <v>0</v>
      </c>
      <c r="D81" s="6">
        <f>SUM(D78:D79)</f>
        <v>0</v>
      </c>
      <c r="E81" s="6">
        <f>SUM(E78:E79)</f>
        <v>0</v>
      </c>
      <c r="F81" s="6">
        <f>SUM(F78:F79)</f>
        <v>0</v>
      </c>
      <c r="G81" s="6">
        <f>SUM(G78:G79)</f>
        <v>0</v>
      </c>
      <c r="H81" s="6">
        <f>SUM(H78:H79)</f>
        <v>25.2</v>
      </c>
      <c r="I81" s="6">
        <f>SUM(I78:I79)</f>
        <v>0.4</v>
      </c>
      <c r="J81" s="6">
        <f>SUM(J78:J79)</f>
        <v>5.9</v>
      </c>
      <c r="L81" s="50"/>
      <c r="M81" s="50"/>
      <c r="N81" s="50"/>
      <c r="O81" s="50"/>
      <c r="P81" s="50"/>
      <c r="Q81" s="50"/>
      <c r="R81" s="15"/>
      <c r="S81" s="15"/>
      <c r="T81" s="15"/>
      <c r="U81" s="15"/>
      <c r="V81" s="15"/>
      <c r="W81" s="15"/>
      <c r="X81" s="15"/>
      <c r="Y81" s="15"/>
      <c r="Z81" s="49"/>
      <c r="AA81" s="49"/>
    </row>
    <row r="82" spans="1:174" x14ac:dyDescent="0.2">
      <c r="C82" s="53" t="s">
        <v>54</v>
      </c>
      <c r="D82" s="53"/>
      <c r="E82" s="53"/>
      <c r="F82" s="53"/>
      <c r="G82" s="53"/>
      <c r="H82" s="53"/>
      <c r="I82" s="53"/>
      <c r="J82" s="53"/>
    </row>
    <row r="83" spans="1:174" x14ac:dyDescent="0.2">
      <c r="C83" s="6">
        <f>C72+C81</f>
        <v>97</v>
      </c>
      <c r="D83" s="6">
        <f t="shared" ref="D83:J83" si="19">D72+D81</f>
        <v>87</v>
      </c>
      <c r="E83" s="6">
        <f t="shared" si="19"/>
        <v>22.4</v>
      </c>
      <c r="F83" s="6">
        <f t="shared" si="19"/>
        <v>78.199999999999989</v>
      </c>
      <c r="G83" s="6">
        <f t="shared" si="19"/>
        <v>12.6</v>
      </c>
      <c r="H83" s="6">
        <f t="shared" si="19"/>
        <v>25.2</v>
      </c>
      <c r="I83" s="6">
        <f t="shared" si="19"/>
        <v>0.4</v>
      </c>
      <c r="J83" s="6">
        <f t="shared" si="19"/>
        <v>5.9</v>
      </c>
    </row>
    <row r="84" spans="1:174" ht="16" customHeight="1" x14ac:dyDescent="0.2">
      <c r="C84" s="61" t="s">
        <v>85</v>
      </c>
      <c r="D84" s="61"/>
      <c r="E84" s="61"/>
      <c r="F84" s="61"/>
      <c r="G84" s="61"/>
      <c r="H84" s="61"/>
      <c r="I84" s="61"/>
      <c r="J84" s="61"/>
      <c r="AI84" s="53" t="s">
        <v>4</v>
      </c>
      <c r="AJ84" s="53"/>
      <c r="AK84" s="53"/>
      <c r="AL84" s="53"/>
      <c r="AM84" s="53"/>
      <c r="AN84" s="53"/>
      <c r="AO84" s="53"/>
      <c r="AP84" s="53"/>
      <c r="AT84" s="53" t="s">
        <v>4</v>
      </c>
      <c r="AU84" s="53"/>
      <c r="AV84" s="53"/>
      <c r="AW84" s="53"/>
      <c r="AX84" s="53"/>
      <c r="AY84" s="53"/>
      <c r="AZ84" s="53"/>
      <c r="BA84" s="53"/>
      <c r="BE84" s="53" t="s">
        <v>4</v>
      </c>
      <c r="BF84" s="53"/>
      <c r="BG84" s="53"/>
      <c r="BH84" s="53"/>
      <c r="BI84" s="53"/>
      <c r="BJ84" s="53"/>
      <c r="BK84" s="53"/>
      <c r="BL84" s="53"/>
      <c r="BT84" s="53" t="s">
        <v>3</v>
      </c>
      <c r="BU84" s="53"/>
      <c r="BV84" s="53"/>
      <c r="BW84" s="53"/>
      <c r="BX84" s="53"/>
      <c r="BY84" s="53"/>
      <c r="DV84" s="53" t="s">
        <v>3</v>
      </c>
      <c r="DW84" s="53"/>
      <c r="DX84" s="53"/>
      <c r="DY84" s="53"/>
      <c r="DZ84" s="53"/>
      <c r="EA84" s="53"/>
      <c r="FM84" s="53" t="s">
        <v>3</v>
      </c>
      <c r="FN84" s="53"/>
      <c r="FO84" s="53"/>
      <c r="FP84" s="53"/>
      <c r="FQ84" s="53"/>
      <c r="FR84" s="53"/>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55" t="s">
        <v>4</v>
      </c>
      <c r="B86" s="1" t="s">
        <v>23</v>
      </c>
      <c r="L86" s="6">
        <f t="array" ref="L86:Q93">TRANSPOSE(C65:J70) - L45:Q52</f>
        <v>97</v>
      </c>
      <c r="M86" s="6">
        <v>0</v>
      </c>
      <c r="N86" s="6">
        <v>0</v>
      </c>
      <c r="O86" s="6">
        <v>0</v>
      </c>
      <c r="P86" s="6">
        <v>0</v>
      </c>
      <c r="Q86" s="6">
        <v>0</v>
      </c>
      <c r="Z86" s="6">
        <f t="shared" ref="Z86:Z93" si="20">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1">BO86-AB45</f>
        <v>0</v>
      </c>
      <c r="BT86" s="6">
        <f t="array" aca="1" ref="BT86:BY93" ca="1">MMULT(MINVERSE(AI45:AP52), L45:Q52)</f>
        <v>0</v>
      </c>
      <c r="BU86" s="6">
        <f ca="1"/>
        <v>0</v>
      </c>
      <c r="BV86" s="6">
        <f ca="1"/>
        <v>0</v>
      </c>
      <c r="BW86" s="6">
        <f ca="1"/>
        <v>0</v>
      </c>
      <c r="BX86" s="6">
        <f ca="1"/>
        <v>0</v>
      </c>
      <c r="BY86" s="6">
        <f ca="1"/>
        <v>0</v>
      </c>
      <c r="CA86" s="7">
        <f t="shared" ref="CA86:CA93" ca="1" si="22">SUM(BT86:BY86)</f>
        <v>0</v>
      </c>
      <c r="CX86" s="6">
        <f t="array" aca="1" ref="CX86:CX93" ca="1">MMULT(BE86:BL93, CX45:CX52)</f>
        <v>97</v>
      </c>
      <c r="DB86" s="6">
        <f ca="1">IF((ROW()-ROW($DB$86))=(COLUMN()-COLUMN($DB$86)),INDIRECT("CX"&amp;ROW()),0)</f>
        <v>97</v>
      </c>
      <c r="DC86" s="6">
        <f t="shared" ref="DC86:DI93" ca="1" si="23">IF((ROW()-ROW($DB$86))=(COLUMN()-COLUMN($DB$86)),INDIRECT("CX"&amp;ROW()),0)</f>
        <v>0</v>
      </c>
      <c r="DD86" s="6">
        <f t="shared" ca="1" si="23"/>
        <v>0</v>
      </c>
      <c r="DE86" s="6">
        <f t="shared" ca="1" si="23"/>
        <v>0</v>
      </c>
      <c r="DF86" s="6">
        <f t="shared" ca="1" si="23"/>
        <v>0</v>
      </c>
      <c r="DG86" s="6">
        <f t="shared" ca="1" si="23"/>
        <v>0</v>
      </c>
      <c r="DH86" s="6">
        <f t="shared" ca="1" si="23"/>
        <v>0</v>
      </c>
      <c r="DI86" s="6">
        <f t="shared" ca="1" si="23"/>
        <v>0</v>
      </c>
      <c r="DK86" s="55" t="s">
        <v>4</v>
      </c>
      <c r="DL86" s="1" t="s">
        <v>23</v>
      </c>
      <c r="DV86" s="6">
        <f t="array" aca="1" ref="DV86:EA93" ca="1">TRANSPOSE(DM65:DT70) - DV45:EA52</f>
        <v>97</v>
      </c>
      <c r="DW86" s="6">
        <f ca="1"/>
        <v>0</v>
      </c>
      <c r="DX86" s="6">
        <f ca="1"/>
        <v>0</v>
      </c>
      <c r="DY86" s="6">
        <f ca="1"/>
        <v>0</v>
      </c>
      <c r="DZ86" s="6">
        <f ca="1"/>
        <v>0</v>
      </c>
      <c r="EA86" s="6">
        <f ca="1"/>
        <v>0</v>
      </c>
      <c r="FB86" s="55" t="s">
        <v>4</v>
      </c>
      <c r="FC86" s="1" t="s">
        <v>23</v>
      </c>
      <c r="FM86" s="6">
        <f t="array" aca="1" ref="FM86:FR93" ca="1">TRANSPOSE(FD65:FK70) - FM45:FR52</f>
        <v>-97</v>
      </c>
      <c r="FN86" s="6">
        <f ca="1"/>
        <v>0</v>
      </c>
      <c r="FO86" s="6">
        <f ca="1"/>
        <v>0</v>
      </c>
      <c r="FP86" s="6">
        <f ca="1"/>
        <v>0</v>
      </c>
      <c r="FQ86" s="6">
        <f ca="1"/>
        <v>0</v>
      </c>
      <c r="FR86" s="6">
        <f ca="1"/>
        <v>0</v>
      </c>
    </row>
    <row r="87" spans="1:174" x14ac:dyDescent="0.2">
      <c r="A87" s="55"/>
      <c r="B87" s="1" t="s">
        <v>1</v>
      </c>
      <c r="L87" s="6">
        <v>0</v>
      </c>
      <c r="M87" s="6">
        <v>87</v>
      </c>
      <c r="N87" s="6">
        <v>0</v>
      </c>
      <c r="O87" s="6">
        <v>0</v>
      </c>
      <c r="P87" s="6">
        <v>0</v>
      </c>
      <c r="Q87" s="6">
        <v>0</v>
      </c>
      <c r="Z87" s="6">
        <f t="shared" si="20"/>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1"/>
        <v>0</v>
      </c>
      <c r="BT87" s="6">
        <f ca="1"/>
        <v>0</v>
      </c>
      <c r="BU87" s="6">
        <f ca="1"/>
        <v>0</v>
      </c>
      <c r="BV87" s="6">
        <f ca="1"/>
        <v>0</v>
      </c>
      <c r="BW87" s="6">
        <f ca="1"/>
        <v>0</v>
      </c>
      <c r="BX87" s="6">
        <f ca="1"/>
        <v>0</v>
      </c>
      <c r="BY87" s="6">
        <f ca="1"/>
        <v>0</v>
      </c>
      <c r="CA87" s="7">
        <f t="shared" ca="1" si="22"/>
        <v>0</v>
      </c>
      <c r="CX87" s="6">
        <f ca="1"/>
        <v>87</v>
      </c>
      <c r="DB87" s="6">
        <f t="shared" ref="DB87:DB93" ca="1" si="24">IF((ROW()-ROW($DB$86))=(COLUMN()-COLUMN($DB$86)),INDIRECT("CX"&amp;ROW()),0)</f>
        <v>0</v>
      </c>
      <c r="DC87" s="6">
        <f t="shared" ca="1" si="23"/>
        <v>87</v>
      </c>
      <c r="DD87" s="6">
        <f t="shared" ca="1" si="23"/>
        <v>0</v>
      </c>
      <c r="DE87" s="6">
        <f t="shared" ca="1" si="23"/>
        <v>0</v>
      </c>
      <c r="DF87" s="6">
        <f t="shared" ca="1" si="23"/>
        <v>0</v>
      </c>
      <c r="DG87" s="6">
        <f t="shared" ca="1" si="23"/>
        <v>0</v>
      </c>
      <c r="DH87" s="6">
        <f t="shared" ca="1" si="23"/>
        <v>0</v>
      </c>
      <c r="DI87" s="6">
        <f t="shared" ca="1" si="23"/>
        <v>0</v>
      </c>
      <c r="DK87" s="55"/>
      <c r="DL87" s="1" t="s">
        <v>1</v>
      </c>
      <c r="DV87" s="6">
        <f ca="1"/>
        <v>0</v>
      </c>
      <c r="DW87" s="6">
        <f ca="1"/>
        <v>87</v>
      </c>
      <c r="DX87" s="6">
        <f ca="1"/>
        <v>0</v>
      </c>
      <c r="DY87" s="6">
        <f ca="1"/>
        <v>0</v>
      </c>
      <c r="DZ87" s="6">
        <f ca="1"/>
        <v>0</v>
      </c>
      <c r="EA87" s="6">
        <f ca="1"/>
        <v>0</v>
      </c>
      <c r="FB87" s="55"/>
      <c r="FC87" s="1" t="s">
        <v>1</v>
      </c>
      <c r="FM87" s="6">
        <f ca="1"/>
        <v>0</v>
      </c>
      <c r="FN87" s="6">
        <f ca="1"/>
        <v>-87</v>
      </c>
      <c r="FO87" s="6">
        <f ca="1"/>
        <v>0</v>
      </c>
      <c r="FP87" s="6">
        <f ca="1"/>
        <v>0</v>
      </c>
      <c r="FQ87" s="6">
        <f ca="1"/>
        <v>0</v>
      </c>
      <c r="FR87" s="6">
        <f ca="1"/>
        <v>0</v>
      </c>
    </row>
    <row r="88" spans="1:174" x14ac:dyDescent="0.2">
      <c r="A88" s="55"/>
      <c r="B88" s="1" t="s">
        <v>27</v>
      </c>
      <c r="L88" s="6">
        <v>-19.399999999999999</v>
      </c>
      <c r="M88" s="6">
        <v>0</v>
      </c>
      <c r="N88" s="6">
        <v>0</v>
      </c>
      <c r="O88" s="6">
        <v>0</v>
      </c>
      <c r="P88" s="6">
        <v>19.399999999999999</v>
      </c>
      <c r="Q88" s="6">
        <v>0</v>
      </c>
      <c r="Z88" s="6">
        <f t="shared" si="20"/>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1"/>
        <v>0</v>
      </c>
      <c r="BT88" s="6">
        <f ca="1"/>
        <v>1</v>
      </c>
      <c r="BU88" s="6">
        <f ca="1"/>
        <v>0</v>
      </c>
      <c r="BV88" s="6">
        <f ca="1"/>
        <v>0</v>
      </c>
      <c r="BW88" s="6">
        <f ca="1"/>
        <v>0</v>
      </c>
      <c r="BX88" s="6">
        <f ca="1"/>
        <v>0</v>
      </c>
      <c r="BY88" s="6">
        <f ca="1"/>
        <v>0</v>
      </c>
      <c r="CA88" s="7">
        <f t="shared" ca="1" si="22"/>
        <v>1</v>
      </c>
      <c r="CX88" s="6">
        <f ca="1"/>
        <v>22.4</v>
      </c>
      <c r="DB88" s="6">
        <f t="shared" ca="1" si="24"/>
        <v>0</v>
      </c>
      <c r="DC88" s="6">
        <f t="shared" ca="1" si="23"/>
        <v>0</v>
      </c>
      <c r="DD88" s="6">
        <f t="shared" ca="1" si="23"/>
        <v>22.4</v>
      </c>
      <c r="DE88" s="6">
        <f t="shared" ca="1" si="23"/>
        <v>0</v>
      </c>
      <c r="DF88" s="6">
        <f t="shared" ca="1" si="23"/>
        <v>0</v>
      </c>
      <c r="DG88" s="6">
        <f t="shared" ca="1" si="23"/>
        <v>0</v>
      </c>
      <c r="DH88" s="6">
        <f t="shared" ca="1" si="23"/>
        <v>0</v>
      </c>
      <c r="DI88" s="6">
        <f t="shared" ca="1" si="23"/>
        <v>0</v>
      </c>
      <c r="DK88" s="55"/>
      <c r="DL88" s="1" t="s">
        <v>27</v>
      </c>
      <c r="DV88" s="6">
        <f ca="1"/>
        <v>-19.399999999999995</v>
      </c>
      <c r="DW88" s="6">
        <f ca="1"/>
        <v>0</v>
      </c>
      <c r="DX88" s="6">
        <f ca="1"/>
        <v>0</v>
      </c>
      <c r="DY88" s="6">
        <f ca="1"/>
        <v>0</v>
      </c>
      <c r="DZ88" s="6">
        <f ca="1"/>
        <v>19.399999999999999</v>
      </c>
      <c r="EA88" s="6">
        <f ca="1"/>
        <v>0</v>
      </c>
      <c r="FB88" s="55"/>
      <c r="FC88" s="1" t="s">
        <v>27</v>
      </c>
      <c r="FM88" s="6">
        <f ca="1"/>
        <v>19.399999999999995</v>
      </c>
      <c r="FN88" s="6">
        <f ca="1"/>
        <v>0</v>
      </c>
      <c r="FO88" s="6">
        <f ca="1"/>
        <v>0</v>
      </c>
      <c r="FP88" s="6">
        <f ca="1"/>
        <v>0</v>
      </c>
      <c r="FQ88" s="6">
        <f ca="1"/>
        <v>-19.399999999999999</v>
      </c>
      <c r="FR88" s="6">
        <f ca="1"/>
        <v>0</v>
      </c>
    </row>
    <row r="89" spans="1:174" x14ac:dyDescent="0.2">
      <c r="A89" s="55"/>
      <c r="B89" s="1" t="s">
        <v>26</v>
      </c>
      <c r="L89" s="6">
        <v>0</v>
      </c>
      <c r="M89" s="6">
        <v>-78.2</v>
      </c>
      <c r="N89" s="6">
        <v>17.8</v>
      </c>
      <c r="O89" s="6">
        <v>32.299999999999997</v>
      </c>
      <c r="P89" s="6">
        <v>0</v>
      </c>
      <c r="Q89" s="6">
        <v>28.1</v>
      </c>
      <c r="Z89" s="6">
        <f t="shared" si="20"/>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1"/>
        <v>0</v>
      </c>
      <c r="BT89" s="6">
        <f ca="1"/>
        <v>0</v>
      </c>
      <c r="BU89" s="6">
        <f ca="1"/>
        <v>1</v>
      </c>
      <c r="BV89" s="6">
        <f ca="1"/>
        <v>0</v>
      </c>
      <c r="BW89" s="6">
        <f ca="1"/>
        <v>0</v>
      </c>
      <c r="BX89" s="6">
        <f ca="1"/>
        <v>0</v>
      </c>
      <c r="BY89" s="6">
        <f ca="1"/>
        <v>0</v>
      </c>
      <c r="CA89" s="7">
        <f t="shared" ca="1" si="22"/>
        <v>1</v>
      </c>
      <c r="CX89" s="6">
        <f ca="1"/>
        <v>78.2</v>
      </c>
      <c r="DB89" s="6">
        <f t="shared" ca="1" si="24"/>
        <v>0</v>
      </c>
      <c r="DC89" s="6">
        <f t="shared" ca="1" si="23"/>
        <v>0</v>
      </c>
      <c r="DD89" s="6">
        <f t="shared" ca="1" si="23"/>
        <v>0</v>
      </c>
      <c r="DE89" s="6">
        <f t="shared" ca="1" si="23"/>
        <v>78.2</v>
      </c>
      <c r="DF89" s="6">
        <f t="shared" ca="1" si="23"/>
        <v>0</v>
      </c>
      <c r="DG89" s="6">
        <f t="shared" ca="1" si="23"/>
        <v>0</v>
      </c>
      <c r="DH89" s="6">
        <f t="shared" ca="1" si="23"/>
        <v>0</v>
      </c>
      <c r="DI89" s="6">
        <f t="shared" ca="1" si="23"/>
        <v>0</v>
      </c>
      <c r="DK89" s="55"/>
      <c r="DL89" s="1" t="s">
        <v>26</v>
      </c>
      <c r="DV89" s="6">
        <f ca="1"/>
        <v>0</v>
      </c>
      <c r="DW89" s="6">
        <f ca="1"/>
        <v>-78.2</v>
      </c>
      <c r="DX89" s="6">
        <f ca="1"/>
        <v>17.8</v>
      </c>
      <c r="DY89" s="6">
        <f ca="1"/>
        <v>32.299999999999997</v>
      </c>
      <c r="DZ89" s="6">
        <f ca="1"/>
        <v>0</v>
      </c>
      <c r="EA89" s="6">
        <f ca="1"/>
        <v>28.1</v>
      </c>
      <c r="FB89" s="55"/>
      <c r="FC89" s="1" t="s">
        <v>26</v>
      </c>
      <c r="FM89" s="6">
        <f ca="1"/>
        <v>0</v>
      </c>
      <c r="FN89" s="6">
        <f ca="1"/>
        <v>78.2</v>
      </c>
      <c r="FO89" s="6">
        <f ca="1"/>
        <v>-17.8</v>
      </c>
      <c r="FP89" s="6">
        <f ca="1"/>
        <v>-32.299999999999997</v>
      </c>
      <c r="FQ89" s="6">
        <f ca="1"/>
        <v>0</v>
      </c>
      <c r="FR89" s="6">
        <f ca="1"/>
        <v>-28.1</v>
      </c>
    </row>
    <row r="90" spans="1:174" x14ac:dyDescent="0.2">
      <c r="A90" s="55"/>
      <c r="B90" s="1" t="s">
        <v>29</v>
      </c>
      <c r="L90" s="6">
        <v>0</v>
      </c>
      <c r="M90" s="6">
        <v>0</v>
      </c>
      <c r="N90" s="6">
        <v>-12.6</v>
      </c>
      <c r="O90" s="6">
        <v>12.1</v>
      </c>
      <c r="P90" s="6">
        <v>0.5</v>
      </c>
      <c r="Q90" s="6">
        <v>0</v>
      </c>
      <c r="Z90" s="6">
        <f t="shared" si="20"/>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1"/>
        <v>0</v>
      </c>
      <c r="BT90" s="6">
        <f ca="1"/>
        <v>0</v>
      </c>
      <c r="BU90" s="6">
        <f ca="1"/>
        <v>0</v>
      </c>
      <c r="BV90" s="6">
        <f ca="1"/>
        <v>0.99999999999999989</v>
      </c>
      <c r="BW90" s="6">
        <f ca="1"/>
        <v>0</v>
      </c>
      <c r="BX90" s="6">
        <f ca="1"/>
        <v>0</v>
      </c>
      <c r="BY90" s="6">
        <f ca="1"/>
        <v>0</v>
      </c>
      <c r="CA90" s="7">
        <f t="shared" ca="1" si="22"/>
        <v>0.99999999999999989</v>
      </c>
      <c r="CX90" s="6">
        <f ca="1"/>
        <v>12.600000000000001</v>
      </c>
      <c r="DB90" s="6">
        <f t="shared" ca="1" si="24"/>
        <v>0</v>
      </c>
      <c r="DC90" s="6">
        <f t="shared" ca="1" si="23"/>
        <v>0</v>
      </c>
      <c r="DD90" s="6">
        <f t="shared" ca="1" si="23"/>
        <v>0</v>
      </c>
      <c r="DE90" s="6">
        <f t="shared" ca="1" si="23"/>
        <v>0</v>
      </c>
      <c r="DF90" s="6">
        <f t="shared" ca="1" si="23"/>
        <v>12.600000000000001</v>
      </c>
      <c r="DG90" s="6">
        <f t="shared" ca="1" si="23"/>
        <v>0</v>
      </c>
      <c r="DH90" s="6">
        <f t="shared" ca="1" si="23"/>
        <v>0</v>
      </c>
      <c r="DI90" s="6">
        <f t="shared" ca="1" si="23"/>
        <v>0</v>
      </c>
      <c r="DK90" s="55"/>
      <c r="DL90" s="1" t="s">
        <v>29</v>
      </c>
      <c r="DV90" s="6">
        <f ca="1"/>
        <v>0</v>
      </c>
      <c r="DW90" s="6">
        <f ca="1"/>
        <v>0</v>
      </c>
      <c r="DX90" s="6">
        <f ca="1"/>
        <v>-12.6</v>
      </c>
      <c r="DY90" s="6">
        <f ca="1"/>
        <v>12.1</v>
      </c>
      <c r="DZ90" s="6">
        <f ca="1"/>
        <v>0.5</v>
      </c>
      <c r="EA90" s="6">
        <f ca="1"/>
        <v>0</v>
      </c>
      <c r="FB90" s="55"/>
      <c r="FC90" s="1" t="s">
        <v>29</v>
      </c>
      <c r="FM90" s="6">
        <f ca="1"/>
        <v>0</v>
      </c>
      <c r="FN90" s="6">
        <f ca="1"/>
        <v>0</v>
      </c>
      <c r="FO90" s="6">
        <f ca="1"/>
        <v>12.6</v>
      </c>
      <c r="FP90" s="6">
        <f ca="1"/>
        <v>-12.1</v>
      </c>
      <c r="FQ90" s="6">
        <f ca="1"/>
        <v>-0.5</v>
      </c>
      <c r="FR90" s="6">
        <f ca="1"/>
        <v>0</v>
      </c>
    </row>
    <row r="91" spans="1:174" x14ac:dyDescent="0.2">
      <c r="A91" s="55"/>
      <c r="B91" s="1" t="s">
        <v>19</v>
      </c>
      <c r="L91" s="6">
        <v>0</v>
      </c>
      <c r="M91" s="6">
        <v>0</v>
      </c>
      <c r="N91" s="6">
        <v>0</v>
      </c>
      <c r="O91" s="6">
        <v>-25.2</v>
      </c>
      <c r="P91" s="6">
        <v>0</v>
      </c>
      <c r="Q91" s="6">
        <v>0</v>
      </c>
      <c r="Z91" s="6">
        <f t="shared" si="20"/>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1"/>
        <v>0</v>
      </c>
      <c r="BT91" s="6">
        <f ca="1"/>
        <v>0</v>
      </c>
      <c r="BU91" s="6">
        <f ca="1"/>
        <v>0</v>
      </c>
      <c r="BV91" s="6">
        <f ca="1"/>
        <v>0</v>
      </c>
      <c r="BW91" s="6">
        <f ca="1"/>
        <v>0.99999999999999989</v>
      </c>
      <c r="BX91" s="6">
        <f ca="1"/>
        <v>0</v>
      </c>
      <c r="BY91" s="6">
        <f ca="1"/>
        <v>0</v>
      </c>
      <c r="CA91" s="7">
        <f t="shared" ca="1" si="22"/>
        <v>0.99999999999999989</v>
      </c>
      <c r="CX91" s="6">
        <f ca="1"/>
        <v>25.200000000000003</v>
      </c>
      <c r="DB91" s="6">
        <f t="shared" ca="1" si="24"/>
        <v>0</v>
      </c>
      <c r="DC91" s="6">
        <f t="shared" ca="1" si="23"/>
        <v>0</v>
      </c>
      <c r="DD91" s="6">
        <f t="shared" ca="1" si="23"/>
        <v>0</v>
      </c>
      <c r="DE91" s="6">
        <f t="shared" ca="1" si="23"/>
        <v>0</v>
      </c>
      <c r="DF91" s="6">
        <f t="shared" ca="1" si="23"/>
        <v>0</v>
      </c>
      <c r="DG91" s="6">
        <f t="shared" ca="1" si="23"/>
        <v>25.200000000000003</v>
      </c>
      <c r="DH91" s="6">
        <f t="shared" ca="1" si="23"/>
        <v>0</v>
      </c>
      <c r="DI91" s="6">
        <f t="shared" ca="1" si="23"/>
        <v>0</v>
      </c>
      <c r="DK91" s="55"/>
      <c r="DL91" s="1" t="s">
        <v>19</v>
      </c>
      <c r="DV91" s="6">
        <f ca="1"/>
        <v>0</v>
      </c>
      <c r="DW91" s="6">
        <f ca="1"/>
        <v>0</v>
      </c>
      <c r="DX91" s="6">
        <f ca="1"/>
        <v>0</v>
      </c>
      <c r="DY91" s="6">
        <f ca="1"/>
        <v>-25.200000000000003</v>
      </c>
      <c r="DZ91" s="6">
        <f ca="1"/>
        <v>0</v>
      </c>
      <c r="EA91" s="6">
        <f ca="1"/>
        <v>0</v>
      </c>
      <c r="FB91" s="55"/>
      <c r="FC91" s="1" t="s">
        <v>19</v>
      </c>
      <c r="FM91" s="6">
        <f ca="1"/>
        <v>0</v>
      </c>
      <c r="FN91" s="6">
        <f ca="1"/>
        <v>0</v>
      </c>
      <c r="FO91" s="6">
        <f ca="1"/>
        <v>0</v>
      </c>
      <c r="FP91" s="6">
        <f ca="1"/>
        <v>25.200000000000003</v>
      </c>
      <c r="FQ91" s="6">
        <f ca="1"/>
        <v>0</v>
      </c>
      <c r="FR91" s="6">
        <f ca="1"/>
        <v>0</v>
      </c>
    </row>
    <row r="92" spans="1:174" x14ac:dyDescent="0.2">
      <c r="A92" s="55"/>
      <c r="B92" s="1" t="s">
        <v>17</v>
      </c>
      <c r="L92" s="6">
        <v>0</v>
      </c>
      <c r="M92" s="6">
        <v>0</v>
      </c>
      <c r="N92" s="6">
        <v>0</v>
      </c>
      <c r="O92" s="6">
        <v>0</v>
      </c>
      <c r="P92" s="6">
        <v>-0.4</v>
      </c>
      <c r="Q92" s="6">
        <v>0</v>
      </c>
      <c r="Z92" s="6">
        <f t="shared" si="20"/>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1"/>
        <v>0</v>
      </c>
      <c r="BT92" s="6">
        <f ca="1"/>
        <v>0</v>
      </c>
      <c r="BU92" s="6">
        <f ca="1"/>
        <v>0</v>
      </c>
      <c r="BV92" s="6">
        <f ca="1"/>
        <v>0</v>
      </c>
      <c r="BW92" s="6">
        <f ca="1"/>
        <v>0</v>
      </c>
      <c r="BX92" s="6">
        <f ca="1"/>
        <v>1</v>
      </c>
      <c r="BY92" s="6">
        <f ca="1"/>
        <v>0</v>
      </c>
      <c r="CA92" s="7">
        <f t="shared" ca="1" si="22"/>
        <v>1</v>
      </c>
      <c r="CX92" s="6">
        <f ca="1"/>
        <v>0.4</v>
      </c>
      <c r="DB92" s="6">
        <f t="shared" ca="1" si="24"/>
        <v>0</v>
      </c>
      <c r="DC92" s="6">
        <f t="shared" ca="1" si="23"/>
        <v>0</v>
      </c>
      <c r="DD92" s="6">
        <f t="shared" ca="1" si="23"/>
        <v>0</v>
      </c>
      <c r="DE92" s="6">
        <f t="shared" ca="1" si="23"/>
        <v>0</v>
      </c>
      <c r="DF92" s="6">
        <f t="shared" ca="1" si="23"/>
        <v>0</v>
      </c>
      <c r="DG92" s="6">
        <f t="shared" ca="1" si="23"/>
        <v>0</v>
      </c>
      <c r="DH92" s="6">
        <f t="shared" ca="1" si="23"/>
        <v>0.4</v>
      </c>
      <c r="DI92" s="6">
        <f t="shared" ca="1" si="23"/>
        <v>0</v>
      </c>
      <c r="DK92" s="55"/>
      <c r="DL92" s="1" t="s">
        <v>17</v>
      </c>
      <c r="DV92" s="6">
        <f ca="1"/>
        <v>0</v>
      </c>
      <c r="DW92" s="6">
        <f ca="1"/>
        <v>0</v>
      </c>
      <c r="DX92" s="6">
        <f ca="1"/>
        <v>0</v>
      </c>
      <c r="DY92" s="6">
        <f ca="1"/>
        <v>0</v>
      </c>
      <c r="DZ92" s="6">
        <f ca="1"/>
        <v>-0.39999999999999997</v>
      </c>
      <c r="EA92" s="6">
        <f ca="1"/>
        <v>0</v>
      </c>
      <c r="FB92" s="55"/>
      <c r="FC92" s="1" t="s">
        <v>17</v>
      </c>
      <c r="FM92" s="6">
        <f ca="1"/>
        <v>0</v>
      </c>
      <c r="FN92" s="6">
        <f ca="1"/>
        <v>0</v>
      </c>
      <c r="FO92" s="6">
        <f ca="1"/>
        <v>0</v>
      </c>
      <c r="FP92" s="6">
        <f ca="1"/>
        <v>0</v>
      </c>
      <c r="FQ92" s="6">
        <f ca="1"/>
        <v>0.39999999999999997</v>
      </c>
      <c r="FR92" s="6">
        <f ca="1"/>
        <v>0</v>
      </c>
    </row>
    <row r="93" spans="1:174" x14ac:dyDescent="0.2">
      <c r="A93" s="55"/>
      <c r="B93" s="1" t="s">
        <v>18</v>
      </c>
      <c r="L93" s="6">
        <v>0</v>
      </c>
      <c r="M93" s="6">
        <v>0</v>
      </c>
      <c r="N93" s="6">
        <v>0</v>
      </c>
      <c r="O93" s="6">
        <v>0</v>
      </c>
      <c r="P93" s="6">
        <v>0</v>
      </c>
      <c r="Q93" s="6">
        <v>-5.9</v>
      </c>
      <c r="Z93" s="6">
        <f t="shared" si="20"/>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1"/>
        <v>0</v>
      </c>
      <c r="BT93" s="6">
        <f ca="1"/>
        <v>0</v>
      </c>
      <c r="BU93" s="6">
        <f ca="1"/>
        <v>0</v>
      </c>
      <c r="BV93" s="6">
        <f ca="1"/>
        <v>0</v>
      </c>
      <c r="BW93" s="6">
        <f ca="1"/>
        <v>0</v>
      </c>
      <c r="BX93" s="6">
        <f ca="1"/>
        <v>0</v>
      </c>
      <c r="BY93" s="6">
        <f ca="1"/>
        <v>1</v>
      </c>
      <c r="CA93" s="7">
        <f t="shared" ca="1" si="22"/>
        <v>1</v>
      </c>
      <c r="CX93" s="6">
        <f ca="1"/>
        <v>5.9</v>
      </c>
      <c r="DB93" s="6">
        <f t="shared" ca="1" si="24"/>
        <v>0</v>
      </c>
      <c r="DC93" s="6">
        <f t="shared" ca="1" si="23"/>
        <v>0</v>
      </c>
      <c r="DD93" s="6">
        <f t="shared" ca="1" si="23"/>
        <v>0</v>
      </c>
      <c r="DE93" s="6">
        <f t="shared" ca="1" si="23"/>
        <v>0</v>
      </c>
      <c r="DF93" s="6">
        <f t="shared" ca="1" si="23"/>
        <v>0</v>
      </c>
      <c r="DG93" s="6">
        <f t="shared" ca="1" si="23"/>
        <v>0</v>
      </c>
      <c r="DH93" s="6">
        <f t="shared" ca="1" si="23"/>
        <v>0</v>
      </c>
      <c r="DI93" s="6">
        <f t="shared" ca="1" si="23"/>
        <v>5.9</v>
      </c>
      <c r="DK93" s="55"/>
      <c r="DL93" s="1" t="s">
        <v>18</v>
      </c>
      <c r="DV93" s="6">
        <f ca="1"/>
        <v>0</v>
      </c>
      <c r="DW93" s="6">
        <f ca="1"/>
        <v>0</v>
      </c>
      <c r="DX93" s="6">
        <f ca="1"/>
        <v>0</v>
      </c>
      <c r="DY93" s="6">
        <f ca="1"/>
        <v>0</v>
      </c>
      <c r="DZ93" s="6">
        <f ca="1"/>
        <v>0</v>
      </c>
      <c r="EA93" s="6">
        <f ca="1"/>
        <v>-5.9</v>
      </c>
      <c r="FB93" s="55"/>
      <c r="FC93" s="1" t="s">
        <v>18</v>
      </c>
      <c r="FM93" s="6">
        <f ca="1"/>
        <v>0</v>
      </c>
      <c r="FN93" s="6">
        <f ca="1"/>
        <v>0</v>
      </c>
      <c r="FO93" s="6">
        <f ca="1"/>
        <v>0</v>
      </c>
      <c r="FP93" s="6">
        <f ca="1"/>
        <v>0</v>
      </c>
      <c r="FQ93" s="6">
        <f ca="1"/>
        <v>0</v>
      </c>
      <c r="FR93" s="6">
        <f ca="1"/>
        <v>5.9</v>
      </c>
    </row>
    <row r="94" spans="1:174" ht="19" x14ac:dyDescent="0.2">
      <c r="L94" s="61" t="s">
        <v>13</v>
      </c>
      <c r="M94" s="61"/>
      <c r="N94" s="61"/>
      <c r="O94" s="61"/>
      <c r="P94" s="61"/>
      <c r="Q94" s="61"/>
      <c r="Z94" s="46" t="s">
        <v>11</v>
      </c>
      <c r="AI94" s="53" t="s">
        <v>63</v>
      </c>
      <c r="AJ94" s="53"/>
      <c r="AK94" s="53"/>
      <c r="AL94" s="53"/>
      <c r="AM94" s="53"/>
      <c r="AN94" s="53"/>
      <c r="AO94" s="53"/>
      <c r="AP94" s="53"/>
      <c r="AQ94" s="8"/>
      <c r="AR94" s="8"/>
      <c r="AS94" s="8"/>
      <c r="AT94" s="53" t="s">
        <v>47</v>
      </c>
      <c r="AU94" s="53"/>
      <c r="AV94" s="53"/>
      <c r="AW94" s="53"/>
      <c r="AX94" s="53"/>
      <c r="AY94" s="53"/>
      <c r="AZ94" s="53"/>
      <c r="BA94" s="53"/>
      <c r="BB94" s="8"/>
      <c r="BC94" s="8"/>
      <c r="BD94" s="8"/>
      <c r="BE94" s="53" t="s">
        <v>49</v>
      </c>
      <c r="BF94" s="53"/>
      <c r="BG94" s="53"/>
      <c r="BH94" s="53"/>
      <c r="BI94" s="53"/>
      <c r="BJ94" s="53"/>
      <c r="BK94" s="53"/>
      <c r="BL94" s="53"/>
      <c r="BM94" s="8"/>
      <c r="BN94" s="8"/>
      <c r="BO94" s="30" t="s">
        <v>61</v>
      </c>
      <c r="BP94" s="8" t="s">
        <v>62</v>
      </c>
      <c r="BQ94" s="8"/>
      <c r="BR94" s="8"/>
      <c r="BS94" s="8"/>
      <c r="BT94" s="56" t="s">
        <v>72</v>
      </c>
      <c r="BU94" s="56"/>
      <c r="BV94" s="56"/>
      <c r="BW94" s="56"/>
      <c r="BX94" s="56"/>
      <c r="BY94" s="56"/>
      <c r="BZ94" s="8"/>
      <c r="CB94" s="8"/>
      <c r="CC94" s="8"/>
      <c r="CD94" s="8"/>
      <c r="CM94" s="8"/>
      <c r="CN94" s="8"/>
      <c r="CO94" s="67"/>
      <c r="CX94" s="46" t="s">
        <v>121</v>
      </c>
      <c r="DB94" s="53" t="s">
        <v>123</v>
      </c>
      <c r="DC94" s="53"/>
      <c r="DD94" s="53"/>
      <c r="DE94" s="53"/>
      <c r="DF94" s="53"/>
      <c r="DG94" s="53"/>
      <c r="DH94" s="53"/>
      <c r="DI94" s="53"/>
      <c r="DJ94" s="8"/>
      <c r="DV94" s="61" t="s">
        <v>137</v>
      </c>
      <c r="DW94" s="61"/>
      <c r="DX94" s="61"/>
      <c r="DY94" s="61"/>
      <c r="DZ94" s="61"/>
      <c r="EA94" s="61"/>
      <c r="EW94" s="67"/>
      <c r="FM94" s="61" t="s">
        <v>135</v>
      </c>
      <c r="FN94" s="61"/>
      <c r="FO94" s="61"/>
      <c r="FP94" s="61"/>
      <c r="FQ94" s="61"/>
      <c r="FR94" s="61"/>
    </row>
    <row r="95" spans="1:174" ht="16" customHeight="1" x14ac:dyDescent="0.2">
      <c r="J95" s="55" t="s">
        <v>30</v>
      </c>
      <c r="K95" s="1" t="s">
        <v>32</v>
      </c>
      <c r="L95" s="16">
        <f t="array" ref="L95:Q97">MMULT(TRANSPOSE(C31:E38), L86:Q93)</f>
        <v>77.599999999999994</v>
      </c>
      <c r="M95" s="16">
        <v>8.7999999999999972</v>
      </c>
      <c r="N95" s="16">
        <v>5.2000000000000011</v>
      </c>
      <c r="O95" s="16">
        <v>44.4</v>
      </c>
      <c r="P95" s="16">
        <v>19.899999999999999</v>
      </c>
      <c r="Q95" s="16">
        <v>28.1</v>
      </c>
      <c r="DT95" s="55"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55"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55"/>
      <c r="K96" s="37" t="s">
        <v>81</v>
      </c>
      <c r="L96" s="6">
        <v>0</v>
      </c>
      <c r="M96" s="6">
        <v>0</v>
      </c>
      <c r="N96" s="6">
        <v>0</v>
      </c>
      <c r="O96" s="6">
        <v>-25.2</v>
      </c>
      <c r="P96" s="6">
        <v>0</v>
      </c>
      <c r="Q96" s="6">
        <v>0</v>
      </c>
      <c r="DT96" s="55"/>
      <c r="DU96" s="37" t="s">
        <v>81</v>
      </c>
      <c r="DV96" s="6">
        <f ca="1"/>
        <v>0</v>
      </c>
      <c r="DW96" s="6">
        <f ca="1"/>
        <v>0</v>
      </c>
      <c r="DX96" s="6">
        <f ca="1"/>
        <v>0</v>
      </c>
      <c r="DY96" s="6">
        <f ca="1"/>
        <v>-25.200000000000003</v>
      </c>
      <c r="DZ96" s="6">
        <f ca="1"/>
        <v>0</v>
      </c>
      <c r="EA96" s="6">
        <f ca="1"/>
        <v>0</v>
      </c>
      <c r="FK96" s="55"/>
      <c r="FL96" s="37" t="s">
        <v>81</v>
      </c>
      <c r="FM96" s="6">
        <f ca="1"/>
        <v>0</v>
      </c>
      <c r="FN96" s="6">
        <f ca="1"/>
        <v>0</v>
      </c>
      <c r="FO96" s="6">
        <f ca="1"/>
        <v>0</v>
      </c>
      <c r="FP96" s="6">
        <f ca="1"/>
        <v>25.200000000000003</v>
      </c>
      <c r="FQ96" s="6">
        <f ca="1"/>
        <v>0</v>
      </c>
      <c r="FR96" s="6">
        <f ca="1"/>
        <v>0</v>
      </c>
    </row>
    <row r="97" spans="1:174" x14ac:dyDescent="0.2">
      <c r="J97" s="55"/>
      <c r="K97" s="1" t="s">
        <v>33</v>
      </c>
      <c r="L97" s="6">
        <v>0</v>
      </c>
      <c r="M97" s="6">
        <v>0</v>
      </c>
      <c r="N97" s="6">
        <v>0</v>
      </c>
      <c r="O97" s="6">
        <v>0</v>
      </c>
      <c r="P97" s="6">
        <v>-0.4</v>
      </c>
      <c r="Q97" s="6">
        <v>-5.9</v>
      </c>
      <c r="R97" s="17"/>
      <c r="S97" s="17"/>
      <c r="T97" s="17"/>
      <c r="U97" s="17"/>
      <c r="V97" s="17"/>
      <c r="W97" s="17"/>
      <c r="X97" s="17"/>
      <c r="Y97" s="17"/>
      <c r="Z97" s="17"/>
      <c r="AA97" s="17"/>
      <c r="DT97" s="55"/>
      <c r="DU97" s="1" t="s">
        <v>33</v>
      </c>
      <c r="DV97" s="6">
        <f ca="1"/>
        <v>0</v>
      </c>
      <c r="DW97" s="6">
        <f ca="1"/>
        <v>0</v>
      </c>
      <c r="DX97" s="6">
        <f ca="1"/>
        <v>0</v>
      </c>
      <c r="DY97" s="6">
        <f ca="1"/>
        <v>0</v>
      </c>
      <c r="DZ97" s="6">
        <f ca="1"/>
        <v>-0.39999999999999997</v>
      </c>
      <c r="EA97" s="6">
        <f ca="1"/>
        <v>-5.9</v>
      </c>
      <c r="FK97" s="55"/>
      <c r="FL97" s="1" t="s">
        <v>33</v>
      </c>
      <c r="FM97" s="6">
        <f ca="1"/>
        <v>0</v>
      </c>
      <c r="FN97" s="6">
        <f ca="1"/>
        <v>0</v>
      </c>
      <c r="FO97" s="6">
        <f ca="1"/>
        <v>0</v>
      </c>
      <c r="FP97" s="6">
        <f ca="1"/>
        <v>0</v>
      </c>
      <c r="FQ97" s="6">
        <f ca="1"/>
        <v>0.39999999999999997</v>
      </c>
      <c r="FR97" s="6">
        <f ca="1"/>
        <v>5.9</v>
      </c>
    </row>
    <row r="98" spans="1:174" ht="20" x14ac:dyDescent="0.25">
      <c r="L98" s="61" t="s">
        <v>35</v>
      </c>
      <c r="M98" s="61"/>
      <c r="N98" s="61"/>
      <c r="O98" s="61"/>
      <c r="P98" s="61"/>
      <c r="Q98" s="61"/>
      <c r="DV98" s="61" t="s">
        <v>138</v>
      </c>
      <c r="DW98" s="61"/>
      <c r="DX98" s="61"/>
      <c r="DY98" s="61"/>
      <c r="DZ98" s="61"/>
      <c r="EA98" s="61"/>
      <c r="FM98" s="61" t="s">
        <v>136</v>
      </c>
      <c r="FN98" s="61"/>
      <c r="FO98" s="61"/>
      <c r="FP98" s="61"/>
      <c r="FQ98" s="61"/>
      <c r="FR98" s="61"/>
    </row>
    <row r="101" spans="1:174" ht="47" x14ac:dyDescent="0.55000000000000004">
      <c r="A101" s="27" t="s">
        <v>7</v>
      </c>
      <c r="B101" s="27"/>
      <c r="C101" s="27"/>
      <c r="D101" s="27"/>
      <c r="E101" s="27"/>
      <c r="F101" s="27"/>
      <c r="G101" s="27"/>
      <c r="H101" s="27"/>
      <c r="I101" s="27"/>
    </row>
    <row r="103" spans="1:174" x14ac:dyDescent="0.2">
      <c r="A103" s="53" t="s">
        <v>8</v>
      </c>
      <c r="B103" s="53"/>
      <c r="C103" s="53"/>
      <c r="D103" s="53"/>
      <c r="E103" s="53"/>
      <c r="F103" s="53"/>
      <c r="G103" s="53"/>
      <c r="H103" s="53"/>
      <c r="I103" s="53"/>
    </row>
    <row r="104" spans="1:174" x14ac:dyDescent="0.2">
      <c r="A104" s="46"/>
      <c r="B104" s="46"/>
      <c r="C104" s="46"/>
      <c r="D104" s="46"/>
      <c r="E104" s="46"/>
      <c r="F104" s="46"/>
      <c r="G104" s="46"/>
      <c r="H104" s="5"/>
      <c r="I104" s="5"/>
    </row>
    <row r="105" spans="1:174" ht="16" customHeight="1" x14ac:dyDescent="0.2">
      <c r="A105" s="55" t="s">
        <v>4</v>
      </c>
      <c r="B105" s="1" t="s">
        <v>23</v>
      </c>
      <c r="C105" s="6">
        <f t="array" ref="C105:C112">TRANSPOSE(C81:J81)</f>
        <v>0</v>
      </c>
      <c r="E105" s="6">
        <f t="shared" ref="E105:E112" si="25">Z86</f>
        <v>97</v>
      </c>
      <c r="F105" s="50"/>
      <c r="G105" s="4">
        <f t="shared" ref="G105:G112" si="26">Z45</f>
        <v>97</v>
      </c>
      <c r="I105" s="7">
        <f>C105+E105-G105</f>
        <v>0</v>
      </c>
    </row>
    <row r="106" spans="1:174" x14ac:dyDescent="0.2">
      <c r="A106" s="55"/>
      <c r="B106" s="1" t="s">
        <v>1</v>
      </c>
      <c r="C106" s="6">
        <v>0</v>
      </c>
      <c r="E106" s="6">
        <f t="shared" si="25"/>
        <v>87</v>
      </c>
      <c r="F106" s="50"/>
      <c r="G106" s="4">
        <f t="shared" si="26"/>
        <v>87</v>
      </c>
      <c r="I106" s="7">
        <f t="shared" ref="I106:I112" si="27">C106+E106-G106</f>
        <v>0</v>
      </c>
    </row>
    <row r="107" spans="1:174" x14ac:dyDescent="0.2">
      <c r="A107" s="55"/>
      <c r="B107" s="1" t="s">
        <v>27</v>
      </c>
      <c r="C107" s="6">
        <v>0</v>
      </c>
      <c r="E107" s="6">
        <f t="shared" si="25"/>
        <v>0</v>
      </c>
      <c r="G107" s="4">
        <f t="shared" si="26"/>
        <v>0</v>
      </c>
      <c r="I107" s="7">
        <f t="shared" si="27"/>
        <v>0</v>
      </c>
    </row>
    <row r="108" spans="1:174" x14ac:dyDescent="0.2">
      <c r="A108" s="55"/>
      <c r="B108" s="1" t="s">
        <v>26</v>
      </c>
      <c r="C108" s="6">
        <v>0</v>
      </c>
      <c r="D108" s="9" t="s">
        <v>56</v>
      </c>
      <c r="E108" s="6">
        <f t="shared" si="25"/>
        <v>0</v>
      </c>
      <c r="F108" s="46" t="s">
        <v>9</v>
      </c>
      <c r="G108" s="4">
        <f t="shared" si="26"/>
        <v>0</v>
      </c>
      <c r="H108" s="47" t="s">
        <v>10</v>
      </c>
      <c r="I108" s="7">
        <f t="shared" si="27"/>
        <v>0</v>
      </c>
    </row>
    <row r="109" spans="1:174" x14ac:dyDescent="0.2">
      <c r="A109" s="55"/>
      <c r="B109" s="1" t="s">
        <v>29</v>
      </c>
      <c r="C109" s="6">
        <v>0</v>
      </c>
      <c r="E109" s="6">
        <f t="shared" si="25"/>
        <v>0</v>
      </c>
      <c r="F109" s="50"/>
      <c r="G109" s="4">
        <f t="shared" si="26"/>
        <v>0</v>
      </c>
      <c r="I109" s="7">
        <f t="shared" si="27"/>
        <v>0</v>
      </c>
    </row>
    <row r="110" spans="1:174" x14ac:dyDescent="0.2">
      <c r="A110" s="55"/>
      <c r="B110" s="1" t="s">
        <v>19</v>
      </c>
      <c r="C110" s="6">
        <v>25.2</v>
      </c>
      <c r="E110" s="6">
        <f t="shared" si="25"/>
        <v>-25.2</v>
      </c>
      <c r="F110" s="50"/>
      <c r="G110" s="4">
        <f t="shared" si="26"/>
        <v>0</v>
      </c>
      <c r="I110" s="7">
        <f t="shared" si="27"/>
        <v>0</v>
      </c>
    </row>
    <row r="111" spans="1:174" x14ac:dyDescent="0.2">
      <c r="A111" s="55"/>
      <c r="B111" s="1" t="s">
        <v>17</v>
      </c>
      <c r="C111" s="6">
        <v>0.4</v>
      </c>
      <c r="E111" s="6">
        <f t="shared" si="25"/>
        <v>-0.4</v>
      </c>
      <c r="G111" s="4">
        <f t="shared" si="26"/>
        <v>0</v>
      </c>
      <c r="I111" s="7">
        <f t="shared" si="27"/>
        <v>0</v>
      </c>
    </row>
    <row r="112" spans="1:174" x14ac:dyDescent="0.2">
      <c r="A112" s="55"/>
      <c r="B112" s="1" t="s">
        <v>18</v>
      </c>
      <c r="C112" s="6">
        <v>5.9</v>
      </c>
      <c r="E112" s="6">
        <f t="shared" si="25"/>
        <v>-5.9</v>
      </c>
      <c r="F112" s="50"/>
      <c r="G112" s="4">
        <f t="shared" si="26"/>
        <v>0</v>
      </c>
      <c r="I112" s="7">
        <f t="shared" si="27"/>
        <v>0</v>
      </c>
    </row>
    <row r="113" spans="1:43" ht="19" x14ac:dyDescent="0.2">
      <c r="C113" s="47" t="s">
        <v>55</v>
      </c>
      <c r="E113" s="46" t="s">
        <v>11</v>
      </c>
      <c r="F113" s="8"/>
      <c r="G113" s="46" t="s">
        <v>12</v>
      </c>
      <c r="I113" s="9" t="s">
        <v>57</v>
      </c>
    </row>
    <row r="115" spans="1:43" x14ac:dyDescent="0.2">
      <c r="A115" s="53" t="s">
        <v>36</v>
      </c>
      <c r="B115" s="53"/>
      <c r="C115" s="53"/>
      <c r="D115" s="53"/>
      <c r="E115" s="53"/>
      <c r="F115" s="53"/>
      <c r="G115" s="53"/>
      <c r="H115" s="53"/>
      <c r="I115" s="53"/>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55" t="s">
        <v>3</v>
      </c>
      <c r="B117" s="1" t="s">
        <v>22</v>
      </c>
      <c r="C117" s="6">
        <f>Z65</f>
        <v>100</v>
      </c>
      <c r="D117" s="6">
        <f t="shared" ref="D117:E122" si="28">AA65</f>
        <v>0</v>
      </c>
      <c r="E117" s="6">
        <f t="shared" si="28"/>
        <v>0</v>
      </c>
      <c r="G117" s="6">
        <f t="array" ref="G117:I122">TRANSPOSE(L95:Q97)</f>
        <v>77.599999999999994</v>
      </c>
      <c r="H117" s="6">
        <v>0</v>
      </c>
      <c r="I117" s="6">
        <v>0</v>
      </c>
      <c r="K117" s="6">
        <f t="array" ref="K117:M122">TRANSPOSE(L54:Q56)</f>
        <v>22.4</v>
      </c>
      <c r="L117" s="6">
        <v>0</v>
      </c>
      <c r="M117" s="6">
        <v>0</v>
      </c>
      <c r="O117" s="7">
        <f>C117-G117-K117</f>
        <v>0</v>
      </c>
      <c r="P117" s="7">
        <f t="shared" ref="P117:Q122" si="29">D117-H117-L117</f>
        <v>0</v>
      </c>
      <c r="Q117" s="7">
        <f t="shared" si="29"/>
        <v>0</v>
      </c>
      <c r="AO117" s="18"/>
      <c r="AP117" s="18"/>
      <c r="AQ117" s="18"/>
    </row>
    <row r="118" spans="1:43" x14ac:dyDescent="0.2">
      <c r="A118" s="55"/>
      <c r="B118" s="1" t="s">
        <v>24</v>
      </c>
      <c r="C118" s="6">
        <f t="shared" ref="C118:C122" si="30">Z66</f>
        <v>87</v>
      </c>
      <c r="D118" s="6">
        <f t="shared" si="28"/>
        <v>0</v>
      </c>
      <c r="E118" s="6">
        <f t="shared" si="28"/>
        <v>0</v>
      </c>
      <c r="G118" s="6">
        <v>8.7999999999999972</v>
      </c>
      <c r="H118" s="6">
        <v>0</v>
      </c>
      <c r="I118" s="6">
        <v>0</v>
      </c>
      <c r="K118" s="6">
        <v>78.2</v>
      </c>
      <c r="L118" s="6">
        <v>0</v>
      </c>
      <c r="M118" s="6">
        <v>0</v>
      </c>
      <c r="O118" s="7">
        <f t="shared" ref="O118:O122" si="31">C118-G118-K118</f>
        <v>0</v>
      </c>
      <c r="P118" s="7">
        <f t="shared" si="29"/>
        <v>0</v>
      </c>
      <c r="Q118" s="7">
        <f t="shared" si="29"/>
        <v>0</v>
      </c>
      <c r="AO118" s="18"/>
      <c r="AP118" s="18"/>
      <c r="AQ118" s="18"/>
    </row>
    <row r="119" spans="1:43" x14ac:dyDescent="0.2">
      <c r="A119" s="55"/>
      <c r="B119" s="1" t="s">
        <v>25</v>
      </c>
      <c r="C119" s="6">
        <f t="shared" si="30"/>
        <v>17.8</v>
      </c>
      <c r="D119" s="6">
        <f t="shared" si="28"/>
        <v>0</v>
      </c>
      <c r="E119" s="6">
        <f t="shared" si="28"/>
        <v>0</v>
      </c>
      <c r="F119" s="46" t="s">
        <v>37</v>
      </c>
      <c r="G119" s="6">
        <v>5.2000000000000011</v>
      </c>
      <c r="H119" s="6">
        <v>0</v>
      </c>
      <c r="I119" s="6">
        <v>0</v>
      </c>
      <c r="J119" s="46" t="s">
        <v>37</v>
      </c>
      <c r="K119" s="6">
        <v>12.6</v>
      </c>
      <c r="L119" s="6">
        <v>0</v>
      </c>
      <c r="M119" s="6">
        <v>0</v>
      </c>
      <c r="N119" s="19" t="s">
        <v>10</v>
      </c>
      <c r="O119" s="7">
        <f t="shared" si="31"/>
        <v>0</v>
      </c>
      <c r="P119" s="7">
        <f t="shared" si="29"/>
        <v>0</v>
      </c>
      <c r="Q119" s="7">
        <f t="shared" si="29"/>
        <v>0</v>
      </c>
      <c r="AO119" s="18"/>
      <c r="AP119" s="18"/>
      <c r="AQ119" s="18"/>
    </row>
    <row r="120" spans="1:43" x14ac:dyDescent="0.2">
      <c r="A120" s="55"/>
      <c r="B120" s="1" t="s">
        <v>0</v>
      </c>
      <c r="C120" s="6">
        <f t="shared" si="30"/>
        <v>44.4</v>
      </c>
      <c r="D120" s="6">
        <f t="shared" si="28"/>
        <v>0</v>
      </c>
      <c r="E120" s="6">
        <f t="shared" si="28"/>
        <v>0</v>
      </c>
      <c r="G120" s="6">
        <v>44.4</v>
      </c>
      <c r="H120" s="6">
        <v>-25.2</v>
      </c>
      <c r="I120" s="6">
        <v>0</v>
      </c>
      <c r="K120" s="6">
        <v>0</v>
      </c>
      <c r="L120" s="6">
        <v>25.2</v>
      </c>
      <c r="M120" s="6">
        <v>0</v>
      </c>
      <c r="O120" s="7">
        <f t="shared" si="31"/>
        <v>0</v>
      </c>
      <c r="P120" s="7">
        <f t="shared" si="29"/>
        <v>0</v>
      </c>
      <c r="Q120" s="7">
        <f t="shared" si="29"/>
        <v>0</v>
      </c>
      <c r="AO120" s="18"/>
      <c r="AP120" s="18"/>
      <c r="AQ120" s="18"/>
    </row>
    <row r="121" spans="1:43" x14ac:dyDescent="0.2">
      <c r="A121" s="55"/>
      <c r="B121" s="1" t="s">
        <v>15</v>
      </c>
      <c r="C121" s="6">
        <f t="shared" si="30"/>
        <v>19.899999999999999</v>
      </c>
      <c r="D121" s="6">
        <f t="shared" si="28"/>
        <v>0</v>
      </c>
      <c r="E121" s="6">
        <f t="shared" si="28"/>
        <v>0</v>
      </c>
      <c r="G121" s="6">
        <v>19.899999999999999</v>
      </c>
      <c r="H121" s="6">
        <v>0</v>
      </c>
      <c r="I121" s="6">
        <v>-0.4</v>
      </c>
      <c r="K121" s="6">
        <v>0</v>
      </c>
      <c r="L121" s="6">
        <v>0</v>
      </c>
      <c r="M121" s="6">
        <v>0.4</v>
      </c>
      <c r="O121" s="7">
        <f t="shared" si="31"/>
        <v>0</v>
      </c>
      <c r="P121" s="7">
        <f t="shared" si="29"/>
        <v>0</v>
      </c>
      <c r="Q121" s="7">
        <f t="shared" si="29"/>
        <v>0</v>
      </c>
      <c r="AO121" s="18"/>
      <c r="AP121" s="18"/>
      <c r="AQ121" s="18"/>
    </row>
    <row r="122" spans="1:43" x14ac:dyDescent="0.2">
      <c r="A122" s="55"/>
      <c r="B122" s="1" t="s">
        <v>16</v>
      </c>
      <c r="C122" s="6">
        <f t="shared" si="30"/>
        <v>28.1</v>
      </c>
      <c r="D122" s="6">
        <f t="shared" si="28"/>
        <v>0</v>
      </c>
      <c r="E122" s="6">
        <f t="shared" si="28"/>
        <v>0</v>
      </c>
      <c r="G122" s="6">
        <v>28.1</v>
      </c>
      <c r="H122" s="6">
        <v>0</v>
      </c>
      <c r="I122" s="6">
        <v>-5.9</v>
      </c>
      <c r="K122" s="6">
        <v>0</v>
      </c>
      <c r="L122" s="6">
        <v>0</v>
      </c>
      <c r="M122" s="6">
        <v>5.9</v>
      </c>
      <c r="O122" s="7">
        <f t="shared" si="31"/>
        <v>0</v>
      </c>
      <c r="P122" s="7">
        <f t="shared" si="29"/>
        <v>0</v>
      </c>
      <c r="Q122" s="7">
        <f t="shared" si="29"/>
        <v>0</v>
      </c>
      <c r="AO122" s="18"/>
      <c r="AP122" s="18"/>
      <c r="AQ122" s="18"/>
    </row>
    <row r="123" spans="1:43" ht="19" x14ac:dyDescent="0.2">
      <c r="C123" s="53" t="s">
        <v>38</v>
      </c>
      <c r="D123" s="53"/>
      <c r="E123" s="53"/>
      <c r="G123" s="61" t="s">
        <v>39</v>
      </c>
      <c r="H123" s="61"/>
      <c r="I123" s="61"/>
      <c r="K123" s="61" t="s">
        <v>40</v>
      </c>
      <c r="L123" s="61"/>
      <c r="M123" s="61"/>
      <c r="N123" s="17"/>
      <c r="O123" s="17" t="s">
        <v>41</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55" t="s">
        <v>3</v>
      </c>
      <c r="B128" s="1" t="s">
        <v>22</v>
      </c>
      <c r="C128" s="6">
        <f t="shared" ref="C128:C133" si="32">AD65</f>
        <v>100</v>
      </c>
      <c r="D128" s="6">
        <f t="array" ref="D128:D133">TRANSPOSE(L58:Q58)</f>
        <v>22.4</v>
      </c>
      <c r="F128" s="6">
        <f>C128/D128</f>
        <v>4.4642857142857144</v>
      </c>
    </row>
    <row r="129" spans="1:12" x14ac:dyDescent="0.2">
      <c r="A129" s="55"/>
      <c r="B129" s="1" t="s">
        <v>24</v>
      </c>
      <c r="C129" s="6">
        <f t="shared" si="32"/>
        <v>87</v>
      </c>
      <c r="D129" s="6">
        <v>78.2</v>
      </c>
      <c r="F129" s="6">
        <f t="shared" ref="F129:F133" si="33">C129/D129</f>
        <v>1.1125319693094629</v>
      </c>
    </row>
    <row r="130" spans="1:12" x14ac:dyDescent="0.2">
      <c r="A130" s="55"/>
      <c r="B130" s="1" t="s">
        <v>25</v>
      </c>
      <c r="C130" s="6">
        <f t="shared" si="32"/>
        <v>17.8</v>
      </c>
      <c r="D130" s="6">
        <v>12.6</v>
      </c>
      <c r="F130" s="6">
        <f t="shared" si="33"/>
        <v>1.4126984126984128</v>
      </c>
    </row>
    <row r="131" spans="1:12" x14ac:dyDescent="0.2">
      <c r="A131" s="55"/>
      <c r="B131" s="1" t="s">
        <v>0</v>
      </c>
      <c r="C131" s="6">
        <f t="shared" si="32"/>
        <v>44.4</v>
      </c>
      <c r="D131" s="6">
        <v>25.2</v>
      </c>
      <c r="F131" s="6">
        <f t="shared" si="33"/>
        <v>1.7619047619047619</v>
      </c>
    </row>
    <row r="132" spans="1:12" x14ac:dyDescent="0.2">
      <c r="A132" s="55"/>
      <c r="B132" s="1" t="s">
        <v>15</v>
      </c>
      <c r="C132" s="6">
        <f t="shared" si="32"/>
        <v>19.899999999999999</v>
      </c>
      <c r="D132" s="6">
        <v>0.4</v>
      </c>
      <c r="F132" s="6">
        <f t="shared" si="33"/>
        <v>49.749999999999993</v>
      </c>
    </row>
    <row r="133" spans="1:12" x14ac:dyDescent="0.2">
      <c r="A133" s="55"/>
      <c r="B133" s="1" t="s">
        <v>16</v>
      </c>
      <c r="C133" s="6">
        <f t="shared" si="32"/>
        <v>28.1</v>
      </c>
      <c r="D133" s="6">
        <v>5.9</v>
      </c>
      <c r="F133" s="6">
        <f t="shared" si="33"/>
        <v>4.7627118644067794</v>
      </c>
    </row>
    <row r="134" spans="1:12" ht="20" x14ac:dyDescent="0.25">
      <c r="C134" s="46" t="s">
        <v>34</v>
      </c>
      <c r="D134" s="47" t="s">
        <v>68</v>
      </c>
      <c r="F134" s="32" t="s">
        <v>67</v>
      </c>
    </row>
    <row r="136" spans="1:12" ht="47" x14ac:dyDescent="0.55000000000000004">
      <c r="A136" s="27" t="s">
        <v>76</v>
      </c>
    </row>
    <row r="138" spans="1:12" x14ac:dyDescent="0.2">
      <c r="C138" s="53" t="s">
        <v>3</v>
      </c>
      <c r="D138" s="53"/>
      <c r="E138" s="53"/>
      <c r="F138" s="53"/>
      <c r="G138" s="53"/>
      <c r="H138" s="53"/>
    </row>
    <row r="139" spans="1:12" ht="114" x14ac:dyDescent="0.2">
      <c r="C139" s="2" t="s">
        <v>22</v>
      </c>
      <c r="D139" s="2" t="s">
        <v>24</v>
      </c>
      <c r="E139" s="2" t="s">
        <v>25</v>
      </c>
      <c r="F139" s="2" t="s">
        <v>0</v>
      </c>
      <c r="G139" s="2" t="s">
        <v>15</v>
      </c>
      <c r="H139" s="2" t="s">
        <v>16</v>
      </c>
    </row>
    <row r="140" spans="1:12" x14ac:dyDescent="0.2">
      <c r="A140" s="55" t="s">
        <v>3</v>
      </c>
      <c r="B140" s="1" t="s">
        <v>22</v>
      </c>
      <c r="C140" s="6">
        <f t="shared" ref="C140:H145" ca="1" si="34">IF((ROW()-ROW($C$140))=(COLUMN()-COLUMN($C$140)),INDIRECT(ADDRESS(ROW(L$58),COLUMN(L$58))),0)</f>
        <v>22.4</v>
      </c>
      <c r="D140" s="6">
        <f t="shared" ca="1" si="34"/>
        <v>0</v>
      </c>
      <c r="E140" s="6">
        <f t="shared" ca="1" si="34"/>
        <v>0</v>
      </c>
      <c r="F140" s="6">
        <f t="shared" ca="1" si="34"/>
        <v>0</v>
      </c>
      <c r="G140" s="6">
        <f t="shared" ca="1" si="34"/>
        <v>0</v>
      </c>
      <c r="H140" s="6">
        <f t="shared" ca="1" si="34"/>
        <v>0</v>
      </c>
      <c r="J140" s="6">
        <f t="array" aca="1" ref="J140:J145" ca="1">MMULT(C140:H145, F128:F133)</f>
        <v>100</v>
      </c>
      <c r="L140" s="7">
        <f t="shared" ref="L140:L145" ca="1" si="35">J140-AD65</f>
        <v>0</v>
      </c>
    </row>
    <row r="141" spans="1:12" x14ac:dyDescent="0.2">
      <c r="A141" s="55"/>
      <c r="B141" s="1" t="s">
        <v>24</v>
      </c>
      <c r="C141" s="6">
        <f t="shared" ca="1" si="34"/>
        <v>0</v>
      </c>
      <c r="D141" s="6">
        <f t="shared" ca="1" si="34"/>
        <v>78.2</v>
      </c>
      <c r="E141" s="6">
        <f t="shared" ca="1" si="34"/>
        <v>0</v>
      </c>
      <c r="F141" s="6">
        <f t="shared" ca="1" si="34"/>
        <v>0</v>
      </c>
      <c r="G141" s="6">
        <f t="shared" ca="1" si="34"/>
        <v>0</v>
      </c>
      <c r="H141" s="6">
        <f t="shared" ca="1" si="34"/>
        <v>0</v>
      </c>
      <c r="J141" s="6">
        <f ca="1"/>
        <v>87</v>
      </c>
      <c r="L141" s="7">
        <f t="shared" ca="1" si="35"/>
        <v>0</v>
      </c>
    </row>
    <row r="142" spans="1:12" x14ac:dyDescent="0.2">
      <c r="A142" s="55"/>
      <c r="B142" s="1" t="s">
        <v>25</v>
      </c>
      <c r="C142" s="6">
        <f t="shared" ca="1" si="34"/>
        <v>0</v>
      </c>
      <c r="D142" s="6">
        <f t="shared" ca="1" si="34"/>
        <v>0</v>
      </c>
      <c r="E142" s="6">
        <f t="shared" ca="1" si="34"/>
        <v>12.6</v>
      </c>
      <c r="F142" s="6">
        <f t="shared" ca="1" si="34"/>
        <v>0</v>
      </c>
      <c r="G142" s="6">
        <f t="shared" ca="1" si="34"/>
        <v>0</v>
      </c>
      <c r="H142" s="6">
        <f t="shared" ca="1" si="34"/>
        <v>0</v>
      </c>
      <c r="J142" s="6">
        <f ca="1"/>
        <v>17.8</v>
      </c>
      <c r="L142" s="7">
        <f t="shared" ca="1" si="35"/>
        <v>0</v>
      </c>
    </row>
    <row r="143" spans="1:12" x14ac:dyDescent="0.2">
      <c r="A143" s="55"/>
      <c r="B143" s="1" t="s">
        <v>0</v>
      </c>
      <c r="C143" s="6">
        <f t="shared" ca="1" si="34"/>
        <v>0</v>
      </c>
      <c r="D143" s="6">
        <f t="shared" ca="1" si="34"/>
        <v>0</v>
      </c>
      <c r="E143" s="6">
        <f t="shared" ca="1" si="34"/>
        <v>0</v>
      </c>
      <c r="F143" s="6">
        <f t="shared" ca="1" si="34"/>
        <v>25.2</v>
      </c>
      <c r="G143" s="6">
        <f t="shared" ca="1" si="34"/>
        <v>0</v>
      </c>
      <c r="H143" s="6">
        <f t="shared" ca="1" si="34"/>
        <v>0</v>
      </c>
      <c r="J143" s="6">
        <f ca="1"/>
        <v>44.4</v>
      </c>
      <c r="L143" s="7">
        <f t="shared" ca="1" si="35"/>
        <v>0</v>
      </c>
    </row>
    <row r="144" spans="1:12" x14ac:dyDescent="0.2">
      <c r="A144" s="55"/>
      <c r="B144" s="1" t="s">
        <v>15</v>
      </c>
      <c r="C144" s="6">
        <f t="shared" ca="1" si="34"/>
        <v>0</v>
      </c>
      <c r="D144" s="6">
        <f t="shared" ca="1" si="34"/>
        <v>0</v>
      </c>
      <c r="E144" s="6">
        <f t="shared" ca="1" si="34"/>
        <v>0</v>
      </c>
      <c r="F144" s="6">
        <f t="shared" ca="1" si="34"/>
        <v>0</v>
      </c>
      <c r="G144" s="6">
        <f t="shared" ca="1" si="34"/>
        <v>0.4</v>
      </c>
      <c r="H144" s="6">
        <f t="shared" ca="1" si="34"/>
        <v>0</v>
      </c>
      <c r="J144" s="6">
        <f ca="1"/>
        <v>19.899999999999999</v>
      </c>
      <c r="L144" s="7">
        <f t="shared" ca="1" si="35"/>
        <v>0</v>
      </c>
    </row>
    <row r="145" spans="1:12" x14ac:dyDescent="0.2">
      <c r="A145" s="55"/>
      <c r="B145" s="1" t="s">
        <v>16</v>
      </c>
      <c r="C145" s="6">
        <f t="shared" ca="1" si="34"/>
        <v>0</v>
      </c>
      <c r="D145" s="6">
        <f t="shared" ca="1" si="34"/>
        <v>0</v>
      </c>
      <c r="E145" s="6">
        <f t="shared" ca="1" si="34"/>
        <v>0</v>
      </c>
      <c r="F145" s="6">
        <f t="shared" ca="1" si="34"/>
        <v>0</v>
      </c>
      <c r="G145" s="6">
        <f t="shared" ca="1" si="34"/>
        <v>0</v>
      </c>
      <c r="H145" s="6">
        <f t="shared" ca="1" si="34"/>
        <v>5.9</v>
      </c>
      <c r="J145" s="6">
        <f ca="1"/>
        <v>28.1</v>
      </c>
      <c r="L145" s="7">
        <f t="shared" ca="1" si="35"/>
        <v>0</v>
      </c>
    </row>
    <row r="146" spans="1:12" ht="18" x14ac:dyDescent="0.25">
      <c r="C146" s="53" t="s">
        <v>77</v>
      </c>
      <c r="D146" s="53"/>
      <c r="E146" s="53"/>
      <c r="F146" s="53"/>
      <c r="G146" s="53"/>
      <c r="H146" s="53"/>
      <c r="J146" s="33" t="s">
        <v>79</v>
      </c>
    </row>
    <row r="147" spans="1:12" x14ac:dyDescent="0.2">
      <c r="L147" t="s">
        <v>78</v>
      </c>
    </row>
  </sheetData>
  <mergeCells count="111">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EY1:GE1"/>
    <mergeCell ref="FD43:FK43"/>
    <mergeCell ref="FM43:FR43"/>
    <mergeCell ref="FT43:FU43"/>
    <mergeCell ref="FB45:FB52"/>
    <mergeCell ref="FM53:FR53"/>
    <mergeCell ref="FT53:FU53"/>
    <mergeCell ref="EC43:ED43"/>
    <mergeCell ref="EC53:ED53"/>
    <mergeCell ref="DK78:DK79"/>
    <mergeCell ref="DM80:DT80"/>
    <mergeCell ref="BE80:BL80"/>
    <mergeCell ref="BE76:BL76"/>
    <mergeCell ref="DB94:DI94"/>
    <mergeCell ref="DM71:DT71"/>
    <mergeCell ref="DV53:EA53"/>
    <mergeCell ref="DV43:EA43"/>
    <mergeCell ref="DK45:DK52"/>
    <mergeCell ref="DK65:DK70"/>
    <mergeCell ref="DM43:DT43"/>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L94:Q94"/>
    <mergeCell ref="AI94:AP94"/>
    <mergeCell ref="AT94:BA94"/>
    <mergeCell ref="BE94:BL94"/>
    <mergeCell ref="BT94:BY94"/>
    <mergeCell ref="C80:J80"/>
    <mergeCell ref="AI80:AJ80"/>
    <mergeCell ref="AL80:AM80"/>
    <mergeCell ref="AT80:BA80"/>
    <mergeCell ref="C82:J82"/>
    <mergeCell ref="C84:J84"/>
    <mergeCell ref="AI84:AP84"/>
    <mergeCell ref="AT84:BA84"/>
    <mergeCell ref="C73:J73"/>
    <mergeCell ref="AI76:AJ76"/>
    <mergeCell ref="AL76:AM76"/>
    <mergeCell ref="AT76:BA76"/>
    <mergeCell ref="A78:A79"/>
    <mergeCell ref="C71:J71"/>
    <mergeCell ref="Z71:AB71"/>
    <mergeCell ref="AI71:AN71"/>
    <mergeCell ref="AT71:BA71"/>
    <mergeCell ref="BE71:BL71"/>
    <mergeCell ref="BT71:BY71"/>
    <mergeCell ref="Z63:AB63"/>
    <mergeCell ref="AI63:AN63"/>
    <mergeCell ref="AT63:BA63"/>
    <mergeCell ref="BE63:BL63"/>
    <mergeCell ref="BT63:BY63"/>
    <mergeCell ref="A65:A70"/>
    <mergeCell ref="BE53:BJ53"/>
    <mergeCell ref="BT53:BY53"/>
    <mergeCell ref="CA53:CH53"/>
    <mergeCell ref="J54:J56"/>
    <mergeCell ref="L57:Q57"/>
    <mergeCell ref="L59:Q59"/>
    <mergeCell ref="A45:A52"/>
    <mergeCell ref="U45:U52"/>
    <mergeCell ref="L53:Q53"/>
    <mergeCell ref="W53:X53"/>
    <mergeCell ref="AI53:AP53"/>
    <mergeCell ref="AT53:AY53"/>
    <mergeCell ref="AI43:AP43"/>
    <mergeCell ref="AT43:AY43"/>
    <mergeCell ref="BE43:BJ43"/>
    <mergeCell ref="BT43:BY43"/>
    <mergeCell ref="CA43:CH43"/>
    <mergeCell ref="CJ43:CK43"/>
    <mergeCell ref="C29:E29"/>
    <mergeCell ref="A31:A38"/>
    <mergeCell ref="C39:E39"/>
    <mergeCell ref="C43:J43"/>
    <mergeCell ref="L43:Q43"/>
    <mergeCell ref="W43:X43"/>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workbookViewId="0">
      <selection activeCell="G27" sqref="G27"/>
    </sheetView>
  </sheetViews>
  <sheetFormatPr baseColWidth="10" defaultRowHeight="16" x14ac:dyDescent="0.2"/>
  <cols>
    <col min="7" max="7" width="16.1640625" customWidth="1"/>
  </cols>
  <sheetData>
    <row r="1" spans="1:10" x14ac:dyDescent="0.2">
      <c r="A1" t="s">
        <v>91</v>
      </c>
      <c r="B1" t="s">
        <v>92</v>
      </c>
      <c r="C1" t="s">
        <v>93</v>
      </c>
      <c r="D1" t="s">
        <v>94</v>
      </c>
      <c r="E1" t="s">
        <v>95</v>
      </c>
      <c r="F1" t="s">
        <v>96</v>
      </c>
      <c r="G1" t="s">
        <v>97</v>
      </c>
      <c r="H1" t="s">
        <v>98</v>
      </c>
      <c r="I1" t="s">
        <v>113</v>
      </c>
      <c r="J1" t="s">
        <v>99</v>
      </c>
    </row>
    <row r="2" spans="1:10" x14ac:dyDescent="0.2">
      <c r="A2" t="s">
        <v>110</v>
      </c>
      <c r="B2">
        <v>2000</v>
      </c>
      <c r="C2" t="s">
        <v>100</v>
      </c>
      <c r="D2" t="s">
        <v>101</v>
      </c>
      <c r="E2" t="s">
        <v>112</v>
      </c>
      <c r="F2" t="s">
        <v>111</v>
      </c>
      <c r="G2" t="s">
        <v>102</v>
      </c>
      <c r="H2" t="s">
        <v>23</v>
      </c>
      <c r="I2" t="e">
        <f>#REF!</f>
        <v>#REF!</v>
      </c>
      <c r="J2" t="s">
        <v>103</v>
      </c>
    </row>
    <row r="3" spans="1:10" x14ac:dyDescent="0.2">
      <c r="A3" t="s">
        <v>110</v>
      </c>
      <c r="B3">
        <v>2000</v>
      </c>
      <c r="C3" t="s">
        <v>100</v>
      </c>
      <c r="D3" t="s">
        <v>101</v>
      </c>
      <c r="E3" t="s">
        <v>112</v>
      </c>
      <c r="F3" t="s">
        <v>111</v>
      </c>
      <c r="G3" t="s">
        <v>21</v>
      </c>
      <c r="H3" t="s">
        <v>1</v>
      </c>
      <c r="I3" t="e">
        <f>#REF!</f>
        <v>#REF!</v>
      </c>
      <c r="J3" t="s">
        <v>103</v>
      </c>
    </row>
    <row r="4" spans="1:10" x14ac:dyDescent="0.2">
      <c r="A4" t="s">
        <v>110</v>
      </c>
      <c r="B4">
        <v>2000</v>
      </c>
      <c r="C4" t="s">
        <v>100</v>
      </c>
      <c r="D4" t="s">
        <v>104</v>
      </c>
      <c r="E4" t="s">
        <v>112</v>
      </c>
      <c r="F4" t="s">
        <v>111</v>
      </c>
      <c r="G4" t="s">
        <v>22</v>
      </c>
      <c r="H4" t="s">
        <v>23</v>
      </c>
      <c r="I4">
        <f>-PSUT!L42</f>
        <v>-97</v>
      </c>
      <c r="J4" t="s">
        <v>103</v>
      </c>
    </row>
    <row r="5" spans="1:10" x14ac:dyDescent="0.2">
      <c r="A5" t="s">
        <v>110</v>
      </c>
      <c r="B5">
        <v>2000</v>
      </c>
      <c r="C5" t="s">
        <v>100</v>
      </c>
      <c r="D5" t="s">
        <v>106</v>
      </c>
      <c r="E5" t="s">
        <v>112</v>
      </c>
      <c r="F5" t="s">
        <v>111</v>
      </c>
      <c r="G5" t="s">
        <v>22</v>
      </c>
      <c r="H5" t="s">
        <v>27</v>
      </c>
      <c r="I5" t="e">
        <f>-#REF!</f>
        <v>#REF!</v>
      </c>
      <c r="J5" t="s">
        <v>103</v>
      </c>
    </row>
    <row r="6" spans="1:10" x14ac:dyDescent="0.2">
      <c r="A6" t="s">
        <v>110</v>
      </c>
      <c r="B6">
        <v>2000</v>
      </c>
      <c r="C6" t="s">
        <v>100</v>
      </c>
      <c r="D6" t="s">
        <v>104</v>
      </c>
      <c r="E6" t="s">
        <v>112</v>
      </c>
      <c r="F6" t="s">
        <v>111</v>
      </c>
      <c r="G6" t="s">
        <v>22</v>
      </c>
      <c r="H6" t="s">
        <v>27</v>
      </c>
      <c r="I6" t="e">
        <f>#REF!</f>
        <v>#REF!</v>
      </c>
      <c r="J6" t="s">
        <v>103</v>
      </c>
    </row>
    <row r="7" spans="1:10" x14ac:dyDescent="0.2">
      <c r="A7" t="s">
        <v>110</v>
      </c>
      <c r="B7">
        <v>2000</v>
      </c>
      <c r="C7" t="s">
        <v>100</v>
      </c>
      <c r="D7" t="s">
        <v>104</v>
      </c>
      <c r="E7" t="s">
        <v>112</v>
      </c>
      <c r="F7" t="s">
        <v>111</v>
      </c>
      <c r="G7" t="s">
        <v>24</v>
      </c>
      <c r="H7" t="s">
        <v>1</v>
      </c>
      <c r="I7" t="e">
        <f>-#REF!</f>
        <v>#REF!</v>
      </c>
      <c r="J7" t="s">
        <v>103</v>
      </c>
    </row>
    <row r="8" spans="1:10" x14ac:dyDescent="0.2">
      <c r="A8" t="s">
        <v>110</v>
      </c>
      <c r="B8">
        <v>2000</v>
      </c>
      <c r="C8" t="s">
        <v>100</v>
      </c>
      <c r="D8" t="s">
        <v>104</v>
      </c>
      <c r="E8" t="s">
        <v>112</v>
      </c>
      <c r="F8" t="s">
        <v>111</v>
      </c>
      <c r="G8" t="s">
        <v>24</v>
      </c>
      <c r="H8" t="s">
        <v>26</v>
      </c>
      <c r="I8" t="e">
        <f>#REF!</f>
        <v>#REF!</v>
      </c>
      <c r="J8" t="s">
        <v>103</v>
      </c>
    </row>
    <row r="9" spans="1:10" x14ac:dyDescent="0.2">
      <c r="A9" t="s">
        <v>110</v>
      </c>
      <c r="B9">
        <v>2000</v>
      </c>
      <c r="C9" t="s">
        <v>100</v>
      </c>
      <c r="D9" t="s">
        <v>104</v>
      </c>
      <c r="E9" t="s">
        <v>112</v>
      </c>
      <c r="F9" t="s">
        <v>111</v>
      </c>
      <c r="G9" t="s">
        <v>25</v>
      </c>
      <c r="H9" t="s">
        <v>26</v>
      </c>
      <c r="I9" t="e">
        <f>-#REF!</f>
        <v>#REF!</v>
      </c>
      <c r="J9" t="s">
        <v>103</v>
      </c>
    </row>
    <row r="10" spans="1:10" x14ac:dyDescent="0.2">
      <c r="A10" t="s">
        <v>110</v>
      </c>
      <c r="B10">
        <v>2000</v>
      </c>
      <c r="C10" t="s">
        <v>100</v>
      </c>
      <c r="D10" t="s">
        <v>104</v>
      </c>
      <c r="E10" t="s">
        <v>112</v>
      </c>
      <c r="F10" t="s">
        <v>111</v>
      </c>
      <c r="G10" t="s">
        <v>25</v>
      </c>
      <c r="H10" t="s">
        <v>29</v>
      </c>
      <c r="I10" t="e">
        <f>#REF!</f>
        <v>#REF!</v>
      </c>
      <c r="J10" t="s">
        <v>103</v>
      </c>
    </row>
    <row r="11" spans="1:10" x14ac:dyDescent="0.2">
      <c r="A11" t="s">
        <v>110</v>
      </c>
      <c r="B11">
        <v>2000</v>
      </c>
      <c r="C11" t="s">
        <v>100</v>
      </c>
      <c r="D11" t="s">
        <v>104</v>
      </c>
      <c r="E11" t="s">
        <v>112</v>
      </c>
      <c r="F11" t="s">
        <v>111</v>
      </c>
      <c r="G11" t="s">
        <v>16</v>
      </c>
      <c r="H11" t="s">
        <v>26</v>
      </c>
      <c r="I11" t="e">
        <f>-#REF!</f>
        <v>#REF!</v>
      </c>
      <c r="J11" t="s">
        <v>103</v>
      </c>
    </row>
    <row r="12" spans="1:10" x14ac:dyDescent="0.2">
      <c r="A12" t="s">
        <v>110</v>
      </c>
      <c r="B12">
        <v>2000</v>
      </c>
      <c r="C12" t="s">
        <v>100</v>
      </c>
      <c r="D12" t="s">
        <v>104</v>
      </c>
      <c r="E12" t="s">
        <v>112</v>
      </c>
      <c r="F12" t="s">
        <v>111</v>
      </c>
      <c r="G12" t="s">
        <v>16</v>
      </c>
      <c r="H12" t="s">
        <v>18</v>
      </c>
      <c r="I12" t="e">
        <f>#REF!</f>
        <v>#REF!</v>
      </c>
      <c r="J12" t="s">
        <v>33</v>
      </c>
    </row>
    <row r="13" spans="1:10" x14ac:dyDescent="0.2">
      <c r="A13" t="s">
        <v>110</v>
      </c>
      <c r="B13">
        <v>2000</v>
      </c>
      <c r="C13" t="s">
        <v>100</v>
      </c>
      <c r="D13" t="s">
        <v>104</v>
      </c>
      <c r="E13" t="s">
        <v>112</v>
      </c>
      <c r="F13" t="s">
        <v>111</v>
      </c>
      <c r="G13" t="s">
        <v>15</v>
      </c>
      <c r="H13" t="s">
        <v>27</v>
      </c>
      <c r="I13" t="e">
        <f>-#REF!</f>
        <v>#REF!</v>
      </c>
      <c r="J13" t="s">
        <v>103</v>
      </c>
    </row>
    <row r="14" spans="1:10" x14ac:dyDescent="0.2">
      <c r="A14" t="s">
        <v>110</v>
      </c>
      <c r="B14">
        <v>2000</v>
      </c>
      <c r="C14" t="s">
        <v>100</v>
      </c>
      <c r="D14" t="s">
        <v>104</v>
      </c>
      <c r="E14" t="s">
        <v>112</v>
      </c>
      <c r="F14" t="s">
        <v>111</v>
      </c>
      <c r="G14" t="s">
        <v>15</v>
      </c>
      <c r="H14" t="s">
        <v>29</v>
      </c>
      <c r="I14" t="e">
        <f>-#REF!</f>
        <v>#REF!</v>
      </c>
      <c r="J14" t="s">
        <v>103</v>
      </c>
    </row>
    <row r="15" spans="1:10" x14ac:dyDescent="0.2">
      <c r="A15" t="s">
        <v>110</v>
      </c>
      <c r="B15">
        <v>2000</v>
      </c>
      <c r="C15" t="s">
        <v>100</v>
      </c>
      <c r="D15" t="s">
        <v>104</v>
      </c>
      <c r="E15" t="s">
        <v>112</v>
      </c>
      <c r="F15" t="s">
        <v>111</v>
      </c>
      <c r="G15" t="s">
        <v>15</v>
      </c>
      <c r="H15" t="s">
        <v>17</v>
      </c>
      <c r="I15" t="e">
        <f>#REF!</f>
        <v>#REF!</v>
      </c>
      <c r="J15" t="s">
        <v>33</v>
      </c>
    </row>
    <row r="16" spans="1:10" x14ac:dyDescent="0.2">
      <c r="A16" t="s">
        <v>110</v>
      </c>
      <c r="B16">
        <v>2000</v>
      </c>
      <c r="C16" t="s">
        <v>100</v>
      </c>
      <c r="D16" t="s">
        <v>104</v>
      </c>
      <c r="E16" t="s">
        <v>112</v>
      </c>
      <c r="F16" t="s">
        <v>111</v>
      </c>
      <c r="G16" t="s">
        <v>0</v>
      </c>
      <c r="H16" t="s">
        <v>29</v>
      </c>
      <c r="I16" t="e">
        <f>-#REF!</f>
        <v>#REF!</v>
      </c>
      <c r="J16" t="s">
        <v>103</v>
      </c>
    </row>
    <row r="17" spans="1:10" x14ac:dyDescent="0.2">
      <c r="A17" t="s">
        <v>110</v>
      </c>
      <c r="B17">
        <v>2000</v>
      </c>
      <c r="C17" t="s">
        <v>100</v>
      </c>
      <c r="D17" t="s">
        <v>104</v>
      </c>
      <c r="E17" t="s">
        <v>112</v>
      </c>
      <c r="F17" t="s">
        <v>111</v>
      </c>
      <c r="G17" t="s">
        <v>0</v>
      </c>
      <c r="H17" t="s">
        <v>26</v>
      </c>
      <c r="I17" t="e">
        <f>-#REF!</f>
        <v>#REF!</v>
      </c>
      <c r="J17" t="s">
        <v>103</v>
      </c>
    </row>
    <row r="18" spans="1:10" x14ac:dyDescent="0.2">
      <c r="A18" t="s">
        <v>110</v>
      </c>
      <c r="B18">
        <v>2000</v>
      </c>
      <c r="C18" t="s">
        <v>100</v>
      </c>
      <c r="D18" t="s">
        <v>104</v>
      </c>
      <c r="E18" t="s">
        <v>112</v>
      </c>
      <c r="F18" t="s">
        <v>111</v>
      </c>
      <c r="G18" t="s">
        <v>0</v>
      </c>
      <c r="H18" t="s">
        <v>19</v>
      </c>
      <c r="I18" t="e">
        <f>#REF!</f>
        <v>#REF!</v>
      </c>
      <c r="J18" t="s">
        <v>105</v>
      </c>
    </row>
    <row r="19" spans="1:10" x14ac:dyDescent="0.2">
      <c r="A19" t="s">
        <v>110</v>
      </c>
      <c r="B19">
        <v>2000</v>
      </c>
      <c r="C19" t="s">
        <v>107</v>
      </c>
      <c r="D19" t="s">
        <v>109</v>
      </c>
      <c r="E19" t="s">
        <v>112</v>
      </c>
      <c r="F19" t="s">
        <v>111</v>
      </c>
      <c r="G19" t="s">
        <v>109</v>
      </c>
      <c r="H19" t="s">
        <v>18</v>
      </c>
      <c r="I19" t="e">
        <f>#REF!</f>
        <v>#REF!</v>
      </c>
      <c r="J19" t="s">
        <v>33</v>
      </c>
    </row>
    <row r="20" spans="1:10" x14ac:dyDescent="0.2">
      <c r="A20" t="s">
        <v>110</v>
      </c>
      <c r="B20">
        <v>2000</v>
      </c>
      <c r="C20" t="s">
        <v>107</v>
      </c>
      <c r="D20" t="s">
        <v>109</v>
      </c>
      <c r="E20" t="s">
        <v>112</v>
      </c>
      <c r="F20" t="s">
        <v>111</v>
      </c>
      <c r="G20" t="s">
        <v>109</v>
      </c>
      <c r="H20" t="s">
        <v>17</v>
      </c>
      <c r="I20" t="e">
        <f>#REF!</f>
        <v>#REF!</v>
      </c>
      <c r="J20" t="s">
        <v>33</v>
      </c>
    </row>
    <row r="21" spans="1:10" x14ac:dyDescent="0.2">
      <c r="A21" t="s">
        <v>110</v>
      </c>
      <c r="B21">
        <v>2000</v>
      </c>
      <c r="C21" t="s">
        <v>107</v>
      </c>
      <c r="D21" t="s">
        <v>108</v>
      </c>
      <c r="E21" t="s">
        <v>112</v>
      </c>
      <c r="F21" t="s">
        <v>111</v>
      </c>
      <c r="G21" t="s">
        <v>108</v>
      </c>
      <c r="H21" t="s">
        <v>19</v>
      </c>
      <c r="I21" t="e">
        <f>#REF!</f>
        <v>#REF!</v>
      </c>
      <c r="J21" t="s">
        <v>105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RawECCData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2021-04-16T01:01:57Z</dcterms:modified>
</cp:coreProperties>
</file>