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43EB0818-2E8F-B04B-A23E-8A366408C04E}" xr6:coauthVersionLast="46" xr6:coauthVersionMax="46" xr10:uidLastSave="{00000000-0000-0000-0000-000000000000}"/>
  <bookViews>
    <workbookView xWindow="0" yWindow="460" windowWidth="51200" windowHeight="28340" activeTab="3" xr2:uid="{00000000-000D-0000-FFFF-FFFF00000000}"/>
  </bookViews>
  <sheets>
    <sheet name="Meta" sheetId="10" r:id="rId1"/>
    <sheet name="PSUT" sheetId="8" r:id="rId2"/>
    <sheet name="Rev Upstream swim Rev" sheetId="12" r:id="rId3"/>
    <sheet name="Downstream direct calcs" sheetId="13" r:id="rId4"/>
  </sheets>
  <calcPr calcId="191029"/>
</workbook>
</file>

<file path=xl/calcChain.xml><?xml version="1.0" encoding="utf-8"?>
<calcChain xmlns="http://schemas.openxmlformats.org/spreadsheetml/2006/main">
  <c r="EO84" i="13" l="1"/>
  <c r="EQ84" i="13"/>
  <c r="ER84" i="13"/>
  <c r="ES84" i="13"/>
  <c r="ET84" i="13"/>
  <c r="EU84" i="13"/>
  <c r="EV84" i="13"/>
  <c r="EO85" i="13"/>
  <c r="EP85" i="13"/>
  <c r="ER85" i="13"/>
  <c r="ES85" i="13"/>
  <c r="ET85" i="13"/>
  <c r="EU85" i="13"/>
  <c r="EV85" i="13"/>
  <c r="EO86" i="13"/>
  <c r="EP86" i="13"/>
  <c r="EQ86" i="13"/>
  <c r="ES86" i="13"/>
  <c r="ET86" i="13"/>
  <c r="EU86" i="13"/>
  <c r="EV86" i="13"/>
  <c r="EO87" i="13"/>
  <c r="EP87" i="13"/>
  <c r="EQ87" i="13"/>
  <c r="ER87" i="13"/>
  <c r="ET87" i="13"/>
  <c r="EU87" i="13"/>
  <c r="EV87" i="13"/>
  <c r="EO88" i="13"/>
  <c r="EP88" i="13"/>
  <c r="EQ88" i="13"/>
  <c r="ER88" i="13"/>
  <c r="ES88" i="13"/>
  <c r="EU88" i="13"/>
  <c r="EV88" i="13"/>
  <c r="EO89" i="13"/>
  <c r="EP89" i="13"/>
  <c r="EQ89" i="13"/>
  <c r="ER89" i="13"/>
  <c r="ES89" i="13"/>
  <c r="ET89" i="13"/>
  <c r="EV89" i="13"/>
  <c r="EO90" i="13"/>
  <c r="EP90" i="13"/>
  <c r="EQ90" i="13"/>
  <c r="ER90" i="13"/>
  <c r="ES90" i="13"/>
  <c r="ET90" i="13"/>
  <c r="EU90" i="13"/>
  <c r="EP83" i="13"/>
  <c r="EQ83" i="13"/>
  <c r="ER83" i="13"/>
  <c r="ES83" i="13"/>
  <c r="ET83" i="13"/>
  <c r="EU83" i="13"/>
  <c r="EV83" i="13"/>
  <c r="EO63" i="13"/>
  <c r="EQ63" i="13"/>
  <c r="ER63" i="13"/>
  <c r="ES63" i="13"/>
  <c r="ET63" i="13"/>
  <c r="EO64" i="13"/>
  <c r="EP64" i="13"/>
  <c r="ER64" i="13"/>
  <c r="ES64" i="13"/>
  <c r="ET64" i="13"/>
  <c r="EO65" i="13"/>
  <c r="EP65" i="13"/>
  <c r="EQ65" i="13"/>
  <c r="ES65" i="13"/>
  <c r="ET65" i="13"/>
  <c r="EO66" i="13"/>
  <c r="EP66" i="13"/>
  <c r="EQ66" i="13"/>
  <c r="ER66" i="13"/>
  <c r="ET66" i="13"/>
  <c r="EO67" i="13"/>
  <c r="EP67" i="13"/>
  <c r="EQ67" i="13"/>
  <c r="ER67" i="13"/>
  <c r="ES67" i="13"/>
  <c r="EP62" i="13"/>
  <c r="EQ62" i="13"/>
  <c r="ER62" i="13"/>
  <c r="ES62" i="13"/>
  <c r="ET62" i="13"/>
  <c r="CS42" i="13" a="1"/>
  <c r="CS42" i="13" s="1"/>
  <c r="G142" i="13"/>
  <c r="F142" i="13"/>
  <c r="E142" i="13"/>
  <c r="D142" i="13"/>
  <c r="C142" i="13"/>
  <c r="H141" i="13"/>
  <c r="F141" i="13"/>
  <c r="E141" i="13"/>
  <c r="D141" i="13"/>
  <c r="C141" i="13"/>
  <c r="H140" i="13"/>
  <c r="G140" i="13"/>
  <c r="E140" i="13"/>
  <c r="D140" i="13"/>
  <c r="C140" i="13"/>
  <c r="H139" i="13"/>
  <c r="G139" i="13"/>
  <c r="F139" i="13"/>
  <c r="D139" i="13"/>
  <c r="C139" i="13"/>
  <c r="H138" i="13"/>
  <c r="G138" i="13"/>
  <c r="F138" i="13"/>
  <c r="E138" i="13"/>
  <c r="C138" i="13"/>
  <c r="H137" i="13"/>
  <c r="G137" i="13"/>
  <c r="F137" i="13"/>
  <c r="E137" i="13"/>
  <c r="D137" i="13"/>
  <c r="G105" i="13"/>
  <c r="J78" i="13"/>
  <c r="J80" i="13" s="1"/>
  <c r="I78" i="13"/>
  <c r="H78" i="13"/>
  <c r="H80" i="13" s="1"/>
  <c r="G78" i="13"/>
  <c r="F78" i="13"/>
  <c r="E78" i="13"/>
  <c r="AI76" i="13"/>
  <c r="D76" i="13"/>
  <c r="AJ75" i="13"/>
  <c r="C75" i="13"/>
  <c r="H69" i="13"/>
  <c r="F69" i="13"/>
  <c r="D69" i="13"/>
  <c r="C69" i="13"/>
  <c r="BX67" i="13"/>
  <c r="BW67" i="13"/>
  <c r="BV67" i="13"/>
  <c r="BU67" i="13"/>
  <c r="BT67" i="13"/>
  <c r="AM67" i="13"/>
  <c r="AL67" i="13"/>
  <c r="AK67" i="13"/>
  <c r="AJ67" i="13"/>
  <c r="AI67" i="13"/>
  <c r="J67" i="13"/>
  <c r="J69" i="13" s="1"/>
  <c r="BY66" i="13"/>
  <c r="BW66" i="13"/>
  <c r="BV66" i="13"/>
  <c r="BU66" i="13"/>
  <c r="BT66" i="13"/>
  <c r="AN66" i="13"/>
  <c r="AL66" i="13"/>
  <c r="AK66" i="13"/>
  <c r="AJ66" i="13"/>
  <c r="AI66" i="13"/>
  <c r="I66" i="13"/>
  <c r="I69" i="13" s="1"/>
  <c r="BY65" i="13"/>
  <c r="BX65" i="13"/>
  <c r="BV65" i="13"/>
  <c r="BU65" i="13"/>
  <c r="BT65" i="13"/>
  <c r="AN65" i="13"/>
  <c r="AM65" i="13"/>
  <c r="AK65" i="13"/>
  <c r="AJ65" i="13"/>
  <c r="AI65" i="13"/>
  <c r="H65" i="13"/>
  <c r="BY64" i="13"/>
  <c r="BX64" i="13"/>
  <c r="BW64" i="13"/>
  <c r="BU64" i="13"/>
  <c r="BT64" i="13"/>
  <c r="AN64" i="13"/>
  <c r="AM64" i="13"/>
  <c r="AL64" i="13"/>
  <c r="AJ64" i="13"/>
  <c r="AI64" i="13"/>
  <c r="G64" i="13"/>
  <c r="G69" i="13" s="1"/>
  <c r="BY63" i="13"/>
  <c r="BX63" i="13"/>
  <c r="BW63" i="13"/>
  <c r="BV63" i="13"/>
  <c r="BT63" i="13"/>
  <c r="AN63" i="13"/>
  <c r="AM63" i="13"/>
  <c r="AL63" i="13"/>
  <c r="AK63" i="13"/>
  <c r="AI63" i="13"/>
  <c r="F63" i="13"/>
  <c r="BY62" i="13"/>
  <c r="BX62" i="13"/>
  <c r="BW62" i="13"/>
  <c r="BV62" i="13"/>
  <c r="BU62" i="13"/>
  <c r="AN62" i="13"/>
  <c r="AM62" i="13"/>
  <c r="AL62" i="13"/>
  <c r="AK62" i="13"/>
  <c r="AJ62" i="13"/>
  <c r="CG49" i="13"/>
  <c r="CF49" i="13"/>
  <c r="CE49" i="13"/>
  <c r="CD49" i="13"/>
  <c r="CC49" i="13"/>
  <c r="CB49" i="13"/>
  <c r="CA49" i="13"/>
  <c r="AO49" i="13"/>
  <c r="AN49" i="13"/>
  <c r="AM49" i="13"/>
  <c r="AL49" i="13"/>
  <c r="AK49" i="13"/>
  <c r="AJ49" i="13"/>
  <c r="AI49" i="13"/>
  <c r="Z49" i="13"/>
  <c r="G109" i="13" s="1"/>
  <c r="W49" i="13"/>
  <c r="CH48" i="13"/>
  <c r="CF48" i="13"/>
  <c r="CE48" i="13"/>
  <c r="CD48" i="13"/>
  <c r="CC48" i="13"/>
  <c r="CB48" i="13"/>
  <c r="CA48" i="13"/>
  <c r="AP48" i="13"/>
  <c r="AN48" i="13"/>
  <c r="AM48" i="13"/>
  <c r="AL48" i="13"/>
  <c r="AK48" i="13"/>
  <c r="AJ48" i="13"/>
  <c r="AI48" i="13"/>
  <c r="W48" i="13"/>
  <c r="Z48" i="13" s="1"/>
  <c r="G108" i="13" s="1"/>
  <c r="CH47" i="13"/>
  <c r="CG47" i="13"/>
  <c r="CE47" i="13"/>
  <c r="CD47" i="13"/>
  <c r="CC47" i="13"/>
  <c r="CB47" i="13"/>
  <c r="CA47" i="13"/>
  <c r="AP47" i="13"/>
  <c r="AO47" i="13"/>
  <c r="AM47" i="13"/>
  <c r="AL47" i="13"/>
  <c r="AK47" i="13"/>
  <c r="AJ47" i="13"/>
  <c r="AI47" i="13"/>
  <c r="X47" i="13"/>
  <c r="Z47" i="13" s="1"/>
  <c r="AB47" i="13" s="1"/>
  <c r="CK46" i="13"/>
  <c r="CJ46" i="13"/>
  <c r="CH46" i="13"/>
  <c r="CG46" i="13"/>
  <c r="CF46" i="13"/>
  <c r="CD46" i="13"/>
  <c r="CC46" i="13"/>
  <c r="CB46" i="13"/>
  <c r="CA46" i="13"/>
  <c r="AP46" i="13"/>
  <c r="AO46" i="13"/>
  <c r="AN46" i="13"/>
  <c r="AL46" i="13"/>
  <c r="AK46" i="13"/>
  <c r="AJ46" i="13"/>
  <c r="AI46" i="13"/>
  <c r="Z46" i="13"/>
  <c r="AB46" i="13" s="1"/>
  <c r="P46" i="13"/>
  <c r="O46" i="13"/>
  <c r="CK45" i="13"/>
  <c r="CJ45" i="13"/>
  <c r="CH45" i="13"/>
  <c r="CG45" i="13"/>
  <c r="CF45" i="13"/>
  <c r="CE45" i="13"/>
  <c r="CC45" i="13"/>
  <c r="CB45" i="13"/>
  <c r="CA45" i="13"/>
  <c r="AP45" i="13"/>
  <c r="AO45" i="13"/>
  <c r="AN45" i="13"/>
  <c r="AM45" i="13"/>
  <c r="AK45" i="13"/>
  <c r="AJ45" i="13"/>
  <c r="AI45" i="13"/>
  <c r="Z45" i="13"/>
  <c r="Q45" i="13"/>
  <c r="O45" i="13"/>
  <c r="N45" i="13"/>
  <c r="CK44" i="13"/>
  <c r="CJ44" i="13"/>
  <c r="CH44" i="13"/>
  <c r="CG44" i="13"/>
  <c r="CF44" i="13"/>
  <c r="CE44" i="13"/>
  <c r="CD44" i="13"/>
  <c r="CB44" i="13"/>
  <c r="CA44" i="13"/>
  <c r="AP44" i="13"/>
  <c r="AO44" i="13"/>
  <c r="AN44" i="13"/>
  <c r="AM44" i="13"/>
  <c r="AL44" i="13"/>
  <c r="AJ44" i="13"/>
  <c r="AI44" i="13"/>
  <c r="Z44" i="13"/>
  <c r="G104" i="13" s="1"/>
  <c r="P44" i="13"/>
  <c r="L44" i="13"/>
  <c r="CK43" i="13"/>
  <c r="CJ43" i="13"/>
  <c r="CH43" i="13"/>
  <c r="CG43" i="13"/>
  <c r="CF43" i="13"/>
  <c r="CE43" i="13"/>
  <c r="CD43" i="13"/>
  <c r="CC43" i="13"/>
  <c r="CA43" i="13"/>
  <c r="AP43" i="13"/>
  <c r="AO43" i="13"/>
  <c r="AN43" i="13"/>
  <c r="AM43" i="13"/>
  <c r="AL43" i="13"/>
  <c r="AK43" i="13"/>
  <c r="AI43" i="13"/>
  <c r="Z43" i="13"/>
  <c r="G103" i="13" s="1"/>
  <c r="M43" i="13"/>
  <c r="CK42" i="13"/>
  <c r="CJ42" i="13"/>
  <c r="CH42" i="13"/>
  <c r="CG42" i="13"/>
  <c r="CF42" i="13"/>
  <c r="CE42" i="13"/>
  <c r="CD42" i="13"/>
  <c r="CC42" i="13"/>
  <c r="CB42" i="13"/>
  <c r="AP42" i="13"/>
  <c r="AO42" i="13"/>
  <c r="AN42" i="13"/>
  <c r="AM42" i="13"/>
  <c r="AL42" i="13"/>
  <c r="AK42" i="13"/>
  <c r="AJ42" i="13"/>
  <c r="Z42" i="13"/>
  <c r="G102" i="13" s="1"/>
  <c r="L42" i="13"/>
  <c r="L51" i="13" s="1" a="1"/>
  <c r="T9" i="13"/>
  <c r="K5" i="13"/>
  <c r="E62" i="13" s="1"/>
  <c r="AB45" i="12"/>
  <c r="K21" i="12"/>
  <c r="L15" i="12"/>
  <c r="M9" i="12"/>
  <c r="U16" i="12"/>
  <c r="AA16" i="12"/>
  <c r="AC10" i="12"/>
  <c r="CA42" i="13"/>
  <c r="CH49" i="13"/>
  <c r="AM46" i="13"/>
  <c r="CG48" i="13"/>
  <c r="CC44" i="13"/>
  <c r="CB43" i="13"/>
  <c r="CE46" i="13"/>
  <c r="CF47" i="13"/>
  <c r="CD45" i="13"/>
  <c r="AN47" i="13"/>
  <c r="CT46" i="13" l="1"/>
  <c r="I80" i="13"/>
  <c r="CS46" i="13"/>
  <c r="CV46" i="13" s="1"/>
  <c r="CT45" i="13"/>
  <c r="Z75" i="13" a="1"/>
  <c r="CT49" i="13"/>
  <c r="AB45" i="13"/>
  <c r="CS49" i="13"/>
  <c r="CV49" i="13" s="1"/>
  <c r="C78" i="13"/>
  <c r="C80" i="13" s="1"/>
  <c r="CT48" i="13"/>
  <c r="CS48" i="13"/>
  <c r="CV48" i="13" s="1"/>
  <c r="F80" i="13"/>
  <c r="CT47" i="13"/>
  <c r="AB44" i="13"/>
  <c r="G80" i="13"/>
  <c r="CS47" i="13"/>
  <c r="CS45" i="13"/>
  <c r="CT44" i="13"/>
  <c r="CS44" i="13"/>
  <c r="CV44" i="13" s="1"/>
  <c r="CT43" i="13"/>
  <c r="CS43" i="13"/>
  <c r="CV43" i="13" s="1"/>
  <c r="CT42" i="13"/>
  <c r="CV42" i="13" s="1"/>
  <c r="CJ47" i="13" a="1"/>
  <c r="Z62" i="13" a="1"/>
  <c r="E69" i="13"/>
  <c r="E80" i="13"/>
  <c r="AB76" i="13"/>
  <c r="AA76" i="13"/>
  <c r="Z76" i="13"/>
  <c r="AD76" i="13" s="1"/>
  <c r="AB75" i="13"/>
  <c r="AA75" i="13"/>
  <c r="Z75" i="13"/>
  <c r="AD75" i="13" s="1"/>
  <c r="Q53" i="13"/>
  <c r="L52" i="13"/>
  <c r="P53" i="13"/>
  <c r="O53" i="13"/>
  <c r="N53" i="13"/>
  <c r="M53" i="13"/>
  <c r="L53" i="13"/>
  <c r="M52" i="13"/>
  <c r="Q52" i="13"/>
  <c r="P52" i="13"/>
  <c r="O52" i="13"/>
  <c r="O51" i="13"/>
  <c r="N52" i="13"/>
  <c r="Q51" i="13"/>
  <c r="P51" i="13"/>
  <c r="N51" i="13"/>
  <c r="M51" i="13"/>
  <c r="L51" i="13"/>
  <c r="L83" i="13" a="1"/>
  <c r="AB48" i="13"/>
  <c r="AB49" i="13"/>
  <c r="AB43" i="13"/>
  <c r="D78" i="13"/>
  <c r="G106" i="13"/>
  <c r="G107" i="13"/>
  <c r="AB42" i="13"/>
  <c r="EC46" i="12"/>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AK44" i="13"/>
  <c r="AL45" i="13"/>
  <c r="AI42" i="13"/>
  <c r="AI75" i="13"/>
  <c r="AP49" i="13"/>
  <c r="AJ76" i="13"/>
  <c r="AO48" i="13"/>
  <c r="AJ43" i="13"/>
  <c r="DD62" i="13" l="1" a="1"/>
  <c r="CV45" i="13"/>
  <c r="C102" i="13" a="1"/>
  <c r="CV47" i="13"/>
  <c r="AT75" i="13" a="1"/>
  <c r="AT62" i="13" a="1"/>
  <c r="BT83" i="13" a="1"/>
  <c r="L55" i="13"/>
  <c r="K114" i="13" a="1"/>
  <c r="M55" i="13"/>
  <c r="C109" i="13"/>
  <c r="C108" i="13"/>
  <c r="C107" i="13"/>
  <c r="C106" i="13"/>
  <c r="C105" i="13"/>
  <c r="C104" i="13"/>
  <c r="C103" i="13"/>
  <c r="C102" i="13"/>
  <c r="N55" i="13"/>
  <c r="P55" i="13"/>
  <c r="Q55" i="13"/>
  <c r="N89" i="13"/>
  <c r="L86" i="13"/>
  <c r="M89" i="13"/>
  <c r="Q85" i="13"/>
  <c r="L89" i="13"/>
  <c r="P85" i="13"/>
  <c r="Q88" i="13"/>
  <c r="O85" i="13"/>
  <c r="P88" i="13"/>
  <c r="N85" i="13"/>
  <c r="O88" i="13"/>
  <c r="M85" i="13"/>
  <c r="N88" i="13"/>
  <c r="L85" i="13"/>
  <c r="Z85" i="13" s="1"/>
  <c r="E104" i="13" s="1"/>
  <c r="M88" i="13"/>
  <c r="Q84" i="13"/>
  <c r="L88" i="13"/>
  <c r="Z88" i="13" s="1"/>
  <c r="E107" i="13" s="1"/>
  <c r="P84" i="13"/>
  <c r="Q87" i="13"/>
  <c r="O84" i="13"/>
  <c r="P87" i="13"/>
  <c r="N84" i="13"/>
  <c r="Q90" i="13"/>
  <c r="O87" i="13"/>
  <c r="M84" i="13"/>
  <c r="P90" i="13"/>
  <c r="N87" i="13"/>
  <c r="L84" i="13"/>
  <c r="O90" i="13"/>
  <c r="M87" i="13"/>
  <c r="Q83" i="13"/>
  <c r="N90" i="13"/>
  <c r="L87" i="13"/>
  <c r="P83" i="13"/>
  <c r="M90" i="13"/>
  <c r="Q86" i="13"/>
  <c r="O83" i="13"/>
  <c r="L90" i="13"/>
  <c r="Z90" i="13" s="1"/>
  <c r="E109" i="13" s="1"/>
  <c r="P86" i="13"/>
  <c r="N83" i="13"/>
  <c r="Q89" i="13"/>
  <c r="O86" i="13"/>
  <c r="M83" i="13"/>
  <c r="P89" i="13"/>
  <c r="N86" i="13"/>
  <c r="L83" i="13"/>
  <c r="O89" i="13"/>
  <c r="M86" i="13"/>
  <c r="O55" i="13"/>
  <c r="AD42" i="13" a="1"/>
  <c r="D80" i="13"/>
  <c r="AA64" i="13"/>
  <c r="D116" i="13" s="1"/>
  <c r="Z67" i="13"/>
  <c r="AB65" i="13"/>
  <c r="E117" i="13" s="1"/>
  <c r="Z64" i="13"/>
  <c r="AB66" i="13"/>
  <c r="E118" i="13" s="1"/>
  <c r="AB63" i="13"/>
  <c r="E115" i="13" s="1"/>
  <c r="AA63" i="13"/>
  <c r="D115" i="13" s="1"/>
  <c r="AB64" i="13"/>
  <c r="E116" i="13" s="1"/>
  <c r="Z63" i="13"/>
  <c r="AB62" i="13"/>
  <c r="E114" i="13" s="1"/>
  <c r="AA62" i="13"/>
  <c r="D114" i="13" s="1"/>
  <c r="Z62" i="13"/>
  <c r="AB67" i="13"/>
  <c r="E119" i="13" s="1"/>
  <c r="AA67" i="13"/>
  <c r="D119" i="13" s="1"/>
  <c r="AA66" i="13"/>
  <c r="D118" i="13" s="1"/>
  <c r="Z66" i="13"/>
  <c r="AA65" i="13"/>
  <c r="D117" i="13" s="1"/>
  <c r="Z65" i="13"/>
  <c r="CK49" i="13"/>
  <c r="CJ49" i="13"/>
  <c r="CK48" i="13"/>
  <c r="CJ47" i="13"/>
  <c r="CJ48" i="13"/>
  <c r="CK47" i="13"/>
  <c r="FE78" i="12"/>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BT62" i="13"/>
  <c r="C137" i="13"/>
  <c r="D138" i="13"/>
  <c r="BU63" i="13"/>
  <c r="F140" i="13"/>
  <c r="BW65" i="13"/>
  <c r="E139" i="13"/>
  <c r="BV64" i="13"/>
  <c r="BX66" i="13"/>
  <c r="G141" i="13"/>
  <c r="BY67" i="13"/>
  <c r="H142" i="13"/>
  <c r="CE49" i="12"/>
  <c r="CD48" i="12"/>
  <c r="CG51" i="12"/>
  <c r="CC47" i="12"/>
  <c r="CH52" i="12"/>
  <c r="CB46" i="12"/>
  <c r="CF50" i="12"/>
  <c r="CA45" i="12"/>
  <c r="DD42" i="13" l="1" a="1"/>
  <c r="DG64" i="13"/>
  <c r="DK66" i="13"/>
  <c r="DD62" i="13"/>
  <c r="DH64" i="13"/>
  <c r="DD67" i="13"/>
  <c r="DG66" i="13"/>
  <c r="DE62" i="13"/>
  <c r="DI64" i="13"/>
  <c r="DE67" i="13"/>
  <c r="DF62" i="13"/>
  <c r="DJ64" i="13"/>
  <c r="DF67" i="13"/>
  <c r="DH65" i="13"/>
  <c r="DG62" i="13"/>
  <c r="DK64" i="13"/>
  <c r="DG67" i="13"/>
  <c r="DH62" i="13"/>
  <c r="DD65" i="13"/>
  <c r="DH67" i="13"/>
  <c r="DD64" i="13"/>
  <c r="DI62" i="13"/>
  <c r="DE65" i="13"/>
  <c r="DI67" i="13"/>
  <c r="DI66" i="13"/>
  <c r="DJ62" i="13"/>
  <c r="DF65" i="13"/>
  <c r="DJ67" i="13"/>
  <c r="DK62" i="13"/>
  <c r="DG65" i="13"/>
  <c r="DK67" i="13"/>
  <c r="DJ66" i="13"/>
  <c r="DD63" i="13"/>
  <c r="DE64" i="13"/>
  <c r="DE63" i="13"/>
  <c r="DI65" i="13"/>
  <c r="DJ63" i="13"/>
  <c r="DF64" i="13"/>
  <c r="DF63" i="13"/>
  <c r="DJ65" i="13"/>
  <c r="DG63" i="13"/>
  <c r="DK65" i="13"/>
  <c r="DH66" i="13"/>
  <c r="DH63" i="13"/>
  <c r="DD66" i="13"/>
  <c r="DF66" i="13"/>
  <c r="DI63" i="13"/>
  <c r="DE66" i="13"/>
  <c r="DK63" i="13"/>
  <c r="BT42" i="13" a="1"/>
  <c r="AD63" i="13"/>
  <c r="C115" i="13"/>
  <c r="C116" i="13"/>
  <c r="AD64" i="13"/>
  <c r="I104" i="13"/>
  <c r="AD67" i="13"/>
  <c r="C119" i="13"/>
  <c r="Z87" i="13"/>
  <c r="E106" i="13" s="1"/>
  <c r="I106" i="13"/>
  <c r="I107" i="13"/>
  <c r="AD47" i="13"/>
  <c r="AE47" i="13" s="1"/>
  <c r="AD48" i="13"/>
  <c r="AE48" i="13" s="1"/>
  <c r="AD45" i="13"/>
  <c r="AE45" i="13" s="1"/>
  <c r="AD42" i="13"/>
  <c r="AE42" i="13" s="1"/>
  <c r="AD46" i="13"/>
  <c r="AE46" i="13" s="1"/>
  <c r="AD49" i="13"/>
  <c r="AE49" i="13" s="1"/>
  <c r="AD44" i="13"/>
  <c r="AE44" i="13" s="1"/>
  <c r="AD43" i="13"/>
  <c r="AE43" i="13" s="1"/>
  <c r="C117" i="13"/>
  <c r="AD65" i="13"/>
  <c r="I109" i="13"/>
  <c r="Z84" i="13"/>
  <c r="E103" i="13" s="1"/>
  <c r="I103" i="13" s="1"/>
  <c r="AD66" i="13"/>
  <c r="C118" i="13"/>
  <c r="Z83" i="13"/>
  <c r="E102" i="13" s="1"/>
  <c r="I102" i="13" s="1"/>
  <c r="L92" i="13" a="1"/>
  <c r="M119" i="13"/>
  <c r="L119" i="13"/>
  <c r="K119" i="13"/>
  <c r="M118" i="13"/>
  <c r="L118" i="13"/>
  <c r="K118" i="13"/>
  <c r="M117" i="13"/>
  <c r="L117" i="13"/>
  <c r="K117" i="13"/>
  <c r="M116" i="13"/>
  <c r="L116" i="13"/>
  <c r="K116" i="13"/>
  <c r="M115" i="13"/>
  <c r="L115" i="13"/>
  <c r="K115" i="13"/>
  <c r="M114" i="13"/>
  <c r="L114" i="13"/>
  <c r="K114" i="13"/>
  <c r="Z89" i="13"/>
  <c r="E108" i="13" s="1"/>
  <c r="I108" i="13" s="1"/>
  <c r="D125" i="13" a="1"/>
  <c r="C114" i="13"/>
  <c r="AD62" i="13"/>
  <c r="BU90" i="13"/>
  <c r="BY86" i="13"/>
  <c r="BW83" i="13"/>
  <c r="BT90" i="13"/>
  <c r="BX86" i="13"/>
  <c r="BV83" i="13"/>
  <c r="BY89" i="13"/>
  <c r="BW86" i="13"/>
  <c r="BU83" i="13"/>
  <c r="BX89" i="13"/>
  <c r="BV86" i="13"/>
  <c r="BT83" i="13"/>
  <c r="BW89" i="13"/>
  <c r="BU86" i="13"/>
  <c r="BV89" i="13"/>
  <c r="BT86" i="13"/>
  <c r="BU89" i="13"/>
  <c r="BY85" i="13"/>
  <c r="BT89" i="13"/>
  <c r="BX85" i="13"/>
  <c r="BY88" i="13"/>
  <c r="BW85" i="13"/>
  <c r="BX88" i="13"/>
  <c r="BV85" i="13"/>
  <c r="BW88" i="13"/>
  <c r="BU85" i="13"/>
  <c r="BV88" i="13"/>
  <c r="BT85" i="13"/>
  <c r="BU88" i="13"/>
  <c r="BY84" i="13"/>
  <c r="BT88" i="13"/>
  <c r="BX84" i="13"/>
  <c r="BY87" i="13"/>
  <c r="BW84" i="13"/>
  <c r="BX87" i="13"/>
  <c r="BV84" i="13"/>
  <c r="BY90" i="13"/>
  <c r="BW87" i="13"/>
  <c r="BU84" i="13"/>
  <c r="BX90" i="13"/>
  <c r="BV87" i="13"/>
  <c r="BT84" i="13"/>
  <c r="BW90" i="13"/>
  <c r="BU87" i="13"/>
  <c r="BY83" i="13"/>
  <c r="BV90" i="13"/>
  <c r="BT87" i="13"/>
  <c r="BX83" i="13"/>
  <c r="Z86" i="13"/>
  <c r="E105" i="13" s="1"/>
  <c r="I105" i="13" s="1"/>
  <c r="AU67" i="13"/>
  <c r="AY64" i="13"/>
  <c r="AU62" i="13"/>
  <c r="AT67" i="13"/>
  <c r="AX64" i="13"/>
  <c r="AT62" i="13"/>
  <c r="BA63" i="13"/>
  <c r="AZ64" i="13"/>
  <c r="BA66" i="13"/>
  <c r="AW64" i="13"/>
  <c r="AV64" i="13"/>
  <c r="AZ66" i="13"/>
  <c r="AY66" i="13"/>
  <c r="AU64" i="13"/>
  <c r="AY65" i="13"/>
  <c r="AV67" i="13"/>
  <c r="AX66" i="13"/>
  <c r="AT64" i="13"/>
  <c r="AW66" i="13"/>
  <c r="AV66" i="13"/>
  <c r="AZ63" i="13"/>
  <c r="AU66" i="13"/>
  <c r="AY63" i="13"/>
  <c r="AT63" i="13"/>
  <c r="AT66" i="13"/>
  <c r="AX63" i="13"/>
  <c r="AU63" i="13"/>
  <c r="BA65" i="13"/>
  <c r="AW63" i="13"/>
  <c r="AZ65" i="13"/>
  <c r="AV63" i="13"/>
  <c r="AX65" i="13"/>
  <c r="AY62" i="13"/>
  <c r="BA67" i="13"/>
  <c r="AW65" i="13"/>
  <c r="BA62" i="13"/>
  <c r="AV62" i="13"/>
  <c r="AZ67" i="13"/>
  <c r="AV65" i="13"/>
  <c r="AZ62" i="13"/>
  <c r="AY67" i="13"/>
  <c r="AU65" i="13"/>
  <c r="AX67" i="13"/>
  <c r="AT65" i="13"/>
  <c r="AX62" i="13"/>
  <c r="AW67" i="13"/>
  <c r="BA64" i="13"/>
  <c r="AW62" i="13"/>
  <c r="BA76" i="13"/>
  <c r="AZ76" i="13"/>
  <c r="AY76" i="13"/>
  <c r="AX76" i="13"/>
  <c r="AW76" i="13"/>
  <c r="AV76" i="13"/>
  <c r="AU76" i="13"/>
  <c r="AT76" i="13"/>
  <c r="BA75" i="13"/>
  <c r="AZ75" i="13"/>
  <c r="AY75" i="13"/>
  <c r="AX75" i="13"/>
  <c r="AW75" i="13"/>
  <c r="AV75" i="13"/>
  <c r="AU75" i="13"/>
  <c r="AT75" i="13"/>
  <c r="AB52" i="12"/>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J63" i="13"/>
  <c r="AI62" i="13"/>
  <c r="AL65" i="13"/>
  <c r="AM66" i="13"/>
  <c r="AK64" i="13"/>
  <c r="AN67" i="13"/>
  <c r="AM49" i="12"/>
  <c r="AO51" i="12"/>
  <c r="AP52" i="12"/>
  <c r="AI45" i="12"/>
  <c r="AN50" i="12"/>
  <c r="AJ46" i="12"/>
  <c r="AL48" i="12"/>
  <c r="DE45" i="13" l="1"/>
  <c r="DG48" i="13"/>
  <c r="DD42" i="13"/>
  <c r="DF45" i="13"/>
  <c r="DH48" i="13"/>
  <c r="DE42" i="13"/>
  <c r="DG45" i="13"/>
  <c r="DI48" i="13"/>
  <c r="DE46" i="13"/>
  <c r="DF42" i="13"/>
  <c r="DH45" i="13"/>
  <c r="DD49" i="13"/>
  <c r="DG42" i="13"/>
  <c r="DI45" i="13"/>
  <c r="DE49" i="13"/>
  <c r="DD45" i="13"/>
  <c r="DH42" i="13"/>
  <c r="DD46" i="13"/>
  <c r="DF49" i="13"/>
  <c r="DG49" i="13"/>
  <c r="DI42" i="13"/>
  <c r="DD43" i="13"/>
  <c r="DF46" i="13"/>
  <c r="DH49" i="13"/>
  <c r="DE43" i="13"/>
  <c r="DG46" i="13"/>
  <c r="DI49" i="13"/>
  <c r="DF43" i="13"/>
  <c r="DH46" i="13"/>
  <c r="DG43" i="13"/>
  <c r="DI46" i="13"/>
  <c r="DH43" i="13"/>
  <c r="DD47" i="13"/>
  <c r="DI43" i="13"/>
  <c r="DE47" i="13"/>
  <c r="DD44" i="13"/>
  <c r="DF47" i="13"/>
  <c r="DE44" i="13"/>
  <c r="DG47" i="13"/>
  <c r="DF44" i="13"/>
  <c r="DH47" i="13"/>
  <c r="DG44" i="13"/>
  <c r="DI47" i="13"/>
  <c r="DH44" i="13"/>
  <c r="DD48" i="13"/>
  <c r="DF48" i="13"/>
  <c r="DI44" i="13"/>
  <c r="DE48" i="13"/>
  <c r="CA85" i="13"/>
  <c r="CA86" i="13"/>
  <c r="CA83" i="13"/>
  <c r="CA88" i="13"/>
  <c r="AT42" i="13" a="1"/>
  <c r="BE42" i="13" a="1"/>
  <c r="D130" i="13"/>
  <c r="D129" i="13"/>
  <c r="D128" i="13"/>
  <c r="D127" i="13"/>
  <c r="D126" i="13"/>
  <c r="D125" i="13"/>
  <c r="C130" i="13"/>
  <c r="F130" i="13" s="1"/>
  <c r="L94" i="13"/>
  <c r="Q93" i="13"/>
  <c r="P93" i="13"/>
  <c r="O93" i="13"/>
  <c r="N93" i="13"/>
  <c r="M93" i="13"/>
  <c r="L93" i="13"/>
  <c r="Q92" i="13"/>
  <c r="U6" i="13" s="1"/>
  <c r="P92" i="13"/>
  <c r="V12" i="13" s="1"/>
  <c r="O92" i="13"/>
  <c r="W18" i="13" s="1"/>
  <c r="N92" i="13"/>
  <c r="P13" i="13" s="1"/>
  <c r="M92" i="13"/>
  <c r="J13" i="13" s="1"/>
  <c r="L92" i="13"/>
  <c r="Q94" i="13"/>
  <c r="P94" i="13"/>
  <c r="O94" i="13"/>
  <c r="N94" i="13"/>
  <c r="M94" i="13"/>
  <c r="C127" i="13"/>
  <c r="F127" i="13" s="1"/>
  <c r="C129" i="13"/>
  <c r="F129" i="13" s="1"/>
  <c r="C128" i="13"/>
  <c r="F128" i="13" s="1"/>
  <c r="CA90" i="13"/>
  <c r="CA84" i="13"/>
  <c r="C125" i="13"/>
  <c r="F125" i="13" s="1"/>
  <c r="CA89" i="13"/>
  <c r="C126" i="13"/>
  <c r="F126" i="13" s="1"/>
  <c r="CA87" i="13"/>
  <c r="BU48" i="13"/>
  <c r="BY44" i="13"/>
  <c r="BU47" i="13"/>
  <c r="BW49" i="13"/>
  <c r="BT48" i="13"/>
  <c r="BX44" i="13"/>
  <c r="BY47" i="13"/>
  <c r="BW44" i="13"/>
  <c r="BY49" i="13"/>
  <c r="BV44" i="13"/>
  <c r="BY43" i="13"/>
  <c r="BW45" i="13"/>
  <c r="BX47" i="13"/>
  <c r="BV47" i="13"/>
  <c r="BW43" i="13"/>
  <c r="BX42" i="13"/>
  <c r="BT45" i="13"/>
  <c r="BW47" i="13"/>
  <c r="BU44" i="13"/>
  <c r="BT44" i="13"/>
  <c r="BW46" i="13"/>
  <c r="BU49" i="13"/>
  <c r="BV43" i="13"/>
  <c r="BY46" i="13"/>
  <c r="BT47" i="13"/>
  <c r="BX43" i="13"/>
  <c r="BX46" i="13"/>
  <c r="BU42" i="13"/>
  <c r="BU46" i="13"/>
  <c r="BY45" i="13"/>
  <c r="BU43" i="13"/>
  <c r="BY42" i="13"/>
  <c r="BW42" i="13"/>
  <c r="BX49" i="13"/>
  <c r="BV46" i="13"/>
  <c r="BT43" i="13"/>
  <c r="BT46" i="13"/>
  <c r="BV49" i="13"/>
  <c r="BY48" i="13"/>
  <c r="BT49" i="13"/>
  <c r="BX45" i="13"/>
  <c r="BV42" i="13"/>
  <c r="BV48" i="13"/>
  <c r="BX48" i="13"/>
  <c r="BV45" i="13"/>
  <c r="BT42" i="13"/>
  <c r="BW48" i="13"/>
  <c r="BU45" i="13"/>
  <c r="AD45" i="12"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J79" i="12"/>
  <c r="AI78" i="12"/>
  <c r="DD83" i="13" l="1" a="1"/>
  <c r="J137" i="13" a="1"/>
  <c r="J138" i="13" s="1"/>
  <c r="L138" i="13" s="1"/>
  <c r="BX51" i="13"/>
  <c r="BY51" i="13"/>
  <c r="BT51" i="13"/>
  <c r="BU51" i="13"/>
  <c r="BV51" i="13"/>
  <c r="I7" i="13"/>
  <c r="Y21" i="13" s="1"/>
  <c r="G114" i="13" a="1"/>
  <c r="BW51" i="13"/>
  <c r="BI49" i="13"/>
  <c r="BG46" i="13"/>
  <c r="BE43" i="13"/>
  <c r="BF49" i="13"/>
  <c r="BH45" i="13"/>
  <c r="BH47" i="13"/>
  <c r="BE44" i="13"/>
  <c r="BH49" i="13"/>
  <c r="BF46" i="13"/>
  <c r="BJ42" i="13"/>
  <c r="BG49" i="13"/>
  <c r="BE46" i="13"/>
  <c r="BG45" i="13"/>
  <c r="BG47" i="13"/>
  <c r="BI42" i="13"/>
  <c r="BJ45" i="13"/>
  <c r="BE48" i="13"/>
  <c r="BG44" i="13"/>
  <c r="BH42" i="13"/>
  <c r="BE49" i="13"/>
  <c r="BI45" i="13"/>
  <c r="BG42" i="13"/>
  <c r="BJ48" i="13"/>
  <c r="BF42" i="13"/>
  <c r="BH48" i="13"/>
  <c r="BE45" i="13"/>
  <c r="BF48" i="13"/>
  <c r="BI43" i="13"/>
  <c r="BE42" i="13"/>
  <c r="BJ44" i="13"/>
  <c r="BF43" i="13"/>
  <c r="BI48" i="13"/>
  <c r="BF45" i="13"/>
  <c r="BI47" i="13"/>
  <c r="BF44" i="13"/>
  <c r="BG48" i="13"/>
  <c r="BI44" i="13"/>
  <c r="BE47" i="13"/>
  <c r="BJ47" i="13"/>
  <c r="BH44" i="13"/>
  <c r="BG43" i="13"/>
  <c r="BH46" i="13"/>
  <c r="BF47" i="13"/>
  <c r="BJ43" i="13"/>
  <c r="BJ49" i="13"/>
  <c r="BJ46" i="13"/>
  <c r="BH43" i="13"/>
  <c r="BI46" i="13"/>
  <c r="AY47" i="13"/>
  <c r="AW44" i="13"/>
  <c r="AT47" i="13"/>
  <c r="AU42" i="13"/>
  <c r="AX47" i="13"/>
  <c r="AV44" i="13"/>
  <c r="AW47" i="13"/>
  <c r="AU44" i="13"/>
  <c r="AT44" i="13"/>
  <c r="AU46" i="13"/>
  <c r="AV47" i="13"/>
  <c r="AX46" i="13"/>
  <c r="AT43" i="13"/>
  <c r="AW49" i="13"/>
  <c r="AV43" i="13"/>
  <c r="AY49" i="13"/>
  <c r="AY45" i="13"/>
  <c r="AU47" i="13"/>
  <c r="AY43" i="13"/>
  <c r="AX43" i="13"/>
  <c r="AW43" i="13"/>
  <c r="AW46" i="13"/>
  <c r="AV46" i="13"/>
  <c r="AW42" i="13"/>
  <c r="AY46" i="13"/>
  <c r="AU43" i="13"/>
  <c r="AU49" i="13"/>
  <c r="AX44" i="13"/>
  <c r="AX49" i="13"/>
  <c r="AY42" i="13"/>
  <c r="AV42" i="13"/>
  <c r="AU45" i="13"/>
  <c r="AX45" i="13"/>
  <c r="AV49" i="13"/>
  <c r="AT46" i="13"/>
  <c r="AX42" i="13"/>
  <c r="AT49" i="13"/>
  <c r="AY48" i="13"/>
  <c r="AW48" i="13"/>
  <c r="AW45" i="13"/>
  <c r="AU48" i="13"/>
  <c r="AX48" i="13"/>
  <c r="AV45" i="13"/>
  <c r="AT42" i="13"/>
  <c r="AT48" i="13"/>
  <c r="AY44" i="13"/>
  <c r="AV48" i="13"/>
  <c r="AT45" i="13"/>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J139" i="13" l="1"/>
  <c r="L139" i="13" s="1"/>
  <c r="DG85" i="13"/>
  <c r="DK87" i="13"/>
  <c r="DG90" i="13"/>
  <c r="DJ87" i="13"/>
  <c r="DD83" i="13"/>
  <c r="DH85" i="13"/>
  <c r="DD88" i="13"/>
  <c r="DH90" i="13"/>
  <c r="DF89" i="13"/>
  <c r="DE83" i="13"/>
  <c r="DI85" i="13"/>
  <c r="DE88" i="13"/>
  <c r="DI90" i="13"/>
  <c r="DK86" i="13"/>
  <c r="DF83" i="13"/>
  <c r="DJ85" i="13"/>
  <c r="DF88" i="13"/>
  <c r="DJ90" i="13"/>
  <c r="DG83" i="13"/>
  <c r="DK85" i="13"/>
  <c r="DG88" i="13"/>
  <c r="DK90" i="13"/>
  <c r="DJ86" i="13"/>
  <c r="DH83" i="13"/>
  <c r="DD86" i="13"/>
  <c r="DH88" i="13"/>
  <c r="DI83" i="13"/>
  <c r="DE86" i="13"/>
  <c r="DI88" i="13"/>
  <c r="DJ83" i="13"/>
  <c r="DF86" i="13"/>
  <c r="DJ88" i="13"/>
  <c r="DK83" i="13"/>
  <c r="DG86" i="13"/>
  <c r="DK88" i="13"/>
  <c r="DD84" i="13"/>
  <c r="DH86" i="13"/>
  <c r="DD89" i="13"/>
  <c r="DE84" i="13"/>
  <c r="DI86" i="13"/>
  <c r="DE89" i="13"/>
  <c r="DG89" i="13"/>
  <c r="DF84" i="13"/>
  <c r="DF90" i="13"/>
  <c r="DG84" i="13"/>
  <c r="DH84" i="13"/>
  <c r="DD87" i="13"/>
  <c r="DH89" i="13"/>
  <c r="DI84" i="13"/>
  <c r="DE87" i="13"/>
  <c r="DI89" i="13"/>
  <c r="DJ84" i="13"/>
  <c r="DF87" i="13"/>
  <c r="DJ89" i="13"/>
  <c r="DK84" i="13"/>
  <c r="DG87" i="13"/>
  <c r="DK89" i="13"/>
  <c r="DD85" i="13"/>
  <c r="DH87" i="13"/>
  <c r="DD90" i="13"/>
  <c r="DE85" i="13"/>
  <c r="DI87" i="13"/>
  <c r="DE90" i="13"/>
  <c r="DF85" i="13"/>
  <c r="J140" i="13"/>
  <c r="L140" i="13" s="1"/>
  <c r="J141" i="13"/>
  <c r="L141" i="13" s="1"/>
  <c r="J142" i="13"/>
  <c r="L142" i="13" s="1"/>
  <c r="J137" i="13"/>
  <c r="L137" i="13" s="1"/>
  <c r="AI83" i="13" a="1"/>
  <c r="I119" i="13"/>
  <c r="Q119" i="13" s="1"/>
  <c r="H119" i="13"/>
  <c r="P119" i="13" s="1"/>
  <c r="G119" i="13"/>
  <c r="O119" i="13" s="1"/>
  <c r="I118" i="13"/>
  <c r="Q118" i="13" s="1"/>
  <c r="H118" i="13"/>
  <c r="P118" i="13" s="1"/>
  <c r="G118" i="13"/>
  <c r="O118" i="13" s="1"/>
  <c r="I117" i="13"/>
  <c r="Q117" i="13" s="1"/>
  <c r="H117" i="13"/>
  <c r="P117" i="13" s="1"/>
  <c r="G117" i="13"/>
  <c r="O117" i="13" s="1"/>
  <c r="I116" i="13"/>
  <c r="Q116" i="13" s="1"/>
  <c r="H116" i="13"/>
  <c r="P116" i="13" s="1"/>
  <c r="G116" i="13"/>
  <c r="O116" i="13" s="1"/>
  <c r="I115" i="13"/>
  <c r="Q115" i="13" s="1"/>
  <c r="H115" i="13"/>
  <c r="P115" i="13" s="1"/>
  <c r="G115" i="13"/>
  <c r="O115" i="13" s="1"/>
  <c r="I114" i="13"/>
  <c r="Q114" i="13" s="1"/>
  <c r="H114" i="13"/>
  <c r="P114" i="13" s="1"/>
  <c r="G114" i="13"/>
  <c r="O114" i="13" s="1"/>
  <c r="AZ78" i="12"/>
  <c r="AX78" i="12"/>
  <c r="AY78" i="12"/>
  <c r="BA78" i="12"/>
  <c r="AT79" i="12"/>
  <c r="AU79" i="12"/>
  <c r="AV79" i="12"/>
  <c r="AW79" i="12"/>
  <c r="AX79" i="12"/>
  <c r="AY79" i="12"/>
  <c r="AZ79" i="12"/>
  <c r="BA79" i="12"/>
  <c r="AT78" i="12"/>
  <c r="AU78" i="12"/>
  <c r="AV78" i="12"/>
  <c r="L42" i="8"/>
  <c r="T9" i="8"/>
  <c r="K5" i="8"/>
  <c r="DP83" i="13" l="1" a="1"/>
  <c r="AI89" i="13"/>
  <c r="AM86" i="13"/>
  <c r="AI84" i="13"/>
  <c r="AP88" i="13"/>
  <c r="AL86" i="13"/>
  <c r="AP83" i="13"/>
  <c r="AO88" i="13"/>
  <c r="AK86" i="13"/>
  <c r="AO83" i="13"/>
  <c r="AN88" i="13"/>
  <c r="AJ86" i="13"/>
  <c r="AN83" i="13"/>
  <c r="AM88" i="13"/>
  <c r="AI86" i="13"/>
  <c r="AM83" i="13"/>
  <c r="AP90" i="13"/>
  <c r="AL88" i="13"/>
  <c r="AP85" i="13"/>
  <c r="AL83" i="13"/>
  <c r="AO90" i="13"/>
  <c r="AK88" i="13"/>
  <c r="AO85" i="13"/>
  <c r="AK83" i="13"/>
  <c r="AN90" i="13"/>
  <c r="AJ88" i="13"/>
  <c r="AN85" i="13"/>
  <c r="AJ83" i="13"/>
  <c r="AM90" i="13"/>
  <c r="AI88" i="13"/>
  <c r="AM85" i="13"/>
  <c r="AI83" i="13"/>
  <c r="AL90" i="13"/>
  <c r="AP87" i="13"/>
  <c r="AL85" i="13"/>
  <c r="AK90" i="13"/>
  <c r="AO87" i="13"/>
  <c r="AK85" i="13"/>
  <c r="AJ90" i="13"/>
  <c r="AN87" i="13"/>
  <c r="AJ85" i="13"/>
  <c r="AI90" i="13"/>
  <c r="AM87" i="13"/>
  <c r="AI85" i="13"/>
  <c r="AP89" i="13"/>
  <c r="AL87" i="13"/>
  <c r="AP84" i="13"/>
  <c r="AO89" i="13"/>
  <c r="AK87" i="13"/>
  <c r="AO84" i="13"/>
  <c r="AN89" i="13"/>
  <c r="AJ87" i="13"/>
  <c r="AN84" i="13"/>
  <c r="AM89" i="13"/>
  <c r="AI87" i="13"/>
  <c r="AM84" i="13"/>
  <c r="AL89" i="13"/>
  <c r="AP86" i="13"/>
  <c r="AL84" i="13"/>
  <c r="AK89" i="13"/>
  <c r="AO86" i="13"/>
  <c r="AK84" i="13"/>
  <c r="AJ89" i="13"/>
  <c r="AN86" i="13"/>
  <c r="AJ84"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DS85" i="13" l="1"/>
  <c r="DW87" i="13"/>
  <c r="DS90" i="13"/>
  <c r="DW90" i="13"/>
  <c r="DP83" i="13"/>
  <c r="DT85" i="13"/>
  <c r="DP88" i="13"/>
  <c r="DT90" i="13"/>
  <c r="DQ83" i="13"/>
  <c r="DU85" i="13"/>
  <c r="DQ88" i="13"/>
  <c r="DU90" i="13"/>
  <c r="DR83" i="13"/>
  <c r="DV85" i="13"/>
  <c r="DR88" i="13"/>
  <c r="DV90" i="13"/>
  <c r="DW85" i="13"/>
  <c r="DS83" i="13"/>
  <c r="DS88" i="13"/>
  <c r="DT83" i="13"/>
  <c r="DP86" i="13"/>
  <c r="DT88" i="13"/>
  <c r="DR90" i="13"/>
  <c r="DU83" i="13"/>
  <c r="DQ86" i="13"/>
  <c r="DU88" i="13"/>
  <c r="DV83" i="13"/>
  <c r="DR86" i="13"/>
  <c r="DV88" i="13"/>
  <c r="DW83" i="13"/>
  <c r="DS86" i="13"/>
  <c r="DW88" i="13"/>
  <c r="DP84" i="13"/>
  <c r="DT86" i="13"/>
  <c r="DP89" i="13"/>
  <c r="DQ84" i="13"/>
  <c r="DU86" i="13"/>
  <c r="DQ89" i="13"/>
  <c r="DR84" i="13"/>
  <c r="DV86" i="13"/>
  <c r="DR89" i="13"/>
  <c r="DR85" i="13"/>
  <c r="DS84" i="13"/>
  <c r="DW86" i="13"/>
  <c r="DS89" i="13"/>
  <c r="DT84" i="13"/>
  <c r="DP87" i="13"/>
  <c r="DT89" i="13"/>
  <c r="DV87" i="13"/>
  <c r="DU84" i="13"/>
  <c r="DQ87" i="13"/>
  <c r="DU89" i="13"/>
  <c r="DV84" i="13"/>
  <c r="DR87" i="13"/>
  <c r="DV89" i="13"/>
  <c r="DW84" i="13"/>
  <c r="DS87" i="13"/>
  <c r="DW89" i="13"/>
  <c r="DP85" i="13"/>
  <c r="DT87" i="13"/>
  <c r="DP90" i="13"/>
  <c r="DQ85" i="13"/>
  <c r="DU87" i="13"/>
  <c r="DQ90" i="13"/>
  <c r="AT83" i="13" a="1"/>
  <c r="AB46" i="8"/>
  <c r="E80" i="8"/>
  <c r="G80" i="8"/>
  <c r="I80" i="8"/>
  <c r="F80" i="8"/>
  <c r="H80" i="8"/>
  <c r="AB45" i="8"/>
  <c r="J80" i="8"/>
  <c r="L51" i="8" a="1"/>
  <c r="P52" i="8" s="1"/>
  <c r="AB44" i="8"/>
  <c r="AB47" i="8"/>
  <c r="G107" i="8"/>
  <c r="Z62" i="8" a="1"/>
  <c r="E69" i="8"/>
  <c r="L83" i="8" a="1"/>
  <c r="G104" i="8"/>
  <c r="AB48" i="8"/>
  <c r="AB49" i="8"/>
  <c r="D78" i="8"/>
  <c r="C102" i="8" s="1" a="1"/>
  <c r="AB42" i="8"/>
  <c r="AK44" i="8"/>
  <c r="CB43" i="8"/>
  <c r="AN47" i="8"/>
  <c r="CE46" i="8"/>
  <c r="AL45" i="8"/>
  <c r="AP49" i="8"/>
  <c r="AO48" i="8"/>
  <c r="CC44" i="8"/>
  <c r="CD45" i="8"/>
  <c r="AJ43" i="8"/>
  <c r="AI42" i="8"/>
  <c r="AM46" i="8"/>
  <c r="CH49" i="8"/>
  <c r="CF47" i="8"/>
  <c r="CG48" i="8"/>
  <c r="EA83" i="13" l="1" a="1"/>
  <c r="BA90" i="13"/>
  <c r="AW88" i="13"/>
  <c r="BA85" i="13"/>
  <c r="AW83" i="13"/>
  <c r="AZ90" i="13"/>
  <c r="AV88" i="13"/>
  <c r="AZ85" i="13"/>
  <c r="AV83" i="13"/>
  <c r="AY90" i="13"/>
  <c r="AU88" i="13"/>
  <c r="AY85" i="13"/>
  <c r="AU83" i="13"/>
  <c r="AX90" i="13"/>
  <c r="AT88" i="13"/>
  <c r="AX85" i="13"/>
  <c r="AT83" i="13"/>
  <c r="AW90" i="13"/>
  <c r="BA87" i="13"/>
  <c r="AW85" i="13"/>
  <c r="AV90" i="13"/>
  <c r="AZ87" i="13"/>
  <c r="AV85" i="13"/>
  <c r="AU90" i="13"/>
  <c r="AY87" i="13"/>
  <c r="AU85" i="13"/>
  <c r="AT90" i="13"/>
  <c r="AX87" i="13"/>
  <c r="AT85" i="13"/>
  <c r="BA89" i="13"/>
  <c r="AW87" i="13"/>
  <c r="BA84" i="13"/>
  <c r="AZ89" i="13"/>
  <c r="AV87" i="13"/>
  <c r="AZ84" i="13"/>
  <c r="AY89" i="13"/>
  <c r="AU87" i="13"/>
  <c r="AY84" i="13"/>
  <c r="AX89" i="13"/>
  <c r="AT87" i="13"/>
  <c r="AX84" i="13"/>
  <c r="AW89" i="13"/>
  <c r="BA86" i="13"/>
  <c r="AW84" i="13"/>
  <c r="AV89" i="13"/>
  <c r="AZ86" i="13"/>
  <c r="AV84" i="13"/>
  <c r="AU89" i="13"/>
  <c r="AY86" i="13"/>
  <c r="AU84" i="13"/>
  <c r="AT89" i="13"/>
  <c r="AX86" i="13"/>
  <c r="AT84" i="13"/>
  <c r="BA88" i="13"/>
  <c r="AW86" i="13"/>
  <c r="BA83" i="13"/>
  <c r="AZ88" i="13"/>
  <c r="AV86" i="13"/>
  <c r="AZ83" i="13"/>
  <c r="AY88" i="13"/>
  <c r="AU86" i="13"/>
  <c r="AY83" i="13"/>
  <c r="AX88" i="13"/>
  <c r="AT86" i="13"/>
  <c r="AX83" i="13"/>
  <c r="CJ47" i="8"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ED85" i="13" l="1"/>
  <c r="EH87" i="13"/>
  <c r="ED90" i="13"/>
  <c r="EE84" i="13"/>
  <c r="ED87" i="13"/>
  <c r="EA83" i="13"/>
  <c r="EE85" i="13"/>
  <c r="EA88" i="13"/>
  <c r="EE90" i="13"/>
  <c r="EG86" i="13"/>
  <c r="EA90" i="13"/>
  <c r="EC90" i="13"/>
  <c r="EB83" i="13"/>
  <c r="EF85" i="13"/>
  <c r="EB88" i="13"/>
  <c r="EF90" i="13"/>
  <c r="EF86" i="13"/>
  <c r="EC87" i="13"/>
  <c r="EC83" i="13"/>
  <c r="EG85" i="13"/>
  <c r="EC88" i="13"/>
  <c r="EG90" i="13"/>
  <c r="EC84" i="13"/>
  <c r="EF89" i="13"/>
  <c r="ED83" i="13"/>
  <c r="EH85" i="13"/>
  <c r="ED88" i="13"/>
  <c r="EH90" i="13"/>
  <c r="ED84" i="13"/>
  <c r="EA87" i="13"/>
  <c r="EE83" i="13"/>
  <c r="EA86" i="13"/>
  <c r="EE88" i="13"/>
  <c r="EB84" i="13"/>
  <c r="EC89" i="13"/>
  <c r="EF83" i="13"/>
  <c r="EB86" i="13"/>
  <c r="EF88" i="13"/>
  <c r="EB89" i="13"/>
  <c r="EG89" i="13"/>
  <c r="EH89" i="13"/>
  <c r="EG83" i="13"/>
  <c r="EC86" i="13"/>
  <c r="EG88" i="13"/>
  <c r="EH83" i="13"/>
  <c r="ED86" i="13"/>
  <c r="EH88" i="13"/>
  <c r="EA84" i="13"/>
  <c r="EE86" i="13"/>
  <c r="EA89" i="13"/>
  <c r="ED89" i="13"/>
  <c r="EE89" i="13"/>
  <c r="EG84" i="13"/>
  <c r="EA85" i="13"/>
  <c r="EH86" i="13"/>
  <c r="EB87" i="13"/>
  <c r="EG87" i="13"/>
  <c r="EF84" i="13"/>
  <c r="EH84" i="13"/>
  <c r="EF87" i="13"/>
  <c r="EB85" i="13"/>
  <c r="EB90" i="13"/>
  <c r="EE87" i="13"/>
  <c r="EC85" i="13"/>
  <c r="BE83" i="13" a="1"/>
  <c r="M55" i="8"/>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J63" i="8"/>
  <c r="BW65" i="8"/>
  <c r="BV64" i="8"/>
  <c r="AM66" i="8"/>
  <c r="AN67" i="8"/>
  <c r="E139" i="8"/>
  <c r="AL65" i="8"/>
  <c r="G141" i="8"/>
  <c r="BT62" i="8"/>
  <c r="BU63" i="8"/>
  <c r="F140" i="8"/>
  <c r="H142" i="8"/>
  <c r="BX66" i="8"/>
  <c r="AK64" i="8"/>
  <c r="BY67" i="8"/>
  <c r="AI62" i="8"/>
  <c r="D138" i="8"/>
  <c r="C137" i="8"/>
  <c r="EK83" i="13" l="1" a="1"/>
  <c r="EA62" i="13" a="1"/>
  <c r="BG90" i="13"/>
  <c r="BK87" i="13"/>
  <c r="BG85" i="13"/>
  <c r="BF90" i="13"/>
  <c r="BJ87" i="13"/>
  <c r="BF85" i="13"/>
  <c r="BE90" i="13"/>
  <c r="BI87" i="13"/>
  <c r="BE85" i="13"/>
  <c r="BL89" i="13"/>
  <c r="BH87" i="13"/>
  <c r="BL84" i="13"/>
  <c r="BK89" i="13"/>
  <c r="BG87" i="13"/>
  <c r="BK84" i="13"/>
  <c r="BJ89" i="13"/>
  <c r="BF87" i="13"/>
  <c r="BJ84" i="13"/>
  <c r="BI89" i="13"/>
  <c r="BE87" i="13"/>
  <c r="BI84" i="13"/>
  <c r="BH89" i="13"/>
  <c r="BL86" i="13"/>
  <c r="BH84" i="13"/>
  <c r="BG89" i="13"/>
  <c r="BK86" i="13"/>
  <c r="BG84" i="13"/>
  <c r="BF89" i="13"/>
  <c r="BJ86" i="13"/>
  <c r="BF84" i="13"/>
  <c r="BE89" i="13"/>
  <c r="BI86" i="13"/>
  <c r="BE84" i="13"/>
  <c r="BL88" i="13"/>
  <c r="BH86" i="13"/>
  <c r="BL83" i="13"/>
  <c r="BK88" i="13"/>
  <c r="BG86" i="13"/>
  <c r="BK83" i="13"/>
  <c r="BJ88" i="13"/>
  <c r="BF86" i="13"/>
  <c r="BJ83" i="13"/>
  <c r="BI88" i="13"/>
  <c r="BE86" i="13"/>
  <c r="BI83" i="13"/>
  <c r="BL90" i="13"/>
  <c r="BH88" i="13"/>
  <c r="BL85" i="13"/>
  <c r="BH83" i="13"/>
  <c r="BK90" i="13"/>
  <c r="BG88" i="13"/>
  <c r="BK85" i="13"/>
  <c r="BG83" i="13"/>
  <c r="BJ90" i="13"/>
  <c r="BF88" i="13"/>
  <c r="BJ85" i="13"/>
  <c r="BF83" i="13"/>
  <c r="BI90" i="13"/>
  <c r="BE88" i="13"/>
  <c r="BI85" i="13"/>
  <c r="BE83" i="13"/>
  <c r="BH90" i="13"/>
  <c r="BL87" i="13"/>
  <c r="BH85" i="13"/>
  <c r="M115" i="8"/>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EK83" i="13" l="1"/>
  <c r="EK84" i="13"/>
  <c r="EK88" i="13"/>
  <c r="EK85" i="13"/>
  <c r="EK86" i="13"/>
  <c r="EK87" i="13"/>
  <c r="EK89" i="13"/>
  <c r="EK90" i="13"/>
  <c r="ED64" i="13"/>
  <c r="EH66" i="13"/>
  <c r="EA62" i="13"/>
  <c r="EE64" i="13"/>
  <c r="EA67" i="13"/>
  <c r="EA66" i="13"/>
  <c r="EE66" i="13"/>
  <c r="EB62" i="13"/>
  <c r="EF64" i="13"/>
  <c r="EB67" i="13"/>
  <c r="EC62" i="13"/>
  <c r="EG64" i="13"/>
  <c r="EC67" i="13"/>
  <c r="EG65" i="13"/>
  <c r="EG66" i="13"/>
  <c r="ED62" i="13"/>
  <c r="EH64" i="13"/>
  <c r="ED67" i="13"/>
  <c r="EE62" i="13"/>
  <c r="EA65" i="13"/>
  <c r="EE67" i="13"/>
  <c r="ED63" i="13"/>
  <c r="EF62" i="13"/>
  <c r="EB65" i="13"/>
  <c r="EF67" i="13"/>
  <c r="EH65" i="13"/>
  <c r="EG62" i="13"/>
  <c r="EC65" i="13"/>
  <c r="EG67" i="13"/>
  <c r="EE63" i="13"/>
  <c r="EH62" i="13"/>
  <c r="ED65" i="13"/>
  <c r="EH67" i="13"/>
  <c r="EA63" i="13"/>
  <c r="EE65" i="13"/>
  <c r="EC63" i="13"/>
  <c r="EB63" i="13"/>
  <c r="EF65" i="13"/>
  <c r="EC64" i="13"/>
  <c r="EF63" i="13"/>
  <c r="EB66" i="13"/>
  <c r="EG63" i="13"/>
  <c r="EC66" i="13"/>
  <c r="EH63" i="13"/>
  <c r="ED66" i="13"/>
  <c r="EA64" i="13"/>
  <c r="EB64" i="13"/>
  <c r="EF66" i="13"/>
  <c r="BO83" i="13" a="1"/>
  <c r="BE62" i="13" a="1"/>
  <c r="F129" i="8"/>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EP84" i="13"/>
  <c r="ET88" i="13"/>
  <c r="EQ85" i="13"/>
  <c r="ER86" i="13"/>
  <c r="ES87" i="13"/>
  <c r="EU89" i="13"/>
  <c r="EV90" i="13"/>
  <c r="EO83" i="13"/>
  <c r="EK62" i="13" l="1" a="1"/>
  <c r="BE66" i="13"/>
  <c r="BI63" i="13"/>
  <c r="BL65" i="13"/>
  <c r="BH63" i="13"/>
  <c r="BJ65" i="13"/>
  <c r="BK65" i="13"/>
  <c r="BG63" i="13"/>
  <c r="BK62" i="13"/>
  <c r="BF63" i="13"/>
  <c r="BK67" i="13"/>
  <c r="BI65" i="13"/>
  <c r="BE63" i="13"/>
  <c r="BH64" i="13"/>
  <c r="BL67" i="13"/>
  <c r="BH65" i="13"/>
  <c r="BL62" i="13"/>
  <c r="BG65" i="13"/>
  <c r="BL66" i="13"/>
  <c r="BE64" i="13"/>
  <c r="BE67" i="13"/>
  <c r="BJ67" i="13"/>
  <c r="BF65" i="13"/>
  <c r="BJ62" i="13"/>
  <c r="BI67" i="13"/>
  <c r="BE65" i="13"/>
  <c r="BI62" i="13"/>
  <c r="BI64" i="13"/>
  <c r="BH67" i="13"/>
  <c r="BL64" i="13"/>
  <c r="BH62" i="13"/>
  <c r="BF66" i="13"/>
  <c r="BG67" i="13"/>
  <c r="BK64" i="13"/>
  <c r="BG62" i="13"/>
  <c r="BE62" i="13"/>
  <c r="BJ63" i="13"/>
  <c r="BF67" i="13"/>
  <c r="BJ64" i="13"/>
  <c r="BF62" i="13"/>
  <c r="BK66" i="13"/>
  <c r="BG64" i="13"/>
  <c r="BJ66" i="13"/>
  <c r="BF64" i="13"/>
  <c r="BI66" i="13"/>
  <c r="BH66" i="13"/>
  <c r="BL63" i="13"/>
  <c r="BG66" i="13"/>
  <c r="BK63" i="13"/>
  <c r="BO90" i="13"/>
  <c r="BP90" i="13" s="1"/>
  <c r="BO89" i="13"/>
  <c r="BP89" i="13" s="1"/>
  <c r="BO88" i="13"/>
  <c r="BP88" i="13" s="1"/>
  <c r="BO87" i="13"/>
  <c r="BP87" i="13" s="1"/>
  <c r="BO86" i="13"/>
  <c r="BP86" i="13" s="1"/>
  <c r="BO85" i="13"/>
  <c r="BP85" i="13" s="1"/>
  <c r="BO84" i="13"/>
  <c r="BP84" i="13" s="1"/>
  <c r="BO83" i="13"/>
  <c r="BP83" i="13" s="1"/>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EK65" i="13" l="1"/>
  <c r="EK67" i="13"/>
  <c r="EK62" i="13"/>
  <c r="EK63" i="13"/>
  <c r="EK64" i="13"/>
  <c r="EK66" i="13"/>
  <c r="BO62" i="13" a="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ER65" i="13"/>
  <c r="ET67" i="13"/>
  <c r="EP63" i="13"/>
  <c r="EQ64" i="13"/>
  <c r="ES66" i="13"/>
  <c r="EO62" i="13"/>
  <c r="BO65" i="13" l="1"/>
  <c r="BP65" i="13" s="1"/>
  <c r="BO64" i="13"/>
  <c r="BP64" i="13" s="1"/>
  <c r="BO63" i="13"/>
  <c r="BP63" i="13" s="1"/>
  <c r="BO62" i="13"/>
  <c r="BP62" i="13" s="1"/>
  <c r="BO67" i="13"/>
  <c r="BP67" i="13" s="1"/>
  <c r="BO66" i="13"/>
  <c r="BP66" i="13" s="1"/>
  <c r="AT83" i="8"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W68" i="12"/>
  <c r="E142" i="12"/>
  <c r="C140" i="12"/>
  <c r="AL68" i="12"/>
  <c r="D141" i="12"/>
  <c r="AM69" i="12"/>
  <c r="AJ66" i="12"/>
  <c r="AI65" i="12"/>
  <c r="BT65" i="12"/>
  <c r="AN70" i="12"/>
  <c r="F143" i="12"/>
  <c r="BY70" i="12"/>
  <c r="BU66" i="12"/>
  <c r="BX69" i="12"/>
  <c r="BV67" i="12"/>
  <c r="G144" i="12"/>
  <c r="AK67" i="12"/>
  <c r="H14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G91" i="12"/>
  <c r="DF90" i="12"/>
  <c r="DH92" i="12"/>
  <c r="DI93" i="12"/>
  <c r="DB86" i="12"/>
  <c r="DC87"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E68" i="12"/>
  <c r="DD67" i="12"/>
  <c r="DC66" i="12"/>
  <c r="DF69" i="12"/>
  <c r="DB65" i="12"/>
  <c r="DG70"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315146E1-F3EB-9E48-930C-F8FE220018E1}">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7B9BDAB4-C0A3-804E-AB33-7A2B49C35B4A}">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19F594D6-CBDE-3746-8ABF-5C6CC59C316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5903E232-75C8-5D4D-8D35-554E248CA92C}">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6C866235-8253-D14D-A55F-A9D4B13954CC}">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BC4439F-F653-7248-902F-6771AF00CB7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B031A1FF-66E7-A241-A995-B45BE010B242}">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<sst xmlns="http://schemas.openxmlformats.org/spreadsheetml/2006/main" count="1289" uniqueCount="180">
  <si>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</si>
  <si>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</si>
  <si>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</si>
  <si>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</si>
  <si>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</si>
  <si>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</si>
  <si>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</si>
  <si>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</si>
  <si>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</si>
  <si>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</si>
  <si>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</si>
  <si>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</si>
  <si>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</si>
  <si>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</si>
  <si>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</si>
  <si>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</si>
  <si>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</si>
  <si>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</si>
  <si>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</si>
  <si>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</si>
  <si>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</si>
  <si>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</si>
  <si>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</si>
  <si>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</si>
  <si>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</si>
  <si>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</si>
  <si>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</si>
  <si>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</si>
  <si>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</si>
  <si>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</si>
  <si>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</si>
  <si>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</si>
  <si>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</si>
  <si>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</si>
  <si>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</si>
  <si>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</si>
  <si>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</si>
  <si>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</si>
  <si>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</si>
  <si>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</si>
  <si>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</si>
  <si>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</si>
  <si>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</si>
  <si>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</si>
  <si>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</si>
  <si>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</si>
  <si>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</si>
  <si>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</si>
  <si>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</si>
  <si>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</si>
  <si>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</si>
  <si>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</si>
  <si>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</si>
  <si>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</si>
  <si>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</si>
  <si>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</si>
  <si>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</si>
  <si>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</si>
  <si>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</si>
  <si>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</si>
  <si>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</si>
  <si>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</si>
  <si>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</si>
  <si>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</si>
  <si>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</si>
  <si>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</si>
  <si>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</si>
  <si>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</si>
  <si>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</si>
  <si>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</si>
  <si>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</si>
  <si>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</si>
  <si>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</si>
  <si>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</si>
  <si>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</si>
  <si>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</si>
  <si>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</si>
  <si>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</si>
  <si>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</si>
  <si>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</si>
  <si>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</si>
  <si>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</si>
  <si>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</si>
  <si>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</si>
  <si>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</si>
  <si>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</si>
  <si>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</si>
  <si>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</si>
  <si>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</si>
  <si>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</si>
  <si>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</si>
  <si>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</si>
  <si>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</si>
  <si>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</si>
  <si>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</si>
  <si>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</si>
  <si>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</si>
  <si>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</si>
  <si>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</si>
  <si>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</si>
  <si>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</si>
  <si>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</si>
  <si>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</si>
  <si>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</si>
  <si>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</si>
  <si>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</si>
  <si>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</si>
  <si>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</si>
  <si>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</si>
  <si>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</si>
  <si>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</si>
  <si>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</si>
  <si>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</si>
  <si>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</si>
  <si>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</si>
  <si>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</si>
  <si>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</si>
  <si>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</si>
  <si>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</si>
  <si>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</si>
  <si>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</si>
  <si>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</si>
  <si>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</si>
  <si>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</si>
  <si>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</si>
  <si>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</si>
  <si>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</si>
  <si>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</si>
  <si>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</si>
  <si>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</si>
  <si>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</si>
  <si>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</si>
  <si>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</si>
  <si>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</si>
  <si>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</si>
  <si>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</si>
  <si>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</si>
  <si>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</si>
  <si>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</si>
  <si>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</si>
  <si>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</si>
  <si>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</si>
  <si>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</si>
  <si>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</si>
  <si>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</si>
  <si>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</si>
  <si>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</si>
  <si>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</si>
  <si>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</si>
  <si>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</si>
  <si>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</si>
  <si>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</si>
  <si>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</si>
  <si>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</si>
  <si>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</si>
  <si>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</si>
  <si>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</si>
  <si>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</si>
  <si>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q_rev' = L_pxp_rev * y_rev'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</si>
  <si>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</si>
  <si>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</si>
  <si>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</si>
  <si>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</si>
  <si>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</si>
  <si>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</si>
  <si>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</si>
  <si>
    <t>R'</t>
  </si>
  <si>
    <r>
      <t>Y'_rev = R'</t>
    </r>
    <r>
      <rPr>
        <vertAlign val="superscript"/>
        <sz val="12"/>
        <color theme="1"/>
        <rFont val="Calibri (Body)"/>
      </rPr>
      <t>T</t>
    </r>
  </si>
  <si>
    <r>
      <t>y'_rev = R'</t>
    </r>
    <r>
      <rPr>
        <vertAlign val="superscript"/>
        <sz val="12"/>
        <color theme="1"/>
        <rFont val="Calibri (Body)"/>
      </rPr>
      <t>T</t>
    </r>
    <r>
      <rPr>
        <b/>
        <sz val="12"/>
        <color theme="1"/>
        <rFont val="Calibri"/>
        <family val="2"/>
        <scheme val="minor"/>
      </rPr>
      <t xml:space="preserve"> i</t>
    </r>
  </si>
  <si>
    <r>
      <t>Z_rev</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t>
    </r>
    <r>
      <rPr>
        <b/>
        <sz val="12"/>
        <color theme="1"/>
        <rFont val="Calibri"/>
        <family val="2"/>
        <scheme val="minor"/>
      </rPr>
      <t>f_hat_inv</t>
    </r>
  </si>
  <si>
    <r>
      <t>L_pxp_rev</t>
    </r>
    <r>
      <rPr>
        <sz val="12"/>
        <color theme="1"/>
        <rFont val="Calibri"/>
        <family val="2"/>
        <scheme val="minor"/>
      </rPr>
      <t xml:space="preserve"> = (</t>
    </r>
    <r>
      <rPr>
        <b/>
        <sz val="12"/>
        <color theme="1"/>
        <rFont val="Calibri"/>
        <family val="2"/>
        <scheme val="minor"/>
      </rPr>
      <t>I</t>
    </r>
    <r>
      <rPr>
        <sz val="12"/>
        <color theme="1"/>
        <rFont val="Calibri"/>
        <family val="2"/>
        <scheme val="minor"/>
      </rPr>
      <t xml:space="preserve"> – </t>
    </r>
    <r>
      <rPr>
        <b/>
        <sz val="12"/>
        <color theme="1"/>
        <rFont val="Calibri"/>
        <family val="2"/>
        <scheme val="minor"/>
      </rPr>
      <t>A_rev</t>
    </r>
    <r>
      <rPr>
        <sz val="12"/>
        <color theme="1"/>
        <rFont val="Calibri"/>
        <family val="2"/>
        <scheme val="minor"/>
      </rPr>
      <t>)</t>
    </r>
    <r>
      <rPr>
        <vertAlign val="superscript"/>
        <sz val="12"/>
        <color theme="1"/>
        <rFont val="Calibri (Body)"/>
      </rPr>
      <t>-1</t>
    </r>
  </si>
  <si>
    <r>
      <t>D_rev</t>
    </r>
    <r>
      <rPr>
        <sz val="12"/>
        <color theme="1"/>
        <rFont val="Calibri"/>
        <family val="2"/>
      </rPr>
      <t xml:space="preserve"> = </t>
    </r>
    <r>
      <rPr>
        <b/>
        <sz val="12"/>
        <color theme="1"/>
        <rFont val="Calibri"/>
        <family val="2"/>
      </rPr>
      <t>U</t>
    </r>
    <r>
      <rPr>
        <vertAlign val="superscript"/>
        <sz val="12"/>
        <color theme="1"/>
        <rFont val="Calibri"/>
        <family val="2"/>
      </rPr>
      <t>T</t>
    </r>
    <r>
      <rPr>
        <sz val="12"/>
        <color theme="1"/>
        <rFont val="Calibri"/>
        <family val="2"/>
      </rPr>
      <t>*</t>
    </r>
    <r>
      <rPr>
        <b/>
        <sz val="12"/>
        <color theme="1"/>
        <rFont val="Calibri"/>
        <family val="2"/>
      </rPr>
      <t>q_hat_inv</t>
    </r>
  </si>
  <si>
    <r>
      <t>L_ixp_rev = D_rev</t>
    </r>
    <r>
      <rPr>
        <sz val="12"/>
        <color theme="1"/>
        <rFont val="Calibri"/>
        <family val="2"/>
        <scheme val="minor"/>
      </rPr>
      <t>*</t>
    </r>
    <r>
      <rPr>
        <b/>
        <sz val="12"/>
        <color theme="1"/>
        <rFont val="Calibri"/>
        <family val="2"/>
        <scheme val="minor"/>
      </rPr>
      <t>L_pxp_rev</t>
    </r>
  </si>
  <si>
    <r>
      <t>g_rev' = L_ixp_rev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</si>
  <si>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r>
      <t>q_rev'</t>
    </r>
    <r>
      <rPr>
        <sz val="12"/>
        <color theme="1"/>
        <rFont val="Calibri"/>
        <family val="2"/>
        <scheme val="minor"/>
      </rPr>
      <t xml:space="preserve"> = </t>
    </r>
    <r>
      <rPr>
        <b/>
        <sz val="12"/>
        <color theme="1"/>
        <rFont val="Calibri"/>
        <family val="2"/>
        <scheme val="minor"/>
      </rPr>
      <t>L_pxp_rev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</si>
  <si>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t>g_rev'_hat</t>
  </si>
  <si>
    <t>q_rev'_hat</t>
  </si>
  <si>
    <t>V_rev' = D_rev * q_rev'_hat</t>
  </si>
  <si>
    <t>R_rev' = (R_rev * q_rev_hat_inv) * q_rev'_hat</t>
  </si>
  <si>
    <t>U_rev' = Z_rev * g_rev'_hat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</si>
</sst>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
      <vertAlign val="superscript"/>
      <sz val="12"/>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34" fillId="0" borderId="0" xfId="0" applyFont="1" applyAlignment="1">
      <alignment horizontal="right"/>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39" fillId="0" borderId="0" xfId="0" applyFont="1" applyAlignment="1">
      <alignment horizontal="center"/>
    </xf>
    <xf numFmtId="0" fontId="0" fillId="0" borderId="0" xfId="0" applyFill="1" applyAlignment="1">
      <alignment horizontal="right"/>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16" fillId="0" borderId="0" xfId="0" applyFont="1"/>
    <xf numFmtId="0" fontId="16" fillId="0" borderId="0" xfId="0" applyFont="1" applyFill="1" applyAlignment="1">
      <alignment horizontal="right" vertical="center" textRotation="90"/>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5B650F8A-5894-CD4D-9754-D14CDA29E94B}"/>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21BA73C3-6985-8F4B-A434-9EFBB327F869}"/>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DB398AA0-D0B9-4345-AEBA-18E973330090}"/>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B9036C21-015C-E74B-B01D-823E37243CE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67E9A586-785E-6D4C-90F1-3FFA3B6F53B2}"/>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F9B324AC-28AB-D64A-A51D-FB540E17098B}"/>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A697BF51-F164-C443-83BA-C9E0C758915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D9C2C835-DA9C-B44C-85DA-415B4A5A259B}"/>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671465A1-E1CE-484D-B6C0-ACADA6264643}"/>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B50CB673-2CAB-1A43-BA30-4AC1C5640DE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A049E879-1DFC-744D-8EC9-E69B25A318C0}"/>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6ADEFBBE-BD85-8649-8244-8C81D8197C9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A45AD245-30F5-7D40-A34B-9CB41B370E7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CF99F60-26F8-8B4A-87DB-A46EA7893E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9CCF6F2-DC5E-6E4C-8E1C-169BC74CD005}"/>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96431447-300D-3A47-9128-231044DF385B}"/>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303F4C8C-73A4-6A44-9185-C167ABB985D3}"/>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753469EE-F868-E44D-90AC-151D7E42C1FC}"/>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138387A3-E389-3840-9ED4-DA48910C6974}"/>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17343FFB-375D-B442-B5EC-7B996297D06C}"/>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F5AED350-B9F9-C946-BF38-963F2E7D6A52}"/>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05906270-129D-7948-B8D1-35BBEBE4E9EB}"/>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C690DB6A-CCC7-B04E-A277-7FC5329E8FFA}"/>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4E0D5F13-37A9-E34D-86D7-8878DAAA8DAB}"/>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3D4A0418-065E-DE4B-B95B-BA41BB280D98}"/>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B748EEB2-CBD9-EC4F-BC80-E9D7F014B2E1}"/>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25F5357D-362A-A245-B25A-8DF3D2367868}"/>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DC3D7ABD-FCCA-0141-B815-4150FAAE4B8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A035036C-F832-434B-B21D-0EC798D34AD7}"/>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E5E4B5BA-6B3B-E54C-8D5B-738E848786F2}"/>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26AE7FFB-6885-8241-B531-31D99955EC8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132C4454-2CA1-5745-AFA5-EABA25888A97}"/>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B5F68AA6-892A-1141-925F-62AD5D893047}"/>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8D71E773-D22F-F54D-BB3E-2274C7D8451A}"/>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6B5C513E-56DA-F74F-A7A0-32FE8FC6DA29}"/>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688583C4-B3FE-6C4D-8C02-398C92F40FD2}"/>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B2687F8D-5364-A446-8AA0-5D446D7E8048}"/>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55027B24-2CF8-FE4D-A60F-B72F511D5E2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0A84B17F-5E65-0143-B0C3-24CA4A89958B}"/>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29" zoomScaleNormal="100" workbookViewId="0">
      <selection activeCell="S60" sqref="S6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8" t="s">
        <v>30</v>
      </c>
      <c r="D26" s="68"/>
      <c r="E26" s="68"/>
      <c r="F26" s="39"/>
      <c r="G26" s="39"/>
    </row>
    <row r="27" spans="1:93" ht="39" x14ac:dyDescent="0.2">
      <c r="B27" s="10"/>
      <c r="C27" s="11" t="s">
        <v>32</v>
      </c>
      <c r="D27" s="2" t="s">
        <v>80</v>
      </c>
      <c r="E27" s="11" t="s">
        <v>33</v>
      </c>
      <c r="F27" s="13"/>
      <c r="G27" s="13"/>
    </row>
    <row r="28" spans="1:93" ht="16" customHeight="1" x14ac:dyDescent="0.2">
      <c r="A28" s="69" t="s">
        <v>4</v>
      </c>
      <c r="B28" s="1" t="s">
        <v>23</v>
      </c>
      <c r="C28" s="12">
        <v>1</v>
      </c>
      <c r="D28" s="6">
        <v>0</v>
      </c>
      <c r="E28" s="12">
        <v>0</v>
      </c>
      <c r="F28" s="14"/>
      <c r="G28" s="14"/>
    </row>
    <row r="29" spans="1:93" x14ac:dyDescent="0.2">
      <c r="A29" s="69"/>
      <c r="B29" s="1" t="s">
        <v>1</v>
      </c>
      <c r="C29" s="12">
        <v>1</v>
      </c>
      <c r="D29" s="6">
        <v>0</v>
      </c>
      <c r="E29" s="12">
        <v>0</v>
      </c>
      <c r="F29" s="14"/>
      <c r="G29" s="14"/>
    </row>
    <row r="30" spans="1:93" x14ac:dyDescent="0.2">
      <c r="A30" s="69"/>
      <c r="B30" s="1" t="s">
        <v>27</v>
      </c>
      <c r="C30" s="12">
        <v>1</v>
      </c>
      <c r="D30" s="6">
        <v>0</v>
      </c>
      <c r="E30" s="12">
        <v>0</v>
      </c>
      <c r="F30" s="14"/>
      <c r="G30" s="14"/>
    </row>
    <row r="31" spans="1:93" x14ac:dyDescent="0.2">
      <c r="A31" s="69"/>
      <c r="B31" s="1" t="s">
        <v>26</v>
      </c>
      <c r="C31" s="12">
        <v>1</v>
      </c>
      <c r="D31" s="6">
        <v>0</v>
      </c>
      <c r="E31" s="12">
        <v>0</v>
      </c>
      <c r="F31" s="14"/>
      <c r="G31" s="14"/>
    </row>
    <row r="32" spans="1:9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8" t="s">
        <v>31</v>
      </c>
      <c r="D36" s="68"/>
      <c r="E36" s="68"/>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67" t="s">
        <v>2</v>
      </c>
      <c r="M50" s="67"/>
      <c r="N50" s="67"/>
      <c r="O50" s="67"/>
      <c r="P50" s="67"/>
      <c r="Q50" s="67"/>
      <c r="W50" s="67" t="s">
        <v>6</v>
      </c>
      <c r="X50" s="67"/>
      <c r="Z50" s="41" t="s">
        <v>12</v>
      </c>
      <c r="AB50" s="41"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
      <c r="CO50" s="8"/>
    </row>
    <row r="51" spans="1:93" ht="16" customHeight="1" x14ac:dyDescent="0.2">
      <c r="B51" s="1"/>
      <c r="J51" s="69"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9"/>
      <c r="K52" s="37" t="s">
        <v>81</v>
      </c>
      <c r="L52" s="6">
        <v>0</v>
      </c>
      <c r="M52" s="6">
        <v>0</v>
      </c>
      <c r="N52" s="6">
        <v>0</v>
      </c>
      <c r="O52" s="6">
        <v>0</v>
      </c>
      <c r="P52" s="6">
        <v>0</v>
      </c>
      <c r="Q52" s="6">
        <v>0</v>
      </c>
      <c r="V52" s="41"/>
      <c r="W52" s="41"/>
      <c r="X52" s="41"/>
      <c r="Z52" s="41"/>
      <c r="AB52" s="41"/>
    </row>
    <row r="53" spans="1:93"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71" t="s">
        <v>42</v>
      </c>
      <c r="M54" s="71"/>
      <c r="N54" s="71"/>
      <c r="O54" s="71"/>
      <c r="P54" s="71"/>
      <c r="Q54" s="7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67" t="s">
        <v>86</v>
      </c>
      <c r="M56" s="67"/>
      <c r="N56" s="67"/>
      <c r="O56" s="67"/>
      <c r="P56" s="67"/>
      <c r="Q56" s="67"/>
    </row>
    <row r="60" spans="1:93"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9"/>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9"/>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9"/>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9"/>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9"/>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67" t="s">
        <v>73</v>
      </c>
      <c r="D70" s="67"/>
      <c r="E70" s="67"/>
      <c r="F70" s="67"/>
      <c r="G70" s="67"/>
      <c r="H70" s="67"/>
      <c r="I70" s="67"/>
      <c r="J70" s="67"/>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9"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9"/>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67" t="s">
        <v>51</v>
      </c>
      <c r="D77" s="67"/>
      <c r="E77" s="67"/>
      <c r="F77" s="67"/>
      <c r="G77" s="67"/>
      <c r="H77" s="67"/>
      <c r="I77" s="67"/>
      <c r="J77" s="67"/>
      <c r="L77" s="40"/>
      <c r="M77" s="40"/>
      <c r="N77" s="40"/>
      <c r="O77" s="40"/>
      <c r="P77" s="40"/>
      <c r="Q77" s="40"/>
      <c r="R77" s="15"/>
      <c r="S77" s="15"/>
      <c r="T77" s="15"/>
      <c r="U77" s="15"/>
      <c r="V77" s="15"/>
      <c r="W77" s="15"/>
      <c r="X77" s="15"/>
      <c r="Y77" s="15"/>
      <c r="Z77" s="29" t="s">
        <v>70</v>
      </c>
      <c r="AA77" s="29"/>
      <c r="AD77" s="41" t="s">
        <v>53</v>
      </c>
      <c r="AI77" s="74" t="s">
        <v>64</v>
      </c>
      <c r="AJ77" s="74"/>
      <c r="AK77" s="29"/>
      <c r="AL77" s="74"/>
      <c r="AM77" s="74"/>
      <c r="AN77" s="29"/>
      <c r="AO77" s="31"/>
      <c r="AP77" s="31"/>
      <c r="AQ77" s="31"/>
      <c r="AR77" s="31"/>
      <c r="AS77" s="31"/>
      <c r="AT77" s="74" t="s">
        <v>65</v>
      </c>
      <c r="AU77" s="74"/>
      <c r="AV77" s="74"/>
      <c r="AW77" s="74"/>
      <c r="AX77" s="74"/>
      <c r="AY77" s="74"/>
      <c r="AZ77" s="74"/>
      <c r="BA77" s="74"/>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67" t="s">
        <v>54</v>
      </c>
      <c r="D79" s="67"/>
      <c r="E79" s="67"/>
      <c r="F79" s="67"/>
      <c r="G79" s="67"/>
      <c r="H79" s="67"/>
      <c r="I79" s="67"/>
      <c r="J79" s="67"/>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9"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9"/>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9"/>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9"/>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9"/>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9"/>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9"/>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9"/>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75" t="s">
        <v>13</v>
      </c>
      <c r="M91" s="75"/>
      <c r="N91" s="75"/>
      <c r="O91" s="75"/>
      <c r="P91" s="75"/>
      <c r="Q91" s="75"/>
      <c r="Z91" s="41"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
      <c r="CO91" s="8"/>
    </row>
    <row r="92" spans="1:93"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9"/>
      <c r="K93" s="37" t="s">
        <v>81</v>
      </c>
      <c r="L93" s="6">
        <v>0</v>
      </c>
      <c r="M93" s="6">
        <v>0</v>
      </c>
      <c r="N93" s="6">
        <v>0</v>
      </c>
      <c r="O93" s="6">
        <v>25.2</v>
      </c>
      <c r="P93" s="6">
        <v>0</v>
      </c>
      <c r="Q93" s="6">
        <v>0</v>
      </c>
    </row>
    <row r="94" spans="1:93" x14ac:dyDescent="0.2">
      <c r="J94" s="69"/>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41"/>
      <c r="B101" s="41"/>
      <c r="C101" s="41"/>
      <c r="D101" s="41"/>
      <c r="E101" s="41"/>
      <c r="F101" s="41"/>
      <c r="G101" s="41"/>
      <c r="H101" s="5"/>
      <c r="I101" s="5"/>
    </row>
    <row r="102" spans="1:40" ht="16" customHeight="1" x14ac:dyDescent="0.2">
      <c r="A102" s="69" t="s">
        <v>4</v>
      </c>
      <c r="B102" s="1" t="s">
        <v>23</v>
      </c>
      <c r="C102" s="6">
        <f t="array" ref="C102:C109">TRANSPOSE(C78:J78)</f>
        <v>97</v>
      </c>
      <c r="E102" s="6">
        <f t="shared" ref="E102:E109" si="18">Z83</f>
        <v>-97</v>
      </c>
      <c r="F102" s="40"/>
      <c r="G102" s="4">
        <f t="shared" ref="G102:G109" si="19">Z42</f>
        <v>0</v>
      </c>
      <c r="I102" s="7">
        <f>C102+E102-G102</f>
        <v>0</v>
      </c>
    </row>
    <row r="103" spans="1:40" x14ac:dyDescent="0.2">
      <c r="A103" s="69"/>
      <c r="B103" s="1" t="s">
        <v>1</v>
      </c>
      <c r="C103" s="6">
        <v>87</v>
      </c>
      <c r="E103" s="6">
        <f t="shared" si="18"/>
        <v>-87</v>
      </c>
      <c r="F103" s="40"/>
      <c r="G103" s="4">
        <f t="shared" si="19"/>
        <v>0</v>
      </c>
      <c r="I103" s="7">
        <f t="shared" ref="I103:I109" si="20">C103+E103-G103</f>
        <v>0</v>
      </c>
    </row>
    <row r="104" spans="1:40" x14ac:dyDescent="0.2">
      <c r="A104" s="69"/>
      <c r="B104" s="1" t="s">
        <v>27</v>
      </c>
      <c r="C104" s="6">
        <v>0</v>
      </c>
      <c r="E104" s="6">
        <f t="shared" si="18"/>
        <v>0</v>
      </c>
      <c r="G104" s="4">
        <f t="shared" si="19"/>
        <v>0</v>
      </c>
      <c r="I104" s="7">
        <f t="shared" si="20"/>
        <v>0</v>
      </c>
    </row>
    <row r="105" spans="1:40" x14ac:dyDescent="0.2">
      <c r="A105" s="69"/>
      <c r="B105" s="1" t="s">
        <v>26</v>
      </c>
      <c r="C105" s="6">
        <v>0</v>
      </c>
      <c r="D105" s="9" t="s">
        <v>56</v>
      </c>
      <c r="E105" s="6">
        <f t="shared" si="18"/>
        <v>0</v>
      </c>
      <c r="F105" s="41" t="s">
        <v>9</v>
      </c>
      <c r="G105" s="4">
        <f t="shared" si="19"/>
        <v>0</v>
      </c>
      <c r="H105" s="38" t="s">
        <v>10</v>
      </c>
      <c r="I105" s="7">
        <f t="shared" si="20"/>
        <v>0</v>
      </c>
    </row>
    <row r="106" spans="1:40" x14ac:dyDescent="0.2">
      <c r="A106" s="69"/>
      <c r="B106" s="1" t="s">
        <v>29</v>
      </c>
      <c r="C106" s="6">
        <v>0</v>
      </c>
      <c r="E106" s="6">
        <f t="shared" si="18"/>
        <v>0</v>
      </c>
      <c r="F106" s="40"/>
      <c r="G106" s="4">
        <f t="shared" si="19"/>
        <v>0</v>
      </c>
      <c r="I106" s="7">
        <f t="shared" si="20"/>
        <v>0</v>
      </c>
    </row>
    <row r="107" spans="1:40" x14ac:dyDescent="0.2">
      <c r="A107" s="69"/>
      <c r="B107" s="1" t="s">
        <v>19</v>
      </c>
      <c r="C107" s="6">
        <v>0</v>
      </c>
      <c r="E107" s="6">
        <f t="shared" si="18"/>
        <v>25.2</v>
      </c>
      <c r="F107" s="40"/>
      <c r="G107" s="4">
        <f t="shared" si="19"/>
        <v>25.2</v>
      </c>
      <c r="I107" s="7">
        <f t="shared" si="20"/>
        <v>0</v>
      </c>
    </row>
    <row r="108" spans="1:40" x14ac:dyDescent="0.2">
      <c r="A108" s="69"/>
      <c r="B108" s="1" t="s">
        <v>17</v>
      </c>
      <c r="C108" s="6">
        <v>0</v>
      </c>
      <c r="E108" s="6">
        <f t="shared" si="18"/>
        <v>0.4</v>
      </c>
      <c r="G108" s="4">
        <f t="shared" si="19"/>
        <v>0.4</v>
      </c>
      <c r="I108" s="7">
        <f t="shared" si="20"/>
        <v>0</v>
      </c>
    </row>
    <row r="109" spans="1:40" x14ac:dyDescent="0.2">
      <c r="A109" s="69"/>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9"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9"/>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9"/>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9"/>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9"/>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9"/>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9" t="s">
        <v>3</v>
      </c>
      <c r="B125" s="1" t="s">
        <v>22</v>
      </c>
      <c r="C125" s="6">
        <f t="shared" ref="C125:C130" si="25">AD62</f>
        <v>22.4</v>
      </c>
      <c r="D125" s="6">
        <f t="array" ref="D125:D130">TRANSPOSE(L55:Q55)</f>
        <v>100</v>
      </c>
      <c r="F125" s="6">
        <f>C125/D125</f>
        <v>0.22399999999999998</v>
      </c>
    </row>
    <row r="126" spans="1:43" x14ac:dyDescent="0.2">
      <c r="A126" s="69"/>
      <c r="B126" s="1" t="s">
        <v>24</v>
      </c>
      <c r="C126" s="6">
        <f t="shared" si="25"/>
        <v>78.2</v>
      </c>
      <c r="D126" s="6">
        <v>87</v>
      </c>
      <c r="F126" s="6">
        <f t="shared" ref="F126:F130" si="26">C126/D126</f>
        <v>0.89885057471264374</v>
      </c>
    </row>
    <row r="127" spans="1:43" x14ac:dyDescent="0.2">
      <c r="A127" s="69"/>
      <c r="B127" s="1" t="s">
        <v>25</v>
      </c>
      <c r="C127" s="6">
        <f t="shared" si="25"/>
        <v>12.6</v>
      </c>
      <c r="D127" s="6">
        <v>17.8</v>
      </c>
      <c r="F127" s="6">
        <f t="shared" si="26"/>
        <v>0.7078651685393258</v>
      </c>
    </row>
    <row r="128" spans="1:43" x14ac:dyDescent="0.2">
      <c r="A128" s="69"/>
      <c r="B128" s="1" t="s">
        <v>0</v>
      </c>
      <c r="C128" s="6">
        <f t="shared" si="25"/>
        <v>25.2</v>
      </c>
      <c r="D128" s="6">
        <v>44.4</v>
      </c>
      <c r="F128" s="6">
        <f t="shared" si="26"/>
        <v>0.56756756756756754</v>
      </c>
    </row>
    <row r="129" spans="1:12" x14ac:dyDescent="0.2">
      <c r="A129" s="69"/>
      <c r="B129" s="1" t="s">
        <v>15</v>
      </c>
      <c r="C129" s="6">
        <f t="shared" si="25"/>
        <v>0.4</v>
      </c>
      <c r="D129" s="6">
        <v>19.899999999999999</v>
      </c>
      <c r="F129" s="6">
        <f t="shared" si="26"/>
        <v>2.0100502512562818E-2</v>
      </c>
    </row>
    <row r="130" spans="1:12" x14ac:dyDescent="0.2">
      <c r="A130" s="69"/>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9"/>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9"/>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9"/>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9"/>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9"/>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67" t="s">
        <v>77</v>
      </c>
      <c r="D143" s="67"/>
      <c r="E143" s="67"/>
      <c r="F143" s="67"/>
      <c r="G143" s="67"/>
      <c r="H143" s="67"/>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BP37" zoomScaleNormal="100" workbookViewId="0">
      <selection activeCell="DV54" sqref="DV54"/>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76" t="s">
        <v>96</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CQ1" s="76" t="s">
        <v>99</v>
      </c>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EY1" s="76" t="s">
        <v>97</v>
      </c>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8" t="s">
        <v>30</v>
      </c>
      <c r="D29" s="68"/>
      <c r="E29" s="68"/>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9" t="s">
        <v>4</v>
      </c>
      <c r="B31" s="1" t="s">
        <v>23</v>
      </c>
      <c r="C31" s="12">
        <v>1</v>
      </c>
      <c r="D31" s="6">
        <v>0</v>
      </c>
      <c r="E31" s="12">
        <v>0</v>
      </c>
      <c r="F31" s="14"/>
      <c r="G31" s="14"/>
      <c r="N31" s="50"/>
      <c r="O31" s="50"/>
      <c r="P31" s="50"/>
      <c r="Q31" s="50"/>
      <c r="R31" s="50"/>
      <c r="S31" s="50"/>
      <c r="T31" s="50"/>
      <c r="U31" s="50"/>
      <c r="V31" s="31"/>
      <c r="W31" s="31"/>
    </row>
    <row r="32" spans="1:177" x14ac:dyDescent="0.2">
      <c r="A32" s="69"/>
      <c r="B32" s="1" t="s">
        <v>1</v>
      </c>
      <c r="C32" s="12">
        <v>1</v>
      </c>
      <c r="D32" s="6">
        <v>0</v>
      </c>
      <c r="E32" s="12">
        <v>0</v>
      </c>
      <c r="F32" s="14"/>
      <c r="G32" s="14"/>
      <c r="N32" s="50"/>
      <c r="O32" s="50"/>
      <c r="P32" s="50"/>
      <c r="Q32" s="50"/>
      <c r="R32" s="50"/>
      <c r="S32" s="50"/>
      <c r="T32" s="50"/>
      <c r="U32" s="50"/>
      <c r="V32" s="31"/>
      <c r="W32" s="31"/>
    </row>
    <row r="33" spans="1:179" x14ac:dyDescent="0.2">
      <c r="A33" s="69"/>
      <c r="B33" s="1" t="s">
        <v>27</v>
      </c>
      <c r="C33" s="12">
        <v>1</v>
      </c>
      <c r="D33" s="6">
        <v>0</v>
      </c>
      <c r="E33" s="12">
        <v>0</v>
      </c>
      <c r="F33" s="14"/>
      <c r="G33" s="14"/>
      <c r="N33" s="50"/>
      <c r="O33" s="50"/>
      <c r="P33" s="50"/>
      <c r="Q33" s="50"/>
      <c r="R33" s="50"/>
      <c r="S33" s="50"/>
      <c r="T33" s="50"/>
      <c r="U33" s="50"/>
      <c r="V33" s="31"/>
      <c r="W33" s="31"/>
    </row>
    <row r="34" spans="1:179" x14ac:dyDescent="0.2">
      <c r="A34" s="69"/>
      <c r="B34" s="1" t="s">
        <v>26</v>
      </c>
      <c r="C34" s="12">
        <v>1</v>
      </c>
      <c r="D34" s="6">
        <v>0</v>
      </c>
      <c r="E34" s="12">
        <v>0</v>
      </c>
      <c r="F34" s="14"/>
      <c r="G34" s="14"/>
      <c r="N34" s="50"/>
      <c r="O34" s="50"/>
      <c r="P34" s="50"/>
      <c r="Q34" s="50"/>
      <c r="R34" s="50"/>
      <c r="S34" s="50"/>
      <c r="T34" s="50"/>
      <c r="U34" s="50"/>
      <c r="V34" s="31"/>
      <c r="W34" s="31"/>
    </row>
    <row r="35" spans="1:179" x14ac:dyDescent="0.2">
      <c r="A35" s="69"/>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9"/>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9"/>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9"/>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8" t="s">
        <v>31</v>
      </c>
      <c r="D39" s="68"/>
      <c r="E39" s="68"/>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67" t="s">
        <v>4</v>
      </c>
      <c r="D43" s="67"/>
      <c r="E43" s="67"/>
      <c r="F43" s="67"/>
      <c r="G43" s="67"/>
      <c r="H43" s="67"/>
      <c r="I43" s="67"/>
      <c r="J43" s="67"/>
      <c r="L43" s="67" t="s">
        <v>3</v>
      </c>
      <c r="M43" s="67"/>
      <c r="N43" s="67"/>
      <c r="O43" s="67"/>
      <c r="P43" s="67"/>
      <c r="Q43" s="67"/>
      <c r="W43" s="67" t="s">
        <v>28</v>
      </c>
      <c r="X43" s="67"/>
      <c r="Y43" s="8"/>
      <c r="Z43" s="8"/>
      <c r="AA43" s="8"/>
      <c r="AB43" s="8"/>
      <c r="AC43" s="8"/>
      <c r="AI43" s="67" t="s">
        <v>4</v>
      </c>
      <c r="AJ43" s="67"/>
      <c r="AK43" s="67"/>
      <c r="AL43" s="67"/>
      <c r="AM43" s="67"/>
      <c r="AN43" s="67"/>
      <c r="AO43" s="67"/>
      <c r="AP43" s="67"/>
      <c r="AT43" s="67" t="s">
        <v>3</v>
      </c>
      <c r="AU43" s="67"/>
      <c r="AV43" s="67"/>
      <c r="AW43" s="67"/>
      <c r="AX43" s="67"/>
      <c r="AY43" s="67"/>
      <c r="BE43" s="67" t="s">
        <v>3</v>
      </c>
      <c r="BF43" s="67"/>
      <c r="BG43" s="67"/>
      <c r="BH43" s="67"/>
      <c r="BI43" s="67"/>
      <c r="BJ43" s="67"/>
      <c r="BT43" s="67" t="s">
        <v>3</v>
      </c>
      <c r="BU43" s="67"/>
      <c r="BV43" s="67"/>
      <c r="BW43" s="67"/>
      <c r="BX43" s="67"/>
      <c r="BY43" s="67"/>
      <c r="CA43" s="67" t="s">
        <v>4</v>
      </c>
      <c r="CB43" s="67"/>
      <c r="CC43" s="67"/>
      <c r="CD43" s="67"/>
      <c r="CE43" s="67"/>
      <c r="CF43" s="67"/>
      <c r="CG43" s="67"/>
      <c r="CH43" s="67"/>
      <c r="CJ43" s="67" t="s">
        <v>28</v>
      </c>
      <c r="CK43" s="67"/>
      <c r="CL43" s="29"/>
      <c r="CM43" s="29"/>
      <c r="CN43" s="29"/>
      <c r="CO43" s="57"/>
      <c r="CU43" s="67" t="s">
        <v>28</v>
      </c>
      <c r="CV43" s="67"/>
      <c r="DM43" s="67" t="s">
        <v>4</v>
      </c>
      <c r="DN43" s="67"/>
      <c r="DO43" s="67"/>
      <c r="DP43" s="67"/>
      <c r="DQ43" s="67"/>
      <c r="DR43" s="67"/>
      <c r="DS43" s="67"/>
      <c r="DT43" s="67"/>
      <c r="DV43" s="67" t="s">
        <v>3</v>
      </c>
      <c r="DW43" s="67"/>
      <c r="DX43" s="67"/>
      <c r="DY43" s="67"/>
      <c r="DZ43" s="67"/>
      <c r="EA43" s="67"/>
      <c r="EC43" s="67" t="s">
        <v>28</v>
      </c>
      <c r="ED43" s="67"/>
      <c r="EW43" s="57"/>
      <c r="FD43" s="67" t="s">
        <v>4</v>
      </c>
      <c r="FE43" s="67"/>
      <c r="FF43" s="67"/>
      <c r="FG43" s="67"/>
      <c r="FH43" s="67"/>
      <c r="FI43" s="67"/>
      <c r="FJ43" s="67"/>
      <c r="FK43" s="67"/>
      <c r="FM43" s="67" t="s">
        <v>3</v>
      </c>
      <c r="FN43" s="67"/>
      <c r="FO43" s="67"/>
      <c r="FP43" s="67"/>
      <c r="FQ43" s="67"/>
      <c r="FR43" s="67"/>
      <c r="FT43" s="67" t="s">
        <v>28</v>
      </c>
      <c r="FU43" s="67"/>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69" t="s">
        <v>4</v>
      </c>
      <c r="B45" s="1" t="s">
        <v>23</v>
      </c>
      <c r="L45" s="3">
        <v>0</v>
      </c>
      <c r="M45" s="3">
        <v>0</v>
      </c>
      <c r="N45" s="3">
        <v>0</v>
      </c>
      <c r="O45" s="3">
        <v>0</v>
      </c>
      <c r="P45" s="3">
        <v>0</v>
      </c>
      <c r="Q45" s="3">
        <v>0</v>
      </c>
      <c r="U45" s="69" t="s">
        <v>4</v>
      </c>
      <c r="V45" s="1" t="s">
        <v>23</v>
      </c>
      <c r="W45" s="4">
        <f>AF8</f>
        <v>97</v>
      </c>
      <c r="X45" s="4">
        <v>0</v>
      </c>
      <c r="Z45" s="6">
        <f t="shared" ref="Z45:Z52" si="0">SUM(V45:X45)</f>
        <v>97</v>
      </c>
      <c r="AB45" s="6">
        <f>SUM(L45:Q45) + Z45</f>
        <v>97</v>
      </c>
      <c r="AD45" s="6">
        <f t="array" ref="AD45:AD52">TRANSPOSE(C83:J83)</f>
        <v>97</v>
      </c>
      <c r="AE45" s="7">
        <f t="shared" ref="AE45:AE52" si="1">AB45-AD45</f>
        <v>0</v>
      </c>
      <c r="AI45" s="6">
        <f t="shared" ref="AI45:AP52" ca="1" si="2">IF((ROW()-ROW($AI$45))=(COLUMN()-COLUMN($AI$45)),INDIRECT(ADDRESS(ROW($AB45),COLUMN($AB45))),0)</f>
        <v>97</v>
      </c>
      <c r="AJ45" s="6">
        <f t="shared" ca="1" si="2"/>
        <v>0</v>
      </c>
      <c r="AK45" s="6">
        <f t="shared" ca="1" si="2"/>
        <v>0</v>
      </c>
      <c r="AL45" s="6">
        <f t="shared" ca="1" si="2"/>
        <v>0</v>
      </c>
      <c r="AM45" s="6">
        <f t="shared" ca="1" si="2"/>
        <v>0</v>
      </c>
      <c r="AN45" s="6">
        <f t="shared" ca="1" si="2"/>
        <v>0</v>
      </c>
      <c r="AO45" s="6">
        <f t="shared" ca="1" si="2"/>
        <v>0</v>
      </c>
      <c r="AP45" s="6">
        <f t="shared" ca="1" si="2"/>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3">IF((ROW()-ROW($CA$45))=(COLUMN()-COLUMN($CA$45)),INDIRECT(ADDRESS(ROW($Z45),COLUMN($Z45))),0)</f>
        <v>97</v>
      </c>
      <c r="CB45" s="6">
        <f t="shared" ca="1" si="3"/>
        <v>0</v>
      </c>
      <c r="CC45" s="50">
        <f t="shared" ca="1" si="3"/>
        <v>0</v>
      </c>
      <c r="CD45" s="50">
        <f t="shared" ca="1" si="3"/>
        <v>0</v>
      </c>
      <c r="CE45" s="50">
        <f t="shared" ca="1" si="3"/>
        <v>0</v>
      </c>
      <c r="CF45" s="50">
        <f t="shared" ca="1" si="3"/>
        <v>0</v>
      </c>
      <c r="CG45" s="50">
        <f t="shared" ca="1" si="3"/>
        <v>0</v>
      </c>
      <c r="CH45" s="50">
        <f t="shared" ca="1" si="3"/>
        <v>0</v>
      </c>
      <c r="CJ45" s="6">
        <f t="array" aca="1" ref="CJ45:CK46" ca="1">MMULT(MINVERSE(CA45:CB46), W45:X46)</f>
        <v>1</v>
      </c>
      <c r="CK45" s="6">
        <f ca="1"/>
        <v>0</v>
      </c>
      <c r="CL45" s="31"/>
      <c r="CM45" s="31"/>
      <c r="CN45" s="31"/>
      <c r="CS45" s="69" t="s">
        <v>4</v>
      </c>
      <c r="CT45" s="1" t="s">
        <v>23</v>
      </c>
      <c r="CU45" s="45">
        <v>97</v>
      </c>
      <c r="CV45" s="4">
        <v>0</v>
      </c>
      <c r="CX45" s="6">
        <f>SUM(CU45:CV45)</f>
        <v>97</v>
      </c>
      <c r="DK45" s="69"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9"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9"/>
      <c r="B46" s="1" t="s">
        <v>1</v>
      </c>
      <c r="L46" s="3">
        <v>0</v>
      </c>
      <c r="M46" s="3">
        <v>0</v>
      </c>
      <c r="N46" s="3">
        <v>0</v>
      </c>
      <c r="O46" s="3">
        <v>0</v>
      </c>
      <c r="P46" s="3">
        <v>0</v>
      </c>
      <c r="Q46" s="3">
        <v>0</v>
      </c>
      <c r="U46" s="69"/>
      <c r="V46" s="1" t="s">
        <v>1</v>
      </c>
      <c r="W46" s="4">
        <v>0</v>
      </c>
      <c r="X46" s="4">
        <f>AF14</f>
        <v>87</v>
      </c>
      <c r="Z46" s="6">
        <f t="shared" si="0"/>
        <v>87</v>
      </c>
      <c r="AB46" s="6">
        <f t="shared" ref="AB45:AB52" si="4">SUM(L46:Q46) + Z46</f>
        <v>87</v>
      </c>
      <c r="AD46" s="6">
        <v>87</v>
      </c>
      <c r="AE46" s="7">
        <f t="shared" si="1"/>
        <v>0</v>
      </c>
      <c r="AI46" s="6">
        <f t="shared" ca="1" si="2"/>
        <v>0</v>
      </c>
      <c r="AJ46" s="6">
        <f t="shared" ca="1" si="2"/>
        <v>87</v>
      </c>
      <c r="AK46" s="6">
        <f t="shared" ca="1" si="2"/>
        <v>0</v>
      </c>
      <c r="AL46" s="6">
        <f t="shared" ca="1" si="2"/>
        <v>0</v>
      </c>
      <c r="AM46" s="6">
        <f t="shared" ca="1" si="2"/>
        <v>0</v>
      </c>
      <c r="AN46" s="6">
        <f t="shared" ca="1" si="2"/>
        <v>0</v>
      </c>
      <c r="AO46" s="6">
        <f t="shared" ca="1" si="2"/>
        <v>0</v>
      </c>
      <c r="AP46" s="6">
        <f t="shared" ca="1" si="2"/>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3"/>
        <v>0</v>
      </c>
      <c r="CB46" s="6">
        <f t="shared" ca="1" si="3"/>
        <v>87</v>
      </c>
      <c r="CC46" s="50">
        <f t="shared" ca="1" si="3"/>
        <v>0</v>
      </c>
      <c r="CD46" s="50">
        <f t="shared" ca="1" si="3"/>
        <v>0</v>
      </c>
      <c r="CE46" s="50">
        <f t="shared" ca="1" si="3"/>
        <v>0</v>
      </c>
      <c r="CF46" s="50">
        <f t="shared" ca="1" si="3"/>
        <v>0</v>
      </c>
      <c r="CG46" s="50">
        <f t="shared" ca="1" si="3"/>
        <v>0</v>
      </c>
      <c r="CH46" s="50">
        <f t="shared" ca="1" si="3"/>
        <v>0</v>
      </c>
      <c r="CJ46" s="6">
        <f ca="1"/>
        <v>0</v>
      </c>
      <c r="CK46" s="6">
        <f ca="1"/>
        <v>1</v>
      </c>
      <c r="CL46" s="31"/>
      <c r="CM46" s="31"/>
      <c r="CN46" s="31"/>
      <c r="CS46" s="69"/>
      <c r="CT46" s="1" t="s">
        <v>1</v>
      </c>
      <c r="CU46" s="4">
        <v>0</v>
      </c>
      <c r="CV46" s="45">
        <v>87</v>
      </c>
      <c r="CX46" s="6">
        <f t="shared" ref="CX46:CX52" si="5">SUM(CU46:CV46)</f>
        <v>87</v>
      </c>
      <c r="DK46" s="69"/>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9"/>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9"/>
      <c r="B47" s="1" t="s">
        <v>27</v>
      </c>
      <c r="L47" s="3">
        <f>Z8</f>
        <v>22.4</v>
      </c>
      <c r="M47" s="3">
        <v>0</v>
      </c>
      <c r="N47" s="3">
        <v>0</v>
      </c>
      <c r="O47" s="3">
        <v>0</v>
      </c>
      <c r="P47" s="3">
        <v>0</v>
      </c>
      <c r="Q47" s="3">
        <v>0</v>
      </c>
      <c r="U47" s="69"/>
      <c r="V47" s="1" t="s">
        <v>27</v>
      </c>
      <c r="W47" s="4">
        <v>0</v>
      </c>
      <c r="X47" s="4">
        <v>0</v>
      </c>
      <c r="Z47" s="6">
        <f t="shared" si="0"/>
        <v>0</v>
      </c>
      <c r="AB47" s="6">
        <f t="shared" si="4"/>
        <v>22.4</v>
      </c>
      <c r="AD47" s="6">
        <v>22.4</v>
      </c>
      <c r="AE47" s="7">
        <f t="shared" si="1"/>
        <v>0</v>
      </c>
      <c r="AI47" s="6">
        <f t="shared" ca="1" si="2"/>
        <v>0</v>
      </c>
      <c r="AJ47" s="6">
        <f t="shared" ca="1" si="2"/>
        <v>0</v>
      </c>
      <c r="AK47" s="6">
        <f t="shared" ca="1" si="2"/>
        <v>22.4</v>
      </c>
      <c r="AL47" s="6">
        <f t="shared" ca="1" si="2"/>
        <v>0</v>
      </c>
      <c r="AM47" s="6">
        <f t="shared" ca="1" si="2"/>
        <v>0</v>
      </c>
      <c r="AN47" s="6">
        <f t="shared" ca="1" si="2"/>
        <v>0</v>
      </c>
      <c r="AO47" s="6">
        <f t="shared" ca="1" si="2"/>
        <v>0</v>
      </c>
      <c r="AP47" s="6">
        <f t="shared" ca="1" si="2"/>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3"/>
        <v>0</v>
      </c>
      <c r="CB47" s="50">
        <f t="shared" ca="1" si="3"/>
        <v>0</v>
      </c>
      <c r="CC47" s="50">
        <f t="shared" ca="1" si="3"/>
        <v>0</v>
      </c>
      <c r="CD47" s="50">
        <f t="shared" ca="1" si="3"/>
        <v>0</v>
      </c>
      <c r="CE47" s="50">
        <f t="shared" ca="1" si="3"/>
        <v>0</v>
      </c>
      <c r="CF47" s="50">
        <f t="shared" ca="1" si="3"/>
        <v>0</v>
      </c>
      <c r="CG47" s="50">
        <f t="shared" ca="1" si="3"/>
        <v>0</v>
      </c>
      <c r="CH47" s="50">
        <f t="shared" ca="1" si="3"/>
        <v>0</v>
      </c>
      <c r="CJ47" s="50">
        <f t="shared" ref="CJ47:CK52" ca="1" si="10">IF((ROW()-ROW($CA$45))=(COLUMN()-COLUMN($CA$45)),INDIRECT(ADDRESS(ROW($Z47),COLUMN($Z47))),0)</f>
        <v>0</v>
      </c>
      <c r="CK47" s="50">
        <f t="shared" ca="1" si="10"/>
        <v>0</v>
      </c>
      <c r="CL47" s="31"/>
      <c r="CM47" s="31"/>
      <c r="CN47" s="31"/>
      <c r="CS47" s="69"/>
      <c r="CT47" s="1" t="s">
        <v>27</v>
      </c>
      <c r="CU47" s="4">
        <v>0</v>
      </c>
      <c r="CV47" s="4">
        <v>0</v>
      </c>
      <c r="CX47" s="6">
        <f t="shared" si="5"/>
        <v>0</v>
      </c>
      <c r="DK47" s="69"/>
      <c r="DL47" s="1" t="s">
        <v>27</v>
      </c>
      <c r="DV47" s="6">
        <f ca="1"/>
        <v>22.399999999999995</v>
      </c>
      <c r="DW47" s="6">
        <f ca="1"/>
        <v>0</v>
      </c>
      <c r="DX47" s="6">
        <f ca="1"/>
        <v>0</v>
      </c>
      <c r="DY47" s="6">
        <f ca="1"/>
        <v>0</v>
      </c>
      <c r="DZ47" s="6">
        <f ca="1"/>
        <v>0</v>
      </c>
      <c r="EA47" s="6">
        <f ca="1"/>
        <v>0</v>
      </c>
      <c r="EC47" s="6">
        <f t="shared" si="6"/>
        <v>0</v>
      </c>
      <c r="ED47" s="6">
        <f t="shared" si="7"/>
        <v>0</v>
      </c>
      <c r="EF47" s="6">
        <f t="shared" si="8"/>
        <v>0</v>
      </c>
      <c r="FB47" s="69"/>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9"/>
      <c r="B48" s="1" t="s">
        <v>26</v>
      </c>
      <c r="L48" s="3">
        <v>0</v>
      </c>
      <c r="M48" s="3">
        <f>Z14</f>
        <v>78.2</v>
      </c>
      <c r="N48" s="3">
        <v>0</v>
      </c>
      <c r="O48" s="3">
        <v>0</v>
      </c>
      <c r="P48" s="3">
        <v>0</v>
      </c>
      <c r="Q48" s="3">
        <v>0</v>
      </c>
      <c r="U48" s="69"/>
      <c r="V48" s="1" t="s">
        <v>26</v>
      </c>
      <c r="W48" s="4">
        <v>0</v>
      </c>
      <c r="X48" s="4">
        <v>0</v>
      </c>
      <c r="Z48" s="6">
        <f t="shared" si="0"/>
        <v>0</v>
      </c>
      <c r="AB48" s="6">
        <f t="shared" si="4"/>
        <v>78.2</v>
      </c>
      <c r="AD48" s="6">
        <v>78.199999999999989</v>
      </c>
      <c r="AE48" s="7">
        <f t="shared" si="1"/>
        <v>0</v>
      </c>
      <c r="AI48" s="6">
        <f t="shared" ca="1" si="2"/>
        <v>0</v>
      </c>
      <c r="AJ48" s="6">
        <f t="shared" ca="1" si="2"/>
        <v>0</v>
      </c>
      <c r="AK48" s="6">
        <f t="shared" ca="1" si="2"/>
        <v>0</v>
      </c>
      <c r="AL48" s="6">
        <f t="shared" ca="1" si="2"/>
        <v>78.2</v>
      </c>
      <c r="AM48" s="6">
        <f t="shared" ca="1" si="2"/>
        <v>0</v>
      </c>
      <c r="AN48" s="6">
        <f t="shared" ca="1" si="2"/>
        <v>0</v>
      </c>
      <c r="AO48" s="6">
        <f t="shared" ca="1" si="2"/>
        <v>0</v>
      </c>
      <c r="AP48" s="6">
        <f t="shared" ca="1" si="2"/>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3"/>
        <v>0</v>
      </c>
      <c r="CB48" s="50">
        <f t="shared" ca="1" si="3"/>
        <v>0</v>
      </c>
      <c r="CC48" s="50">
        <f t="shared" ca="1" si="3"/>
        <v>0</v>
      </c>
      <c r="CD48" s="50">
        <f t="shared" ca="1" si="3"/>
        <v>0</v>
      </c>
      <c r="CE48" s="50">
        <f t="shared" ca="1" si="3"/>
        <v>0</v>
      </c>
      <c r="CF48" s="50">
        <f t="shared" ca="1" si="3"/>
        <v>0</v>
      </c>
      <c r="CG48" s="50">
        <f t="shared" ca="1" si="3"/>
        <v>0</v>
      </c>
      <c r="CH48" s="50">
        <f t="shared" ca="1" si="3"/>
        <v>0</v>
      </c>
      <c r="CJ48" s="50">
        <f t="shared" ca="1" si="10"/>
        <v>0</v>
      </c>
      <c r="CK48" s="50">
        <f t="shared" ca="1" si="10"/>
        <v>0</v>
      </c>
      <c r="CL48" s="31"/>
      <c r="CM48" s="31"/>
      <c r="CN48" s="31"/>
      <c r="CS48" s="69"/>
      <c r="CT48" s="1" t="s">
        <v>26</v>
      </c>
      <c r="CU48" s="4">
        <v>0</v>
      </c>
      <c r="CV48" s="4">
        <v>0</v>
      </c>
      <c r="CX48" s="6">
        <f t="shared" si="5"/>
        <v>0</v>
      </c>
      <c r="DK48" s="69"/>
      <c r="DL48" s="1" t="s">
        <v>26</v>
      </c>
      <c r="DV48" s="6">
        <f ca="1"/>
        <v>0</v>
      </c>
      <c r="DW48" s="6">
        <f ca="1"/>
        <v>78.2</v>
      </c>
      <c r="DX48" s="6">
        <f ca="1"/>
        <v>0</v>
      </c>
      <c r="DY48" s="6">
        <f ca="1"/>
        <v>0</v>
      </c>
      <c r="DZ48" s="6">
        <f ca="1"/>
        <v>0</v>
      </c>
      <c r="EA48" s="6">
        <f ca="1"/>
        <v>0</v>
      </c>
      <c r="EC48" s="6">
        <f t="shared" si="6"/>
        <v>0</v>
      </c>
      <c r="ED48" s="6">
        <f t="shared" si="7"/>
        <v>0</v>
      </c>
      <c r="EF48" s="6">
        <f t="shared" si="8"/>
        <v>0</v>
      </c>
      <c r="FB48" s="69"/>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9"/>
      <c r="B49" s="1" t="s">
        <v>29</v>
      </c>
      <c r="L49" s="3">
        <v>0</v>
      </c>
      <c r="M49" s="3">
        <v>0</v>
      </c>
      <c r="N49" s="3">
        <f>R14</f>
        <v>12.6</v>
      </c>
      <c r="O49" s="3">
        <v>0</v>
      </c>
      <c r="P49" s="3">
        <v>0</v>
      </c>
      <c r="Q49" s="3">
        <v>0</v>
      </c>
      <c r="U49" s="69"/>
      <c r="V49" s="1" t="s">
        <v>29</v>
      </c>
      <c r="W49" s="4">
        <v>0</v>
      </c>
      <c r="X49" s="4">
        <v>0</v>
      </c>
      <c r="Z49" s="6">
        <f t="shared" si="0"/>
        <v>0</v>
      </c>
      <c r="AB49" s="6">
        <f t="shared" si="4"/>
        <v>12.6</v>
      </c>
      <c r="AD49" s="6">
        <v>12.6</v>
      </c>
      <c r="AE49" s="7">
        <f t="shared" si="1"/>
        <v>0</v>
      </c>
      <c r="AI49" s="6">
        <f t="shared" ca="1" si="2"/>
        <v>0</v>
      </c>
      <c r="AJ49" s="6">
        <f t="shared" ca="1" si="2"/>
        <v>0</v>
      </c>
      <c r="AK49" s="6">
        <f t="shared" ca="1" si="2"/>
        <v>0</v>
      </c>
      <c r="AL49" s="6">
        <f t="shared" ca="1" si="2"/>
        <v>0</v>
      </c>
      <c r="AM49" s="6">
        <f t="shared" ca="1" si="2"/>
        <v>12.6</v>
      </c>
      <c r="AN49" s="6">
        <f t="shared" ca="1" si="2"/>
        <v>0</v>
      </c>
      <c r="AO49" s="6">
        <f t="shared" ca="1" si="2"/>
        <v>0</v>
      </c>
      <c r="AP49" s="6">
        <f t="shared" ca="1" si="2"/>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3"/>
        <v>0</v>
      </c>
      <c r="CB49" s="50">
        <f t="shared" ca="1" si="3"/>
        <v>0</v>
      </c>
      <c r="CC49" s="50">
        <f t="shared" ca="1" si="3"/>
        <v>0</v>
      </c>
      <c r="CD49" s="50">
        <f t="shared" ca="1" si="3"/>
        <v>0</v>
      </c>
      <c r="CE49" s="50">
        <f t="shared" ca="1" si="3"/>
        <v>0</v>
      </c>
      <c r="CF49" s="50">
        <f t="shared" ca="1" si="3"/>
        <v>0</v>
      </c>
      <c r="CG49" s="50">
        <f t="shared" ca="1" si="3"/>
        <v>0</v>
      </c>
      <c r="CH49" s="50">
        <f t="shared" ca="1" si="3"/>
        <v>0</v>
      </c>
      <c r="CJ49" s="50">
        <f t="shared" ca="1" si="10"/>
        <v>0</v>
      </c>
      <c r="CK49" s="50">
        <f t="shared" ca="1" si="10"/>
        <v>0</v>
      </c>
      <c r="CL49" s="31"/>
      <c r="CM49" s="31"/>
      <c r="CN49" s="31"/>
      <c r="CS49" s="69"/>
      <c r="CT49" s="1" t="s">
        <v>29</v>
      </c>
      <c r="CU49" s="4">
        <v>0</v>
      </c>
      <c r="CV49" s="4">
        <v>0</v>
      </c>
      <c r="CX49" s="6">
        <f t="shared" si="5"/>
        <v>0</v>
      </c>
      <c r="DK49" s="69"/>
      <c r="DL49" s="1" t="s">
        <v>29</v>
      </c>
      <c r="DV49" s="6">
        <f ca="1"/>
        <v>0</v>
      </c>
      <c r="DW49" s="6">
        <f ca="1"/>
        <v>0</v>
      </c>
      <c r="DX49" s="6">
        <f ca="1"/>
        <v>12.6</v>
      </c>
      <c r="DY49" s="6">
        <f ca="1"/>
        <v>0</v>
      </c>
      <c r="DZ49" s="6">
        <f ca="1"/>
        <v>0</v>
      </c>
      <c r="EA49" s="6">
        <f ca="1"/>
        <v>0</v>
      </c>
      <c r="EC49" s="6">
        <f t="shared" si="6"/>
        <v>0</v>
      </c>
      <c r="ED49" s="6">
        <f t="shared" si="7"/>
        <v>0</v>
      </c>
      <c r="EF49" s="6">
        <f t="shared" si="8"/>
        <v>0</v>
      </c>
      <c r="FB49" s="69"/>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9"/>
      <c r="B50" s="1" t="s">
        <v>19</v>
      </c>
      <c r="L50" s="3">
        <v>0</v>
      </c>
      <c r="M50" s="3">
        <v>0</v>
      </c>
      <c r="N50" s="3">
        <v>0</v>
      </c>
      <c r="O50" s="3">
        <f>G19</f>
        <v>25.2</v>
      </c>
      <c r="P50" s="3">
        <v>0</v>
      </c>
      <c r="Q50" s="3">
        <v>0</v>
      </c>
      <c r="U50" s="69"/>
      <c r="V50" s="1" t="s">
        <v>19</v>
      </c>
      <c r="W50" s="4">
        <v>0</v>
      </c>
      <c r="X50" s="4">
        <v>0</v>
      </c>
      <c r="Z50" s="6">
        <f t="shared" si="0"/>
        <v>0</v>
      </c>
      <c r="AB50" s="6">
        <f t="shared" si="4"/>
        <v>25.2</v>
      </c>
      <c r="AD50" s="6">
        <v>25.2</v>
      </c>
      <c r="AE50" s="7">
        <f t="shared" si="1"/>
        <v>0</v>
      </c>
      <c r="AI50" s="6">
        <f t="shared" ca="1" si="2"/>
        <v>0</v>
      </c>
      <c r="AJ50" s="6">
        <f t="shared" ca="1" si="2"/>
        <v>0</v>
      </c>
      <c r="AK50" s="6">
        <f t="shared" ca="1" si="2"/>
        <v>0</v>
      </c>
      <c r="AL50" s="6">
        <f t="shared" ca="1" si="2"/>
        <v>0</v>
      </c>
      <c r="AM50" s="6">
        <f t="shared" ca="1" si="2"/>
        <v>0</v>
      </c>
      <c r="AN50" s="6">
        <f t="shared" ca="1" si="2"/>
        <v>25.2</v>
      </c>
      <c r="AO50" s="6">
        <f t="shared" ca="1" si="2"/>
        <v>0</v>
      </c>
      <c r="AP50" s="6">
        <f t="shared" ca="1" si="2"/>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3"/>
        <v>0</v>
      </c>
      <c r="CB50" s="50">
        <f t="shared" ca="1" si="3"/>
        <v>0</v>
      </c>
      <c r="CC50" s="50">
        <f t="shared" ca="1" si="3"/>
        <v>0</v>
      </c>
      <c r="CD50" s="50">
        <f t="shared" ca="1" si="3"/>
        <v>0</v>
      </c>
      <c r="CE50" s="50">
        <f t="shared" ca="1" si="3"/>
        <v>0</v>
      </c>
      <c r="CF50" s="50">
        <f t="shared" ca="1" si="3"/>
        <v>0</v>
      </c>
      <c r="CG50" s="50">
        <f t="shared" ca="1" si="3"/>
        <v>0</v>
      </c>
      <c r="CH50" s="50">
        <f t="shared" ca="1" si="3"/>
        <v>0</v>
      </c>
      <c r="CJ50" s="50">
        <f t="shared" ca="1" si="10"/>
        <v>0</v>
      </c>
      <c r="CK50" s="50">
        <f t="shared" ca="1" si="10"/>
        <v>0</v>
      </c>
      <c r="CL50" s="31"/>
      <c r="CM50" s="31"/>
      <c r="CN50" s="31"/>
      <c r="CO50" s="56"/>
      <c r="CS50" s="69"/>
      <c r="CT50" s="1" t="s">
        <v>19</v>
      </c>
      <c r="CU50" s="4">
        <v>0</v>
      </c>
      <c r="CV50" s="4">
        <v>0</v>
      </c>
      <c r="CX50" s="6">
        <f t="shared" si="5"/>
        <v>0</v>
      </c>
      <c r="DK50" s="69"/>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9"/>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9"/>
      <c r="B51" s="1" t="s">
        <v>17</v>
      </c>
      <c r="L51" s="3">
        <v>0</v>
      </c>
      <c r="M51" s="3">
        <v>0</v>
      </c>
      <c r="N51" s="3">
        <v>0</v>
      </c>
      <c r="O51" s="3">
        <v>0</v>
      </c>
      <c r="P51" s="3">
        <f>I13</f>
        <v>0.4</v>
      </c>
      <c r="Q51" s="3">
        <v>0</v>
      </c>
      <c r="U51" s="69"/>
      <c r="V51" s="1" t="s">
        <v>17</v>
      </c>
      <c r="W51" s="4">
        <v>0</v>
      </c>
      <c r="X51" s="4">
        <v>0</v>
      </c>
      <c r="Z51" s="6">
        <f t="shared" si="0"/>
        <v>0</v>
      </c>
      <c r="AB51" s="6">
        <f t="shared" si="4"/>
        <v>0.4</v>
      </c>
      <c r="AD51" s="6">
        <v>0.4</v>
      </c>
      <c r="AE51" s="7">
        <f t="shared" si="1"/>
        <v>0</v>
      </c>
      <c r="AI51" s="6">
        <f t="shared" ca="1" si="2"/>
        <v>0</v>
      </c>
      <c r="AJ51" s="6">
        <f t="shared" ca="1" si="2"/>
        <v>0</v>
      </c>
      <c r="AK51" s="6">
        <f t="shared" ca="1" si="2"/>
        <v>0</v>
      </c>
      <c r="AL51" s="6">
        <f t="shared" ca="1" si="2"/>
        <v>0</v>
      </c>
      <c r="AM51" s="6">
        <f t="shared" ca="1" si="2"/>
        <v>0</v>
      </c>
      <c r="AN51" s="6">
        <f t="shared" ca="1" si="2"/>
        <v>0</v>
      </c>
      <c r="AO51" s="6">
        <f t="shared" ca="1" si="2"/>
        <v>0.4</v>
      </c>
      <c r="AP51" s="6">
        <f t="shared" ca="1" si="2"/>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3"/>
        <v>0</v>
      </c>
      <c r="CB51" s="50">
        <f t="shared" ca="1" si="3"/>
        <v>0</v>
      </c>
      <c r="CC51" s="50">
        <f t="shared" ca="1" si="3"/>
        <v>0</v>
      </c>
      <c r="CD51" s="50">
        <f t="shared" ca="1" si="3"/>
        <v>0</v>
      </c>
      <c r="CE51" s="50">
        <f t="shared" ca="1" si="3"/>
        <v>0</v>
      </c>
      <c r="CF51" s="50">
        <f t="shared" ca="1" si="3"/>
        <v>0</v>
      </c>
      <c r="CG51" s="50">
        <f t="shared" ca="1" si="3"/>
        <v>0</v>
      </c>
      <c r="CH51" s="50">
        <f t="shared" ca="1" si="3"/>
        <v>0</v>
      </c>
      <c r="CJ51" s="50">
        <f t="shared" ca="1" si="10"/>
        <v>0</v>
      </c>
      <c r="CK51" s="50">
        <f t="shared" ca="1" si="10"/>
        <v>0</v>
      </c>
      <c r="CL51" s="31"/>
      <c r="CM51" s="31"/>
      <c r="CN51" s="31"/>
      <c r="CO51" s="56"/>
      <c r="CS51" s="69"/>
      <c r="CT51" s="1" t="s">
        <v>17</v>
      </c>
      <c r="CU51" s="4">
        <v>0</v>
      </c>
      <c r="CV51" s="4">
        <v>0</v>
      </c>
      <c r="CX51" s="6">
        <f t="shared" si="5"/>
        <v>0</v>
      </c>
      <c r="DK51" s="69"/>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9"/>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9"/>
      <c r="B52" s="1" t="s">
        <v>18</v>
      </c>
      <c r="L52" s="3">
        <v>0</v>
      </c>
      <c r="M52" s="3">
        <v>0</v>
      </c>
      <c r="N52" s="3">
        <v>0</v>
      </c>
      <c r="O52" s="3">
        <v>0</v>
      </c>
      <c r="P52" s="3">
        <v>0</v>
      </c>
      <c r="Q52" s="3">
        <f>I7</f>
        <v>5.9</v>
      </c>
      <c r="U52" s="69"/>
      <c r="V52" s="1" t="s">
        <v>18</v>
      </c>
      <c r="W52" s="4">
        <v>0</v>
      </c>
      <c r="X52" s="4">
        <v>0</v>
      </c>
      <c r="Z52" s="6">
        <f t="shared" si="0"/>
        <v>0</v>
      </c>
      <c r="AB52" s="6">
        <f t="shared" si="4"/>
        <v>5.9</v>
      </c>
      <c r="AD52" s="6">
        <v>5.9</v>
      </c>
      <c r="AE52" s="7">
        <f t="shared" si="1"/>
        <v>0</v>
      </c>
      <c r="AI52" s="6">
        <f t="shared" ca="1" si="2"/>
        <v>0</v>
      </c>
      <c r="AJ52" s="6">
        <f t="shared" ca="1" si="2"/>
        <v>0</v>
      </c>
      <c r="AK52" s="6">
        <f t="shared" ca="1" si="2"/>
        <v>0</v>
      </c>
      <c r="AL52" s="6">
        <f t="shared" ca="1" si="2"/>
        <v>0</v>
      </c>
      <c r="AM52" s="6">
        <f t="shared" ca="1" si="2"/>
        <v>0</v>
      </c>
      <c r="AN52" s="6">
        <f t="shared" ca="1" si="2"/>
        <v>0</v>
      </c>
      <c r="AO52" s="6">
        <f t="shared" ca="1" si="2"/>
        <v>0</v>
      </c>
      <c r="AP52" s="6">
        <f t="shared" ca="1" si="2"/>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3"/>
        <v>0</v>
      </c>
      <c r="CB52" s="50">
        <f t="shared" ca="1" si="3"/>
        <v>0</v>
      </c>
      <c r="CC52" s="50">
        <f t="shared" ca="1" si="3"/>
        <v>0</v>
      </c>
      <c r="CD52" s="50">
        <f t="shared" ca="1" si="3"/>
        <v>0</v>
      </c>
      <c r="CE52" s="50">
        <f t="shared" ca="1" si="3"/>
        <v>0</v>
      </c>
      <c r="CF52" s="50">
        <f t="shared" ca="1" si="3"/>
        <v>0</v>
      </c>
      <c r="CG52" s="50">
        <f t="shared" ca="1" si="3"/>
        <v>0</v>
      </c>
      <c r="CH52" s="50">
        <f t="shared" ca="1" si="3"/>
        <v>0</v>
      </c>
      <c r="CJ52" s="50">
        <f t="shared" ca="1" si="10"/>
        <v>0</v>
      </c>
      <c r="CK52" s="50">
        <f t="shared" ca="1" si="10"/>
        <v>0</v>
      </c>
      <c r="CL52" s="31"/>
      <c r="CM52" s="31"/>
      <c r="CN52" s="31"/>
      <c r="CO52" s="56"/>
      <c r="CS52" s="69"/>
      <c r="CT52" s="1" t="s">
        <v>18</v>
      </c>
      <c r="CU52" s="4">
        <v>0</v>
      </c>
      <c r="CV52" s="4">
        <v>0</v>
      </c>
      <c r="CX52" s="6">
        <f t="shared" si="5"/>
        <v>0</v>
      </c>
      <c r="DK52" s="69"/>
      <c r="DL52" s="1" t="s">
        <v>18</v>
      </c>
      <c r="DV52" s="6">
        <f ca="1"/>
        <v>0</v>
      </c>
      <c r="DW52" s="6">
        <f ca="1"/>
        <v>0</v>
      </c>
      <c r="DX52" s="6">
        <f ca="1"/>
        <v>0</v>
      </c>
      <c r="DY52" s="6">
        <f ca="1"/>
        <v>0</v>
      </c>
      <c r="DZ52" s="6">
        <f ca="1"/>
        <v>0</v>
      </c>
      <c r="EA52" s="6">
        <f ca="1"/>
        <v>5.9</v>
      </c>
      <c r="EC52" s="6">
        <f t="shared" si="6"/>
        <v>0</v>
      </c>
      <c r="ED52" s="6">
        <f t="shared" si="7"/>
        <v>0</v>
      </c>
      <c r="EF52" s="6">
        <f t="shared" si="8"/>
        <v>0</v>
      </c>
      <c r="EW52" s="56"/>
      <c r="FB52" s="69"/>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67" t="s">
        <v>104</v>
      </c>
      <c r="M53" s="67"/>
      <c r="N53" s="67"/>
      <c r="O53" s="67"/>
      <c r="P53" s="67"/>
      <c r="Q53" s="67"/>
      <c r="W53" s="67" t="s">
        <v>112</v>
      </c>
      <c r="X53" s="67"/>
      <c r="Z53" s="46" t="s">
        <v>113</v>
      </c>
      <c r="AB53" s="46" t="s">
        <v>114</v>
      </c>
      <c r="AD53" s="66" t="s">
        <v>115</v>
      </c>
      <c r="AE53" s="36" t="s">
        <v>116</v>
      </c>
      <c r="AI53" s="67" t="s">
        <v>118</v>
      </c>
      <c r="AJ53" s="67"/>
      <c r="AK53" s="67"/>
      <c r="AL53" s="67"/>
      <c r="AM53" s="67"/>
      <c r="AN53" s="67"/>
      <c r="AO53" s="67"/>
      <c r="AP53" s="67"/>
      <c r="AT53" s="67" t="s">
        <v>123</v>
      </c>
      <c r="AU53" s="67"/>
      <c r="AV53" s="67"/>
      <c r="AW53" s="67"/>
      <c r="AX53" s="67"/>
      <c r="AY53" s="67"/>
      <c r="BB53" s="8"/>
      <c r="BC53" s="8"/>
      <c r="BD53" s="8"/>
      <c r="BE53" s="67" t="s">
        <v>143</v>
      </c>
      <c r="BF53" s="67"/>
      <c r="BG53" s="67"/>
      <c r="BH53" s="67"/>
      <c r="BI53" s="67"/>
      <c r="BJ53" s="67"/>
      <c r="BT53" s="70" t="s">
        <v>150</v>
      </c>
      <c r="BU53" s="70"/>
      <c r="BV53" s="70"/>
      <c r="BW53" s="70"/>
      <c r="BX53" s="70"/>
      <c r="BY53" s="70"/>
      <c r="CA53" s="67" t="s">
        <v>153</v>
      </c>
      <c r="CB53" s="67"/>
      <c r="CC53" s="67"/>
      <c r="CD53" s="67"/>
      <c r="CE53" s="67"/>
      <c r="CF53" s="67"/>
      <c r="CG53" s="67"/>
      <c r="CH53" s="67"/>
      <c r="CJ53" s="8" t="s">
        <v>154</v>
      </c>
      <c r="CK53" s="8"/>
      <c r="CL53" s="8"/>
      <c r="CM53" s="8"/>
      <c r="CN53" s="8"/>
      <c r="CO53" s="57"/>
      <c r="CU53" s="67" t="s">
        <v>155</v>
      </c>
      <c r="CV53" s="67"/>
      <c r="CX53" s="46" t="s">
        <v>156</v>
      </c>
      <c r="DV53" s="67" t="s">
        <v>179</v>
      </c>
      <c r="DW53" s="67"/>
      <c r="DX53" s="67"/>
      <c r="DY53" s="67"/>
      <c r="DZ53" s="67"/>
      <c r="EA53" s="67"/>
      <c r="EB53" s="8"/>
      <c r="EC53" s="67" t="s">
        <v>155</v>
      </c>
      <c r="ED53" s="67"/>
      <c r="EF53" s="46" t="s">
        <v>156</v>
      </c>
      <c r="EG53" s="8"/>
      <c r="EH53" s="8"/>
      <c r="EI53" s="8"/>
      <c r="EJ53" s="8"/>
      <c r="EK53" s="8"/>
      <c r="EL53" s="8"/>
      <c r="EM53" s="8"/>
      <c r="EN53" s="8"/>
      <c r="EO53" s="8"/>
      <c r="EP53" s="8"/>
      <c r="EQ53" s="8"/>
      <c r="ER53" s="8"/>
      <c r="ES53" s="8"/>
      <c r="ET53" s="8"/>
      <c r="EU53" s="8"/>
      <c r="EV53" s="8"/>
      <c r="EW53" s="57"/>
      <c r="FM53" s="67" t="s">
        <v>161</v>
      </c>
      <c r="FN53" s="67"/>
      <c r="FO53" s="67"/>
      <c r="FP53" s="67"/>
      <c r="FQ53" s="67"/>
      <c r="FR53" s="67"/>
      <c r="FS53" s="8"/>
      <c r="FT53" s="67" t="s">
        <v>162</v>
      </c>
      <c r="FU53" s="67"/>
      <c r="FW53" s="46" t="s">
        <v>98</v>
      </c>
      <c r="FX53" s="8"/>
    </row>
    <row r="54" spans="1:180" ht="16" customHeight="1" x14ac:dyDescent="0.2">
      <c r="B54" s="1"/>
      <c r="J54" s="69"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9"/>
      <c r="K55" s="37" t="s">
        <v>81</v>
      </c>
      <c r="L55" s="6">
        <v>0</v>
      </c>
      <c r="M55" s="6">
        <v>0</v>
      </c>
      <c r="N55" s="6">
        <v>0</v>
      </c>
      <c r="O55" s="6">
        <v>25.2</v>
      </c>
      <c r="P55" s="6">
        <v>0</v>
      </c>
      <c r="Q55" s="6">
        <v>0</v>
      </c>
      <c r="V55" s="46"/>
      <c r="W55" s="46"/>
      <c r="X55" s="46"/>
      <c r="Z55" s="46"/>
      <c r="AB55" s="46"/>
    </row>
    <row r="56" spans="1:180" ht="16" customHeight="1" x14ac:dyDescent="0.2">
      <c r="B56" s="1"/>
      <c r="J56" s="69"/>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71" t="s">
        <v>105</v>
      </c>
      <c r="M57" s="71"/>
      <c r="N57" s="71"/>
      <c r="O57" s="71"/>
      <c r="P57" s="71"/>
      <c r="Q57" s="7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67" t="s">
        <v>106</v>
      </c>
      <c r="M59" s="67"/>
      <c r="N59" s="67"/>
      <c r="O59" s="67"/>
      <c r="P59" s="67"/>
      <c r="Q59" s="67"/>
    </row>
    <row r="63" spans="1:180" x14ac:dyDescent="0.2">
      <c r="B63" s="1"/>
      <c r="Z63" s="68" t="s">
        <v>30</v>
      </c>
      <c r="AA63" s="68"/>
      <c r="AB63" s="68"/>
      <c r="AI63" s="67" t="s">
        <v>3</v>
      </c>
      <c r="AJ63" s="67"/>
      <c r="AK63" s="67"/>
      <c r="AL63" s="67"/>
      <c r="AM63" s="67"/>
      <c r="AN63" s="67"/>
      <c r="AT63" s="67" t="s">
        <v>4</v>
      </c>
      <c r="AU63" s="67"/>
      <c r="AV63" s="67"/>
      <c r="AW63" s="67"/>
      <c r="AX63" s="67"/>
      <c r="AY63" s="67"/>
      <c r="AZ63" s="67"/>
      <c r="BA63" s="67"/>
      <c r="BE63" s="67" t="s">
        <v>4</v>
      </c>
      <c r="BF63" s="67"/>
      <c r="BG63" s="67"/>
      <c r="BH63" s="67"/>
      <c r="BI63" s="67"/>
      <c r="BJ63" s="67"/>
      <c r="BK63" s="67"/>
      <c r="BL63" s="67"/>
      <c r="BT63" s="67" t="s">
        <v>3</v>
      </c>
      <c r="BU63" s="67"/>
      <c r="BV63" s="67"/>
      <c r="BW63" s="67"/>
      <c r="BX63" s="67"/>
      <c r="BY63" s="67"/>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9"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9"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9"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9"/>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9"/>
      <c r="DL66" s="1" t="s">
        <v>24</v>
      </c>
      <c r="DM66" s="6">
        <f ca="1"/>
        <v>0</v>
      </c>
      <c r="DN66" s="6">
        <f ca="1"/>
        <v>87</v>
      </c>
      <c r="DO66" s="6">
        <f ca="1"/>
        <v>0</v>
      </c>
      <c r="DP66" s="6">
        <f ca="1"/>
        <v>0</v>
      </c>
      <c r="DQ66" s="6">
        <f ca="1"/>
        <v>0</v>
      </c>
      <c r="DR66" s="6">
        <f ca="1"/>
        <v>0</v>
      </c>
      <c r="DS66" s="6">
        <f ca="1"/>
        <v>0</v>
      </c>
      <c r="DT66" s="6">
        <f ca="1"/>
        <v>0</v>
      </c>
      <c r="FB66" s="69"/>
      <c r="FC66" s="1" t="s">
        <v>24</v>
      </c>
      <c r="FD66" s="6">
        <f ca="1"/>
        <v>0</v>
      </c>
      <c r="FE66" s="6">
        <f ca="1"/>
        <v>0</v>
      </c>
      <c r="FF66" s="6">
        <f ca="1"/>
        <v>0</v>
      </c>
      <c r="FG66" s="6">
        <f ca="1"/>
        <v>78.2</v>
      </c>
      <c r="FH66" s="6">
        <f ca="1"/>
        <v>0</v>
      </c>
      <c r="FI66" s="6">
        <f ca="1"/>
        <v>0</v>
      </c>
      <c r="FJ66" s="6">
        <f ca="1"/>
        <v>0</v>
      </c>
      <c r="FK66" s="6">
        <f ca="1"/>
        <v>0</v>
      </c>
    </row>
    <row r="67" spans="1:178" x14ac:dyDescent="0.2">
      <c r="A67" s="69"/>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9"/>
      <c r="DL67" s="1" t="s">
        <v>25</v>
      </c>
      <c r="DM67" s="6">
        <f ca="1"/>
        <v>0</v>
      </c>
      <c r="DN67" s="6">
        <f ca="1"/>
        <v>0</v>
      </c>
      <c r="DO67" s="6">
        <f ca="1"/>
        <v>0</v>
      </c>
      <c r="DP67" s="6">
        <f ca="1"/>
        <v>17.8</v>
      </c>
      <c r="DQ67" s="6">
        <f ca="1"/>
        <v>0</v>
      </c>
      <c r="DR67" s="6">
        <f ca="1"/>
        <v>0</v>
      </c>
      <c r="DS67" s="6">
        <f ca="1"/>
        <v>0</v>
      </c>
      <c r="DT67" s="6">
        <f ca="1"/>
        <v>0</v>
      </c>
      <c r="FB67" s="69"/>
      <c r="FC67" s="1" t="s">
        <v>25</v>
      </c>
      <c r="FD67" s="6">
        <f ca="1"/>
        <v>0</v>
      </c>
      <c r="FE67" s="6">
        <f ca="1"/>
        <v>0</v>
      </c>
      <c r="FF67" s="6">
        <f ca="1"/>
        <v>0</v>
      </c>
      <c r="FG67" s="6">
        <f ca="1"/>
        <v>0</v>
      </c>
      <c r="FH67" s="6">
        <f ca="1"/>
        <v>12.6</v>
      </c>
      <c r="FI67" s="6">
        <f ca="1"/>
        <v>0</v>
      </c>
      <c r="FJ67" s="6">
        <f ca="1"/>
        <v>0</v>
      </c>
      <c r="FK67" s="6">
        <f ca="1"/>
        <v>0</v>
      </c>
    </row>
    <row r="68" spans="1:178" x14ac:dyDescent="0.2">
      <c r="A68" s="69"/>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9"/>
      <c r="DL68" s="1" t="s">
        <v>0</v>
      </c>
      <c r="DM68" s="6">
        <f ca="1"/>
        <v>0</v>
      </c>
      <c r="DN68" s="6">
        <f ca="1"/>
        <v>0</v>
      </c>
      <c r="DO68" s="6">
        <f ca="1"/>
        <v>0</v>
      </c>
      <c r="DP68" s="6">
        <f ca="1"/>
        <v>32.299999999999997</v>
      </c>
      <c r="DQ68" s="6">
        <f ca="1"/>
        <v>12.1</v>
      </c>
      <c r="DR68" s="6">
        <f ca="1"/>
        <v>0</v>
      </c>
      <c r="DS68" s="6">
        <f ca="1"/>
        <v>0</v>
      </c>
      <c r="DT68" s="6">
        <f ca="1"/>
        <v>0</v>
      </c>
      <c r="FB68" s="69"/>
      <c r="FC68" s="1" t="s">
        <v>0</v>
      </c>
      <c r="FD68" s="6">
        <f ca="1"/>
        <v>0</v>
      </c>
      <c r="FE68" s="6">
        <f ca="1"/>
        <v>0</v>
      </c>
      <c r="FF68" s="6">
        <f ca="1"/>
        <v>0</v>
      </c>
      <c r="FG68" s="6">
        <f ca="1"/>
        <v>0</v>
      </c>
      <c r="FH68" s="6">
        <f ca="1"/>
        <v>0</v>
      </c>
      <c r="FI68" s="6">
        <f ca="1"/>
        <v>25.200000000000003</v>
      </c>
      <c r="FJ68" s="6">
        <f ca="1"/>
        <v>0</v>
      </c>
      <c r="FK68" s="6">
        <f ca="1"/>
        <v>0</v>
      </c>
    </row>
    <row r="69" spans="1:178" x14ac:dyDescent="0.2">
      <c r="A69" s="69"/>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9"/>
      <c r="DL69" s="1" t="s">
        <v>15</v>
      </c>
      <c r="DM69" s="6">
        <f ca="1"/>
        <v>0</v>
      </c>
      <c r="DN69" s="6">
        <f ca="1"/>
        <v>0</v>
      </c>
      <c r="DO69" s="6">
        <f ca="1"/>
        <v>19.399999999999999</v>
      </c>
      <c r="DP69" s="6">
        <f ca="1"/>
        <v>0</v>
      </c>
      <c r="DQ69" s="6">
        <f ca="1"/>
        <v>0.5</v>
      </c>
      <c r="DR69" s="6">
        <f ca="1"/>
        <v>0</v>
      </c>
      <c r="DS69" s="6">
        <f ca="1"/>
        <v>0</v>
      </c>
      <c r="DT69" s="6">
        <f ca="1"/>
        <v>0</v>
      </c>
      <c r="FB69" s="69"/>
      <c r="FC69" s="1" t="s">
        <v>15</v>
      </c>
      <c r="FD69" s="6">
        <f ca="1"/>
        <v>0</v>
      </c>
      <c r="FE69" s="6">
        <f ca="1"/>
        <v>0</v>
      </c>
      <c r="FF69" s="6">
        <f ca="1"/>
        <v>0</v>
      </c>
      <c r="FG69" s="6">
        <f ca="1"/>
        <v>0</v>
      </c>
      <c r="FH69" s="6">
        <f ca="1"/>
        <v>0</v>
      </c>
      <c r="FI69" s="6">
        <f ca="1"/>
        <v>0</v>
      </c>
      <c r="FJ69" s="6">
        <f ca="1"/>
        <v>0.39999999999999997</v>
      </c>
      <c r="FK69" s="6">
        <f ca="1"/>
        <v>0</v>
      </c>
    </row>
    <row r="70" spans="1:178" x14ac:dyDescent="0.2">
      <c r="A70" s="69"/>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9"/>
      <c r="DL70" s="1" t="s">
        <v>16</v>
      </c>
      <c r="DM70" s="6">
        <f ca="1"/>
        <v>0</v>
      </c>
      <c r="DN70" s="6">
        <f ca="1"/>
        <v>0</v>
      </c>
      <c r="DO70" s="6">
        <f ca="1"/>
        <v>0</v>
      </c>
      <c r="DP70" s="6">
        <f ca="1"/>
        <v>28.1</v>
      </c>
      <c r="DQ70" s="6">
        <f ca="1"/>
        <v>0</v>
      </c>
      <c r="DR70" s="6">
        <f ca="1"/>
        <v>0</v>
      </c>
      <c r="DS70" s="6">
        <f ca="1"/>
        <v>0</v>
      </c>
      <c r="DT70" s="6">
        <f ca="1"/>
        <v>0</v>
      </c>
      <c r="FB70" s="69"/>
      <c r="FC70" s="1" t="s">
        <v>16</v>
      </c>
      <c r="FD70" s="6">
        <f ca="1"/>
        <v>0</v>
      </c>
      <c r="FE70" s="6">
        <f ca="1"/>
        <v>0</v>
      </c>
      <c r="FF70" s="6">
        <f ca="1"/>
        <v>0</v>
      </c>
      <c r="FG70" s="6">
        <f ca="1"/>
        <v>0</v>
      </c>
      <c r="FH70" s="6">
        <f ca="1"/>
        <v>0</v>
      </c>
      <c r="FI70" s="6">
        <f ca="1"/>
        <v>0</v>
      </c>
      <c r="FJ70" s="6">
        <f ca="1"/>
        <v>0</v>
      </c>
      <c r="FK70" s="6">
        <f ca="1"/>
        <v>5.9</v>
      </c>
    </row>
    <row r="71" spans="1:178" ht="20" x14ac:dyDescent="0.25">
      <c r="C71" s="67" t="s">
        <v>107</v>
      </c>
      <c r="D71" s="67"/>
      <c r="E71" s="67"/>
      <c r="F71" s="67"/>
      <c r="G71" s="67"/>
      <c r="H71" s="67"/>
      <c r="I71" s="67"/>
      <c r="J71" s="67"/>
      <c r="X71" s="15"/>
      <c r="Y71" s="15"/>
      <c r="AA71" s="15"/>
      <c r="AB71" s="77" t="s">
        <v>120</v>
      </c>
      <c r="AD71" s="34" t="s">
        <v>121</v>
      </c>
      <c r="AI71" s="67" t="s">
        <v>122</v>
      </c>
      <c r="AJ71" s="67"/>
      <c r="AK71" s="67"/>
      <c r="AL71" s="67"/>
      <c r="AM71" s="67"/>
      <c r="AN71" s="67"/>
      <c r="AT71" s="73" t="s">
        <v>124</v>
      </c>
      <c r="AU71" s="73"/>
      <c r="AV71" s="73"/>
      <c r="AW71" s="73"/>
      <c r="AX71" s="73"/>
      <c r="AY71" s="73"/>
      <c r="AZ71" s="73"/>
      <c r="BA71" s="73"/>
      <c r="BB71" s="25"/>
      <c r="BC71" s="25"/>
      <c r="BD71" s="25"/>
      <c r="BE71" s="70" t="s">
        <v>144</v>
      </c>
      <c r="BF71" s="70"/>
      <c r="BG71" s="70"/>
      <c r="BH71" s="70"/>
      <c r="BI71" s="70"/>
      <c r="BJ71" s="70"/>
      <c r="BK71" s="70"/>
      <c r="BL71" s="70"/>
      <c r="BM71" s="26"/>
      <c r="BN71" s="26"/>
      <c r="BO71" s="30" t="s">
        <v>146</v>
      </c>
      <c r="BP71" s="26" t="s">
        <v>147</v>
      </c>
      <c r="BQ71" s="26"/>
      <c r="BR71" s="26"/>
      <c r="BS71" s="26"/>
      <c r="BT71" s="70" t="s">
        <v>151</v>
      </c>
      <c r="BU71" s="70"/>
      <c r="BV71" s="70"/>
      <c r="BW71" s="70"/>
      <c r="BX71" s="70"/>
      <c r="BY71" s="70"/>
      <c r="BZ71" s="26"/>
      <c r="CX71" s="46" t="s">
        <v>157</v>
      </c>
      <c r="DB71" s="67" t="s">
        <v>175</v>
      </c>
      <c r="DC71" s="67"/>
      <c r="DD71" s="67"/>
      <c r="DE71" s="67"/>
      <c r="DF71" s="67"/>
      <c r="DG71" s="67"/>
      <c r="DH71" s="8"/>
      <c r="DI71" s="8"/>
      <c r="DJ71" s="8"/>
      <c r="DK71" s="8"/>
      <c r="DL71" s="8"/>
      <c r="DM71" s="67" t="s">
        <v>177</v>
      </c>
      <c r="DN71" s="67"/>
      <c r="DO71" s="67"/>
      <c r="DP71" s="67"/>
      <c r="DQ71" s="67"/>
      <c r="DR71" s="67"/>
      <c r="DS71" s="67"/>
      <c r="DT71" s="67"/>
      <c r="DU71" s="8"/>
      <c r="DV71" s="8"/>
      <c r="DW71" s="8"/>
      <c r="DX71" s="8"/>
      <c r="DY71" s="8"/>
      <c r="DZ71" s="8"/>
      <c r="EA71" s="8"/>
      <c r="EB71" s="8"/>
      <c r="EC71" s="8"/>
      <c r="ED71" s="8"/>
      <c r="EE71" s="8"/>
      <c r="FB71" s="8"/>
      <c r="FC71" s="8"/>
      <c r="FD71" s="67" t="s">
        <v>163</v>
      </c>
      <c r="FE71" s="67"/>
      <c r="FF71" s="67"/>
      <c r="FG71" s="67"/>
      <c r="FH71" s="67"/>
      <c r="FI71" s="67"/>
      <c r="FJ71" s="67"/>
      <c r="FK71" s="67"/>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67" t="s">
        <v>108</v>
      </c>
      <c r="D73" s="67"/>
      <c r="E73" s="67"/>
      <c r="F73" s="67"/>
      <c r="G73" s="67"/>
      <c r="H73" s="67"/>
      <c r="I73" s="67"/>
      <c r="J73" s="67"/>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8" t="s">
        <v>30</v>
      </c>
      <c r="AA76" s="68"/>
      <c r="AB76" s="68"/>
      <c r="AI76" s="72" t="s">
        <v>52</v>
      </c>
      <c r="AJ76" s="72"/>
      <c r="AK76" s="31"/>
      <c r="AL76" s="72"/>
      <c r="AM76" s="72"/>
      <c r="AN76" s="31"/>
      <c r="AO76" s="31"/>
      <c r="AP76" s="31"/>
      <c r="AQ76" s="31"/>
      <c r="AR76" s="31"/>
      <c r="AS76" s="31"/>
      <c r="AT76" s="67" t="s">
        <v>4</v>
      </c>
      <c r="AU76" s="67"/>
      <c r="AV76" s="67"/>
      <c r="AW76" s="67"/>
      <c r="AX76" s="67"/>
      <c r="AY76" s="67"/>
      <c r="AZ76" s="67"/>
      <c r="BA76" s="67"/>
      <c r="BE76" s="67" t="s">
        <v>4</v>
      </c>
      <c r="BF76" s="67"/>
      <c r="BG76" s="67"/>
      <c r="BH76" s="67"/>
      <c r="BI76" s="67"/>
      <c r="BJ76" s="67"/>
      <c r="BK76" s="67"/>
      <c r="BL76" s="67"/>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9"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9" t="s">
        <v>84</v>
      </c>
      <c r="DL78" s="1" t="s">
        <v>92</v>
      </c>
      <c r="DM78" s="6">
        <f t="array" aca="1" ref="DM78:DT79" ca="1">MMULT(BE78:BL79, DB86:DI93)</f>
        <v>0</v>
      </c>
      <c r="DN78" s="6">
        <f ca="1"/>
        <v>0</v>
      </c>
      <c r="DO78" s="6">
        <f ca="1"/>
        <v>0</v>
      </c>
      <c r="DP78" s="6">
        <f ca="1"/>
        <v>0</v>
      </c>
      <c r="DQ78" s="6">
        <f ca="1"/>
        <v>0</v>
      </c>
      <c r="DR78" s="6">
        <f ca="1"/>
        <v>0</v>
      </c>
      <c r="DS78" s="6">
        <f ca="1"/>
        <v>0.4</v>
      </c>
      <c r="DT78" s="6">
        <f ca="1"/>
        <v>5.9</v>
      </c>
      <c r="FB78" s="69" t="s">
        <v>84</v>
      </c>
      <c r="FC78" s="47" t="s">
        <v>91</v>
      </c>
      <c r="FD78" s="6">
        <f t="array" ref="FD78:FK79">TRANSPOSE(EC45:ED52)</f>
        <v>97</v>
      </c>
      <c r="FE78" s="6">
        <v>0</v>
      </c>
      <c r="FF78" s="6">
        <v>0</v>
      </c>
      <c r="FG78" s="6">
        <v>0</v>
      </c>
      <c r="FH78" s="6">
        <v>0</v>
      </c>
      <c r="FI78" s="6">
        <v>0</v>
      </c>
      <c r="FJ78" s="6">
        <v>0</v>
      </c>
      <c r="FK78" s="6">
        <v>0</v>
      </c>
    </row>
    <row r="79" spans="1:178" x14ac:dyDescent="0.2">
      <c r="A79" s="69"/>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9"/>
      <c r="DL79" s="1" t="s">
        <v>58</v>
      </c>
      <c r="DM79" s="6">
        <f ca="1"/>
        <v>0</v>
      </c>
      <c r="DN79" s="6">
        <f ca="1"/>
        <v>0</v>
      </c>
      <c r="DO79" s="6">
        <f ca="1"/>
        <v>0</v>
      </c>
      <c r="DP79" s="6">
        <f ca="1"/>
        <v>0</v>
      </c>
      <c r="DQ79" s="6">
        <f ca="1"/>
        <v>0</v>
      </c>
      <c r="DR79" s="6">
        <f ca="1"/>
        <v>25.2</v>
      </c>
      <c r="DS79" s="6">
        <f ca="1"/>
        <v>0</v>
      </c>
      <c r="DT79" s="6">
        <f ca="1"/>
        <v>0</v>
      </c>
      <c r="FB79" s="69"/>
      <c r="FC79" s="47" t="s">
        <v>21</v>
      </c>
      <c r="FD79" s="6">
        <v>0</v>
      </c>
      <c r="FE79" s="6">
        <v>87</v>
      </c>
      <c r="FF79" s="6">
        <v>0</v>
      </c>
      <c r="FG79" s="6">
        <v>0</v>
      </c>
      <c r="FH79" s="6">
        <v>0</v>
      </c>
      <c r="FI79" s="6">
        <v>0</v>
      </c>
      <c r="FJ79" s="6">
        <v>0</v>
      </c>
      <c r="FK79" s="6">
        <v>0</v>
      </c>
    </row>
    <row r="80" spans="1:178" ht="20" x14ac:dyDescent="0.25">
      <c r="B80" s="1"/>
      <c r="C80" s="67" t="s">
        <v>109</v>
      </c>
      <c r="D80" s="67"/>
      <c r="E80" s="67"/>
      <c r="F80" s="67"/>
      <c r="G80" s="67"/>
      <c r="H80" s="67"/>
      <c r="I80" s="67"/>
      <c r="J80" s="67"/>
      <c r="L80" s="50"/>
      <c r="M80" s="50"/>
      <c r="N80" s="50"/>
      <c r="O80" s="50"/>
      <c r="P80" s="50"/>
      <c r="Q80" s="50"/>
      <c r="R80" s="15"/>
      <c r="S80" s="15"/>
      <c r="T80" s="15"/>
      <c r="U80" s="15"/>
      <c r="V80" s="15"/>
      <c r="W80" s="15"/>
      <c r="X80" s="15"/>
      <c r="Y80" s="15"/>
      <c r="Z80" s="29" t="s">
        <v>119</v>
      </c>
      <c r="AA80" s="29"/>
      <c r="AD80" s="46" t="s">
        <v>117</v>
      </c>
      <c r="AI80" s="74" t="s">
        <v>64</v>
      </c>
      <c r="AJ80" s="74"/>
      <c r="AK80" s="29"/>
      <c r="AL80" s="74"/>
      <c r="AM80" s="74"/>
      <c r="AN80" s="29"/>
      <c r="AO80" s="31"/>
      <c r="AP80" s="31"/>
      <c r="AQ80" s="31"/>
      <c r="AR80" s="31"/>
      <c r="AS80" s="31"/>
      <c r="AT80" s="74" t="s">
        <v>125</v>
      </c>
      <c r="AU80" s="74"/>
      <c r="AV80" s="74"/>
      <c r="AW80" s="74"/>
      <c r="AX80" s="74"/>
      <c r="AY80" s="74"/>
      <c r="AZ80" s="74"/>
      <c r="BA80" s="74"/>
      <c r="BE80" s="74" t="s">
        <v>145</v>
      </c>
      <c r="BF80" s="74"/>
      <c r="BG80" s="74"/>
      <c r="BH80" s="74"/>
      <c r="BI80" s="74"/>
      <c r="BJ80" s="74"/>
      <c r="BK80" s="74"/>
      <c r="BL80" s="74"/>
      <c r="DL80" s="1"/>
      <c r="DM80" s="67" t="s">
        <v>178</v>
      </c>
      <c r="DN80" s="67"/>
      <c r="DO80" s="67"/>
      <c r="DP80" s="67"/>
      <c r="DQ80" s="67"/>
      <c r="DR80" s="67"/>
      <c r="DS80" s="67"/>
      <c r="DT80" s="67"/>
      <c r="FC80" s="1"/>
      <c r="FD80" s="67" t="s">
        <v>164</v>
      </c>
      <c r="FE80" s="67"/>
      <c r="FF80" s="67"/>
      <c r="FG80" s="67"/>
      <c r="FH80" s="67"/>
      <c r="FI80" s="67"/>
      <c r="FJ80" s="67"/>
      <c r="FK80" s="67"/>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67" t="s">
        <v>110</v>
      </c>
      <c r="D82" s="67"/>
      <c r="E82" s="67"/>
      <c r="F82" s="67"/>
      <c r="G82" s="67"/>
      <c r="H82" s="67"/>
      <c r="I82" s="67"/>
      <c r="J82" s="67"/>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75" t="s">
        <v>111</v>
      </c>
      <c r="D84" s="75"/>
      <c r="E84" s="75"/>
      <c r="F84" s="75"/>
      <c r="G84" s="75"/>
      <c r="H84" s="75"/>
      <c r="I84" s="75"/>
      <c r="J84" s="75"/>
      <c r="AI84" s="67" t="s">
        <v>4</v>
      </c>
      <c r="AJ84" s="67"/>
      <c r="AK84" s="67"/>
      <c r="AL84" s="67"/>
      <c r="AM84" s="67"/>
      <c r="AN84" s="67"/>
      <c r="AO84" s="67"/>
      <c r="AP84" s="67"/>
      <c r="AT84" s="67" t="s">
        <v>4</v>
      </c>
      <c r="AU84" s="67"/>
      <c r="AV84" s="67"/>
      <c r="AW84" s="67"/>
      <c r="AX84" s="67"/>
      <c r="AY84" s="67"/>
      <c r="AZ84" s="67"/>
      <c r="BA84" s="67"/>
      <c r="BE84" s="67" t="s">
        <v>4</v>
      </c>
      <c r="BF84" s="67"/>
      <c r="BG84" s="67"/>
      <c r="BH84" s="67"/>
      <c r="BI84" s="67"/>
      <c r="BJ84" s="67"/>
      <c r="BK84" s="67"/>
      <c r="BL84" s="67"/>
      <c r="BT84" s="67" t="s">
        <v>3</v>
      </c>
      <c r="BU84" s="67"/>
      <c r="BV84" s="67"/>
      <c r="BW84" s="67"/>
      <c r="BX84" s="67"/>
      <c r="BY84" s="67"/>
      <c r="DV84" s="67" t="s">
        <v>3</v>
      </c>
      <c r="DW84" s="67"/>
      <c r="DX84" s="67"/>
      <c r="DY84" s="67"/>
      <c r="DZ84" s="67"/>
      <c r="EA84" s="67"/>
      <c r="FM84" s="67" t="s">
        <v>3</v>
      </c>
      <c r="FN84" s="67"/>
      <c r="FO84" s="67"/>
      <c r="FP84" s="67"/>
      <c r="FQ84" s="67"/>
      <c r="FR84" s="67"/>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9"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9" t="s">
        <v>4</v>
      </c>
      <c r="DL86" s="1" t="s">
        <v>23</v>
      </c>
      <c r="DV86" s="6">
        <f t="array" aca="1" ref="DV86:EA93" ca="1">TRANSPOSE(DM65:DT70) - DV45:EA52</f>
        <v>97</v>
      </c>
      <c r="DW86" s="6">
        <f ca="1"/>
        <v>0</v>
      </c>
      <c r="DX86" s="6">
        <f ca="1"/>
        <v>0</v>
      </c>
      <c r="DY86" s="6">
        <f ca="1"/>
        <v>0</v>
      </c>
      <c r="DZ86" s="6">
        <f ca="1"/>
        <v>0</v>
      </c>
      <c r="EA86" s="6">
        <f ca="1"/>
        <v>0</v>
      </c>
      <c r="FB86" s="69" t="s">
        <v>4</v>
      </c>
      <c r="FC86" s="1" t="s">
        <v>23</v>
      </c>
      <c r="FM86" s="6">
        <f t="array" aca="1" ref="FM86:FR93" ca="1">TRANSPOSE(FD65:FK70) - FM45:FR52</f>
        <v>-97</v>
      </c>
      <c r="FN86" s="6">
        <f ca="1"/>
        <v>0</v>
      </c>
      <c r="FO86" s="6">
        <f ca="1"/>
        <v>0</v>
      </c>
      <c r="FP86" s="6">
        <f ca="1"/>
        <v>0</v>
      </c>
      <c r="FQ86" s="6">
        <f ca="1"/>
        <v>0</v>
      </c>
      <c r="FR86" s="6">
        <f ca="1"/>
        <v>0</v>
      </c>
    </row>
    <row r="87" spans="1:174" x14ac:dyDescent="0.2">
      <c r="A87" s="69"/>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9"/>
      <c r="DL87" s="1" t="s">
        <v>1</v>
      </c>
      <c r="DV87" s="6">
        <f ca="1"/>
        <v>0</v>
      </c>
      <c r="DW87" s="6">
        <f ca="1"/>
        <v>87</v>
      </c>
      <c r="DX87" s="6">
        <f ca="1"/>
        <v>0</v>
      </c>
      <c r="DY87" s="6">
        <f ca="1"/>
        <v>0</v>
      </c>
      <c r="DZ87" s="6">
        <f ca="1"/>
        <v>0</v>
      </c>
      <c r="EA87" s="6">
        <f ca="1"/>
        <v>0</v>
      </c>
      <c r="FB87" s="69"/>
      <c r="FC87" s="1" t="s">
        <v>1</v>
      </c>
      <c r="FM87" s="6">
        <f ca="1"/>
        <v>0</v>
      </c>
      <c r="FN87" s="6">
        <f ca="1"/>
        <v>-87</v>
      </c>
      <c r="FO87" s="6">
        <f ca="1"/>
        <v>0</v>
      </c>
      <c r="FP87" s="6">
        <f ca="1"/>
        <v>0</v>
      </c>
      <c r="FQ87" s="6">
        <f ca="1"/>
        <v>0</v>
      </c>
      <c r="FR87" s="6">
        <f ca="1"/>
        <v>0</v>
      </c>
    </row>
    <row r="88" spans="1:174" x14ac:dyDescent="0.2">
      <c r="A88" s="69"/>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9"/>
      <c r="DL88" s="1" t="s">
        <v>27</v>
      </c>
      <c r="DV88" s="6">
        <f ca="1"/>
        <v>-19.399999999999995</v>
      </c>
      <c r="DW88" s="6">
        <f ca="1"/>
        <v>0</v>
      </c>
      <c r="DX88" s="6">
        <f ca="1"/>
        <v>0</v>
      </c>
      <c r="DY88" s="6">
        <f ca="1"/>
        <v>0</v>
      </c>
      <c r="DZ88" s="6">
        <f ca="1"/>
        <v>19.399999999999999</v>
      </c>
      <c r="EA88" s="6">
        <f ca="1"/>
        <v>0</v>
      </c>
      <c r="FB88" s="69"/>
      <c r="FC88" s="1" t="s">
        <v>27</v>
      </c>
      <c r="FM88" s="6">
        <f ca="1"/>
        <v>19.399999999999995</v>
      </c>
      <c r="FN88" s="6">
        <f ca="1"/>
        <v>0</v>
      </c>
      <c r="FO88" s="6">
        <f ca="1"/>
        <v>0</v>
      </c>
      <c r="FP88" s="6">
        <f ca="1"/>
        <v>0</v>
      </c>
      <c r="FQ88" s="6">
        <f ca="1"/>
        <v>-19.399999999999999</v>
      </c>
      <c r="FR88" s="6">
        <f ca="1"/>
        <v>0</v>
      </c>
    </row>
    <row r="89" spans="1:174" x14ac:dyDescent="0.2">
      <c r="A89" s="69"/>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9"/>
      <c r="DL89" s="1" t="s">
        <v>26</v>
      </c>
      <c r="DV89" s="6">
        <f ca="1"/>
        <v>0</v>
      </c>
      <c r="DW89" s="6">
        <f ca="1"/>
        <v>-78.2</v>
      </c>
      <c r="DX89" s="6">
        <f ca="1"/>
        <v>17.8</v>
      </c>
      <c r="DY89" s="6">
        <f ca="1"/>
        <v>32.299999999999997</v>
      </c>
      <c r="DZ89" s="6">
        <f ca="1"/>
        <v>0</v>
      </c>
      <c r="EA89" s="6">
        <f ca="1"/>
        <v>28.1</v>
      </c>
      <c r="FB89" s="69"/>
      <c r="FC89" s="1" t="s">
        <v>26</v>
      </c>
      <c r="FM89" s="6">
        <f ca="1"/>
        <v>0</v>
      </c>
      <c r="FN89" s="6">
        <f ca="1"/>
        <v>78.2</v>
      </c>
      <c r="FO89" s="6">
        <f ca="1"/>
        <v>-17.8</v>
      </c>
      <c r="FP89" s="6">
        <f ca="1"/>
        <v>-32.299999999999997</v>
      </c>
      <c r="FQ89" s="6">
        <f ca="1"/>
        <v>0</v>
      </c>
      <c r="FR89" s="6">
        <f ca="1"/>
        <v>-28.1</v>
      </c>
    </row>
    <row r="90" spans="1:174" x14ac:dyDescent="0.2">
      <c r="A90" s="69"/>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9"/>
      <c r="DL90" s="1" t="s">
        <v>29</v>
      </c>
      <c r="DV90" s="6">
        <f ca="1"/>
        <v>0</v>
      </c>
      <c r="DW90" s="6">
        <f ca="1"/>
        <v>0</v>
      </c>
      <c r="DX90" s="6">
        <f ca="1"/>
        <v>-12.6</v>
      </c>
      <c r="DY90" s="6">
        <f ca="1"/>
        <v>12.1</v>
      </c>
      <c r="DZ90" s="6">
        <f ca="1"/>
        <v>0.5</v>
      </c>
      <c r="EA90" s="6">
        <f ca="1"/>
        <v>0</v>
      </c>
      <c r="FB90" s="69"/>
      <c r="FC90" s="1" t="s">
        <v>29</v>
      </c>
      <c r="FM90" s="6">
        <f ca="1"/>
        <v>0</v>
      </c>
      <c r="FN90" s="6">
        <f ca="1"/>
        <v>0</v>
      </c>
      <c r="FO90" s="6">
        <f ca="1"/>
        <v>12.6</v>
      </c>
      <c r="FP90" s="6">
        <f ca="1"/>
        <v>-12.1</v>
      </c>
      <c r="FQ90" s="6">
        <f ca="1"/>
        <v>-0.5</v>
      </c>
      <c r="FR90" s="6">
        <f ca="1"/>
        <v>0</v>
      </c>
    </row>
    <row r="91" spans="1:174" x14ac:dyDescent="0.2">
      <c r="A91" s="69"/>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9"/>
      <c r="DL91" s="1" t="s">
        <v>19</v>
      </c>
      <c r="DV91" s="6">
        <f ca="1"/>
        <v>0</v>
      </c>
      <c r="DW91" s="6">
        <f ca="1"/>
        <v>0</v>
      </c>
      <c r="DX91" s="6">
        <f ca="1"/>
        <v>0</v>
      </c>
      <c r="DY91" s="6">
        <f ca="1"/>
        <v>-25.200000000000003</v>
      </c>
      <c r="DZ91" s="6">
        <f ca="1"/>
        <v>0</v>
      </c>
      <c r="EA91" s="6">
        <f ca="1"/>
        <v>0</v>
      </c>
      <c r="FB91" s="69"/>
      <c r="FC91" s="1" t="s">
        <v>19</v>
      </c>
      <c r="FM91" s="6">
        <f ca="1"/>
        <v>0</v>
      </c>
      <c r="FN91" s="6">
        <f ca="1"/>
        <v>0</v>
      </c>
      <c r="FO91" s="6">
        <f ca="1"/>
        <v>0</v>
      </c>
      <c r="FP91" s="6">
        <f ca="1"/>
        <v>25.200000000000003</v>
      </c>
      <c r="FQ91" s="6">
        <f ca="1"/>
        <v>0</v>
      </c>
      <c r="FR91" s="6">
        <f ca="1"/>
        <v>0</v>
      </c>
    </row>
    <row r="92" spans="1:174" x14ac:dyDescent="0.2">
      <c r="A92" s="69"/>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9"/>
      <c r="DL92" s="1" t="s">
        <v>17</v>
      </c>
      <c r="DV92" s="6">
        <f ca="1"/>
        <v>0</v>
      </c>
      <c r="DW92" s="6">
        <f ca="1"/>
        <v>0</v>
      </c>
      <c r="DX92" s="6">
        <f ca="1"/>
        <v>0</v>
      </c>
      <c r="DY92" s="6">
        <f ca="1"/>
        <v>0</v>
      </c>
      <c r="DZ92" s="6">
        <f ca="1"/>
        <v>-0.39999999999999997</v>
      </c>
      <c r="EA92" s="6">
        <f ca="1"/>
        <v>0</v>
      </c>
      <c r="FB92" s="69"/>
      <c r="FC92" s="1" t="s">
        <v>17</v>
      </c>
      <c r="FM92" s="6">
        <f ca="1"/>
        <v>0</v>
      </c>
      <c r="FN92" s="6">
        <f ca="1"/>
        <v>0</v>
      </c>
      <c r="FO92" s="6">
        <f ca="1"/>
        <v>0</v>
      </c>
      <c r="FP92" s="6">
        <f ca="1"/>
        <v>0</v>
      </c>
      <c r="FQ92" s="6">
        <f ca="1"/>
        <v>0.39999999999999997</v>
      </c>
      <c r="FR92" s="6">
        <f ca="1"/>
        <v>0</v>
      </c>
    </row>
    <row r="93" spans="1:174" x14ac:dyDescent="0.2">
      <c r="A93" s="69"/>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9"/>
      <c r="DL93" s="1" t="s">
        <v>18</v>
      </c>
      <c r="DV93" s="6">
        <f ca="1"/>
        <v>0</v>
      </c>
      <c r="DW93" s="6">
        <f ca="1"/>
        <v>0</v>
      </c>
      <c r="DX93" s="6">
        <f ca="1"/>
        <v>0</v>
      </c>
      <c r="DY93" s="6">
        <f ca="1"/>
        <v>0</v>
      </c>
      <c r="DZ93" s="6">
        <f ca="1"/>
        <v>0</v>
      </c>
      <c r="EA93" s="6">
        <f ca="1"/>
        <v>-5.9</v>
      </c>
      <c r="FB93" s="69"/>
      <c r="FC93" s="1" t="s">
        <v>18</v>
      </c>
      <c r="FM93" s="6">
        <f ca="1"/>
        <v>0</v>
      </c>
      <c r="FN93" s="6">
        <f ca="1"/>
        <v>0</v>
      </c>
      <c r="FO93" s="6">
        <f ca="1"/>
        <v>0</v>
      </c>
      <c r="FP93" s="6">
        <f ca="1"/>
        <v>0</v>
      </c>
      <c r="FQ93" s="6">
        <f ca="1"/>
        <v>0</v>
      </c>
      <c r="FR93" s="6">
        <f ca="1"/>
        <v>5.9</v>
      </c>
    </row>
    <row r="94" spans="1:174" ht="19" x14ac:dyDescent="0.2">
      <c r="L94" s="75" t="s">
        <v>126</v>
      </c>
      <c r="M94" s="75"/>
      <c r="N94" s="75"/>
      <c r="O94" s="75"/>
      <c r="P94" s="75"/>
      <c r="Q94" s="75"/>
      <c r="Z94" s="46" t="s">
        <v>11</v>
      </c>
      <c r="AI94" s="67" t="s">
        <v>141</v>
      </c>
      <c r="AJ94" s="67"/>
      <c r="AK94" s="67"/>
      <c r="AL94" s="67"/>
      <c r="AM94" s="67"/>
      <c r="AN94" s="67"/>
      <c r="AO94" s="67"/>
      <c r="AP94" s="67"/>
      <c r="AQ94" s="8"/>
      <c r="AR94" s="8"/>
      <c r="AS94" s="8"/>
      <c r="AT94" s="67" t="s">
        <v>142</v>
      </c>
      <c r="AU94" s="67"/>
      <c r="AV94" s="67"/>
      <c r="AW94" s="67"/>
      <c r="AX94" s="67"/>
      <c r="AY94" s="67"/>
      <c r="AZ94" s="67"/>
      <c r="BA94" s="67"/>
      <c r="BB94" s="8"/>
      <c r="BC94" s="8"/>
      <c r="BD94" s="8"/>
      <c r="BE94" s="67" t="s">
        <v>165</v>
      </c>
      <c r="BF94" s="67"/>
      <c r="BG94" s="67"/>
      <c r="BH94" s="67"/>
      <c r="BI94" s="67"/>
      <c r="BJ94" s="67"/>
      <c r="BK94" s="67"/>
      <c r="BL94" s="67"/>
      <c r="BM94" s="8"/>
      <c r="BN94" s="8"/>
      <c r="BO94" s="30" t="s">
        <v>148</v>
      </c>
      <c r="BP94" s="8" t="s">
        <v>149</v>
      </c>
      <c r="BQ94" s="8"/>
      <c r="BR94" s="8"/>
      <c r="BS94" s="8"/>
      <c r="BT94" s="70" t="s">
        <v>152</v>
      </c>
      <c r="BU94" s="70"/>
      <c r="BV94" s="70"/>
      <c r="BW94" s="70"/>
      <c r="BX94" s="70"/>
      <c r="BY94" s="70"/>
      <c r="BZ94" s="8"/>
      <c r="CB94" s="8"/>
      <c r="CC94" s="8"/>
      <c r="CD94" s="8"/>
      <c r="CM94" s="8"/>
      <c r="CN94" s="8"/>
      <c r="CO94" s="57"/>
      <c r="CX94" s="46" t="s">
        <v>158</v>
      </c>
      <c r="DB94" s="67" t="s">
        <v>176</v>
      </c>
      <c r="DC94" s="67"/>
      <c r="DD94" s="67"/>
      <c r="DE94" s="67"/>
      <c r="DF94" s="67"/>
      <c r="DG94" s="67"/>
      <c r="DH94" s="67"/>
      <c r="DI94" s="67"/>
      <c r="DJ94" s="8"/>
      <c r="DV94" s="75" t="s">
        <v>159</v>
      </c>
      <c r="DW94" s="75"/>
      <c r="DX94" s="75"/>
      <c r="DY94" s="75"/>
      <c r="DZ94" s="75"/>
      <c r="EA94" s="75"/>
      <c r="EW94" s="57"/>
      <c r="FM94" s="75" t="s">
        <v>100</v>
      </c>
      <c r="FN94" s="75"/>
      <c r="FO94" s="75"/>
      <c r="FP94" s="75"/>
      <c r="FQ94" s="75"/>
      <c r="FR94" s="75"/>
    </row>
    <row r="95" spans="1:174" ht="16" customHeight="1" x14ac:dyDescent="0.2">
      <c r="J95" s="69" t="s">
        <v>30</v>
      </c>
      <c r="K95" s="1" t="s">
        <v>32</v>
      </c>
      <c r="L95" s="16">
        <f t="array" ref="L95:Q97">MMULT(TRANSPOSE(C31:E38), L86:Q93)</f>
        <v>77.599999999999994</v>
      </c>
      <c r="M95" s="16">
        <v>8.7999999999999972</v>
      </c>
      <c r="N95" s="16">
        <v>5.2000000000000011</v>
      </c>
      <c r="O95" s="16">
        <v>44.4</v>
      </c>
      <c r="P95" s="16">
        <v>19.899999999999999</v>
      </c>
      <c r="Q95" s="16">
        <v>28.1</v>
      </c>
      <c r="DT95" s="69"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9"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9"/>
      <c r="K96" s="37" t="s">
        <v>81</v>
      </c>
      <c r="L96" s="6">
        <v>0</v>
      </c>
      <c r="M96" s="6">
        <v>0</v>
      </c>
      <c r="N96" s="6">
        <v>0</v>
      </c>
      <c r="O96" s="6">
        <v>-25.2</v>
      </c>
      <c r="P96" s="6">
        <v>0</v>
      </c>
      <c r="Q96" s="6">
        <v>0</v>
      </c>
      <c r="DT96" s="69"/>
      <c r="DU96" s="37" t="s">
        <v>81</v>
      </c>
      <c r="DV96" s="6">
        <f ca="1"/>
        <v>0</v>
      </c>
      <c r="DW96" s="6">
        <f ca="1"/>
        <v>0</v>
      </c>
      <c r="DX96" s="6">
        <f ca="1"/>
        <v>0</v>
      </c>
      <c r="DY96" s="6">
        <f ca="1"/>
        <v>-25.200000000000003</v>
      </c>
      <c r="DZ96" s="6">
        <f ca="1"/>
        <v>0</v>
      </c>
      <c r="EA96" s="6">
        <f ca="1"/>
        <v>0</v>
      </c>
      <c r="FK96" s="69"/>
      <c r="FL96" s="37" t="s">
        <v>81</v>
      </c>
      <c r="FM96" s="6">
        <f ca="1"/>
        <v>0</v>
      </c>
      <c r="FN96" s="6">
        <f ca="1"/>
        <v>0</v>
      </c>
      <c r="FO96" s="6">
        <f ca="1"/>
        <v>0</v>
      </c>
      <c r="FP96" s="6">
        <f ca="1"/>
        <v>25.200000000000003</v>
      </c>
      <c r="FQ96" s="6">
        <f ca="1"/>
        <v>0</v>
      </c>
      <c r="FR96" s="6">
        <f ca="1"/>
        <v>0</v>
      </c>
    </row>
    <row r="97" spans="1:174" x14ac:dyDescent="0.2">
      <c r="J97" s="69"/>
      <c r="K97" s="1" t="s">
        <v>33</v>
      </c>
      <c r="L97" s="6">
        <v>0</v>
      </c>
      <c r="M97" s="6">
        <v>0</v>
      </c>
      <c r="N97" s="6">
        <v>0</v>
      </c>
      <c r="O97" s="6">
        <v>0</v>
      </c>
      <c r="P97" s="6">
        <v>-0.4</v>
      </c>
      <c r="Q97" s="6">
        <v>-5.9</v>
      </c>
      <c r="R97" s="17"/>
      <c r="S97" s="17"/>
      <c r="T97" s="17"/>
      <c r="U97" s="17"/>
      <c r="V97" s="17"/>
      <c r="W97" s="17"/>
      <c r="X97" s="17"/>
      <c r="Y97" s="17"/>
      <c r="Z97" s="17"/>
      <c r="AA97" s="17"/>
      <c r="DT97" s="69"/>
      <c r="DU97" s="1" t="s">
        <v>33</v>
      </c>
      <c r="DV97" s="6">
        <f ca="1"/>
        <v>0</v>
      </c>
      <c r="DW97" s="6">
        <f ca="1"/>
        <v>0</v>
      </c>
      <c r="DX97" s="6">
        <f ca="1"/>
        <v>0</v>
      </c>
      <c r="DY97" s="6">
        <f ca="1"/>
        <v>0</v>
      </c>
      <c r="DZ97" s="6">
        <f ca="1"/>
        <v>-0.39999999999999997</v>
      </c>
      <c r="EA97" s="6">
        <f ca="1"/>
        <v>-5.9</v>
      </c>
      <c r="FK97" s="69"/>
      <c r="FL97" s="1" t="s">
        <v>33</v>
      </c>
      <c r="FM97" s="6">
        <f ca="1"/>
        <v>0</v>
      </c>
      <c r="FN97" s="6">
        <f ca="1"/>
        <v>0</v>
      </c>
      <c r="FO97" s="6">
        <f ca="1"/>
        <v>0</v>
      </c>
      <c r="FP97" s="6">
        <f ca="1"/>
        <v>0</v>
      </c>
      <c r="FQ97" s="6">
        <f ca="1"/>
        <v>0.39999999999999997</v>
      </c>
      <c r="FR97" s="6">
        <f ca="1"/>
        <v>5.9</v>
      </c>
    </row>
    <row r="98" spans="1:174" ht="20" x14ac:dyDescent="0.25">
      <c r="L98" s="75" t="s">
        <v>127</v>
      </c>
      <c r="M98" s="75"/>
      <c r="N98" s="75"/>
      <c r="O98" s="75"/>
      <c r="P98" s="75"/>
      <c r="Q98" s="75"/>
      <c r="DV98" s="75" t="s">
        <v>160</v>
      </c>
      <c r="DW98" s="75"/>
      <c r="DX98" s="75"/>
      <c r="DY98" s="75"/>
      <c r="DZ98" s="75"/>
      <c r="EA98" s="75"/>
      <c r="FM98" s="75" t="s">
        <v>101</v>
      </c>
      <c r="FN98" s="75"/>
      <c r="FO98" s="75"/>
      <c r="FP98" s="75"/>
      <c r="FQ98" s="75"/>
      <c r="FR98" s="75"/>
    </row>
    <row r="101" spans="1:174" ht="47" x14ac:dyDescent="0.55000000000000004">
      <c r="A101" s="27" t="s">
        <v>7</v>
      </c>
      <c r="B101" s="27"/>
      <c r="C101" s="27"/>
      <c r="D101" s="27"/>
      <c r="E101" s="27"/>
      <c r="F101" s="27"/>
      <c r="G101" s="27"/>
      <c r="H101" s="27"/>
      <c r="I101" s="27"/>
    </row>
    <row r="103" spans="1:174" x14ac:dyDescent="0.2">
      <c r="A103" s="67" t="s">
        <v>8</v>
      </c>
      <c r="B103" s="67"/>
      <c r="C103" s="67"/>
      <c r="D103" s="67"/>
      <c r="E103" s="67"/>
      <c r="F103" s="67"/>
      <c r="G103" s="67"/>
      <c r="H103" s="67"/>
      <c r="I103" s="67"/>
    </row>
    <row r="104" spans="1:174" x14ac:dyDescent="0.2">
      <c r="A104" s="46"/>
      <c r="B104" s="46"/>
      <c r="C104" s="46"/>
      <c r="D104" s="46"/>
      <c r="E104" s="46"/>
      <c r="F104" s="46"/>
      <c r="G104" s="46"/>
      <c r="H104" s="5"/>
      <c r="I104" s="5"/>
    </row>
    <row r="105" spans="1:174" ht="16" customHeight="1" x14ac:dyDescent="0.2">
      <c r="A105" s="69" t="s">
        <v>4</v>
      </c>
      <c r="B105" s="1" t="s">
        <v>23</v>
      </c>
      <c r="C105" s="6">
        <f t="array" ref="C105:C112">TRANSPOSE(C81:J81)</f>
        <v>0</v>
      </c>
      <c r="E105" s="6">
        <f t="shared" ref="E105:E112" si="27">Z86</f>
        <v>97</v>
      </c>
      <c r="F105" s="50"/>
      <c r="G105" s="4">
        <f t="shared" ref="G105:G112" si="28">Z45</f>
        <v>97</v>
      </c>
      <c r="I105" s="7">
        <f>C105+E105-G105</f>
        <v>0</v>
      </c>
    </row>
    <row r="106" spans="1:174" x14ac:dyDescent="0.2">
      <c r="A106" s="69"/>
      <c r="B106" s="1" t="s">
        <v>1</v>
      </c>
      <c r="C106" s="6">
        <v>0</v>
      </c>
      <c r="E106" s="6">
        <f t="shared" si="27"/>
        <v>87</v>
      </c>
      <c r="F106" s="50"/>
      <c r="G106" s="4">
        <f t="shared" si="28"/>
        <v>87</v>
      </c>
      <c r="I106" s="7">
        <f t="shared" ref="I106:I112" si="29">C106+E106-G106</f>
        <v>0</v>
      </c>
    </row>
    <row r="107" spans="1:174" x14ac:dyDescent="0.2">
      <c r="A107" s="69"/>
      <c r="B107" s="1" t="s">
        <v>27</v>
      </c>
      <c r="C107" s="6">
        <v>0</v>
      </c>
      <c r="E107" s="6">
        <f t="shared" si="27"/>
        <v>0</v>
      </c>
      <c r="G107" s="4">
        <f t="shared" si="28"/>
        <v>0</v>
      </c>
      <c r="I107" s="7">
        <f t="shared" si="29"/>
        <v>0</v>
      </c>
    </row>
    <row r="108" spans="1:174" x14ac:dyDescent="0.2">
      <c r="A108" s="69"/>
      <c r="B108" s="1" t="s">
        <v>26</v>
      </c>
      <c r="C108" s="6">
        <v>0</v>
      </c>
      <c r="D108" s="9" t="s">
        <v>56</v>
      </c>
      <c r="E108" s="6">
        <f t="shared" si="27"/>
        <v>0</v>
      </c>
      <c r="F108" s="46" t="s">
        <v>9</v>
      </c>
      <c r="G108" s="4">
        <f t="shared" si="28"/>
        <v>0</v>
      </c>
      <c r="H108" s="47" t="s">
        <v>10</v>
      </c>
      <c r="I108" s="7">
        <f t="shared" si="29"/>
        <v>0</v>
      </c>
    </row>
    <row r="109" spans="1:174" x14ac:dyDescent="0.2">
      <c r="A109" s="69"/>
      <c r="B109" s="1" t="s">
        <v>29</v>
      </c>
      <c r="C109" s="6">
        <v>0</v>
      </c>
      <c r="E109" s="6">
        <f t="shared" si="27"/>
        <v>0</v>
      </c>
      <c r="F109" s="50"/>
      <c r="G109" s="4">
        <f t="shared" si="28"/>
        <v>0</v>
      </c>
      <c r="I109" s="7">
        <f t="shared" si="29"/>
        <v>0</v>
      </c>
    </row>
    <row r="110" spans="1:174" x14ac:dyDescent="0.2">
      <c r="A110" s="69"/>
      <c r="B110" s="1" t="s">
        <v>19</v>
      </c>
      <c r="C110" s="6">
        <v>25.2</v>
      </c>
      <c r="E110" s="6">
        <f t="shared" si="27"/>
        <v>-25.2</v>
      </c>
      <c r="F110" s="50"/>
      <c r="G110" s="4">
        <f t="shared" si="28"/>
        <v>0</v>
      </c>
      <c r="I110" s="7">
        <f t="shared" si="29"/>
        <v>0</v>
      </c>
    </row>
    <row r="111" spans="1:174" x14ac:dyDescent="0.2">
      <c r="A111" s="69"/>
      <c r="B111" s="1" t="s">
        <v>17</v>
      </c>
      <c r="C111" s="6">
        <v>0.4</v>
      </c>
      <c r="E111" s="6">
        <f t="shared" si="27"/>
        <v>-0.4</v>
      </c>
      <c r="G111" s="4">
        <f t="shared" si="28"/>
        <v>0</v>
      </c>
      <c r="I111" s="7">
        <f t="shared" si="29"/>
        <v>0</v>
      </c>
    </row>
    <row r="112" spans="1:174" x14ac:dyDescent="0.2">
      <c r="A112" s="69"/>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67" t="s">
        <v>36</v>
      </c>
      <c r="B115" s="67"/>
      <c r="C115" s="67"/>
      <c r="D115" s="67"/>
      <c r="E115" s="67"/>
      <c r="F115" s="67"/>
      <c r="G115" s="67"/>
      <c r="H115" s="67"/>
      <c r="I115" s="67"/>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9"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9"/>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9"/>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9"/>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9"/>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9"/>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67" t="s">
        <v>131</v>
      </c>
      <c r="D123" s="67"/>
      <c r="E123" s="67"/>
      <c r="G123" s="75" t="s">
        <v>132</v>
      </c>
      <c r="H123" s="75"/>
      <c r="I123" s="75"/>
      <c r="K123" s="75" t="s">
        <v>133</v>
      </c>
      <c r="L123" s="75"/>
      <c r="M123" s="75"/>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9" t="s">
        <v>3</v>
      </c>
      <c r="B128" s="1" t="s">
        <v>22</v>
      </c>
      <c r="C128" s="6">
        <f t="shared" ref="C128:C133" si="34">AD65</f>
        <v>100</v>
      </c>
      <c r="D128" s="6">
        <f t="array" ref="D128:D133">TRANSPOSE(L58:Q58)</f>
        <v>22.4</v>
      </c>
      <c r="F128" s="6">
        <f>C128/D128</f>
        <v>4.4642857142857144</v>
      </c>
    </row>
    <row r="129" spans="1:12" x14ac:dyDescent="0.2">
      <c r="A129" s="69"/>
      <c r="B129" s="1" t="s">
        <v>24</v>
      </c>
      <c r="C129" s="6">
        <f t="shared" si="34"/>
        <v>87</v>
      </c>
      <c r="D129" s="6">
        <v>78.2</v>
      </c>
      <c r="F129" s="6">
        <f t="shared" ref="F129:F133" si="35">C129/D129</f>
        <v>1.1125319693094629</v>
      </c>
    </row>
    <row r="130" spans="1:12" x14ac:dyDescent="0.2">
      <c r="A130" s="69"/>
      <c r="B130" s="1" t="s">
        <v>25</v>
      </c>
      <c r="C130" s="6">
        <f t="shared" si="34"/>
        <v>17.8</v>
      </c>
      <c r="D130" s="6">
        <v>12.6</v>
      </c>
      <c r="F130" s="6">
        <f t="shared" si="35"/>
        <v>1.4126984126984128</v>
      </c>
    </row>
    <row r="131" spans="1:12" x14ac:dyDescent="0.2">
      <c r="A131" s="69"/>
      <c r="B131" s="1" t="s">
        <v>0</v>
      </c>
      <c r="C131" s="6">
        <f t="shared" si="34"/>
        <v>44.4</v>
      </c>
      <c r="D131" s="6">
        <v>25.2</v>
      </c>
      <c r="F131" s="6">
        <f t="shared" si="35"/>
        <v>1.7619047619047619</v>
      </c>
    </row>
    <row r="132" spans="1:12" x14ac:dyDescent="0.2">
      <c r="A132" s="69"/>
      <c r="B132" s="1" t="s">
        <v>15</v>
      </c>
      <c r="C132" s="6">
        <f t="shared" si="34"/>
        <v>19.899999999999999</v>
      </c>
      <c r="D132" s="6">
        <v>0.4</v>
      </c>
      <c r="F132" s="6">
        <f t="shared" si="35"/>
        <v>49.749999999999993</v>
      </c>
    </row>
    <row r="133" spans="1:12" x14ac:dyDescent="0.2">
      <c r="A133" s="69"/>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67" t="s">
        <v>3</v>
      </c>
      <c r="D138" s="67"/>
      <c r="E138" s="67"/>
      <c r="F138" s="67"/>
      <c r="G138" s="67"/>
      <c r="H138" s="67"/>
    </row>
    <row r="139" spans="1:12" ht="114" x14ac:dyDescent="0.2">
      <c r="C139" s="2" t="s">
        <v>22</v>
      </c>
      <c r="D139" s="2" t="s">
        <v>24</v>
      </c>
      <c r="E139" s="2" t="s">
        <v>25</v>
      </c>
      <c r="F139" s="2" t="s">
        <v>0</v>
      </c>
      <c r="G139" s="2" t="s">
        <v>15</v>
      </c>
      <c r="H139" s="2" t="s">
        <v>16</v>
      </c>
    </row>
    <row r="140" spans="1:12" x14ac:dyDescent="0.2">
      <c r="A140" s="69"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9"/>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9"/>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9"/>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9"/>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9"/>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67" t="s">
        <v>138</v>
      </c>
      <c r="D146" s="67"/>
      <c r="E146" s="67"/>
      <c r="F146" s="67"/>
      <c r="G146" s="67"/>
      <c r="H146" s="67"/>
      <c r="J146" s="33" t="s">
        <v>140</v>
      </c>
    </row>
    <row r="147" spans="1:12" x14ac:dyDescent="0.2">
      <c r="L147" t="s">
        <v>139</v>
      </c>
    </row>
  </sheetData>
  <mergeCells count="110">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 ref="EY1:GE1"/>
    <mergeCell ref="FD43:FK43"/>
    <mergeCell ref="FM43:FR43"/>
    <mergeCell ref="FT43:FU43"/>
    <mergeCell ref="FB45:FB52"/>
    <mergeCell ref="FM53:FR53"/>
    <mergeCell ref="FT53:FU53"/>
    <mergeCell ref="EC43:ED43"/>
    <mergeCell ref="EC53:ED53"/>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BE80:BL80"/>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AI76:AJ76"/>
    <mergeCell ref="AL76:AM76"/>
    <mergeCell ref="AT76:BA76"/>
    <mergeCell ref="A78:A79"/>
    <mergeCell ref="C71:J71"/>
    <mergeCell ref="AI71:AN71"/>
    <mergeCell ref="AT71:BA71"/>
    <mergeCell ref="AI94:AP94"/>
    <mergeCell ref="AT94:BA94"/>
    <mergeCell ref="C80:J80"/>
    <mergeCell ref="AI80:AJ80"/>
    <mergeCell ref="AL80:AM80"/>
    <mergeCell ref="AT80:BA80"/>
    <mergeCell ref="C82:J82"/>
    <mergeCell ref="C84:J84"/>
    <mergeCell ref="AI84:AP84"/>
    <mergeCell ref="AT84:BA84"/>
    <mergeCell ref="L94:Q94"/>
    <mergeCell ref="A65:A70"/>
    <mergeCell ref="BE53:BJ53"/>
    <mergeCell ref="BT53:BY53"/>
    <mergeCell ref="CA53:CH53"/>
    <mergeCell ref="J54:J56"/>
    <mergeCell ref="L57:Q57"/>
    <mergeCell ref="L59:Q59"/>
    <mergeCell ref="C73:J73"/>
    <mergeCell ref="AI53:AP53"/>
    <mergeCell ref="AT53:AY53"/>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C9AA-CD55-4D4D-BE7D-A207CEA589C5}">
  <sheetPr>
    <pageSetUpPr fitToPage="1"/>
  </sheetPr>
  <dimension ref="A1:EV144"/>
  <sheetViews>
    <sheetView showGridLines="0" tabSelected="1" topLeftCell="A38" zoomScaleNormal="100" workbookViewId="0">
      <selection activeCell="EO92" sqref="EO92"/>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 width="5.33203125" customWidth="1"/>
    <col min="92" max="92" width="5.33203125" style="78" customWidth="1"/>
    <col min="93" max="95" width="5.33203125" customWidth="1"/>
    <col min="96" max="96" width="14.5" bestFit="1" customWidth="1"/>
    <col min="9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103" x14ac:dyDescent="0.2">
      <c r="T17">
        <v>32.299999999999997</v>
      </c>
    </row>
    <row r="18" spans="1:103" x14ac:dyDescent="0.2">
      <c r="W18" s="21">
        <f>-O92</f>
        <v>44.4</v>
      </c>
    </row>
    <row r="19" spans="1:103" x14ac:dyDescent="0.2">
      <c r="W19" s="21"/>
    </row>
    <row r="20" spans="1:103" x14ac:dyDescent="0.2">
      <c r="W20" s="21"/>
    </row>
    <row r="21" spans="1:103" x14ac:dyDescent="0.2">
      <c r="W21" s="21"/>
      <c r="Y21" s="23">
        <f>I7+J13+P13+U6+V12+W18</f>
        <v>184</v>
      </c>
    </row>
    <row r="22" spans="1:103" x14ac:dyDescent="0.2">
      <c r="W22" s="21"/>
    </row>
    <row r="23" spans="1:103" x14ac:dyDescent="0.2">
      <c r="W23" s="21"/>
    </row>
    <row r="24" spans="1:103" x14ac:dyDescent="0.2">
      <c r="W24" s="21"/>
    </row>
    <row r="26" spans="1:103" x14ac:dyDescent="0.2">
      <c r="B26" s="10"/>
      <c r="C26" s="68" t="s">
        <v>30</v>
      </c>
      <c r="D26" s="68"/>
      <c r="E26" s="68"/>
      <c r="F26" s="65"/>
      <c r="G26" s="65"/>
      <c r="CR26" s="67" t="s">
        <v>4</v>
      </c>
      <c r="CS26" s="67"/>
      <c r="CT26" s="67"/>
      <c r="CU26" s="67"/>
      <c r="CV26" s="67"/>
      <c r="CW26" s="67"/>
      <c r="CX26" s="67"/>
      <c r="CY26" s="67"/>
    </row>
    <row r="27" spans="1:103" ht="71" x14ac:dyDescent="0.2">
      <c r="B27" s="10"/>
      <c r="C27" s="11" t="s">
        <v>32</v>
      </c>
      <c r="D27" s="2" t="s">
        <v>80</v>
      </c>
      <c r="E27" s="11" t="s">
        <v>33</v>
      </c>
      <c r="F27" s="13"/>
      <c r="G27" s="13"/>
      <c r="CR27" s="2" t="s">
        <v>23</v>
      </c>
      <c r="CS27" s="2" t="s">
        <v>1</v>
      </c>
      <c r="CT27" s="2" t="s">
        <v>27</v>
      </c>
      <c r="CU27" s="2" t="s">
        <v>26</v>
      </c>
      <c r="CV27" s="2" t="s">
        <v>29</v>
      </c>
      <c r="CW27" s="2" t="s">
        <v>19</v>
      </c>
      <c r="CX27" s="2" t="s">
        <v>17</v>
      </c>
      <c r="CY27" s="2" t="s">
        <v>18</v>
      </c>
    </row>
    <row r="28" spans="1:103" ht="16" customHeight="1" x14ac:dyDescent="0.2">
      <c r="A28" s="69" t="s">
        <v>4</v>
      </c>
      <c r="B28" s="1" t="s">
        <v>23</v>
      </c>
      <c r="C28" s="12">
        <v>1</v>
      </c>
      <c r="D28" s="6">
        <v>0</v>
      </c>
      <c r="E28" s="12">
        <v>0</v>
      </c>
      <c r="F28" s="14"/>
      <c r="G28" s="14"/>
      <c r="CP28" s="69" t="s">
        <v>84</v>
      </c>
      <c r="CQ28" s="1" t="s">
        <v>20</v>
      </c>
      <c r="CR28" s="45">
        <v>97</v>
      </c>
      <c r="CS28" s="4">
        <v>0</v>
      </c>
      <c r="CT28" s="4">
        <v>0</v>
      </c>
      <c r="CU28" s="4">
        <v>0</v>
      </c>
      <c r="CV28" s="4">
        <v>0</v>
      </c>
      <c r="CW28" s="4">
        <v>0</v>
      </c>
      <c r="CX28" s="4">
        <v>0</v>
      </c>
      <c r="CY28" s="4">
        <v>0</v>
      </c>
    </row>
    <row r="29" spans="1:103" x14ac:dyDescent="0.2">
      <c r="A29" s="69"/>
      <c r="B29" s="1" t="s">
        <v>1</v>
      </c>
      <c r="C29" s="12">
        <v>1</v>
      </c>
      <c r="D29" s="6">
        <v>0</v>
      </c>
      <c r="E29" s="12">
        <v>0</v>
      </c>
      <c r="F29" s="14"/>
      <c r="G29" s="14"/>
      <c r="CP29" s="69"/>
      <c r="CQ29" s="1" t="s">
        <v>21</v>
      </c>
      <c r="CR29" s="4">
        <v>0</v>
      </c>
      <c r="CS29" s="45">
        <v>87</v>
      </c>
      <c r="CT29" s="4">
        <v>0</v>
      </c>
      <c r="CU29" s="4">
        <v>0</v>
      </c>
      <c r="CV29" s="4">
        <v>0</v>
      </c>
      <c r="CW29" s="4">
        <v>0</v>
      </c>
      <c r="CX29" s="4">
        <v>0</v>
      </c>
      <c r="CY29" s="4">
        <v>0</v>
      </c>
    </row>
    <row r="30" spans="1:103" x14ac:dyDescent="0.2">
      <c r="A30" s="69"/>
      <c r="B30" s="1" t="s">
        <v>27</v>
      </c>
      <c r="C30" s="12">
        <v>1</v>
      </c>
      <c r="D30" s="6">
        <v>0</v>
      </c>
      <c r="E30" s="12">
        <v>0</v>
      </c>
      <c r="F30" s="14"/>
      <c r="G30" s="14"/>
      <c r="CQ30" s="1"/>
      <c r="CR30" s="67" t="s">
        <v>166</v>
      </c>
      <c r="CS30" s="67"/>
      <c r="CT30" s="67"/>
      <c r="CU30" s="67"/>
      <c r="CV30" s="67"/>
      <c r="CW30" s="67"/>
      <c r="CX30" s="67"/>
      <c r="CY30" s="67"/>
    </row>
    <row r="31" spans="1:103" x14ac:dyDescent="0.2">
      <c r="A31" s="69"/>
      <c r="B31" s="1" t="s">
        <v>26</v>
      </c>
      <c r="C31" s="12">
        <v>1</v>
      </c>
      <c r="D31" s="6">
        <v>0</v>
      </c>
      <c r="E31" s="12">
        <v>0</v>
      </c>
      <c r="F31" s="14"/>
      <c r="G31" s="14"/>
    </row>
    <row r="32" spans="1:10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O32" s="31"/>
    </row>
    <row r="33" spans="1:11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O33" s="31"/>
    </row>
    <row r="34" spans="1:11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O34" s="31"/>
    </row>
    <row r="35" spans="1:11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O35" s="31"/>
    </row>
    <row r="36" spans="1:113" ht="18" x14ac:dyDescent="0.25">
      <c r="C36" s="68" t="s">
        <v>31</v>
      </c>
      <c r="D36" s="68"/>
      <c r="E36" s="68"/>
      <c r="F36" s="65"/>
      <c r="G36" s="65"/>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O36" s="31"/>
    </row>
    <row r="37" spans="1:113" x14ac:dyDescent="0.2">
      <c r="BM37" s="63"/>
      <c r="BN37" s="63"/>
      <c r="BO37" s="63"/>
      <c r="BP37" s="63"/>
      <c r="BQ37" s="63"/>
      <c r="BR37" s="63"/>
      <c r="BS37" s="63"/>
      <c r="BT37" s="63"/>
      <c r="BU37" s="63"/>
      <c r="BV37" s="63"/>
      <c r="BW37" s="63"/>
      <c r="BX37" s="63"/>
      <c r="BY37" s="63"/>
      <c r="BZ37" s="63"/>
      <c r="CB37" s="63"/>
      <c r="CC37" s="63"/>
      <c r="CD37" s="63"/>
      <c r="CE37" s="63"/>
      <c r="CF37" s="63"/>
      <c r="CG37" s="63"/>
      <c r="CH37" s="63"/>
      <c r="CI37" s="63"/>
      <c r="CJ37" s="63"/>
      <c r="CK37" s="63"/>
      <c r="CL37" s="63"/>
      <c r="CM37" s="63"/>
      <c r="CN37" s="79"/>
      <c r="CO37" s="63"/>
    </row>
    <row r="38" spans="1:11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80"/>
      <c r="CO38" s="29"/>
    </row>
    <row r="40" spans="1:11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80"/>
      <c r="CO40" s="29"/>
      <c r="DD40" s="67" t="s">
        <v>3</v>
      </c>
      <c r="DE40" s="67"/>
      <c r="DF40" s="67"/>
      <c r="DG40" s="67"/>
      <c r="DH40" s="67"/>
      <c r="DI40" s="67"/>
    </row>
    <row r="41" spans="1:11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81"/>
      <c r="CO41" s="28"/>
      <c r="DD41" s="2" t="s">
        <v>22</v>
      </c>
      <c r="DE41" s="2" t="s">
        <v>24</v>
      </c>
      <c r="DF41" s="2" t="s">
        <v>25</v>
      </c>
      <c r="DG41" s="2" t="s">
        <v>0</v>
      </c>
      <c r="DH41" s="2" t="s">
        <v>15</v>
      </c>
      <c r="DI41" s="2" t="s">
        <v>16</v>
      </c>
    </row>
    <row r="42" spans="1:11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63">
        <f t="shared" ref="CA42:CH49" ca="1" si="4">IF((ROW()-ROW($CA$42))=(COLUMN()-COLUMN($CA$42)),INDIRECT(ADDRESS(ROW($Z42),COLUMN($Z42))),0)</f>
        <v>0</v>
      </c>
      <c r="CB42" s="63">
        <f t="shared" ca="1" si="4"/>
        <v>0</v>
      </c>
      <c r="CC42" s="63">
        <f t="shared" ca="1" si="4"/>
        <v>0</v>
      </c>
      <c r="CD42" s="63">
        <f t="shared" ca="1" si="4"/>
        <v>0</v>
      </c>
      <c r="CE42" s="63">
        <f t="shared" ca="1" si="4"/>
        <v>0</v>
      </c>
      <c r="CF42" s="63">
        <f t="shared" ca="1" si="4"/>
        <v>0</v>
      </c>
      <c r="CG42" s="63">
        <f t="shared" ca="1" si="4"/>
        <v>0</v>
      </c>
      <c r="CH42" s="63">
        <f t="shared" ca="1" si="4"/>
        <v>0</v>
      </c>
      <c r="CJ42" s="63">
        <f t="shared" ref="CJ42:CK46" ca="1" si="5">IF((ROW()-ROW($CA$42))=(COLUMN()-COLUMN($CA$42)),INDIRECT(ADDRESS(ROW($Z42),COLUMN($Z42))),0)</f>
        <v>0</v>
      </c>
      <c r="CK42" s="63">
        <f t="shared" ca="1" si="5"/>
        <v>0</v>
      </c>
      <c r="CL42" s="31"/>
      <c r="CM42" s="31"/>
      <c r="CO42" s="31"/>
      <c r="CQ42" s="69" t="s">
        <v>4</v>
      </c>
      <c r="CR42" s="1" t="s">
        <v>23</v>
      </c>
      <c r="CS42" s="6">
        <f t="array" ref="CS42:CT49">TRANSPOSE(CR28:CY29)</f>
        <v>97</v>
      </c>
      <c r="CT42" s="6">
        <v>0</v>
      </c>
      <c r="CV42" s="6">
        <f>SUM(CS42:CT42)</f>
        <v>97</v>
      </c>
      <c r="DB42" s="31"/>
      <c r="DC42" s="63"/>
      <c r="DD42" s="6">
        <f t="array" aca="1" ref="DD42:DI49" ca="1">MMULT(TRANSPOSE(C62:J67), MINVERSE(BT62:BY67))</f>
        <v>0</v>
      </c>
      <c r="DE42" s="6">
        <f ca="1"/>
        <v>0</v>
      </c>
      <c r="DF42" s="6">
        <f ca="1"/>
        <v>0</v>
      </c>
      <c r="DG42" s="6">
        <f ca="1"/>
        <v>0</v>
      </c>
      <c r="DH42" s="6">
        <f ca="1"/>
        <v>0</v>
      </c>
      <c r="DI42" s="6">
        <f ca="1"/>
        <v>0</v>
      </c>
    </row>
    <row r="43" spans="1:11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63">
        <f t="shared" ca="1" si="4"/>
        <v>0</v>
      </c>
      <c r="CB43" s="63">
        <f t="shared" ca="1" si="4"/>
        <v>0</v>
      </c>
      <c r="CC43" s="63">
        <f t="shared" ca="1" si="4"/>
        <v>0</v>
      </c>
      <c r="CD43" s="63">
        <f t="shared" ca="1" si="4"/>
        <v>0</v>
      </c>
      <c r="CE43" s="63">
        <f t="shared" ca="1" si="4"/>
        <v>0</v>
      </c>
      <c r="CF43" s="63">
        <f t="shared" ca="1" si="4"/>
        <v>0</v>
      </c>
      <c r="CG43" s="63">
        <f t="shared" ca="1" si="4"/>
        <v>0</v>
      </c>
      <c r="CH43" s="63">
        <f t="shared" ca="1" si="4"/>
        <v>0</v>
      </c>
      <c r="CJ43" s="63">
        <f t="shared" ca="1" si="5"/>
        <v>0</v>
      </c>
      <c r="CK43" s="63">
        <f t="shared" ca="1" si="5"/>
        <v>0</v>
      </c>
      <c r="CL43" s="31"/>
      <c r="CM43" s="31"/>
      <c r="CO43" s="31"/>
      <c r="CQ43" s="69"/>
      <c r="CR43" s="1" t="s">
        <v>1</v>
      </c>
      <c r="CS43" s="6">
        <v>0</v>
      </c>
      <c r="CT43" s="6">
        <v>87</v>
      </c>
      <c r="CV43" s="6">
        <f t="shared" ref="CV43:CV49" si="6">SUM(CS43:CT43)</f>
        <v>87</v>
      </c>
      <c r="DB43" s="31"/>
      <c r="DC43" s="63"/>
      <c r="DD43" s="6">
        <f ca="1"/>
        <v>0</v>
      </c>
      <c r="DE43" s="6">
        <f ca="1"/>
        <v>0</v>
      </c>
      <c r="DF43" s="6">
        <f ca="1"/>
        <v>0</v>
      </c>
      <c r="DG43" s="6">
        <f ca="1"/>
        <v>0</v>
      </c>
      <c r="DH43" s="6">
        <f ca="1"/>
        <v>0</v>
      </c>
      <c r="DI43" s="6">
        <f ca="1"/>
        <v>0</v>
      </c>
    </row>
    <row r="44" spans="1:11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63">
        <f t="shared" ca="1" si="4"/>
        <v>0</v>
      </c>
      <c r="CB44" s="63">
        <f t="shared" ca="1" si="4"/>
        <v>0</v>
      </c>
      <c r="CC44" s="63">
        <f t="shared" ca="1" si="4"/>
        <v>0</v>
      </c>
      <c r="CD44" s="63">
        <f t="shared" ca="1" si="4"/>
        <v>0</v>
      </c>
      <c r="CE44" s="63">
        <f t="shared" ca="1" si="4"/>
        <v>0</v>
      </c>
      <c r="CF44" s="63">
        <f t="shared" ca="1" si="4"/>
        <v>0</v>
      </c>
      <c r="CG44" s="63">
        <f t="shared" ca="1" si="4"/>
        <v>0</v>
      </c>
      <c r="CH44" s="63">
        <f t="shared" ca="1" si="4"/>
        <v>0</v>
      </c>
      <c r="CJ44" s="63">
        <f t="shared" ca="1" si="5"/>
        <v>0</v>
      </c>
      <c r="CK44" s="63">
        <f t="shared" ca="1" si="5"/>
        <v>0</v>
      </c>
      <c r="CL44" s="31"/>
      <c r="CM44" s="31"/>
      <c r="CO44" s="31"/>
      <c r="CQ44" s="69"/>
      <c r="CR44" s="1" t="s">
        <v>27</v>
      </c>
      <c r="CS44" s="6">
        <v>0</v>
      </c>
      <c r="CT44" s="6">
        <v>0</v>
      </c>
      <c r="CV44" s="6">
        <f t="shared" si="6"/>
        <v>0</v>
      </c>
      <c r="DB44" s="31"/>
      <c r="DC44" s="63"/>
      <c r="DD44" s="6">
        <f ca="1"/>
        <v>0.22399999999999998</v>
      </c>
      <c r="DE44" s="6">
        <f ca="1"/>
        <v>0</v>
      </c>
      <c r="DF44" s="6">
        <f ca="1"/>
        <v>0</v>
      </c>
      <c r="DG44" s="6">
        <f ca="1"/>
        <v>0</v>
      </c>
      <c r="DH44" s="6">
        <f ca="1"/>
        <v>0</v>
      </c>
      <c r="DI44" s="6">
        <f ca="1"/>
        <v>0</v>
      </c>
    </row>
    <row r="45" spans="1:11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63">
        <f t="shared" ca="1" si="4"/>
        <v>0</v>
      </c>
      <c r="CB45" s="63">
        <f t="shared" ca="1" si="4"/>
        <v>0</v>
      </c>
      <c r="CC45" s="63">
        <f t="shared" ca="1" si="4"/>
        <v>0</v>
      </c>
      <c r="CD45" s="63">
        <f t="shared" ca="1" si="4"/>
        <v>0</v>
      </c>
      <c r="CE45" s="63">
        <f t="shared" ca="1" si="4"/>
        <v>0</v>
      </c>
      <c r="CF45" s="63">
        <f t="shared" ca="1" si="4"/>
        <v>0</v>
      </c>
      <c r="CG45" s="63">
        <f t="shared" ca="1" si="4"/>
        <v>0</v>
      </c>
      <c r="CH45" s="63">
        <f t="shared" ca="1" si="4"/>
        <v>0</v>
      </c>
      <c r="CJ45" s="63">
        <f t="shared" ca="1" si="5"/>
        <v>0</v>
      </c>
      <c r="CK45" s="63">
        <f t="shared" ca="1" si="5"/>
        <v>0</v>
      </c>
      <c r="CL45" s="31"/>
      <c r="CM45" s="31"/>
      <c r="CO45" s="31"/>
      <c r="CQ45" s="69"/>
      <c r="CR45" s="1" t="s">
        <v>26</v>
      </c>
      <c r="CS45" s="6">
        <v>0</v>
      </c>
      <c r="CT45" s="6">
        <v>0</v>
      </c>
      <c r="CV45" s="6">
        <f t="shared" si="6"/>
        <v>0</v>
      </c>
      <c r="DB45" s="31"/>
      <c r="DC45" s="63"/>
      <c r="DD45" s="6">
        <f ca="1"/>
        <v>0</v>
      </c>
      <c r="DE45" s="6">
        <f ca="1"/>
        <v>0.89885057471264374</v>
      </c>
      <c r="DF45" s="6">
        <f ca="1"/>
        <v>0</v>
      </c>
      <c r="DG45" s="6">
        <f ca="1"/>
        <v>0</v>
      </c>
      <c r="DH45" s="6">
        <f ca="1"/>
        <v>0</v>
      </c>
      <c r="DI45" s="6">
        <f ca="1"/>
        <v>0</v>
      </c>
    </row>
    <row r="46" spans="1:11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63">
        <f t="shared" ca="1" si="4"/>
        <v>0</v>
      </c>
      <c r="CB46" s="63">
        <f t="shared" ca="1" si="4"/>
        <v>0</v>
      </c>
      <c r="CC46" s="63">
        <f t="shared" ca="1" si="4"/>
        <v>0</v>
      </c>
      <c r="CD46" s="63">
        <f t="shared" ca="1" si="4"/>
        <v>0</v>
      </c>
      <c r="CE46" s="63">
        <f t="shared" ca="1" si="4"/>
        <v>0</v>
      </c>
      <c r="CF46" s="63">
        <f t="shared" ca="1" si="4"/>
        <v>0</v>
      </c>
      <c r="CG46" s="63">
        <f t="shared" ca="1" si="4"/>
        <v>0</v>
      </c>
      <c r="CH46" s="63">
        <f t="shared" ca="1" si="4"/>
        <v>0</v>
      </c>
      <c r="CJ46" s="63">
        <f t="shared" ca="1" si="5"/>
        <v>0</v>
      </c>
      <c r="CK46" s="63">
        <f t="shared" ca="1" si="5"/>
        <v>0</v>
      </c>
      <c r="CL46" s="31"/>
      <c r="CM46" s="31"/>
      <c r="CO46" s="31"/>
      <c r="CQ46" s="69"/>
      <c r="CR46" s="1" t="s">
        <v>29</v>
      </c>
      <c r="CS46" s="6">
        <v>0</v>
      </c>
      <c r="CT46" s="6">
        <v>0</v>
      </c>
      <c r="CV46" s="6">
        <f t="shared" si="6"/>
        <v>0</v>
      </c>
      <c r="DB46" s="31"/>
      <c r="DC46" s="63"/>
      <c r="DD46" s="6">
        <f ca="1"/>
        <v>0</v>
      </c>
      <c r="DE46" s="6">
        <f ca="1"/>
        <v>0</v>
      </c>
      <c r="DF46" s="6">
        <f ca="1"/>
        <v>0.7078651685393258</v>
      </c>
      <c r="DG46" s="6">
        <f ca="1"/>
        <v>0</v>
      </c>
      <c r="DH46" s="6">
        <f ca="1"/>
        <v>0</v>
      </c>
      <c r="DI46" s="6">
        <f ca="1"/>
        <v>0</v>
      </c>
    </row>
    <row r="47" spans="1:11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63">
        <f t="shared" ca="1" si="4"/>
        <v>0</v>
      </c>
      <c r="CB47" s="63">
        <f t="shared" ca="1" si="4"/>
        <v>0</v>
      </c>
      <c r="CC47" s="63">
        <f t="shared" ca="1" si="4"/>
        <v>0</v>
      </c>
      <c r="CD47" s="63">
        <f t="shared" ca="1" si="4"/>
        <v>0</v>
      </c>
      <c r="CE47" s="63">
        <f t="shared" ca="1" si="4"/>
        <v>0</v>
      </c>
      <c r="CF47" s="6">
        <f t="shared" ca="1" si="4"/>
        <v>25.2</v>
      </c>
      <c r="CG47" s="6">
        <f t="shared" ca="1" si="4"/>
        <v>0</v>
      </c>
      <c r="CH47" s="6">
        <f t="shared" ca="1" si="4"/>
        <v>0</v>
      </c>
      <c r="CJ47" s="6">
        <f t="array" aca="1" ref="CJ47:CK49" ca="1">MMULT(MINVERSE(CF47:CH49), W47:X49)</f>
        <v>0</v>
      </c>
      <c r="CK47" s="6">
        <f ca="1"/>
        <v>0.99999999999999989</v>
      </c>
      <c r="CL47" s="31"/>
      <c r="CM47" s="31"/>
      <c r="CO47" s="63"/>
      <c r="CQ47" s="69"/>
      <c r="CR47" s="1" t="s">
        <v>19</v>
      </c>
      <c r="CS47" s="6">
        <v>0</v>
      </c>
      <c r="CT47" s="6">
        <v>0</v>
      </c>
      <c r="CV47" s="6">
        <f t="shared" si="6"/>
        <v>0</v>
      </c>
      <c r="DB47" s="31"/>
      <c r="DC47" s="63"/>
      <c r="DD47" s="6">
        <f ca="1"/>
        <v>0</v>
      </c>
      <c r="DE47" s="6">
        <f ca="1"/>
        <v>0</v>
      </c>
      <c r="DF47" s="6">
        <f ca="1"/>
        <v>0</v>
      </c>
      <c r="DG47" s="6">
        <f ca="1"/>
        <v>0.56756756756756765</v>
      </c>
      <c r="DH47" s="6">
        <f ca="1"/>
        <v>0</v>
      </c>
      <c r="DI47" s="6">
        <f ca="1"/>
        <v>0</v>
      </c>
    </row>
    <row r="48" spans="1:11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63">
        <f t="shared" ca="1" si="4"/>
        <v>0</v>
      </c>
      <c r="CB48" s="63">
        <f t="shared" ca="1" si="4"/>
        <v>0</v>
      </c>
      <c r="CC48" s="63">
        <f t="shared" ca="1" si="4"/>
        <v>0</v>
      </c>
      <c r="CD48" s="63">
        <f t="shared" ca="1" si="4"/>
        <v>0</v>
      </c>
      <c r="CE48" s="63">
        <f t="shared" ca="1" si="4"/>
        <v>0</v>
      </c>
      <c r="CF48" s="6">
        <f t="shared" ca="1" si="4"/>
        <v>0</v>
      </c>
      <c r="CG48" s="6">
        <f t="shared" ca="1" si="4"/>
        <v>0.4</v>
      </c>
      <c r="CH48" s="6">
        <f t="shared" ca="1" si="4"/>
        <v>0</v>
      </c>
      <c r="CJ48" s="6">
        <f ca="1"/>
        <v>1</v>
      </c>
      <c r="CK48" s="6">
        <f ca="1"/>
        <v>0</v>
      </c>
      <c r="CL48" s="31"/>
      <c r="CM48" s="31"/>
      <c r="CO48" s="63"/>
      <c r="CQ48" s="69"/>
      <c r="CR48" s="1" t="s">
        <v>17</v>
      </c>
      <c r="CS48" s="6">
        <v>0</v>
      </c>
      <c r="CT48" s="6">
        <v>0</v>
      </c>
      <c r="CV48" s="6">
        <f t="shared" si="6"/>
        <v>0</v>
      </c>
      <c r="DB48" s="31"/>
      <c r="DC48" s="63"/>
      <c r="DD48" s="6">
        <f ca="1"/>
        <v>0</v>
      </c>
      <c r="DE48" s="6">
        <f ca="1"/>
        <v>0</v>
      </c>
      <c r="DF48" s="6">
        <f ca="1"/>
        <v>0</v>
      </c>
      <c r="DG48" s="6">
        <f ca="1"/>
        <v>0</v>
      </c>
      <c r="DH48" s="6">
        <f ca="1"/>
        <v>2.0100502512562818E-2</v>
      </c>
      <c r="DI48" s="6">
        <f ca="1"/>
        <v>0</v>
      </c>
    </row>
    <row r="49" spans="1:150"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63">
        <f t="shared" ca="1" si="4"/>
        <v>0</v>
      </c>
      <c r="CB49" s="63">
        <f t="shared" ca="1" si="4"/>
        <v>0</v>
      </c>
      <c r="CC49" s="63">
        <f t="shared" ca="1" si="4"/>
        <v>0</v>
      </c>
      <c r="CD49" s="63">
        <f t="shared" ca="1" si="4"/>
        <v>0</v>
      </c>
      <c r="CE49" s="63">
        <f t="shared" ca="1" si="4"/>
        <v>0</v>
      </c>
      <c r="CF49" s="6">
        <f t="shared" ca="1" si="4"/>
        <v>0</v>
      </c>
      <c r="CG49" s="6">
        <f t="shared" ca="1" si="4"/>
        <v>0</v>
      </c>
      <c r="CH49" s="6">
        <f t="shared" ca="1" si="4"/>
        <v>5.9</v>
      </c>
      <c r="CJ49" s="6">
        <f ca="1"/>
        <v>1</v>
      </c>
      <c r="CK49" s="6">
        <f ca="1"/>
        <v>0</v>
      </c>
      <c r="CL49" s="31"/>
      <c r="CM49" s="31"/>
      <c r="CO49" s="63"/>
      <c r="CQ49" s="69"/>
      <c r="CR49" s="1" t="s">
        <v>18</v>
      </c>
      <c r="CS49" s="6">
        <v>0</v>
      </c>
      <c r="CT49" s="6">
        <v>0</v>
      </c>
      <c r="CV49" s="6">
        <f t="shared" si="6"/>
        <v>0</v>
      </c>
      <c r="DB49" s="31"/>
      <c r="DC49" s="63"/>
      <c r="DD49" s="6">
        <f ca="1"/>
        <v>0</v>
      </c>
      <c r="DE49" s="6">
        <f ca="1"/>
        <v>0</v>
      </c>
      <c r="DF49" s="6">
        <f ca="1"/>
        <v>0</v>
      </c>
      <c r="DG49" s="6">
        <f ca="1"/>
        <v>0</v>
      </c>
      <c r="DH49" s="6">
        <f ca="1"/>
        <v>0</v>
      </c>
      <c r="DI49" s="6">
        <f ca="1"/>
        <v>0.20996441281138789</v>
      </c>
    </row>
    <row r="50" spans="1:150" ht="19" x14ac:dyDescent="0.2">
      <c r="B50" s="1"/>
      <c r="L50" s="67" t="s">
        <v>2</v>
      </c>
      <c r="M50" s="67"/>
      <c r="N50" s="67"/>
      <c r="O50" s="67"/>
      <c r="P50" s="67"/>
      <c r="Q50" s="67"/>
      <c r="W50" s="67" t="s">
        <v>6</v>
      </c>
      <c r="X50" s="67"/>
      <c r="Z50" s="59" t="s">
        <v>12</v>
      </c>
      <c r="AB50" s="59"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0"/>
      <c r="CO50" s="8"/>
      <c r="CS50" s="67" t="s">
        <v>167</v>
      </c>
      <c r="CT50" s="67"/>
      <c r="CU50" s="82"/>
      <c r="CV50" s="82" t="s">
        <v>168</v>
      </c>
      <c r="DB50" s="31"/>
      <c r="DC50" s="84"/>
      <c r="DD50" s="67" t="s">
        <v>169</v>
      </c>
      <c r="DE50" s="67"/>
      <c r="DF50" s="67"/>
      <c r="DG50" s="67"/>
      <c r="DH50" s="67"/>
      <c r="DI50" s="67"/>
    </row>
    <row r="51" spans="1:150" ht="16" customHeight="1" x14ac:dyDescent="0.2">
      <c r="B51" s="1"/>
      <c r="J51" s="69" t="s">
        <v>30</v>
      </c>
      <c r="K51" s="1" t="s">
        <v>32</v>
      </c>
      <c r="L51" s="20">
        <f t="array" ref="L51:Q53">MMULT(TRANSPOSE(C28:E35), L42:Q49)</f>
        <v>100</v>
      </c>
      <c r="M51" s="20">
        <v>87</v>
      </c>
      <c r="N51" s="20">
        <v>17.8</v>
      </c>
      <c r="O51" s="20">
        <v>44.4</v>
      </c>
      <c r="P51" s="20">
        <v>19.899999999999999</v>
      </c>
      <c r="Q51" s="20">
        <v>28.1</v>
      </c>
      <c r="V51" s="59"/>
      <c r="W51" s="59"/>
      <c r="X51" s="59"/>
      <c r="Z51" s="59"/>
      <c r="AB51" s="59"/>
      <c r="BT51" s="7">
        <f t="shared" ref="BT51:BY51" ca="1" si="7">SUM(BT42:BT49)</f>
        <v>1</v>
      </c>
      <c r="BU51" s="7">
        <f t="shared" ca="1" si="7"/>
        <v>1</v>
      </c>
      <c r="BV51" s="7">
        <f t="shared" ca="1" si="7"/>
        <v>1</v>
      </c>
      <c r="BW51" s="7">
        <f t="shared" ca="1" si="7"/>
        <v>1</v>
      </c>
      <c r="BX51" s="7">
        <f t="shared" ca="1" si="7"/>
        <v>1</v>
      </c>
      <c r="BY51" s="7">
        <f t="shared" ca="1" si="7"/>
        <v>1</v>
      </c>
      <c r="DB51" s="31"/>
      <c r="DC51" s="31"/>
      <c r="DD51" s="31"/>
      <c r="DE51" s="31"/>
    </row>
    <row r="52" spans="1:150" ht="17" x14ac:dyDescent="0.2">
      <c r="B52" s="1"/>
      <c r="J52" s="69"/>
      <c r="K52" s="37" t="s">
        <v>81</v>
      </c>
      <c r="L52" s="6">
        <v>0</v>
      </c>
      <c r="M52" s="6">
        <v>0</v>
      </c>
      <c r="N52" s="6">
        <v>0</v>
      </c>
      <c r="O52" s="6">
        <v>0</v>
      </c>
      <c r="P52" s="6">
        <v>0</v>
      </c>
      <c r="Q52" s="6">
        <v>0</v>
      </c>
      <c r="V52" s="59"/>
      <c r="W52" s="59"/>
      <c r="X52" s="59"/>
      <c r="Z52" s="59"/>
      <c r="AB52" s="59"/>
    </row>
    <row r="53" spans="1:150"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150" ht="20" x14ac:dyDescent="0.25">
      <c r="L54" s="71" t="s">
        <v>42</v>
      </c>
      <c r="M54" s="71"/>
      <c r="N54" s="71"/>
      <c r="O54" s="71"/>
      <c r="P54" s="71"/>
      <c r="Q54" s="71"/>
    </row>
    <row r="55" spans="1:150" x14ac:dyDescent="0.2">
      <c r="L55" s="6">
        <f t="shared" ref="L55:Q55" si="8">SUM(L51:L53)</f>
        <v>100</v>
      </c>
      <c r="M55" s="6">
        <f t="shared" si="8"/>
        <v>87</v>
      </c>
      <c r="N55" s="6">
        <f t="shared" si="8"/>
        <v>17.8</v>
      </c>
      <c r="O55" s="6">
        <f t="shared" si="8"/>
        <v>44.4</v>
      </c>
      <c r="P55" s="6">
        <f t="shared" si="8"/>
        <v>19.899999999999999</v>
      </c>
      <c r="Q55" s="6">
        <f t="shared" si="8"/>
        <v>28.1</v>
      </c>
    </row>
    <row r="56" spans="1:150" x14ac:dyDescent="0.2">
      <c r="L56" s="67" t="s">
        <v>86</v>
      </c>
      <c r="M56" s="67"/>
      <c r="N56" s="67"/>
      <c r="O56" s="67"/>
      <c r="P56" s="67"/>
      <c r="Q56" s="67"/>
    </row>
    <row r="59" spans="1:150" x14ac:dyDescent="0.2">
      <c r="CQ59" s="31"/>
      <c r="CR59" s="31"/>
      <c r="CS59" s="31"/>
      <c r="CT59" s="31"/>
      <c r="CU59" s="31"/>
      <c r="CV59" s="31"/>
      <c r="CW59" s="31"/>
      <c r="CX59" s="31"/>
      <c r="CY59" s="31"/>
      <c r="CZ59" s="31"/>
    </row>
    <row r="60" spans="1:150"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c r="CQ60" s="31"/>
      <c r="CR60" s="31"/>
      <c r="CS60" s="74"/>
      <c r="CT60" s="74"/>
      <c r="CU60" s="74"/>
      <c r="CV60" s="74"/>
      <c r="CW60" s="74"/>
      <c r="CX60" s="74"/>
      <c r="CY60" s="74"/>
      <c r="CZ60" s="74"/>
      <c r="DD60" s="67" t="s">
        <v>4</v>
      </c>
      <c r="DE60" s="67"/>
      <c r="DF60" s="67"/>
      <c r="DG60" s="67"/>
      <c r="DH60" s="67"/>
      <c r="DI60" s="67"/>
      <c r="DJ60" s="67"/>
      <c r="DK60" s="67"/>
      <c r="EA60" s="67" t="s">
        <v>4</v>
      </c>
      <c r="EB60" s="67"/>
      <c r="EC60" s="67"/>
      <c r="ED60" s="67"/>
      <c r="EE60" s="67"/>
      <c r="EF60" s="67"/>
      <c r="EG60" s="67"/>
      <c r="EH60" s="67"/>
    </row>
    <row r="61" spans="1:150" ht="51" customHeight="1" x14ac:dyDescent="0.2">
      <c r="B61" s="1"/>
      <c r="V61" s="60"/>
      <c r="W61" s="60"/>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c r="CQ61" s="31"/>
      <c r="CR61" s="31"/>
      <c r="CS61" s="28"/>
      <c r="CT61" s="28"/>
      <c r="CU61" s="28"/>
      <c r="CV61" s="28"/>
      <c r="CW61" s="28"/>
      <c r="CX61" s="28"/>
      <c r="CY61" s="28"/>
      <c r="CZ61" s="28"/>
      <c r="DD61" s="2" t="s">
        <v>23</v>
      </c>
      <c r="DE61" s="2" t="s">
        <v>1</v>
      </c>
      <c r="DF61" s="2" t="s">
        <v>27</v>
      </c>
      <c r="DG61" s="2" t="s">
        <v>26</v>
      </c>
      <c r="DH61" s="2" t="s">
        <v>29</v>
      </c>
      <c r="DI61" s="2" t="s">
        <v>19</v>
      </c>
      <c r="DJ61" s="2" t="s">
        <v>17</v>
      </c>
      <c r="DK61" s="2" t="s">
        <v>18</v>
      </c>
      <c r="EA61" s="2" t="s">
        <v>23</v>
      </c>
      <c r="EB61" s="2" t="s">
        <v>1</v>
      </c>
      <c r="EC61" s="2" t="s">
        <v>27</v>
      </c>
      <c r="ED61" s="2" t="s">
        <v>26</v>
      </c>
      <c r="EE61" s="2" t="s">
        <v>29</v>
      </c>
      <c r="EF61" s="2" t="s">
        <v>19</v>
      </c>
      <c r="EG61" s="2" t="s">
        <v>17</v>
      </c>
      <c r="EH61" s="2" t="s">
        <v>18</v>
      </c>
    </row>
    <row r="62" spans="1:150"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9">SUM(Z62:AB62)</f>
        <v>22.4</v>
      </c>
      <c r="AI62" s="6">
        <f t="shared" ref="AI62:AN67" ca="1" si="10">IF((ROW()-ROW($AI$62))=(COLUMN()-COLUMN($AI$62)),INDIRECT(ADDRESS(ROW($AD62),COLUMN($AD62))),0)</f>
        <v>22.4</v>
      </c>
      <c r="AJ62" s="6">
        <f t="shared" ca="1" si="10"/>
        <v>0</v>
      </c>
      <c r="AK62" s="6">
        <f t="shared" ca="1" si="10"/>
        <v>0</v>
      </c>
      <c r="AL62" s="6">
        <f t="shared" ca="1" si="10"/>
        <v>0</v>
      </c>
      <c r="AM62" s="6">
        <f t="shared" ca="1" si="10"/>
        <v>0</v>
      </c>
      <c r="AN62" s="6">
        <f t="shared" ca="1" si="10"/>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1">BO62-AD62</f>
        <v>0</v>
      </c>
      <c r="BT62" s="6">
        <f t="shared" ref="BT62:BY67" ca="1" si="12">IF((ROW()-ROW($BT$62))=(COLUMN()-COLUMN($BT$62)),INDIRECT(ADDRESS(ROW(L$55),COLUMN(L$55))),0)</f>
        <v>100</v>
      </c>
      <c r="BU62" s="6">
        <f t="shared" ca="1" si="12"/>
        <v>0</v>
      </c>
      <c r="BV62" s="6">
        <f t="shared" ca="1" si="12"/>
        <v>0</v>
      </c>
      <c r="BW62" s="6">
        <f t="shared" ca="1" si="12"/>
        <v>0</v>
      </c>
      <c r="BX62" s="6">
        <f t="shared" ca="1" si="12"/>
        <v>0</v>
      </c>
      <c r="BY62" s="6">
        <f t="shared" ca="1" si="12"/>
        <v>0</v>
      </c>
      <c r="CQ62" s="83"/>
      <c r="CR62" s="77"/>
      <c r="CS62" s="63"/>
      <c r="CT62" s="63"/>
      <c r="CU62" s="63"/>
      <c r="CV62" s="63"/>
      <c r="CW62" s="63"/>
      <c r="CX62" s="63"/>
      <c r="CY62" s="63"/>
      <c r="CZ62" s="63"/>
      <c r="DD62" s="6">
        <f t="array" aca="1" ref="DD62:DK67" ca="1">MMULT(TRANSPOSE(L42:Q49), MINVERSE(AI42:AP49))</f>
        <v>1</v>
      </c>
      <c r="DE62" s="6">
        <f ca="1"/>
        <v>0</v>
      </c>
      <c r="DF62" s="6">
        <f ca="1"/>
        <v>0.13392857142857142</v>
      </c>
      <c r="DG62" s="6">
        <f ca="1"/>
        <v>0</v>
      </c>
      <c r="DH62" s="6">
        <f ca="1"/>
        <v>0</v>
      </c>
      <c r="DI62" s="6">
        <f ca="1"/>
        <v>0</v>
      </c>
      <c r="DJ62" s="6">
        <f ca="1"/>
        <v>0</v>
      </c>
      <c r="DK62" s="6">
        <f ca="1"/>
        <v>0</v>
      </c>
      <c r="EA62" s="6">
        <f t="array" aca="1" ref="EA62:EH67" ca="1">MMULT(DD62:DK67, EA83:EH90)</f>
        <v>1.0309278350515463</v>
      </c>
      <c r="EB62" s="6">
        <f ca="1"/>
        <v>0</v>
      </c>
      <c r="EC62" s="6">
        <f ca="1"/>
        <v>0.13807069219440354</v>
      </c>
      <c r="ED62" s="6">
        <f ca="1"/>
        <v>0</v>
      </c>
      <c r="EE62" s="6">
        <f ca="1"/>
        <v>0</v>
      </c>
      <c r="EF62" s="6">
        <f ca="1"/>
        <v>0</v>
      </c>
      <c r="EG62" s="6">
        <f ca="1"/>
        <v>0</v>
      </c>
      <c r="EH62" s="6">
        <f ca="1"/>
        <v>0</v>
      </c>
      <c r="EK62" s="6">
        <f t="array" aca="1" ref="EK62:EK67" ca="1">MMULT(EA62:EH67, CV42:CV49)</f>
        <v>99.999999999999986</v>
      </c>
      <c r="EO62" s="6">
        <f ca="1">IF((ROW()-ROW($EO$62))=(COLUMN()-COLUMN($EO$62)),INDIRECT("EK"&amp;ROW()),0)</f>
        <v>99.999999999999986</v>
      </c>
      <c r="EP62" s="6">
        <f t="shared" ref="EP62:ET67" ca="1" si="13">IF((ROW()-ROW($EO$62))=(COLUMN()-COLUMN($EO$62)),INDIRECT("EK"&amp;ROW()),0)</f>
        <v>0</v>
      </c>
      <c r="EQ62" s="6">
        <f t="shared" ca="1" si="13"/>
        <v>0</v>
      </c>
      <c r="ER62" s="6">
        <f t="shared" ca="1" si="13"/>
        <v>0</v>
      </c>
      <c r="ES62" s="6">
        <f t="shared" ca="1" si="13"/>
        <v>0</v>
      </c>
      <c r="ET62" s="6">
        <f t="shared" ca="1" si="13"/>
        <v>0</v>
      </c>
    </row>
    <row r="63" spans="1:150" x14ac:dyDescent="0.2">
      <c r="A63" s="69"/>
      <c r="B63" s="1" t="s">
        <v>24</v>
      </c>
      <c r="C63" s="3">
        <v>0</v>
      </c>
      <c r="D63" s="3">
        <v>0</v>
      </c>
      <c r="E63" s="3">
        <v>0</v>
      </c>
      <c r="F63" s="3">
        <f>K11</f>
        <v>78.2</v>
      </c>
      <c r="G63" s="3">
        <v>0</v>
      </c>
      <c r="H63" s="3">
        <v>0</v>
      </c>
      <c r="I63" s="3">
        <v>0</v>
      </c>
      <c r="J63" s="3">
        <v>0</v>
      </c>
      <c r="Z63" s="6">
        <v>78.2</v>
      </c>
      <c r="AA63" s="6">
        <v>0</v>
      </c>
      <c r="AB63" s="6">
        <v>0</v>
      </c>
      <c r="AD63" s="6">
        <f t="shared" si="9"/>
        <v>78.2</v>
      </c>
      <c r="AI63" s="6">
        <f t="shared" ca="1" si="10"/>
        <v>0</v>
      </c>
      <c r="AJ63" s="6">
        <f t="shared" ca="1" si="10"/>
        <v>78.2</v>
      </c>
      <c r="AK63" s="6">
        <f t="shared" ca="1" si="10"/>
        <v>0</v>
      </c>
      <c r="AL63" s="6">
        <f t="shared" ca="1" si="10"/>
        <v>0</v>
      </c>
      <c r="AM63" s="6">
        <f t="shared" ca="1" si="10"/>
        <v>0</v>
      </c>
      <c r="AN63" s="6">
        <f t="shared" ca="1" si="10"/>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1"/>
        <v>0</v>
      </c>
      <c r="BT63" s="6">
        <f t="shared" ca="1" si="12"/>
        <v>0</v>
      </c>
      <c r="BU63" s="6">
        <f t="shared" ca="1" si="12"/>
        <v>87</v>
      </c>
      <c r="BV63" s="6">
        <f t="shared" ca="1" si="12"/>
        <v>0</v>
      </c>
      <c r="BW63" s="6">
        <f t="shared" ca="1" si="12"/>
        <v>0</v>
      </c>
      <c r="BX63" s="6">
        <f t="shared" ca="1" si="12"/>
        <v>0</v>
      </c>
      <c r="BY63" s="6">
        <f t="shared" ca="1" si="12"/>
        <v>0</v>
      </c>
      <c r="CQ63" s="83"/>
      <c r="CR63" s="77"/>
      <c r="CS63" s="63"/>
      <c r="CT63" s="63"/>
      <c r="CU63" s="63"/>
      <c r="CV63" s="63"/>
      <c r="CW63" s="63"/>
      <c r="CX63" s="63"/>
      <c r="CY63" s="63"/>
      <c r="CZ63" s="63"/>
      <c r="DD63" s="6">
        <f ca="1"/>
        <v>0</v>
      </c>
      <c r="DE63" s="6">
        <f ca="1"/>
        <v>1</v>
      </c>
      <c r="DF63" s="6">
        <f ca="1"/>
        <v>0</v>
      </c>
      <c r="DG63" s="6">
        <f ca="1"/>
        <v>0</v>
      </c>
      <c r="DH63" s="6">
        <f ca="1"/>
        <v>0</v>
      </c>
      <c r="DI63" s="6">
        <f ca="1"/>
        <v>0</v>
      </c>
      <c r="DJ63" s="6">
        <f ca="1"/>
        <v>0</v>
      </c>
      <c r="DK63" s="6">
        <f ca="1"/>
        <v>0</v>
      </c>
      <c r="EA63" s="6">
        <f ca="1"/>
        <v>0</v>
      </c>
      <c r="EB63" s="6">
        <f ca="1"/>
        <v>1</v>
      </c>
      <c r="EC63" s="6">
        <f ca="1"/>
        <v>0</v>
      </c>
      <c r="ED63" s="6">
        <f ca="1"/>
        <v>0</v>
      </c>
      <c r="EE63" s="6">
        <f ca="1"/>
        <v>0</v>
      </c>
      <c r="EF63" s="6">
        <f ca="1"/>
        <v>0</v>
      </c>
      <c r="EG63" s="6">
        <f ca="1"/>
        <v>0</v>
      </c>
      <c r="EH63" s="6">
        <f ca="1"/>
        <v>0</v>
      </c>
      <c r="EK63" s="6">
        <f ca="1"/>
        <v>87</v>
      </c>
      <c r="EO63" s="6">
        <f t="shared" ref="EO63:EO67" ca="1" si="14">IF((ROW()-ROW($EO$62))=(COLUMN()-COLUMN($EO$62)),INDIRECT("EK"&amp;ROW()),0)</f>
        <v>0</v>
      </c>
      <c r="EP63" s="6">
        <f t="shared" ca="1" si="13"/>
        <v>87</v>
      </c>
      <c r="EQ63" s="6">
        <f t="shared" ca="1" si="13"/>
        <v>0</v>
      </c>
      <c r="ER63" s="6">
        <f t="shared" ca="1" si="13"/>
        <v>0</v>
      </c>
      <c r="ES63" s="6">
        <f t="shared" ca="1" si="13"/>
        <v>0</v>
      </c>
      <c r="ET63" s="6">
        <f t="shared" ca="1" si="13"/>
        <v>0</v>
      </c>
    </row>
    <row r="64" spans="1:150" x14ac:dyDescent="0.2">
      <c r="A64" s="69"/>
      <c r="B64" s="1" t="s">
        <v>25</v>
      </c>
      <c r="C64" s="3">
        <v>0</v>
      </c>
      <c r="D64" s="3">
        <v>0</v>
      </c>
      <c r="E64" s="3">
        <v>0</v>
      </c>
      <c r="F64" s="3">
        <v>0</v>
      </c>
      <c r="G64" s="3">
        <f>R11</f>
        <v>12.6</v>
      </c>
      <c r="H64" s="3">
        <v>0</v>
      </c>
      <c r="I64" s="3">
        <v>0</v>
      </c>
      <c r="J64" s="3">
        <v>0</v>
      </c>
      <c r="Z64" s="6">
        <v>12.6</v>
      </c>
      <c r="AA64" s="6">
        <v>0</v>
      </c>
      <c r="AB64" s="6">
        <v>0</v>
      </c>
      <c r="AD64" s="6">
        <f t="shared" si="9"/>
        <v>12.6</v>
      </c>
      <c r="AI64" s="6">
        <f t="shared" ca="1" si="10"/>
        <v>0</v>
      </c>
      <c r="AJ64" s="6">
        <f t="shared" ca="1" si="10"/>
        <v>0</v>
      </c>
      <c r="AK64" s="6">
        <f t="shared" ca="1" si="10"/>
        <v>12.6</v>
      </c>
      <c r="AL64" s="6">
        <f t="shared" ca="1" si="10"/>
        <v>0</v>
      </c>
      <c r="AM64" s="6">
        <f t="shared" ca="1" si="10"/>
        <v>0</v>
      </c>
      <c r="AN64" s="6">
        <f t="shared" ca="1" si="10"/>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1"/>
        <v>0</v>
      </c>
      <c r="BT64" s="6">
        <f t="shared" ca="1" si="12"/>
        <v>0</v>
      </c>
      <c r="BU64" s="6">
        <f t="shared" ca="1" si="12"/>
        <v>0</v>
      </c>
      <c r="BV64" s="6">
        <f t="shared" ca="1" si="12"/>
        <v>17.8</v>
      </c>
      <c r="BW64" s="6">
        <f t="shared" ca="1" si="12"/>
        <v>0</v>
      </c>
      <c r="BX64" s="6">
        <f t="shared" ca="1" si="12"/>
        <v>0</v>
      </c>
      <c r="BY64" s="6">
        <f t="shared" ca="1" si="12"/>
        <v>0</v>
      </c>
      <c r="CQ64" s="83"/>
      <c r="CR64" s="77"/>
      <c r="CS64" s="63"/>
      <c r="CT64" s="63"/>
      <c r="CU64" s="63"/>
      <c r="CV64" s="63"/>
      <c r="CW64" s="63"/>
      <c r="CX64" s="63"/>
      <c r="CY64" s="63"/>
      <c r="CZ64" s="63"/>
      <c r="DD64" s="6">
        <f ca="1"/>
        <v>0</v>
      </c>
      <c r="DE64" s="6">
        <f ca="1"/>
        <v>0</v>
      </c>
      <c r="DF64" s="6">
        <f ca="1"/>
        <v>0</v>
      </c>
      <c r="DG64" s="6">
        <f ca="1"/>
        <v>0.22762148337595911</v>
      </c>
      <c r="DH64" s="6">
        <f ca="1"/>
        <v>0</v>
      </c>
      <c r="DI64" s="6">
        <f ca="1"/>
        <v>0</v>
      </c>
      <c r="DJ64" s="6">
        <f ca="1"/>
        <v>0</v>
      </c>
      <c r="DK64" s="6">
        <f ca="1"/>
        <v>0</v>
      </c>
      <c r="EA64" s="6">
        <f ca="1"/>
        <v>0</v>
      </c>
      <c r="EB64" s="6">
        <f ca="1"/>
        <v>0.20459770114942533</v>
      </c>
      <c r="EC64" s="6">
        <f ca="1"/>
        <v>0</v>
      </c>
      <c r="ED64" s="6">
        <f ca="1"/>
        <v>0.22762148337595911</v>
      </c>
      <c r="EE64" s="6">
        <f ca="1"/>
        <v>0</v>
      </c>
      <c r="EF64" s="6">
        <f ca="1"/>
        <v>0</v>
      </c>
      <c r="EG64" s="6">
        <f ca="1"/>
        <v>0</v>
      </c>
      <c r="EH64" s="6">
        <f ca="1"/>
        <v>0</v>
      </c>
      <c r="EK64" s="6">
        <f ca="1"/>
        <v>17.800000000000004</v>
      </c>
      <c r="EO64" s="6">
        <f t="shared" ca="1" si="14"/>
        <v>0</v>
      </c>
      <c r="EP64" s="6">
        <f t="shared" ca="1" si="13"/>
        <v>0</v>
      </c>
      <c r="EQ64" s="6">
        <f t="shared" ca="1" si="13"/>
        <v>17.800000000000004</v>
      </c>
      <c r="ER64" s="6">
        <f t="shared" ca="1" si="13"/>
        <v>0</v>
      </c>
      <c r="ES64" s="6">
        <f t="shared" ca="1" si="13"/>
        <v>0</v>
      </c>
      <c r="ET64" s="6">
        <f t="shared" ca="1" si="13"/>
        <v>0</v>
      </c>
    </row>
    <row r="65" spans="1:150" x14ac:dyDescent="0.2">
      <c r="A65" s="69"/>
      <c r="B65" s="1" t="s">
        <v>0</v>
      </c>
      <c r="C65" s="3">
        <v>0</v>
      </c>
      <c r="D65" s="3">
        <v>0</v>
      </c>
      <c r="E65" s="3">
        <v>0</v>
      </c>
      <c r="F65" s="3">
        <v>0</v>
      </c>
      <c r="G65" s="3">
        <v>0</v>
      </c>
      <c r="H65" s="3">
        <f>Y16</f>
        <v>25.2</v>
      </c>
      <c r="I65" s="3">
        <v>0</v>
      </c>
      <c r="J65" s="3">
        <v>0</v>
      </c>
      <c r="Z65" s="6">
        <v>0</v>
      </c>
      <c r="AA65" s="6">
        <v>25.2</v>
      </c>
      <c r="AB65" s="6">
        <v>0</v>
      </c>
      <c r="AD65" s="6">
        <f t="shared" si="9"/>
        <v>25.2</v>
      </c>
      <c r="AI65" s="6">
        <f t="shared" ca="1" si="10"/>
        <v>0</v>
      </c>
      <c r="AJ65" s="6">
        <f t="shared" ca="1" si="10"/>
        <v>0</v>
      </c>
      <c r="AK65" s="6">
        <f t="shared" ca="1" si="10"/>
        <v>0</v>
      </c>
      <c r="AL65" s="6">
        <f t="shared" ca="1" si="10"/>
        <v>25.2</v>
      </c>
      <c r="AM65" s="6">
        <f t="shared" ca="1" si="10"/>
        <v>0</v>
      </c>
      <c r="AN65" s="6">
        <f t="shared" ca="1" si="10"/>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1"/>
        <v>0</v>
      </c>
      <c r="BT65" s="6">
        <f t="shared" ca="1" si="12"/>
        <v>0</v>
      </c>
      <c r="BU65" s="6">
        <f t="shared" ca="1" si="12"/>
        <v>0</v>
      </c>
      <c r="BV65" s="6">
        <f t="shared" ca="1" si="12"/>
        <v>0</v>
      </c>
      <c r="BW65" s="6">
        <f t="shared" ca="1" si="12"/>
        <v>44.4</v>
      </c>
      <c r="BX65" s="6">
        <f t="shared" ca="1" si="12"/>
        <v>0</v>
      </c>
      <c r="BY65" s="6">
        <f t="shared" ca="1" si="12"/>
        <v>0</v>
      </c>
      <c r="CQ65" s="83"/>
      <c r="CR65" s="77"/>
      <c r="CS65" s="63"/>
      <c r="CT65" s="63"/>
      <c r="CU65" s="63"/>
      <c r="CV65" s="63"/>
      <c r="CW65" s="63"/>
      <c r="CX65" s="63"/>
      <c r="CY65" s="63"/>
      <c r="CZ65" s="63"/>
      <c r="DD65" s="6">
        <f ca="1"/>
        <v>0</v>
      </c>
      <c r="DE65" s="6">
        <f ca="1"/>
        <v>0</v>
      </c>
      <c r="DF65" s="6">
        <f ca="1"/>
        <v>0</v>
      </c>
      <c r="DG65" s="6">
        <f ca="1"/>
        <v>0.41304347826086957</v>
      </c>
      <c r="DH65" s="6">
        <f ca="1"/>
        <v>0.96031746031746024</v>
      </c>
      <c r="DI65" s="6">
        <f ca="1"/>
        <v>0</v>
      </c>
      <c r="DJ65" s="6">
        <f ca="1"/>
        <v>0</v>
      </c>
      <c r="DK65" s="6">
        <f ca="1"/>
        <v>0</v>
      </c>
      <c r="EA65" s="6">
        <f ca="1"/>
        <v>0</v>
      </c>
      <c r="EB65" s="6">
        <f ca="1"/>
        <v>0.51034482758620692</v>
      </c>
      <c r="EC65" s="6">
        <f ca="1"/>
        <v>0</v>
      </c>
      <c r="ED65" s="6">
        <f ca="1"/>
        <v>0.56777493606138107</v>
      </c>
      <c r="EE65" s="6">
        <f ca="1"/>
        <v>0.96031746031746024</v>
      </c>
      <c r="EF65" s="6">
        <f ca="1"/>
        <v>0</v>
      </c>
      <c r="EG65" s="6">
        <f ca="1"/>
        <v>0</v>
      </c>
      <c r="EH65" s="6">
        <f ca="1"/>
        <v>0</v>
      </c>
      <c r="EK65" s="6">
        <f ca="1"/>
        <v>44.4</v>
      </c>
      <c r="EO65" s="6">
        <f t="shared" ca="1" si="14"/>
        <v>0</v>
      </c>
      <c r="EP65" s="6">
        <f t="shared" ca="1" si="13"/>
        <v>0</v>
      </c>
      <c r="EQ65" s="6">
        <f t="shared" ca="1" si="13"/>
        <v>0</v>
      </c>
      <c r="ER65" s="6">
        <f t="shared" ca="1" si="13"/>
        <v>44.4</v>
      </c>
      <c r="ES65" s="6">
        <f t="shared" ca="1" si="13"/>
        <v>0</v>
      </c>
      <c r="ET65" s="6">
        <f t="shared" ca="1" si="13"/>
        <v>0</v>
      </c>
    </row>
    <row r="66" spans="1:150" x14ac:dyDescent="0.2">
      <c r="A66" s="69"/>
      <c r="B66" s="1" t="s">
        <v>15</v>
      </c>
      <c r="C66" s="3">
        <v>0</v>
      </c>
      <c r="D66" s="3">
        <v>0</v>
      </c>
      <c r="E66" s="3">
        <v>0</v>
      </c>
      <c r="F66" s="3">
        <v>0</v>
      </c>
      <c r="G66" s="3">
        <v>0</v>
      </c>
      <c r="H66" s="3">
        <v>0</v>
      </c>
      <c r="I66" s="3">
        <f>X10</f>
        <v>0.4</v>
      </c>
      <c r="J66" s="3">
        <v>0</v>
      </c>
      <c r="Z66" s="6">
        <v>0</v>
      </c>
      <c r="AA66" s="6">
        <v>0</v>
      </c>
      <c r="AB66" s="6">
        <v>0.4</v>
      </c>
      <c r="AD66" s="6">
        <f t="shared" si="9"/>
        <v>0.4</v>
      </c>
      <c r="AI66" s="6">
        <f t="shared" ca="1" si="10"/>
        <v>0</v>
      </c>
      <c r="AJ66" s="6">
        <f t="shared" ca="1" si="10"/>
        <v>0</v>
      </c>
      <c r="AK66" s="6">
        <f t="shared" ca="1" si="10"/>
        <v>0</v>
      </c>
      <c r="AL66" s="6">
        <f t="shared" ca="1" si="10"/>
        <v>0</v>
      </c>
      <c r="AM66" s="6">
        <f t="shared" ca="1" si="10"/>
        <v>0.4</v>
      </c>
      <c r="AN66" s="6">
        <f t="shared" ca="1" si="10"/>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1"/>
        <v>0</v>
      </c>
      <c r="BT66" s="6">
        <f t="shared" ca="1" si="12"/>
        <v>0</v>
      </c>
      <c r="BU66" s="6">
        <f t="shared" ca="1" si="12"/>
        <v>0</v>
      </c>
      <c r="BV66" s="6">
        <f t="shared" ca="1" si="12"/>
        <v>0</v>
      </c>
      <c r="BW66" s="6">
        <f t="shared" ca="1" si="12"/>
        <v>0</v>
      </c>
      <c r="BX66" s="6">
        <f t="shared" ca="1" si="12"/>
        <v>19.899999999999999</v>
      </c>
      <c r="BY66" s="6">
        <f t="shared" ca="1" si="12"/>
        <v>0</v>
      </c>
      <c r="CQ66" s="83"/>
      <c r="CR66" s="77"/>
      <c r="CS66" s="63"/>
      <c r="CT66" s="63"/>
      <c r="CU66" s="63"/>
      <c r="CV66" s="63"/>
      <c r="CW66" s="63"/>
      <c r="CX66" s="63"/>
      <c r="CY66" s="63"/>
      <c r="CZ66" s="63"/>
      <c r="DD66" s="6">
        <f ca="1"/>
        <v>0</v>
      </c>
      <c r="DE66" s="6">
        <f ca="1"/>
        <v>0</v>
      </c>
      <c r="DF66" s="6">
        <f ca="1"/>
        <v>0.86607142857142849</v>
      </c>
      <c r="DG66" s="6">
        <f ca="1"/>
        <v>0</v>
      </c>
      <c r="DH66" s="6">
        <f ca="1"/>
        <v>3.968253968253968E-2</v>
      </c>
      <c r="DI66" s="6">
        <f ca="1"/>
        <v>0</v>
      </c>
      <c r="DJ66" s="6">
        <f ca="1"/>
        <v>0</v>
      </c>
      <c r="DK66" s="6">
        <f ca="1"/>
        <v>0</v>
      </c>
      <c r="EA66" s="6">
        <f ca="1"/>
        <v>0.19999999999999996</v>
      </c>
      <c r="EB66" s="6">
        <f ca="1"/>
        <v>5.7471264367816109E-3</v>
      </c>
      <c r="EC66" s="6">
        <f ca="1"/>
        <v>0.8928571428571429</v>
      </c>
      <c r="ED66" s="6">
        <f ca="1"/>
        <v>6.3938618925831209E-3</v>
      </c>
      <c r="EE66" s="6">
        <f ca="1"/>
        <v>3.968253968253968E-2</v>
      </c>
      <c r="EF66" s="6">
        <f ca="1"/>
        <v>0</v>
      </c>
      <c r="EG66" s="6">
        <f ca="1"/>
        <v>0</v>
      </c>
      <c r="EH66" s="6">
        <f ca="1"/>
        <v>0</v>
      </c>
      <c r="EK66" s="6">
        <f ca="1"/>
        <v>19.899999999999995</v>
      </c>
      <c r="EO66" s="6">
        <f t="shared" ca="1" si="14"/>
        <v>0</v>
      </c>
      <c r="EP66" s="6">
        <f t="shared" ca="1" si="13"/>
        <v>0</v>
      </c>
      <c r="EQ66" s="6">
        <f t="shared" ca="1" si="13"/>
        <v>0</v>
      </c>
      <c r="ER66" s="6">
        <f t="shared" ca="1" si="13"/>
        <v>0</v>
      </c>
      <c r="ES66" s="6">
        <f t="shared" ca="1" si="13"/>
        <v>19.899999999999995</v>
      </c>
      <c r="ET66" s="6">
        <f t="shared" ca="1" si="13"/>
        <v>0</v>
      </c>
    </row>
    <row r="67" spans="1:150" x14ac:dyDescent="0.2">
      <c r="A67" s="69"/>
      <c r="B67" s="1" t="s">
        <v>16</v>
      </c>
      <c r="C67" s="3">
        <v>0</v>
      </c>
      <c r="D67" s="3">
        <v>0</v>
      </c>
      <c r="E67" s="3">
        <v>0</v>
      </c>
      <c r="F67" s="3">
        <v>0</v>
      </c>
      <c r="G67" s="3">
        <v>0</v>
      </c>
      <c r="H67" s="3">
        <v>0</v>
      </c>
      <c r="I67" s="3">
        <v>0</v>
      </c>
      <c r="J67" s="3">
        <f>X4</f>
        <v>5.9</v>
      </c>
      <c r="Z67" s="6">
        <v>0</v>
      </c>
      <c r="AA67" s="6">
        <v>0</v>
      </c>
      <c r="AB67" s="6">
        <v>5.9</v>
      </c>
      <c r="AD67" s="6">
        <f t="shared" si="9"/>
        <v>5.9</v>
      </c>
      <c r="AI67" s="6">
        <f t="shared" ca="1" si="10"/>
        <v>0</v>
      </c>
      <c r="AJ67" s="6">
        <f t="shared" ca="1" si="10"/>
        <v>0</v>
      </c>
      <c r="AK67" s="6">
        <f t="shared" ca="1" si="10"/>
        <v>0</v>
      </c>
      <c r="AL67" s="6">
        <f t="shared" ca="1" si="10"/>
        <v>0</v>
      </c>
      <c r="AM67" s="6">
        <f t="shared" ca="1" si="10"/>
        <v>0</v>
      </c>
      <c r="AN67" s="6">
        <f t="shared" ca="1" si="10"/>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1"/>
        <v>0</v>
      </c>
      <c r="BT67" s="6">
        <f t="shared" ca="1" si="12"/>
        <v>0</v>
      </c>
      <c r="BU67" s="6">
        <f t="shared" ca="1" si="12"/>
        <v>0</v>
      </c>
      <c r="BV67" s="6">
        <f t="shared" ca="1" si="12"/>
        <v>0</v>
      </c>
      <c r="BW67" s="6">
        <f t="shared" ca="1" si="12"/>
        <v>0</v>
      </c>
      <c r="BX67" s="6">
        <f t="shared" ca="1" si="12"/>
        <v>0</v>
      </c>
      <c r="BY67" s="6">
        <f t="shared" ca="1" si="12"/>
        <v>28.1</v>
      </c>
      <c r="CQ67" s="83"/>
      <c r="CR67" s="77"/>
      <c r="CS67" s="63"/>
      <c r="CT67" s="63"/>
      <c r="CU67" s="63"/>
      <c r="CV67" s="63"/>
      <c r="CW67" s="63"/>
      <c r="CX67" s="63"/>
      <c r="CY67" s="63"/>
      <c r="CZ67" s="63"/>
      <c r="DD67" s="6">
        <f ca="1"/>
        <v>0</v>
      </c>
      <c r="DE67" s="6">
        <f ca="1"/>
        <v>0</v>
      </c>
      <c r="DF67" s="6">
        <f ca="1"/>
        <v>0</v>
      </c>
      <c r="DG67" s="6">
        <f ca="1"/>
        <v>0.35933503836317143</v>
      </c>
      <c r="DH67" s="6">
        <f ca="1"/>
        <v>0</v>
      </c>
      <c r="DI67" s="6">
        <f ca="1"/>
        <v>0</v>
      </c>
      <c r="DJ67" s="6">
        <f ca="1"/>
        <v>0</v>
      </c>
      <c r="DK67" s="6">
        <f ca="1"/>
        <v>0</v>
      </c>
      <c r="EA67" s="6">
        <f ca="1"/>
        <v>0</v>
      </c>
      <c r="EB67" s="6">
        <f ca="1"/>
        <v>0.32298850574712651</v>
      </c>
      <c r="EC67" s="6">
        <f ca="1"/>
        <v>0</v>
      </c>
      <c r="ED67" s="6">
        <f ca="1"/>
        <v>0.35933503836317143</v>
      </c>
      <c r="EE67" s="6">
        <f ca="1"/>
        <v>0</v>
      </c>
      <c r="EF67" s="6">
        <f ca="1"/>
        <v>0</v>
      </c>
      <c r="EG67" s="6">
        <f ca="1"/>
        <v>0</v>
      </c>
      <c r="EH67" s="6">
        <f ca="1"/>
        <v>0</v>
      </c>
      <c r="EK67" s="6">
        <f ca="1"/>
        <v>28.100000000000005</v>
      </c>
      <c r="EO67" s="6">
        <f t="shared" ca="1" si="14"/>
        <v>0</v>
      </c>
      <c r="EP67" s="6">
        <f t="shared" ca="1" si="13"/>
        <v>0</v>
      </c>
      <c r="EQ67" s="6">
        <f t="shared" ca="1" si="13"/>
        <v>0</v>
      </c>
      <c r="ER67" s="6">
        <f t="shared" ca="1" si="13"/>
        <v>0</v>
      </c>
      <c r="ES67" s="6">
        <f t="shared" ca="1" si="13"/>
        <v>0</v>
      </c>
      <c r="ET67" s="6">
        <f t="shared" ca="1" si="13"/>
        <v>28.100000000000005</v>
      </c>
    </row>
    <row r="68" spans="1:150" ht="20"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c r="CQ68" s="83"/>
      <c r="CR68" s="77"/>
      <c r="CS68" s="63"/>
      <c r="CT68" s="63"/>
      <c r="CU68" s="63"/>
      <c r="CV68" s="63"/>
      <c r="CW68" s="63"/>
      <c r="CX68" s="63"/>
      <c r="CY68" s="63"/>
      <c r="CZ68" s="63"/>
      <c r="DD68" s="73" t="s">
        <v>171</v>
      </c>
      <c r="DE68" s="73"/>
      <c r="DF68" s="73"/>
      <c r="DG68" s="73"/>
      <c r="DH68" s="73"/>
      <c r="DI68" s="73"/>
      <c r="DJ68" s="73"/>
      <c r="DK68" s="73"/>
      <c r="EA68" s="70" t="s">
        <v>172</v>
      </c>
      <c r="EB68" s="70"/>
      <c r="EC68" s="70"/>
      <c r="ED68" s="70"/>
      <c r="EE68" s="70"/>
      <c r="EF68" s="70"/>
      <c r="EG68" s="70"/>
      <c r="EH68" s="70"/>
      <c r="EK68" s="59" t="s">
        <v>173</v>
      </c>
      <c r="EO68" s="67" t="s">
        <v>175</v>
      </c>
      <c r="EP68" s="67"/>
      <c r="EQ68" s="67"/>
      <c r="ER68" s="67"/>
      <c r="ES68" s="67"/>
      <c r="ET68" s="67"/>
    </row>
    <row r="69" spans="1:150" x14ac:dyDescent="0.2">
      <c r="C69" s="20">
        <f>SUM(C62:C67)</f>
        <v>0</v>
      </c>
      <c r="D69" s="20">
        <f t="shared" ref="D69:J69" si="15">SUM(D62:D67)</f>
        <v>0</v>
      </c>
      <c r="E69" s="20">
        <f t="shared" si="15"/>
        <v>22.4</v>
      </c>
      <c r="F69" s="20">
        <f t="shared" si="15"/>
        <v>78.2</v>
      </c>
      <c r="G69" s="20">
        <f t="shared" si="15"/>
        <v>12.6</v>
      </c>
      <c r="H69" s="20">
        <f t="shared" si="15"/>
        <v>25.2</v>
      </c>
      <c r="I69" s="20">
        <f t="shared" si="15"/>
        <v>0.4</v>
      </c>
      <c r="J69" s="20">
        <f t="shared" si="15"/>
        <v>5.9</v>
      </c>
      <c r="X69" s="15"/>
      <c r="Y69" s="15"/>
      <c r="Z69" s="15"/>
      <c r="AA69" s="15"/>
      <c r="AC69" s="34"/>
      <c r="AI69" s="59"/>
      <c r="AJ69" s="59"/>
      <c r="AK69" s="59"/>
      <c r="AL69" s="59"/>
      <c r="AM69" s="59"/>
      <c r="AN69" s="59"/>
      <c r="AT69" s="64"/>
      <c r="AU69" s="64"/>
      <c r="AV69" s="64"/>
      <c r="AW69" s="64"/>
      <c r="AX69" s="64"/>
      <c r="AY69" s="64"/>
      <c r="AZ69" s="64"/>
      <c r="BA69" s="64"/>
      <c r="BB69" s="25"/>
      <c r="BC69" s="25"/>
      <c r="BD69" s="25"/>
      <c r="BE69" s="61"/>
      <c r="BF69" s="61"/>
      <c r="BG69" s="61"/>
      <c r="BH69" s="61"/>
      <c r="BI69" s="61"/>
      <c r="BJ69" s="61"/>
      <c r="BK69" s="61"/>
      <c r="BL69" s="61"/>
      <c r="BM69" s="26"/>
      <c r="BN69" s="26"/>
      <c r="BO69" s="30"/>
      <c r="BP69" s="26"/>
      <c r="BQ69" s="26"/>
      <c r="BR69" s="26"/>
      <c r="BS69" s="26"/>
      <c r="BT69" s="61"/>
      <c r="BU69" s="61"/>
      <c r="BV69" s="61"/>
      <c r="BW69" s="61"/>
      <c r="BX69" s="61"/>
      <c r="BY69" s="61"/>
      <c r="BZ69" s="26"/>
      <c r="CQ69" s="83"/>
      <c r="CR69" s="77"/>
      <c r="CS69" s="63"/>
      <c r="CT69" s="63"/>
      <c r="CU69" s="63"/>
      <c r="CV69" s="63"/>
      <c r="CW69" s="63"/>
      <c r="CX69" s="63"/>
      <c r="CY69" s="63"/>
      <c r="CZ69" s="63"/>
    </row>
    <row r="70" spans="1:150" x14ac:dyDescent="0.2">
      <c r="C70" s="67" t="s">
        <v>73</v>
      </c>
      <c r="D70" s="67"/>
      <c r="E70" s="67"/>
      <c r="F70" s="67"/>
      <c r="G70" s="67"/>
      <c r="H70" s="67"/>
      <c r="I70" s="67"/>
      <c r="J70" s="67"/>
      <c r="X70" s="15"/>
      <c r="Y70" s="15"/>
      <c r="Z70" s="15"/>
      <c r="AA70" s="15"/>
      <c r="AC70" s="34"/>
      <c r="AI70" s="59"/>
      <c r="AJ70" s="59"/>
      <c r="AK70" s="59"/>
      <c r="AL70" s="59"/>
      <c r="AM70" s="59"/>
      <c r="AN70" s="59"/>
      <c r="AT70" s="64"/>
      <c r="AU70" s="64"/>
      <c r="AV70" s="64"/>
      <c r="AW70" s="64"/>
      <c r="AX70" s="64"/>
      <c r="AY70" s="64"/>
      <c r="AZ70" s="64"/>
      <c r="BA70" s="64"/>
      <c r="BB70" s="25"/>
      <c r="BC70" s="25"/>
      <c r="BD70" s="25"/>
      <c r="BE70" s="61"/>
      <c r="BF70" s="61"/>
      <c r="BG70" s="61"/>
      <c r="BH70" s="61"/>
      <c r="BI70" s="61"/>
      <c r="BJ70" s="61"/>
      <c r="BK70" s="61"/>
      <c r="BL70" s="61"/>
      <c r="BM70" s="26"/>
      <c r="BN70" s="26"/>
      <c r="BO70" s="30"/>
      <c r="BP70" s="26"/>
      <c r="BQ70" s="26"/>
      <c r="BR70" s="26"/>
      <c r="BS70" s="26"/>
      <c r="BT70" s="61"/>
      <c r="BU70" s="61"/>
      <c r="BV70" s="61"/>
      <c r="BW70" s="61"/>
      <c r="BX70" s="61"/>
      <c r="BY70" s="61"/>
      <c r="BZ70" s="26"/>
      <c r="CQ70" s="31"/>
      <c r="CR70" s="31"/>
      <c r="CS70" s="74"/>
      <c r="CT70" s="74"/>
      <c r="CU70" s="74"/>
      <c r="CV70" s="74"/>
      <c r="CW70" s="74"/>
      <c r="CX70" s="74"/>
      <c r="CY70" s="74"/>
      <c r="CZ70" s="74"/>
    </row>
    <row r="71" spans="1:150" x14ac:dyDescent="0.2">
      <c r="CQ71" s="31"/>
      <c r="CR71" s="31"/>
      <c r="CS71" s="63"/>
      <c r="CT71" s="63"/>
      <c r="CU71" s="63"/>
      <c r="CV71" s="63"/>
      <c r="CW71" s="63"/>
      <c r="CX71" s="63"/>
      <c r="CY71" s="63"/>
      <c r="CZ71" s="63"/>
    </row>
    <row r="72" spans="1:150" x14ac:dyDescent="0.2">
      <c r="CQ72" s="31"/>
      <c r="CR72" s="31"/>
      <c r="CS72" s="71"/>
      <c r="CT72" s="71"/>
      <c r="CU72" s="71"/>
      <c r="CV72" s="71"/>
      <c r="CW72" s="71"/>
      <c r="CX72" s="71"/>
      <c r="CY72" s="71"/>
      <c r="CZ72" s="71"/>
    </row>
    <row r="73" spans="1:150" ht="16" customHeight="1" x14ac:dyDescent="0.2">
      <c r="B73" s="1"/>
      <c r="L73" s="63"/>
      <c r="M73" s="63"/>
      <c r="N73" s="63"/>
      <c r="O73" s="63"/>
      <c r="P73" s="63"/>
      <c r="Q73" s="63"/>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150" ht="87" x14ac:dyDescent="0.2">
      <c r="B74" s="1"/>
      <c r="L74" s="63"/>
      <c r="M74" s="63"/>
      <c r="N74" s="63"/>
      <c r="O74" s="63"/>
      <c r="P74" s="63"/>
      <c r="Q74" s="63"/>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150" ht="16" customHeight="1" x14ac:dyDescent="0.2">
      <c r="A75" s="69" t="s">
        <v>84</v>
      </c>
      <c r="B75" s="1" t="s">
        <v>20</v>
      </c>
      <c r="C75" s="4">
        <f>F5</f>
        <v>97</v>
      </c>
      <c r="D75" s="4">
        <v>0</v>
      </c>
      <c r="E75" s="4">
        <v>0</v>
      </c>
      <c r="F75" s="4">
        <v>0</v>
      </c>
      <c r="G75" s="4">
        <v>0</v>
      </c>
      <c r="H75" s="4">
        <v>0</v>
      </c>
      <c r="I75" s="4">
        <v>0</v>
      </c>
      <c r="J75" s="4">
        <v>0</v>
      </c>
      <c r="L75" s="63"/>
      <c r="M75" s="63"/>
      <c r="N75" s="63"/>
      <c r="O75" s="63"/>
      <c r="P75" s="63"/>
      <c r="Q75" s="63"/>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63"/>
      <c r="AM75" s="63"/>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150" x14ac:dyDescent="0.2">
      <c r="A76" s="69"/>
      <c r="B76" s="1" t="s">
        <v>21</v>
      </c>
      <c r="C76" s="4">
        <v>0</v>
      </c>
      <c r="D76" s="4">
        <f>F11</f>
        <v>87</v>
      </c>
      <c r="E76" s="4">
        <v>0</v>
      </c>
      <c r="F76" s="4">
        <v>0</v>
      </c>
      <c r="G76" s="4">
        <v>0</v>
      </c>
      <c r="H76" s="4">
        <v>0</v>
      </c>
      <c r="I76" s="4">
        <v>0</v>
      </c>
      <c r="J76" s="4">
        <v>0</v>
      </c>
      <c r="L76" s="63"/>
      <c r="M76" s="63"/>
      <c r="N76" s="63"/>
      <c r="O76" s="63"/>
      <c r="P76" s="63"/>
      <c r="Q76" s="63"/>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63"/>
      <c r="AM76" s="63"/>
      <c r="AN76" s="31"/>
      <c r="AO76" s="31"/>
      <c r="AP76" s="31"/>
      <c r="AQ76" s="31"/>
      <c r="AR76" s="31"/>
      <c r="AS76" s="31"/>
      <c r="AT76" s="6">
        <f ca="1"/>
        <v>0</v>
      </c>
      <c r="AU76" s="6">
        <f ca="1"/>
        <v>1</v>
      </c>
      <c r="AV76" s="6">
        <f ca="1"/>
        <v>0</v>
      </c>
      <c r="AW76" s="6">
        <f ca="1"/>
        <v>0</v>
      </c>
      <c r="AX76" s="6">
        <f ca="1"/>
        <v>0</v>
      </c>
      <c r="AY76" s="6">
        <f ca="1"/>
        <v>0</v>
      </c>
      <c r="AZ76" s="6">
        <f ca="1"/>
        <v>0</v>
      </c>
      <c r="BA76" s="6">
        <f ca="1"/>
        <v>0</v>
      </c>
    </row>
    <row r="77" spans="1:150" ht="18" x14ac:dyDescent="0.25">
      <c r="B77" s="1"/>
      <c r="C77" s="67" t="s">
        <v>51</v>
      </c>
      <c r="D77" s="67"/>
      <c r="E77" s="67"/>
      <c r="F77" s="67"/>
      <c r="G77" s="67"/>
      <c r="H77" s="67"/>
      <c r="I77" s="67"/>
      <c r="J77" s="67"/>
      <c r="L77" s="63"/>
      <c r="M77" s="63"/>
      <c r="N77" s="63"/>
      <c r="O77" s="63"/>
      <c r="P77" s="63"/>
      <c r="Q77" s="63"/>
      <c r="R77" s="15"/>
      <c r="S77" s="15"/>
      <c r="T77" s="15"/>
      <c r="U77" s="15"/>
      <c r="V77" s="15"/>
      <c r="W77" s="15"/>
      <c r="X77" s="15"/>
      <c r="Y77" s="15"/>
      <c r="Z77" s="29" t="s">
        <v>70</v>
      </c>
      <c r="AA77" s="29"/>
      <c r="AD77" s="59" t="s">
        <v>53</v>
      </c>
      <c r="AI77" s="74" t="s">
        <v>64</v>
      </c>
      <c r="AJ77" s="74"/>
      <c r="AK77" s="29"/>
      <c r="AL77" s="74"/>
      <c r="AM77" s="74"/>
      <c r="AN77" s="29"/>
      <c r="AO77" s="31"/>
      <c r="AP77" s="31"/>
      <c r="AQ77" s="31"/>
      <c r="AR77" s="31"/>
      <c r="AS77" s="31"/>
      <c r="AT77" s="74" t="s">
        <v>65</v>
      </c>
      <c r="AU77" s="74"/>
      <c r="AV77" s="74"/>
      <c r="AW77" s="74"/>
      <c r="AX77" s="74"/>
      <c r="AY77" s="74"/>
      <c r="AZ77" s="74"/>
      <c r="BA77" s="74"/>
    </row>
    <row r="78" spans="1:150" x14ac:dyDescent="0.2">
      <c r="B78" s="1"/>
      <c r="C78" s="6">
        <f>SUM(C75:C76)</f>
        <v>97</v>
      </c>
      <c r="D78" s="6">
        <f t="shared" ref="D78:J78" si="16">SUM(D75:D76)</f>
        <v>87</v>
      </c>
      <c r="E78" s="6">
        <f t="shared" si="16"/>
        <v>0</v>
      </c>
      <c r="F78" s="6">
        <f t="shared" si="16"/>
        <v>0</v>
      </c>
      <c r="G78" s="6">
        <f t="shared" si="16"/>
        <v>0</v>
      </c>
      <c r="H78" s="6">
        <f t="shared" si="16"/>
        <v>0</v>
      </c>
      <c r="I78" s="6">
        <f t="shared" si="16"/>
        <v>0</v>
      </c>
      <c r="J78" s="6">
        <f t="shared" si="16"/>
        <v>0</v>
      </c>
      <c r="L78" s="63"/>
      <c r="M78" s="63"/>
      <c r="N78" s="63"/>
      <c r="O78" s="63"/>
      <c r="P78" s="63"/>
      <c r="Q78" s="63"/>
      <c r="R78" s="15"/>
      <c r="S78" s="15"/>
      <c r="T78" s="15"/>
      <c r="U78" s="15"/>
      <c r="V78" s="15"/>
      <c r="W78" s="15"/>
      <c r="X78" s="15"/>
      <c r="Y78" s="15"/>
      <c r="Z78" s="62"/>
      <c r="AA78" s="62"/>
    </row>
    <row r="79" spans="1:150" x14ac:dyDescent="0.2">
      <c r="C79" s="67" t="s">
        <v>54</v>
      </c>
      <c r="D79" s="67"/>
      <c r="E79" s="67"/>
      <c r="F79" s="67"/>
      <c r="G79" s="67"/>
      <c r="H79" s="67"/>
      <c r="I79" s="67"/>
      <c r="J79" s="67"/>
    </row>
    <row r="80" spans="1:150" x14ac:dyDescent="0.2">
      <c r="C80" s="6">
        <f>C78+SUM(C62:C67)</f>
        <v>97</v>
      </c>
      <c r="D80" s="6">
        <f t="shared" ref="D80:J80" si="17">D78+SUM(D62:D67)</f>
        <v>87</v>
      </c>
      <c r="E80" s="6">
        <f t="shared" si="17"/>
        <v>22.4</v>
      </c>
      <c r="F80" s="6">
        <f t="shared" si="17"/>
        <v>78.2</v>
      </c>
      <c r="G80" s="6">
        <f t="shared" si="17"/>
        <v>12.6</v>
      </c>
      <c r="H80" s="6">
        <f t="shared" si="17"/>
        <v>25.2</v>
      </c>
      <c r="I80" s="6">
        <f t="shared" si="17"/>
        <v>0.4</v>
      </c>
      <c r="J80" s="6">
        <f t="shared" si="17"/>
        <v>5.9</v>
      </c>
    </row>
    <row r="81" spans="1:152"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c r="DD81" s="67" t="s">
        <v>4</v>
      </c>
      <c r="DE81" s="67"/>
      <c r="DF81" s="67"/>
      <c r="DG81" s="67"/>
      <c r="DH81" s="67"/>
      <c r="DI81" s="67"/>
      <c r="DJ81" s="67"/>
      <c r="DK81" s="67"/>
      <c r="DP81" s="67" t="s">
        <v>4</v>
      </c>
      <c r="DQ81" s="67"/>
      <c r="DR81" s="67"/>
      <c r="DS81" s="67"/>
      <c r="DT81" s="67"/>
      <c r="DU81" s="67"/>
      <c r="DV81" s="67"/>
      <c r="DW81" s="67"/>
      <c r="EA81" s="67" t="s">
        <v>4</v>
      </c>
      <c r="EB81" s="67"/>
      <c r="EC81" s="67"/>
      <c r="ED81" s="67"/>
      <c r="EE81" s="67"/>
      <c r="EF81" s="67"/>
      <c r="EG81" s="67"/>
      <c r="EH81" s="67"/>
    </row>
    <row r="82" spans="1:152"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c r="DD82" s="2" t="s">
        <v>23</v>
      </c>
      <c r="DE82" s="2" t="s">
        <v>1</v>
      </c>
      <c r="DF82" s="2" t="s">
        <v>27</v>
      </c>
      <c r="DG82" s="2" t="s">
        <v>26</v>
      </c>
      <c r="DH82" s="2" t="s">
        <v>29</v>
      </c>
      <c r="DI82" s="2" t="s">
        <v>19</v>
      </c>
      <c r="DJ82" s="2" t="s">
        <v>17</v>
      </c>
      <c r="DK82" s="2" t="s">
        <v>18</v>
      </c>
      <c r="DP82" s="2" t="s">
        <v>23</v>
      </c>
      <c r="DQ82" s="2" t="s">
        <v>1</v>
      </c>
      <c r="DR82" s="2" t="s">
        <v>27</v>
      </c>
      <c r="DS82" s="2" t="s">
        <v>26</v>
      </c>
      <c r="DT82" s="2" t="s">
        <v>29</v>
      </c>
      <c r="DU82" s="2" t="s">
        <v>19</v>
      </c>
      <c r="DV82" s="2" t="s">
        <v>17</v>
      </c>
      <c r="DW82" s="2" t="s">
        <v>18</v>
      </c>
      <c r="EA82" s="2" t="s">
        <v>23</v>
      </c>
      <c r="EB82" s="2" t="s">
        <v>1</v>
      </c>
      <c r="EC82" s="2" t="s">
        <v>27</v>
      </c>
      <c r="ED82" s="2" t="s">
        <v>26</v>
      </c>
      <c r="EE82" s="2" t="s">
        <v>29</v>
      </c>
      <c r="EF82" s="2" t="s">
        <v>19</v>
      </c>
      <c r="EG82" s="2" t="s">
        <v>17</v>
      </c>
      <c r="EH82" s="2" t="s">
        <v>18</v>
      </c>
    </row>
    <row r="83" spans="1:152" ht="16" customHeight="1" x14ac:dyDescent="0.2">
      <c r="A83" s="69" t="s">
        <v>4</v>
      </c>
      <c r="B83" s="1" t="s">
        <v>23</v>
      </c>
      <c r="L83" s="6">
        <f t="array" ref="L83:Q90">TRANSPOSE(C62:J67) - L42:Q49</f>
        <v>-97</v>
      </c>
      <c r="M83" s="6">
        <v>0</v>
      </c>
      <c r="N83" s="6">
        <v>0</v>
      </c>
      <c r="O83" s="6">
        <v>0</v>
      </c>
      <c r="P83" s="6">
        <v>0</v>
      </c>
      <c r="Q83" s="6">
        <v>0</v>
      </c>
      <c r="Z83" s="6">
        <f t="shared" ref="Z83:Z90" si="18">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9">BO83-AB42</f>
        <v>0</v>
      </c>
      <c r="BT83" s="6">
        <f t="array" aca="1" ref="BT83:BY90" ca="1">MMULT(MINVERSE(AI42:AP49), L42:Q49)</f>
        <v>1</v>
      </c>
      <c r="BU83" s="6">
        <f ca="1"/>
        <v>0</v>
      </c>
      <c r="BV83" s="6">
        <f ca="1"/>
        <v>0</v>
      </c>
      <c r="BW83" s="6">
        <f ca="1"/>
        <v>0</v>
      </c>
      <c r="BX83" s="6">
        <f ca="1"/>
        <v>0</v>
      </c>
      <c r="BY83" s="6">
        <f ca="1"/>
        <v>0</v>
      </c>
      <c r="CA83" s="7">
        <f t="shared" ref="CA83:CA90" ca="1" si="20">SUM(BT83:BY83)</f>
        <v>1</v>
      </c>
      <c r="CQ83" s="69" t="s">
        <v>4</v>
      </c>
      <c r="CR83" s="1" t="s">
        <v>23</v>
      </c>
      <c r="DD83" s="6">
        <f t="array" aca="1" ref="DD83:DK90" ca="1">MMULT(DD42:DI49, DD62:DK67)</f>
        <v>0</v>
      </c>
      <c r="DE83" s="6">
        <f ca="1"/>
        <v>0</v>
      </c>
      <c r="DF83" s="6">
        <f ca="1"/>
        <v>0</v>
      </c>
      <c r="DG83" s="6">
        <f ca="1"/>
        <v>0</v>
      </c>
      <c r="DH83" s="6">
        <f ca="1"/>
        <v>0</v>
      </c>
      <c r="DI83" s="6">
        <f ca="1"/>
        <v>0</v>
      </c>
      <c r="DJ83" s="6">
        <f ca="1"/>
        <v>0</v>
      </c>
      <c r="DK83" s="6">
        <f ca="1"/>
        <v>0</v>
      </c>
      <c r="DP83" s="6">
        <f t="array" aca="1" ref="DP83:DW90" ca="1">_xlfn.MUNIT(8) - DD83:DK90</f>
        <v>1</v>
      </c>
      <c r="DQ83" s="6">
        <f ca="1"/>
        <v>0</v>
      </c>
      <c r="DR83" s="6">
        <f ca="1"/>
        <v>0</v>
      </c>
      <c r="DS83" s="6">
        <f ca="1"/>
        <v>0</v>
      </c>
      <c r="DT83" s="6">
        <f ca="1"/>
        <v>0</v>
      </c>
      <c r="DU83" s="6">
        <f ca="1"/>
        <v>0</v>
      </c>
      <c r="DV83" s="6">
        <f ca="1"/>
        <v>0</v>
      </c>
      <c r="DW83" s="6">
        <f ca="1"/>
        <v>0</v>
      </c>
      <c r="EA83" s="6">
        <f t="array" aca="1" ref="EA83:EH90" ca="1">MINVERSE(DP83:DW90)</f>
        <v>1</v>
      </c>
      <c r="EB83" s="6">
        <f ca="1"/>
        <v>0</v>
      </c>
      <c r="EC83" s="6">
        <f ca="1"/>
        <v>0</v>
      </c>
      <c r="ED83" s="6">
        <f ca="1"/>
        <v>0</v>
      </c>
      <c r="EE83" s="6">
        <f ca="1"/>
        <v>0</v>
      </c>
      <c r="EF83" s="6">
        <f ca="1"/>
        <v>0</v>
      </c>
      <c r="EG83" s="6">
        <f ca="1"/>
        <v>0</v>
      </c>
      <c r="EH83" s="6">
        <f ca="1"/>
        <v>0</v>
      </c>
      <c r="EK83" s="6">
        <f t="array" aca="1" ref="EK83:EK90" ca="1">MMULT(EA83:EH90, CV42:CV49)</f>
        <v>97</v>
      </c>
      <c r="EO83" s="6">
        <f ca="1">IF((ROW()-ROW($EO$83))=(COLUMN()-COLUMN($EO$83)),INDIRECT("EK"&amp;ROW()),0)</f>
        <v>97</v>
      </c>
      <c r="EP83" s="6">
        <f t="shared" ref="EP83:EV90" ca="1" si="21">IF((ROW()-ROW($EO$83))=(COLUMN()-COLUMN($EO$83)),INDIRECT("EK"&amp;ROW()),0)</f>
        <v>0</v>
      </c>
      <c r="EQ83" s="6">
        <f t="shared" ca="1" si="21"/>
        <v>0</v>
      </c>
      <c r="ER83" s="6">
        <f t="shared" ca="1" si="21"/>
        <v>0</v>
      </c>
      <c r="ES83" s="6">
        <f t="shared" ca="1" si="21"/>
        <v>0</v>
      </c>
      <c r="ET83" s="6">
        <f t="shared" ca="1" si="21"/>
        <v>0</v>
      </c>
      <c r="EU83" s="6">
        <f t="shared" ca="1" si="21"/>
        <v>0</v>
      </c>
      <c r="EV83" s="6">
        <f t="shared" ca="1" si="21"/>
        <v>0</v>
      </c>
    </row>
    <row r="84" spans="1:152" x14ac:dyDescent="0.2">
      <c r="A84" s="69"/>
      <c r="B84" s="1" t="s">
        <v>1</v>
      </c>
      <c r="L84" s="6">
        <v>0</v>
      </c>
      <c r="M84" s="6">
        <v>-87</v>
      </c>
      <c r="N84" s="6">
        <v>0</v>
      </c>
      <c r="O84" s="6">
        <v>0</v>
      </c>
      <c r="P84" s="6">
        <v>0</v>
      </c>
      <c r="Q84" s="6">
        <v>0</v>
      </c>
      <c r="Z84" s="6">
        <f t="shared" si="18"/>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9"/>
        <v>0</v>
      </c>
      <c r="BT84" s="6">
        <f ca="1"/>
        <v>0</v>
      </c>
      <c r="BU84" s="6">
        <f ca="1"/>
        <v>1</v>
      </c>
      <c r="BV84" s="6">
        <f ca="1"/>
        <v>0</v>
      </c>
      <c r="BW84" s="6">
        <f ca="1"/>
        <v>0</v>
      </c>
      <c r="BX84" s="6">
        <f ca="1"/>
        <v>0</v>
      </c>
      <c r="BY84" s="6">
        <f ca="1"/>
        <v>0</v>
      </c>
      <c r="CA84" s="7">
        <f t="shared" ca="1" si="20"/>
        <v>1</v>
      </c>
      <c r="CQ84" s="69"/>
      <c r="CR84" s="1" t="s">
        <v>1</v>
      </c>
      <c r="DD84" s="6">
        <f ca="1"/>
        <v>0</v>
      </c>
      <c r="DE84" s="6">
        <f ca="1"/>
        <v>0</v>
      </c>
      <c r="DF84" s="6">
        <f ca="1"/>
        <v>0</v>
      </c>
      <c r="DG84" s="6">
        <f ca="1"/>
        <v>0</v>
      </c>
      <c r="DH84" s="6">
        <f ca="1"/>
        <v>0</v>
      </c>
      <c r="DI84" s="6">
        <f ca="1"/>
        <v>0</v>
      </c>
      <c r="DJ84" s="6">
        <f ca="1"/>
        <v>0</v>
      </c>
      <c r="DK84" s="6">
        <f ca="1"/>
        <v>0</v>
      </c>
      <c r="DP84" s="6">
        <f ca="1"/>
        <v>0</v>
      </c>
      <c r="DQ84" s="6">
        <f ca="1"/>
        <v>1</v>
      </c>
      <c r="DR84" s="6">
        <f ca="1"/>
        <v>0</v>
      </c>
      <c r="DS84" s="6">
        <f ca="1"/>
        <v>0</v>
      </c>
      <c r="DT84" s="6">
        <f ca="1"/>
        <v>0</v>
      </c>
      <c r="DU84" s="6">
        <f ca="1"/>
        <v>0</v>
      </c>
      <c r="DV84" s="6">
        <f ca="1"/>
        <v>0</v>
      </c>
      <c r="DW84" s="6">
        <f ca="1"/>
        <v>0</v>
      </c>
      <c r="EA84" s="6">
        <f ca="1"/>
        <v>0</v>
      </c>
      <c r="EB84" s="6">
        <f ca="1"/>
        <v>1</v>
      </c>
      <c r="EC84" s="6">
        <f ca="1"/>
        <v>0</v>
      </c>
      <c r="ED84" s="6">
        <f ca="1"/>
        <v>0</v>
      </c>
      <c r="EE84" s="6">
        <f ca="1"/>
        <v>0</v>
      </c>
      <c r="EF84" s="6">
        <f ca="1"/>
        <v>0</v>
      </c>
      <c r="EG84" s="6">
        <f ca="1"/>
        <v>0</v>
      </c>
      <c r="EH84" s="6">
        <f ca="1"/>
        <v>0</v>
      </c>
      <c r="EK84" s="6">
        <f ca="1"/>
        <v>87</v>
      </c>
      <c r="EO84" s="6">
        <f t="shared" ref="EO84:EO90" ca="1" si="22">IF((ROW()-ROW($EO$83))=(COLUMN()-COLUMN($EO$83)),INDIRECT("EK"&amp;ROW()),0)</f>
        <v>0</v>
      </c>
      <c r="EP84" s="6">
        <f t="shared" ca="1" si="21"/>
        <v>87</v>
      </c>
      <c r="EQ84" s="6">
        <f t="shared" ca="1" si="21"/>
        <v>0</v>
      </c>
      <c r="ER84" s="6">
        <f t="shared" ca="1" si="21"/>
        <v>0</v>
      </c>
      <c r="ES84" s="6">
        <f t="shared" ca="1" si="21"/>
        <v>0</v>
      </c>
      <c r="ET84" s="6">
        <f t="shared" ca="1" si="21"/>
        <v>0</v>
      </c>
      <c r="EU84" s="6">
        <f t="shared" ca="1" si="21"/>
        <v>0</v>
      </c>
      <c r="EV84" s="6">
        <f t="shared" ca="1" si="21"/>
        <v>0</v>
      </c>
    </row>
    <row r="85" spans="1:152" x14ac:dyDescent="0.2">
      <c r="A85" s="69"/>
      <c r="B85" s="1" t="s">
        <v>27</v>
      </c>
      <c r="L85" s="6">
        <v>19.399999999999999</v>
      </c>
      <c r="M85" s="6">
        <v>0</v>
      </c>
      <c r="N85" s="6">
        <v>0</v>
      </c>
      <c r="O85" s="6">
        <v>0</v>
      </c>
      <c r="P85" s="6">
        <v>-19.399999999999999</v>
      </c>
      <c r="Q85" s="6">
        <v>0</v>
      </c>
      <c r="Z85" s="6">
        <f t="shared" si="18"/>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9"/>
        <v>0</v>
      </c>
      <c r="BT85" s="6">
        <f ca="1"/>
        <v>0.13392857142857142</v>
      </c>
      <c r="BU85" s="6">
        <f ca="1"/>
        <v>0</v>
      </c>
      <c r="BV85" s="6">
        <f ca="1"/>
        <v>0</v>
      </c>
      <c r="BW85" s="6">
        <f ca="1"/>
        <v>0</v>
      </c>
      <c r="BX85" s="6">
        <f ca="1"/>
        <v>0.86607142857142849</v>
      </c>
      <c r="BY85" s="6">
        <f ca="1"/>
        <v>0</v>
      </c>
      <c r="CA85" s="7">
        <f t="shared" ca="1" si="20"/>
        <v>0.99999999999999989</v>
      </c>
      <c r="CQ85" s="69"/>
      <c r="CR85" s="1" t="s">
        <v>27</v>
      </c>
      <c r="DD85" s="6">
        <f ca="1"/>
        <v>0.22399999999999998</v>
      </c>
      <c r="DE85" s="6">
        <f ca="1"/>
        <v>0</v>
      </c>
      <c r="DF85" s="6">
        <f ca="1"/>
        <v>2.9999999999999995E-2</v>
      </c>
      <c r="DG85" s="6">
        <f ca="1"/>
        <v>0</v>
      </c>
      <c r="DH85" s="6">
        <f ca="1"/>
        <v>0</v>
      </c>
      <c r="DI85" s="6">
        <f ca="1"/>
        <v>0</v>
      </c>
      <c r="DJ85" s="6">
        <f ca="1"/>
        <v>0</v>
      </c>
      <c r="DK85" s="6">
        <f ca="1"/>
        <v>0</v>
      </c>
      <c r="DP85" s="6">
        <f ca="1"/>
        <v>-0.22399999999999998</v>
      </c>
      <c r="DQ85" s="6">
        <f ca="1"/>
        <v>0</v>
      </c>
      <c r="DR85" s="6">
        <f ca="1"/>
        <v>0.97</v>
      </c>
      <c r="DS85" s="6">
        <f ca="1"/>
        <v>0</v>
      </c>
      <c r="DT85" s="6">
        <f ca="1"/>
        <v>0</v>
      </c>
      <c r="DU85" s="6">
        <f ca="1"/>
        <v>0</v>
      </c>
      <c r="DV85" s="6">
        <f ca="1"/>
        <v>0</v>
      </c>
      <c r="DW85" s="6">
        <f ca="1"/>
        <v>0</v>
      </c>
      <c r="EA85" s="6">
        <f ca="1"/>
        <v>0.23092783505154638</v>
      </c>
      <c r="EB85" s="6">
        <f ca="1"/>
        <v>0</v>
      </c>
      <c r="EC85" s="6">
        <f ca="1"/>
        <v>1.0309278350515465</v>
      </c>
      <c r="ED85" s="6">
        <f ca="1"/>
        <v>0</v>
      </c>
      <c r="EE85" s="6">
        <f ca="1"/>
        <v>0</v>
      </c>
      <c r="EF85" s="6">
        <f ca="1"/>
        <v>0</v>
      </c>
      <c r="EG85" s="6">
        <f ca="1"/>
        <v>0</v>
      </c>
      <c r="EH85" s="6">
        <f ca="1"/>
        <v>0</v>
      </c>
      <c r="EK85" s="6">
        <f ca="1"/>
        <v>22.4</v>
      </c>
      <c r="EO85" s="6">
        <f t="shared" ca="1" si="22"/>
        <v>0</v>
      </c>
      <c r="EP85" s="6">
        <f t="shared" ca="1" si="21"/>
        <v>0</v>
      </c>
      <c r="EQ85" s="6">
        <f t="shared" ca="1" si="21"/>
        <v>22.4</v>
      </c>
      <c r="ER85" s="6">
        <f t="shared" ca="1" si="21"/>
        <v>0</v>
      </c>
      <c r="ES85" s="6">
        <f t="shared" ca="1" si="21"/>
        <v>0</v>
      </c>
      <c r="ET85" s="6">
        <f t="shared" ca="1" si="21"/>
        <v>0</v>
      </c>
      <c r="EU85" s="6">
        <f t="shared" ca="1" si="21"/>
        <v>0</v>
      </c>
      <c r="EV85" s="6">
        <f t="shared" ca="1" si="21"/>
        <v>0</v>
      </c>
    </row>
    <row r="86" spans="1:152" x14ac:dyDescent="0.2">
      <c r="A86" s="69"/>
      <c r="B86" s="1" t="s">
        <v>26</v>
      </c>
      <c r="L86" s="6">
        <v>0</v>
      </c>
      <c r="M86" s="6">
        <v>78.2</v>
      </c>
      <c r="N86" s="6">
        <v>-17.8</v>
      </c>
      <c r="O86" s="6">
        <v>-32.299999999999997</v>
      </c>
      <c r="P86" s="6">
        <v>0</v>
      </c>
      <c r="Q86" s="6">
        <v>-28.1</v>
      </c>
      <c r="Z86" s="6">
        <f t="shared" si="18"/>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9"/>
        <v>0</v>
      </c>
      <c r="BT86" s="6">
        <f ca="1"/>
        <v>0</v>
      </c>
      <c r="BU86" s="6">
        <f ca="1"/>
        <v>0</v>
      </c>
      <c r="BV86" s="6">
        <f ca="1"/>
        <v>0.22762148337595911</v>
      </c>
      <c r="BW86" s="6">
        <f ca="1"/>
        <v>0.41304347826086957</v>
      </c>
      <c r="BX86" s="6">
        <f ca="1"/>
        <v>0</v>
      </c>
      <c r="BY86" s="6">
        <f ca="1"/>
        <v>0.35933503836317143</v>
      </c>
      <c r="CA86" s="7">
        <f t="shared" ca="1" si="20"/>
        <v>1.0000000000000002</v>
      </c>
      <c r="CQ86" s="69"/>
      <c r="CR86" s="1" t="s">
        <v>26</v>
      </c>
      <c r="DD86" s="6">
        <f ca="1"/>
        <v>0</v>
      </c>
      <c r="DE86" s="6">
        <f ca="1"/>
        <v>0.89885057471264374</v>
      </c>
      <c r="DF86" s="6">
        <f ca="1"/>
        <v>0</v>
      </c>
      <c r="DG86" s="6">
        <f ca="1"/>
        <v>0</v>
      </c>
      <c r="DH86" s="6">
        <f ca="1"/>
        <v>0</v>
      </c>
      <c r="DI86" s="6">
        <f ca="1"/>
        <v>0</v>
      </c>
      <c r="DJ86" s="6">
        <f ca="1"/>
        <v>0</v>
      </c>
      <c r="DK86" s="6">
        <f ca="1"/>
        <v>0</v>
      </c>
      <c r="DP86" s="6">
        <f ca="1"/>
        <v>0</v>
      </c>
      <c r="DQ86" s="6">
        <f ca="1"/>
        <v>-0.89885057471264374</v>
      </c>
      <c r="DR86" s="6">
        <f ca="1"/>
        <v>0</v>
      </c>
      <c r="DS86" s="6">
        <f ca="1"/>
        <v>1</v>
      </c>
      <c r="DT86" s="6">
        <f ca="1"/>
        <v>0</v>
      </c>
      <c r="DU86" s="6">
        <f ca="1"/>
        <v>0</v>
      </c>
      <c r="DV86" s="6">
        <f ca="1"/>
        <v>0</v>
      </c>
      <c r="DW86" s="6">
        <f ca="1"/>
        <v>0</v>
      </c>
      <c r="EA86" s="6">
        <f ca="1"/>
        <v>0</v>
      </c>
      <c r="EB86" s="6">
        <f ca="1"/>
        <v>0.89885057471264374</v>
      </c>
      <c r="EC86" s="6">
        <f ca="1"/>
        <v>0</v>
      </c>
      <c r="ED86" s="6">
        <f ca="1"/>
        <v>1</v>
      </c>
      <c r="EE86" s="6">
        <f ca="1"/>
        <v>0</v>
      </c>
      <c r="EF86" s="6">
        <f ca="1"/>
        <v>0</v>
      </c>
      <c r="EG86" s="6">
        <f ca="1"/>
        <v>0</v>
      </c>
      <c r="EH86" s="6">
        <f ca="1"/>
        <v>0</v>
      </c>
      <c r="EK86" s="6">
        <f ca="1"/>
        <v>78.2</v>
      </c>
      <c r="EO86" s="6">
        <f t="shared" ca="1" si="22"/>
        <v>0</v>
      </c>
      <c r="EP86" s="6">
        <f t="shared" ca="1" si="21"/>
        <v>0</v>
      </c>
      <c r="EQ86" s="6">
        <f t="shared" ca="1" si="21"/>
        <v>0</v>
      </c>
      <c r="ER86" s="6">
        <f t="shared" ca="1" si="21"/>
        <v>78.2</v>
      </c>
      <c r="ES86" s="6">
        <f t="shared" ca="1" si="21"/>
        <v>0</v>
      </c>
      <c r="ET86" s="6">
        <f t="shared" ca="1" si="21"/>
        <v>0</v>
      </c>
      <c r="EU86" s="6">
        <f t="shared" ca="1" si="21"/>
        <v>0</v>
      </c>
      <c r="EV86" s="6">
        <f t="shared" ca="1" si="21"/>
        <v>0</v>
      </c>
    </row>
    <row r="87" spans="1:152" x14ac:dyDescent="0.2">
      <c r="A87" s="69"/>
      <c r="B87" s="1" t="s">
        <v>29</v>
      </c>
      <c r="L87" s="6">
        <v>0</v>
      </c>
      <c r="M87" s="6">
        <v>0</v>
      </c>
      <c r="N87" s="6">
        <v>12.6</v>
      </c>
      <c r="O87" s="6">
        <v>-12.1</v>
      </c>
      <c r="P87" s="6">
        <v>-0.5</v>
      </c>
      <c r="Q87" s="6">
        <v>0</v>
      </c>
      <c r="Z87" s="6">
        <f t="shared" si="18"/>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9"/>
        <v>0</v>
      </c>
      <c r="BT87" s="6">
        <f ca="1"/>
        <v>0</v>
      </c>
      <c r="BU87" s="6">
        <f ca="1"/>
        <v>0</v>
      </c>
      <c r="BV87" s="6">
        <f ca="1"/>
        <v>0</v>
      </c>
      <c r="BW87" s="6">
        <f ca="1"/>
        <v>0.96031746031746024</v>
      </c>
      <c r="BX87" s="6">
        <f ca="1"/>
        <v>3.968253968253968E-2</v>
      </c>
      <c r="BY87" s="6">
        <f ca="1"/>
        <v>0</v>
      </c>
      <c r="CA87" s="7">
        <f t="shared" ca="1" si="20"/>
        <v>0.99999999999999989</v>
      </c>
      <c r="CQ87" s="69"/>
      <c r="CR87" s="1" t="s">
        <v>29</v>
      </c>
      <c r="DD87" s="6">
        <f ca="1"/>
        <v>0</v>
      </c>
      <c r="DE87" s="6">
        <f ca="1"/>
        <v>0</v>
      </c>
      <c r="DF87" s="6">
        <f ca="1"/>
        <v>0</v>
      </c>
      <c r="DG87" s="6">
        <f ca="1"/>
        <v>0.16112531969309465</v>
      </c>
      <c r="DH87" s="6">
        <f ca="1"/>
        <v>0</v>
      </c>
      <c r="DI87" s="6">
        <f ca="1"/>
        <v>0</v>
      </c>
      <c r="DJ87" s="6">
        <f ca="1"/>
        <v>0</v>
      </c>
      <c r="DK87" s="6">
        <f ca="1"/>
        <v>0</v>
      </c>
      <c r="DP87" s="6">
        <f ca="1"/>
        <v>0</v>
      </c>
      <c r="DQ87" s="6">
        <f ca="1"/>
        <v>0</v>
      </c>
      <c r="DR87" s="6">
        <f ca="1"/>
        <v>0</v>
      </c>
      <c r="DS87" s="6">
        <f ca="1"/>
        <v>-0.16112531969309465</v>
      </c>
      <c r="DT87" s="6">
        <f ca="1"/>
        <v>1</v>
      </c>
      <c r="DU87" s="6">
        <f ca="1"/>
        <v>0</v>
      </c>
      <c r="DV87" s="6">
        <f ca="1"/>
        <v>0</v>
      </c>
      <c r="DW87" s="6">
        <f ca="1"/>
        <v>0</v>
      </c>
      <c r="EA87" s="6">
        <f ca="1"/>
        <v>0</v>
      </c>
      <c r="EB87" s="6">
        <f ca="1"/>
        <v>0.14482758620689659</v>
      </c>
      <c r="EC87" s="6">
        <f ca="1"/>
        <v>0</v>
      </c>
      <c r="ED87" s="6">
        <f ca="1"/>
        <v>0.16112531969309465</v>
      </c>
      <c r="EE87" s="6">
        <f ca="1"/>
        <v>1</v>
      </c>
      <c r="EF87" s="6">
        <f ca="1"/>
        <v>0</v>
      </c>
      <c r="EG87" s="6">
        <f ca="1"/>
        <v>0</v>
      </c>
      <c r="EH87" s="6">
        <f ca="1"/>
        <v>0</v>
      </c>
      <c r="EK87" s="6">
        <f ca="1"/>
        <v>12.600000000000003</v>
      </c>
      <c r="EO87" s="6">
        <f t="shared" ca="1" si="22"/>
        <v>0</v>
      </c>
      <c r="EP87" s="6">
        <f t="shared" ca="1" si="21"/>
        <v>0</v>
      </c>
      <c r="EQ87" s="6">
        <f t="shared" ca="1" si="21"/>
        <v>0</v>
      </c>
      <c r="ER87" s="6">
        <f t="shared" ca="1" si="21"/>
        <v>0</v>
      </c>
      <c r="ES87" s="6">
        <f t="shared" ca="1" si="21"/>
        <v>12.600000000000003</v>
      </c>
      <c r="ET87" s="6">
        <f t="shared" ca="1" si="21"/>
        <v>0</v>
      </c>
      <c r="EU87" s="6">
        <f t="shared" ca="1" si="21"/>
        <v>0</v>
      </c>
      <c r="EV87" s="6">
        <f t="shared" ca="1" si="21"/>
        <v>0</v>
      </c>
    </row>
    <row r="88" spans="1:152" x14ac:dyDescent="0.2">
      <c r="A88" s="69"/>
      <c r="B88" s="1" t="s">
        <v>19</v>
      </c>
      <c r="L88" s="6">
        <v>0</v>
      </c>
      <c r="M88" s="6">
        <v>0</v>
      </c>
      <c r="N88" s="6">
        <v>0</v>
      </c>
      <c r="O88" s="6">
        <v>25.2</v>
      </c>
      <c r="P88" s="6">
        <v>0</v>
      </c>
      <c r="Q88" s="6">
        <v>0</v>
      </c>
      <c r="Z88" s="6">
        <f t="shared" si="18"/>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9"/>
        <v>0</v>
      </c>
      <c r="BT88" s="6">
        <f ca="1"/>
        <v>0</v>
      </c>
      <c r="BU88" s="6">
        <f ca="1"/>
        <v>0</v>
      </c>
      <c r="BV88" s="6">
        <f ca="1"/>
        <v>0</v>
      </c>
      <c r="BW88" s="6">
        <f ca="1"/>
        <v>0</v>
      </c>
      <c r="BX88" s="6">
        <f ca="1"/>
        <v>0</v>
      </c>
      <c r="BY88" s="6">
        <f ca="1"/>
        <v>0</v>
      </c>
      <c r="CA88" s="7">
        <f t="shared" ca="1" si="20"/>
        <v>0</v>
      </c>
      <c r="CQ88" s="69"/>
      <c r="CR88" s="1" t="s">
        <v>19</v>
      </c>
      <c r="DD88" s="6">
        <f ca="1"/>
        <v>0</v>
      </c>
      <c r="DE88" s="6">
        <f ca="1"/>
        <v>0</v>
      </c>
      <c r="DF88" s="6">
        <f ca="1"/>
        <v>0</v>
      </c>
      <c r="DG88" s="6">
        <f ca="1"/>
        <v>0.23443008225616924</v>
      </c>
      <c r="DH88" s="6">
        <f ca="1"/>
        <v>0.54504504504504503</v>
      </c>
      <c r="DI88" s="6">
        <f ca="1"/>
        <v>0</v>
      </c>
      <c r="DJ88" s="6">
        <f ca="1"/>
        <v>0</v>
      </c>
      <c r="DK88" s="6">
        <f ca="1"/>
        <v>0</v>
      </c>
      <c r="DP88" s="6">
        <f ca="1"/>
        <v>0</v>
      </c>
      <c r="DQ88" s="6">
        <f ca="1"/>
        <v>0</v>
      </c>
      <c r="DR88" s="6">
        <f ca="1"/>
        <v>0</v>
      </c>
      <c r="DS88" s="6">
        <f ca="1"/>
        <v>-0.23443008225616924</v>
      </c>
      <c r="DT88" s="6">
        <f ca="1"/>
        <v>-0.54504504504504503</v>
      </c>
      <c r="DU88" s="6">
        <f ca="1"/>
        <v>1</v>
      </c>
      <c r="DV88" s="6">
        <f ca="1"/>
        <v>0</v>
      </c>
      <c r="DW88" s="6">
        <f ca="1"/>
        <v>0</v>
      </c>
      <c r="EA88" s="6">
        <f ca="1"/>
        <v>0</v>
      </c>
      <c r="EB88" s="6">
        <f ca="1"/>
        <v>0.28965517241379313</v>
      </c>
      <c r="EC88" s="6">
        <f ca="1"/>
        <v>0</v>
      </c>
      <c r="ED88" s="6">
        <f ca="1"/>
        <v>0.32225063938618931</v>
      </c>
      <c r="EE88" s="6">
        <f ca="1"/>
        <v>0.54504504504504503</v>
      </c>
      <c r="EF88" s="6">
        <f ca="1"/>
        <v>1</v>
      </c>
      <c r="EG88" s="6">
        <f ca="1"/>
        <v>0</v>
      </c>
      <c r="EH88" s="6">
        <f ca="1"/>
        <v>0</v>
      </c>
      <c r="EK88" s="6">
        <f ca="1"/>
        <v>25.200000000000003</v>
      </c>
      <c r="EO88" s="6">
        <f t="shared" ca="1" si="22"/>
        <v>0</v>
      </c>
      <c r="EP88" s="6">
        <f t="shared" ca="1" si="21"/>
        <v>0</v>
      </c>
      <c r="EQ88" s="6">
        <f t="shared" ca="1" si="21"/>
        <v>0</v>
      </c>
      <c r="ER88" s="6">
        <f t="shared" ca="1" si="21"/>
        <v>0</v>
      </c>
      <c r="ES88" s="6">
        <f t="shared" ca="1" si="21"/>
        <v>0</v>
      </c>
      <c r="ET88" s="6">
        <f t="shared" ca="1" si="21"/>
        <v>25.200000000000003</v>
      </c>
      <c r="EU88" s="6">
        <f t="shared" ca="1" si="21"/>
        <v>0</v>
      </c>
      <c r="EV88" s="6">
        <f t="shared" ca="1" si="21"/>
        <v>0</v>
      </c>
    </row>
    <row r="89" spans="1:152" x14ac:dyDescent="0.2">
      <c r="A89" s="69"/>
      <c r="B89" s="1" t="s">
        <v>17</v>
      </c>
      <c r="L89" s="6">
        <v>0</v>
      </c>
      <c r="M89" s="6">
        <v>0</v>
      </c>
      <c r="N89" s="6">
        <v>0</v>
      </c>
      <c r="O89" s="6">
        <v>0</v>
      </c>
      <c r="P89" s="6">
        <v>0.4</v>
      </c>
      <c r="Q89" s="6">
        <v>0</v>
      </c>
      <c r="Z89" s="6">
        <f t="shared" si="18"/>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9"/>
        <v>0</v>
      </c>
      <c r="BT89" s="6">
        <f ca="1"/>
        <v>0</v>
      </c>
      <c r="BU89" s="6">
        <f ca="1"/>
        <v>0</v>
      </c>
      <c r="BV89" s="6">
        <f ca="1"/>
        <v>0</v>
      </c>
      <c r="BW89" s="6">
        <f ca="1"/>
        <v>0</v>
      </c>
      <c r="BX89" s="6">
        <f ca="1"/>
        <v>0</v>
      </c>
      <c r="BY89" s="6">
        <f ca="1"/>
        <v>0</v>
      </c>
      <c r="CA89" s="7">
        <f t="shared" ca="1" si="20"/>
        <v>0</v>
      </c>
      <c r="CQ89" s="69"/>
      <c r="CR89" s="1" t="s">
        <v>17</v>
      </c>
      <c r="DD89" s="6">
        <f ca="1"/>
        <v>0</v>
      </c>
      <c r="DE89" s="6">
        <f ca="1"/>
        <v>0</v>
      </c>
      <c r="DF89" s="6">
        <f ca="1"/>
        <v>1.7408470926058867E-2</v>
      </c>
      <c r="DG89" s="6">
        <f ca="1"/>
        <v>0</v>
      </c>
      <c r="DH89" s="6">
        <f ca="1"/>
        <v>7.9763898859376255E-4</v>
      </c>
      <c r="DI89" s="6">
        <f ca="1"/>
        <v>0</v>
      </c>
      <c r="DJ89" s="6">
        <f ca="1"/>
        <v>0</v>
      </c>
      <c r="DK89" s="6">
        <f ca="1"/>
        <v>0</v>
      </c>
      <c r="DP89" s="6">
        <f ca="1"/>
        <v>0</v>
      </c>
      <c r="DQ89" s="6">
        <f ca="1"/>
        <v>0</v>
      </c>
      <c r="DR89" s="6">
        <f ca="1"/>
        <v>-1.7408470926058867E-2</v>
      </c>
      <c r="DS89" s="6">
        <f ca="1"/>
        <v>0</v>
      </c>
      <c r="DT89" s="6">
        <f ca="1"/>
        <v>-7.9763898859376255E-4</v>
      </c>
      <c r="DU89" s="6">
        <f ca="1"/>
        <v>0</v>
      </c>
      <c r="DV89" s="6">
        <f ca="1"/>
        <v>1</v>
      </c>
      <c r="DW89" s="6">
        <f ca="1"/>
        <v>0</v>
      </c>
      <c r="EA89" s="6">
        <f ca="1"/>
        <v>4.0201005025125632E-3</v>
      </c>
      <c r="EB89" s="6">
        <f ca="1"/>
        <v>1.1552012938254495E-4</v>
      </c>
      <c r="EC89" s="6">
        <f ca="1"/>
        <v>1.7946877243359659E-2</v>
      </c>
      <c r="ED89" s="6">
        <f ca="1"/>
        <v>1.2851983703684666E-4</v>
      </c>
      <c r="EE89" s="6">
        <f ca="1"/>
        <v>7.9763898859376255E-4</v>
      </c>
      <c r="EF89" s="6">
        <f ca="1"/>
        <v>0</v>
      </c>
      <c r="EG89" s="6">
        <f ca="1"/>
        <v>1</v>
      </c>
      <c r="EH89" s="6">
        <f ca="1"/>
        <v>0</v>
      </c>
      <c r="EK89" s="6">
        <f ca="1"/>
        <v>0.4</v>
      </c>
      <c r="EO89" s="6">
        <f t="shared" ca="1" si="22"/>
        <v>0</v>
      </c>
      <c r="EP89" s="6">
        <f t="shared" ca="1" si="21"/>
        <v>0</v>
      </c>
      <c r="EQ89" s="6">
        <f t="shared" ca="1" si="21"/>
        <v>0</v>
      </c>
      <c r="ER89" s="6">
        <f t="shared" ca="1" si="21"/>
        <v>0</v>
      </c>
      <c r="ES89" s="6">
        <f t="shared" ca="1" si="21"/>
        <v>0</v>
      </c>
      <c r="ET89" s="6">
        <f t="shared" ca="1" si="21"/>
        <v>0</v>
      </c>
      <c r="EU89" s="6">
        <f t="shared" ca="1" si="21"/>
        <v>0.4</v>
      </c>
      <c r="EV89" s="6">
        <f t="shared" ca="1" si="21"/>
        <v>0</v>
      </c>
    </row>
    <row r="90" spans="1:152" x14ac:dyDescent="0.2">
      <c r="A90" s="69"/>
      <c r="B90" s="1" t="s">
        <v>18</v>
      </c>
      <c r="L90" s="6">
        <v>0</v>
      </c>
      <c r="M90" s="6">
        <v>0</v>
      </c>
      <c r="N90" s="6">
        <v>0</v>
      </c>
      <c r="O90" s="6">
        <v>0</v>
      </c>
      <c r="P90" s="6">
        <v>0</v>
      </c>
      <c r="Q90" s="6">
        <v>5.9</v>
      </c>
      <c r="Z90" s="6">
        <f t="shared" si="18"/>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9"/>
        <v>0</v>
      </c>
      <c r="BT90" s="6">
        <f ca="1"/>
        <v>0</v>
      </c>
      <c r="BU90" s="6">
        <f ca="1"/>
        <v>0</v>
      </c>
      <c r="BV90" s="6">
        <f ca="1"/>
        <v>0</v>
      </c>
      <c r="BW90" s="6">
        <f ca="1"/>
        <v>0</v>
      </c>
      <c r="BX90" s="6">
        <f ca="1"/>
        <v>0</v>
      </c>
      <c r="BY90" s="6">
        <f ca="1"/>
        <v>0</v>
      </c>
      <c r="CA90" s="7">
        <f t="shared" ca="1" si="20"/>
        <v>0</v>
      </c>
      <c r="CQ90" s="69"/>
      <c r="CR90" s="1" t="s">
        <v>18</v>
      </c>
      <c r="DD90" s="6">
        <f ca="1"/>
        <v>0</v>
      </c>
      <c r="DE90" s="6">
        <f ca="1"/>
        <v>0</v>
      </c>
      <c r="DF90" s="6">
        <f ca="1"/>
        <v>0</v>
      </c>
      <c r="DG90" s="6">
        <f ca="1"/>
        <v>7.5447570332480826E-2</v>
      </c>
      <c r="DH90" s="6">
        <f ca="1"/>
        <v>0</v>
      </c>
      <c r="DI90" s="6">
        <f ca="1"/>
        <v>0</v>
      </c>
      <c r="DJ90" s="6">
        <f ca="1"/>
        <v>0</v>
      </c>
      <c r="DK90" s="6">
        <f ca="1"/>
        <v>0</v>
      </c>
      <c r="DP90" s="6">
        <f ca="1"/>
        <v>0</v>
      </c>
      <c r="DQ90" s="6">
        <f ca="1"/>
        <v>0</v>
      </c>
      <c r="DR90" s="6">
        <f ca="1"/>
        <v>0</v>
      </c>
      <c r="DS90" s="6">
        <f ca="1"/>
        <v>-7.5447570332480826E-2</v>
      </c>
      <c r="DT90" s="6">
        <f ca="1"/>
        <v>0</v>
      </c>
      <c r="DU90" s="6">
        <f ca="1"/>
        <v>0</v>
      </c>
      <c r="DV90" s="6">
        <f ca="1"/>
        <v>0</v>
      </c>
      <c r="DW90" s="6">
        <f ca="1"/>
        <v>1</v>
      </c>
      <c r="EA90" s="6">
        <f ca="1"/>
        <v>0</v>
      </c>
      <c r="EB90" s="6">
        <f ca="1"/>
        <v>6.7816091954022995E-2</v>
      </c>
      <c r="EC90" s="6">
        <f ca="1"/>
        <v>0</v>
      </c>
      <c r="ED90" s="6">
        <f ca="1"/>
        <v>7.5447570332480826E-2</v>
      </c>
      <c r="EE90" s="6">
        <f ca="1"/>
        <v>0</v>
      </c>
      <c r="EF90" s="6">
        <f ca="1"/>
        <v>0</v>
      </c>
      <c r="EG90" s="6">
        <f ca="1"/>
        <v>0</v>
      </c>
      <c r="EH90" s="6">
        <f ca="1"/>
        <v>1</v>
      </c>
      <c r="EK90" s="6">
        <f ca="1"/>
        <v>5.9</v>
      </c>
      <c r="EO90" s="6">
        <f t="shared" ca="1" si="22"/>
        <v>0</v>
      </c>
      <c r="EP90" s="6">
        <f t="shared" ca="1" si="21"/>
        <v>0</v>
      </c>
      <c r="EQ90" s="6">
        <f t="shared" ca="1" si="21"/>
        <v>0</v>
      </c>
      <c r="ER90" s="6">
        <f t="shared" ca="1" si="21"/>
        <v>0</v>
      </c>
      <c r="ES90" s="6">
        <f t="shared" ca="1" si="21"/>
        <v>0</v>
      </c>
      <c r="ET90" s="6">
        <f t="shared" ca="1" si="21"/>
        <v>0</v>
      </c>
      <c r="EU90" s="6">
        <f t="shared" ca="1" si="21"/>
        <v>0</v>
      </c>
      <c r="EV90" s="6">
        <f t="shared" ca="1" si="21"/>
        <v>5.9</v>
      </c>
    </row>
    <row r="91" spans="1:152" ht="19" x14ac:dyDescent="0.2">
      <c r="L91" s="75" t="s">
        <v>13</v>
      </c>
      <c r="M91" s="75"/>
      <c r="N91" s="75"/>
      <c r="O91" s="75"/>
      <c r="P91" s="75"/>
      <c r="Q91" s="75"/>
      <c r="Z91" s="59"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0"/>
      <c r="CO91" s="8"/>
      <c r="DD91" s="67" t="s">
        <v>141</v>
      </c>
      <c r="DE91" s="67"/>
      <c r="DF91" s="67"/>
      <c r="DG91" s="67"/>
      <c r="DH91" s="67"/>
      <c r="DI91" s="67"/>
      <c r="DJ91" s="67"/>
      <c r="DK91" s="67"/>
      <c r="DP91" s="67" t="s">
        <v>142</v>
      </c>
      <c r="DQ91" s="67"/>
      <c r="DR91" s="67"/>
      <c r="DS91" s="67"/>
      <c r="DT91" s="67"/>
      <c r="DU91" s="67"/>
      <c r="DV91" s="67"/>
      <c r="DW91" s="67"/>
      <c r="EA91" s="67" t="s">
        <v>170</v>
      </c>
      <c r="EB91" s="67"/>
      <c r="EC91" s="67"/>
      <c r="ED91" s="67"/>
      <c r="EE91" s="67"/>
      <c r="EF91" s="67"/>
      <c r="EG91" s="67"/>
      <c r="EH91" s="67"/>
      <c r="EK91" s="59" t="s">
        <v>174</v>
      </c>
      <c r="EO91" s="67" t="s">
        <v>176</v>
      </c>
      <c r="EP91" s="67"/>
      <c r="EQ91" s="67"/>
      <c r="ER91" s="67"/>
      <c r="ES91" s="67"/>
      <c r="ET91" s="67"/>
      <c r="EU91" s="67"/>
      <c r="EV91" s="67"/>
    </row>
    <row r="92" spans="1:152"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152" ht="17" x14ac:dyDescent="0.2">
      <c r="J93" s="69"/>
      <c r="K93" s="37" t="s">
        <v>81</v>
      </c>
      <c r="L93" s="6">
        <v>0</v>
      </c>
      <c r="M93" s="6">
        <v>0</v>
      </c>
      <c r="N93" s="6">
        <v>0</v>
      </c>
      <c r="O93" s="6">
        <v>25.2</v>
      </c>
      <c r="P93" s="6">
        <v>0</v>
      </c>
      <c r="Q93" s="6">
        <v>0</v>
      </c>
    </row>
    <row r="94" spans="1:152" x14ac:dyDescent="0.2">
      <c r="J94" s="69"/>
      <c r="K94" s="1" t="s">
        <v>33</v>
      </c>
      <c r="L94" s="6">
        <v>0</v>
      </c>
      <c r="M94" s="6">
        <v>0</v>
      </c>
      <c r="N94" s="6">
        <v>0</v>
      </c>
      <c r="O94" s="6">
        <v>0</v>
      </c>
      <c r="P94" s="6">
        <v>0.4</v>
      </c>
      <c r="Q94" s="6">
        <v>5.9</v>
      </c>
      <c r="R94" s="17"/>
      <c r="S94" s="17"/>
      <c r="T94" s="17"/>
      <c r="U94" s="17"/>
      <c r="V94" s="17"/>
      <c r="W94" s="17"/>
      <c r="X94" s="17"/>
      <c r="Y94" s="17"/>
      <c r="Z94" s="17"/>
      <c r="AA94" s="17"/>
    </row>
    <row r="95" spans="1:152"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59"/>
      <c r="B101" s="59"/>
      <c r="C101" s="59"/>
      <c r="D101" s="59"/>
      <c r="E101" s="59"/>
      <c r="F101" s="59"/>
      <c r="G101" s="59"/>
      <c r="H101" s="5"/>
      <c r="I101" s="5"/>
    </row>
    <row r="102" spans="1:40" ht="16" customHeight="1" x14ac:dyDescent="0.2">
      <c r="A102" s="69" t="s">
        <v>4</v>
      </c>
      <c r="B102" s="1" t="s">
        <v>23</v>
      </c>
      <c r="C102" s="6">
        <f t="array" ref="C102:C109">TRANSPOSE(C78:J78)</f>
        <v>97</v>
      </c>
      <c r="E102" s="6">
        <f t="shared" ref="E102:E109" si="23">Z83</f>
        <v>-97</v>
      </c>
      <c r="F102" s="63"/>
      <c r="G102" s="4">
        <f t="shared" ref="G102:G109" si="24">Z42</f>
        <v>0</v>
      </c>
      <c r="I102" s="7">
        <f>C102+E102-G102</f>
        <v>0</v>
      </c>
    </row>
    <row r="103" spans="1:40" x14ac:dyDescent="0.2">
      <c r="A103" s="69"/>
      <c r="B103" s="1" t="s">
        <v>1</v>
      </c>
      <c r="C103" s="6">
        <v>87</v>
      </c>
      <c r="E103" s="6">
        <f t="shared" si="23"/>
        <v>-87</v>
      </c>
      <c r="F103" s="63"/>
      <c r="G103" s="4">
        <f t="shared" si="24"/>
        <v>0</v>
      </c>
      <c r="I103" s="7">
        <f t="shared" ref="I103:I109" si="25">C103+E103-G103</f>
        <v>0</v>
      </c>
    </row>
    <row r="104" spans="1:40" x14ac:dyDescent="0.2">
      <c r="A104" s="69"/>
      <c r="B104" s="1" t="s">
        <v>27</v>
      </c>
      <c r="C104" s="6">
        <v>0</v>
      </c>
      <c r="E104" s="6">
        <f t="shared" si="23"/>
        <v>0</v>
      </c>
      <c r="G104" s="4">
        <f t="shared" si="24"/>
        <v>0</v>
      </c>
      <c r="I104" s="7">
        <f t="shared" si="25"/>
        <v>0</v>
      </c>
    </row>
    <row r="105" spans="1:40" x14ac:dyDescent="0.2">
      <c r="A105" s="69"/>
      <c r="B105" s="1" t="s">
        <v>26</v>
      </c>
      <c r="C105" s="6">
        <v>0</v>
      </c>
      <c r="D105" s="9" t="s">
        <v>56</v>
      </c>
      <c r="E105" s="6">
        <f t="shared" si="23"/>
        <v>0</v>
      </c>
      <c r="F105" s="59" t="s">
        <v>9</v>
      </c>
      <c r="G105" s="4">
        <f t="shared" si="24"/>
        <v>0</v>
      </c>
      <c r="H105" s="60" t="s">
        <v>10</v>
      </c>
      <c r="I105" s="7">
        <f t="shared" si="25"/>
        <v>0</v>
      </c>
    </row>
    <row r="106" spans="1:40" x14ac:dyDescent="0.2">
      <c r="A106" s="69"/>
      <c r="B106" s="1" t="s">
        <v>29</v>
      </c>
      <c r="C106" s="6">
        <v>0</v>
      </c>
      <c r="E106" s="6">
        <f t="shared" si="23"/>
        <v>0</v>
      </c>
      <c r="F106" s="63"/>
      <c r="G106" s="4">
        <f t="shared" si="24"/>
        <v>0</v>
      </c>
      <c r="I106" s="7">
        <f t="shared" si="25"/>
        <v>0</v>
      </c>
    </row>
    <row r="107" spans="1:40" x14ac:dyDescent="0.2">
      <c r="A107" s="69"/>
      <c r="B107" s="1" t="s">
        <v>19</v>
      </c>
      <c r="C107" s="6">
        <v>0</v>
      </c>
      <c r="E107" s="6">
        <f t="shared" si="23"/>
        <v>25.2</v>
      </c>
      <c r="F107" s="63"/>
      <c r="G107" s="4">
        <f t="shared" si="24"/>
        <v>25.2</v>
      </c>
      <c r="I107" s="7">
        <f t="shared" si="25"/>
        <v>0</v>
      </c>
    </row>
    <row r="108" spans="1:40" x14ac:dyDescent="0.2">
      <c r="A108" s="69"/>
      <c r="B108" s="1" t="s">
        <v>17</v>
      </c>
      <c r="C108" s="6">
        <v>0</v>
      </c>
      <c r="E108" s="6">
        <f t="shared" si="23"/>
        <v>0.4</v>
      </c>
      <c r="G108" s="4">
        <f t="shared" si="24"/>
        <v>0.4</v>
      </c>
      <c r="I108" s="7">
        <f t="shared" si="25"/>
        <v>0</v>
      </c>
    </row>
    <row r="109" spans="1:40" x14ac:dyDescent="0.2">
      <c r="A109" s="69"/>
      <c r="B109" s="1" t="s">
        <v>18</v>
      </c>
      <c r="C109" s="6">
        <v>0</v>
      </c>
      <c r="E109" s="6">
        <f t="shared" si="23"/>
        <v>5.9</v>
      </c>
      <c r="F109" s="63"/>
      <c r="G109" s="4">
        <f t="shared" si="24"/>
        <v>5.9</v>
      </c>
      <c r="I109" s="7">
        <f t="shared" si="25"/>
        <v>0</v>
      </c>
    </row>
    <row r="110" spans="1:40" ht="19" x14ac:dyDescent="0.2">
      <c r="C110" s="60" t="s">
        <v>55</v>
      </c>
      <c r="E110" s="59" t="s">
        <v>11</v>
      </c>
      <c r="F110" s="8"/>
      <c r="G110" s="59"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60" t="s">
        <v>32</v>
      </c>
      <c r="D113" s="37" t="s">
        <v>81</v>
      </c>
      <c r="E113" s="60" t="s">
        <v>33</v>
      </c>
      <c r="G113" s="60" t="s">
        <v>32</v>
      </c>
      <c r="H113" s="37" t="s">
        <v>81</v>
      </c>
      <c r="I113" s="60" t="s">
        <v>33</v>
      </c>
      <c r="K113" s="60" t="s">
        <v>32</v>
      </c>
      <c r="L113" s="37" t="s">
        <v>81</v>
      </c>
      <c r="M113" s="60" t="s">
        <v>33</v>
      </c>
      <c r="O113" s="60" t="s">
        <v>32</v>
      </c>
      <c r="P113" s="37" t="s">
        <v>81</v>
      </c>
      <c r="Q113" s="60" t="s">
        <v>33</v>
      </c>
      <c r="AL113" s="18"/>
      <c r="AM113" s="18"/>
      <c r="AN113" s="18"/>
    </row>
    <row r="114" spans="1:43" x14ac:dyDescent="0.2">
      <c r="A114" s="69" t="s">
        <v>3</v>
      </c>
      <c r="B114" s="1" t="s">
        <v>22</v>
      </c>
      <c r="C114" s="6">
        <f>Z62</f>
        <v>22.4</v>
      </c>
      <c r="D114" s="6">
        <f t="shared" ref="D114:E119" si="26">AA62</f>
        <v>0</v>
      </c>
      <c r="E114" s="6">
        <f t="shared" si="26"/>
        <v>0</v>
      </c>
      <c r="G114" s="6">
        <f t="array" ref="G114:I119">TRANSPOSE(L92:Q94)</f>
        <v>-77.599999999999994</v>
      </c>
      <c r="H114" s="6">
        <v>0</v>
      </c>
      <c r="I114" s="6">
        <v>0</v>
      </c>
      <c r="K114" s="6">
        <f t="array" ref="K114:M119">TRANSPOSE(L51:Q53)</f>
        <v>100</v>
      </c>
      <c r="L114" s="6">
        <v>0</v>
      </c>
      <c r="M114" s="6">
        <v>0</v>
      </c>
      <c r="O114" s="7">
        <f>C114-G114-K114</f>
        <v>0</v>
      </c>
      <c r="P114" s="7">
        <f t="shared" ref="P114:Q119" si="27">D114-H114-L114</f>
        <v>0</v>
      </c>
      <c r="Q114" s="7">
        <f t="shared" si="27"/>
        <v>0</v>
      </c>
      <c r="AO114" s="18"/>
      <c r="AP114" s="18"/>
      <c r="AQ114" s="18"/>
    </row>
    <row r="115" spans="1:43" x14ac:dyDescent="0.2">
      <c r="A115" s="69"/>
      <c r="B115" s="1" t="s">
        <v>24</v>
      </c>
      <c r="C115" s="6">
        <f t="shared" ref="C115:C119" si="28">Z63</f>
        <v>78.2</v>
      </c>
      <c r="D115" s="6">
        <f t="shared" si="26"/>
        <v>0</v>
      </c>
      <c r="E115" s="6">
        <f t="shared" si="26"/>
        <v>0</v>
      </c>
      <c r="G115" s="6">
        <v>-8.7999999999999972</v>
      </c>
      <c r="H115" s="6">
        <v>0</v>
      </c>
      <c r="I115" s="6">
        <v>0</v>
      </c>
      <c r="K115" s="6">
        <v>87</v>
      </c>
      <c r="L115" s="6">
        <v>0</v>
      </c>
      <c r="M115" s="6">
        <v>0</v>
      </c>
      <c r="O115" s="7">
        <f t="shared" ref="O115:O119" si="29">C115-G115-K115</f>
        <v>0</v>
      </c>
      <c r="P115" s="7">
        <f t="shared" si="27"/>
        <v>0</v>
      </c>
      <c r="Q115" s="7">
        <f t="shared" si="27"/>
        <v>0</v>
      </c>
      <c r="AO115" s="18"/>
      <c r="AP115" s="18"/>
      <c r="AQ115" s="18"/>
    </row>
    <row r="116" spans="1:43" x14ac:dyDescent="0.2">
      <c r="A116" s="69"/>
      <c r="B116" s="1" t="s">
        <v>25</v>
      </c>
      <c r="C116" s="6">
        <f t="shared" si="28"/>
        <v>12.6</v>
      </c>
      <c r="D116" s="6">
        <f t="shared" si="26"/>
        <v>0</v>
      </c>
      <c r="E116" s="6">
        <f t="shared" si="26"/>
        <v>0</v>
      </c>
      <c r="F116" s="59" t="s">
        <v>37</v>
      </c>
      <c r="G116" s="6">
        <v>-5.2000000000000011</v>
      </c>
      <c r="H116" s="6">
        <v>0</v>
      </c>
      <c r="I116" s="6">
        <v>0</v>
      </c>
      <c r="J116" s="59" t="s">
        <v>37</v>
      </c>
      <c r="K116" s="6">
        <v>17.8</v>
      </c>
      <c r="L116" s="6">
        <v>0</v>
      </c>
      <c r="M116" s="6">
        <v>0</v>
      </c>
      <c r="N116" s="19" t="s">
        <v>10</v>
      </c>
      <c r="O116" s="7">
        <f t="shared" si="29"/>
        <v>0</v>
      </c>
      <c r="P116" s="7">
        <f t="shared" si="27"/>
        <v>0</v>
      </c>
      <c r="Q116" s="7">
        <f t="shared" si="27"/>
        <v>0</v>
      </c>
      <c r="AO116" s="18"/>
      <c r="AP116" s="18"/>
      <c r="AQ116" s="18"/>
    </row>
    <row r="117" spans="1:43" x14ac:dyDescent="0.2">
      <c r="A117" s="69"/>
      <c r="B117" s="1" t="s">
        <v>0</v>
      </c>
      <c r="C117" s="6">
        <f t="shared" si="28"/>
        <v>0</v>
      </c>
      <c r="D117" s="6">
        <f t="shared" si="26"/>
        <v>25.2</v>
      </c>
      <c r="E117" s="6">
        <f t="shared" si="26"/>
        <v>0</v>
      </c>
      <c r="G117" s="6">
        <v>-44.4</v>
      </c>
      <c r="H117" s="6">
        <v>25.2</v>
      </c>
      <c r="I117" s="6">
        <v>0</v>
      </c>
      <c r="K117" s="6">
        <v>44.4</v>
      </c>
      <c r="L117" s="6">
        <v>0</v>
      </c>
      <c r="M117" s="6">
        <v>0</v>
      </c>
      <c r="O117" s="7">
        <f t="shared" si="29"/>
        <v>0</v>
      </c>
      <c r="P117" s="7">
        <f t="shared" si="27"/>
        <v>0</v>
      </c>
      <c r="Q117" s="7">
        <f t="shared" si="27"/>
        <v>0</v>
      </c>
      <c r="AO117" s="18"/>
      <c r="AP117" s="18"/>
      <c r="AQ117" s="18"/>
    </row>
    <row r="118" spans="1:43" x14ac:dyDescent="0.2">
      <c r="A118" s="69"/>
      <c r="B118" s="1" t="s">
        <v>15</v>
      </c>
      <c r="C118" s="6">
        <f t="shared" si="28"/>
        <v>0</v>
      </c>
      <c r="D118" s="6">
        <f t="shared" si="26"/>
        <v>0</v>
      </c>
      <c r="E118" s="6">
        <f t="shared" si="26"/>
        <v>0.4</v>
      </c>
      <c r="G118" s="6">
        <v>-19.899999999999999</v>
      </c>
      <c r="H118" s="6">
        <v>0</v>
      </c>
      <c r="I118" s="6">
        <v>0.4</v>
      </c>
      <c r="K118" s="6">
        <v>19.899999999999999</v>
      </c>
      <c r="L118" s="6">
        <v>0</v>
      </c>
      <c r="M118" s="6">
        <v>0</v>
      </c>
      <c r="O118" s="7">
        <f t="shared" si="29"/>
        <v>0</v>
      </c>
      <c r="P118" s="7">
        <f t="shared" si="27"/>
        <v>0</v>
      </c>
      <c r="Q118" s="7">
        <f t="shared" si="27"/>
        <v>0</v>
      </c>
      <c r="AO118" s="18"/>
      <c r="AP118" s="18"/>
      <c r="AQ118" s="18"/>
    </row>
    <row r="119" spans="1:43" x14ac:dyDescent="0.2">
      <c r="A119" s="69"/>
      <c r="B119" s="1" t="s">
        <v>16</v>
      </c>
      <c r="C119" s="6">
        <f t="shared" si="28"/>
        <v>0</v>
      </c>
      <c r="D119" s="6">
        <f t="shared" si="26"/>
        <v>0</v>
      </c>
      <c r="E119" s="6">
        <f t="shared" si="26"/>
        <v>5.9</v>
      </c>
      <c r="G119" s="6">
        <v>-28.1</v>
      </c>
      <c r="H119" s="6">
        <v>0</v>
      </c>
      <c r="I119" s="6">
        <v>5.9</v>
      </c>
      <c r="K119" s="6">
        <v>28.1</v>
      </c>
      <c r="L119" s="6">
        <v>0</v>
      </c>
      <c r="M119" s="6">
        <v>0</v>
      </c>
      <c r="O119" s="7">
        <f t="shared" si="29"/>
        <v>0</v>
      </c>
      <c r="P119" s="7">
        <f t="shared" si="27"/>
        <v>0</v>
      </c>
      <c r="Q119" s="7">
        <f t="shared" si="27"/>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59"/>
      <c r="AN120" s="18"/>
      <c r="AO120" s="18"/>
      <c r="AP120" s="18"/>
    </row>
    <row r="122" spans="1:43" x14ac:dyDescent="0.2">
      <c r="D122" s="59"/>
      <c r="G122" s="17"/>
      <c r="H122" s="17"/>
      <c r="I122" s="17"/>
      <c r="J122" s="17"/>
    </row>
    <row r="123" spans="1:43" ht="47" x14ac:dyDescent="0.55000000000000004">
      <c r="A123" s="27" t="s">
        <v>66</v>
      </c>
    </row>
    <row r="125" spans="1:43" x14ac:dyDescent="0.2">
      <c r="A125" s="69" t="s">
        <v>3</v>
      </c>
      <c r="B125" s="1" t="s">
        <v>22</v>
      </c>
      <c r="C125" s="6">
        <f t="shared" ref="C125:C130" si="30">AD62</f>
        <v>22.4</v>
      </c>
      <c r="D125" s="6">
        <f t="array" ref="D125:D130">TRANSPOSE(L55:Q55)</f>
        <v>100</v>
      </c>
      <c r="F125" s="6">
        <f>C125/D125</f>
        <v>0.22399999999999998</v>
      </c>
    </row>
    <row r="126" spans="1:43" x14ac:dyDescent="0.2">
      <c r="A126" s="69"/>
      <c r="B126" s="1" t="s">
        <v>24</v>
      </c>
      <c r="C126" s="6">
        <f t="shared" si="30"/>
        <v>78.2</v>
      </c>
      <c r="D126" s="6">
        <v>87</v>
      </c>
      <c r="F126" s="6">
        <f t="shared" ref="F126:F130" si="31">C126/D126</f>
        <v>0.89885057471264374</v>
      </c>
    </row>
    <row r="127" spans="1:43" x14ac:dyDescent="0.2">
      <c r="A127" s="69"/>
      <c r="B127" s="1" t="s">
        <v>25</v>
      </c>
      <c r="C127" s="6">
        <f t="shared" si="30"/>
        <v>12.6</v>
      </c>
      <c r="D127" s="6">
        <v>17.8</v>
      </c>
      <c r="F127" s="6">
        <f t="shared" si="31"/>
        <v>0.7078651685393258</v>
      </c>
    </row>
    <row r="128" spans="1:43" x14ac:dyDescent="0.2">
      <c r="A128" s="69"/>
      <c r="B128" s="1" t="s">
        <v>0</v>
      </c>
      <c r="C128" s="6">
        <f t="shared" si="30"/>
        <v>25.2</v>
      </c>
      <c r="D128" s="6">
        <v>44.4</v>
      </c>
      <c r="F128" s="6">
        <f t="shared" si="31"/>
        <v>0.56756756756756754</v>
      </c>
    </row>
    <row r="129" spans="1:12" x14ac:dyDescent="0.2">
      <c r="A129" s="69"/>
      <c r="B129" s="1" t="s">
        <v>15</v>
      </c>
      <c r="C129" s="6">
        <f t="shared" si="30"/>
        <v>0.4</v>
      </c>
      <c r="D129" s="6">
        <v>19.899999999999999</v>
      </c>
      <c r="F129" s="6">
        <f t="shared" si="31"/>
        <v>2.0100502512562818E-2</v>
      </c>
    </row>
    <row r="130" spans="1:12" x14ac:dyDescent="0.2">
      <c r="A130" s="69"/>
      <c r="B130" s="1" t="s">
        <v>16</v>
      </c>
      <c r="C130" s="6">
        <f t="shared" si="30"/>
        <v>5.9</v>
      </c>
      <c r="D130" s="6">
        <v>28.1</v>
      </c>
      <c r="F130" s="6">
        <f t="shared" si="31"/>
        <v>0.20996441281138789</v>
      </c>
    </row>
    <row r="131" spans="1:12" ht="20" x14ac:dyDescent="0.25">
      <c r="C131" s="59" t="s">
        <v>34</v>
      </c>
      <c r="D131" s="60"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32">IF((ROW()-ROW($C$137))=(COLUMN()-COLUMN($C$137)),INDIRECT(ADDRESS(ROW(L$55),COLUMN(L$55))),0)</f>
        <v>100</v>
      </c>
      <c r="D137" s="6">
        <f t="shared" ca="1" si="32"/>
        <v>0</v>
      </c>
      <c r="E137" s="6">
        <f t="shared" ca="1" si="32"/>
        <v>0</v>
      </c>
      <c r="F137" s="6">
        <f t="shared" ca="1" si="32"/>
        <v>0</v>
      </c>
      <c r="G137" s="6">
        <f t="shared" ca="1" si="32"/>
        <v>0</v>
      </c>
      <c r="H137" s="6">
        <f t="shared" ca="1" si="32"/>
        <v>0</v>
      </c>
      <c r="J137" s="6">
        <f t="array" aca="1" ref="J137:J142" ca="1">MMULT(C137:H142, F125:F130)</f>
        <v>22.4</v>
      </c>
      <c r="L137" s="7">
        <f t="shared" ref="L137:L142" ca="1" si="33">J137-AD62</f>
        <v>0</v>
      </c>
    </row>
    <row r="138" spans="1:12" x14ac:dyDescent="0.2">
      <c r="A138" s="69"/>
      <c r="B138" s="1" t="s">
        <v>24</v>
      </c>
      <c r="C138" s="6">
        <f t="shared" ca="1" si="32"/>
        <v>0</v>
      </c>
      <c r="D138" s="6">
        <f t="shared" ca="1" si="32"/>
        <v>87</v>
      </c>
      <c r="E138" s="6">
        <f t="shared" ca="1" si="32"/>
        <v>0</v>
      </c>
      <c r="F138" s="6">
        <f t="shared" ca="1" si="32"/>
        <v>0</v>
      </c>
      <c r="G138" s="6">
        <f t="shared" ca="1" si="32"/>
        <v>0</v>
      </c>
      <c r="H138" s="6">
        <f t="shared" ca="1" si="32"/>
        <v>0</v>
      </c>
      <c r="J138" s="6">
        <f ca="1"/>
        <v>78.2</v>
      </c>
      <c r="L138" s="7">
        <f t="shared" ca="1" si="33"/>
        <v>0</v>
      </c>
    </row>
    <row r="139" spans="1:12" x14ac:dyDescent="0.2">
      <c r="A139" s="69"/>
      <c r="B139" s="1" t="s">
        <v>25</v>
      </c>
      <c r="C139" s="6">
        <f t="shared" ca="1" si="32"/>
        <v>0</v>
      </c>
      <c r="D139" s="6">
        <f t="shared" ca="1" si="32"/>
        <v>0</v>
      </c>
      <c r="E139" s="6">
        <f t="shared" ca="1" si="32"/>
        <v>17.8</v>
      </c>
      <c r="F139" s="6">
        <f t="shared" ca="1" si="32"/>
        <v>0</v>
      </c>
      <c r="G139" s="6">
        <f t="shared" ca="1" si="32"/>
        <v>0</v>
      </c>
      <c r="H139" s="6">
        <f t="shared" ca="1" si="32"/>
        <v>0</v>
      </c>
      <c r="J139" s="6">
        <f ca="1"/>
        <v>12.6</v>
      </c>
      <c r="L139" s="7">
        <f t="shared" ca="1" si="33"/>
        <v>0</v>
      </c>
    </row>
    <row r="140" spans="1:12" x14ac:dyDescent="0.2">
      <c r="A140" s="69"/>
      <c r="B140" s="1" t="s">
        <v>0</v>
      </c>
      <c r="C140" s="6">
        <f t="shared" ca="1" si="32"/>
        <v>0</v>
      </c>
      <c r="D140" s="6">
        <f t="shared" ca="1" si="32"/>
        <v>0</v>
      </c>
      <c r="E140" s="6">
        <f t="shared" ca="1" si="32"/>
        <v>0</v>
      </c>
      <c r="F140" s="6">
        <f t="shared" ca="1" si="32"/>
        <v>44.4</v>
      </c>
      <c r="G140" s="6">
        <f t="shared" ca="1" si="32"/>
        <v>0</v>
      </c>
      <c r="H140" s="6">
        <f t="shared" ca="1" si="32"/>
        <v>0</v>
      </c>
      <c r="J140" s="6">
        <f ca="1"/>
        <v>25.2</v>
      </c>
      <c r="L140" s="7">
        <f t="shared" ca="1" si="33"/>
        <v>0</v>
      </c>
    </row>
    <row r="141" spans="1:12" x14ac:dyDescent="0.2">
      <c r="A141" s="69"/>
      <c r="B141" s="1" t="s">
        <v>15</v>
      </c>
      <c r="C141" s="6">
        <f t="shared" ca="1" si="32"/>
        <v>0</v>
      </c>
      <c r="D141" s="6">
        <f t="shared" ca="1" si="32"/>
        <v>0</v>
      </c>
      <c r="E141" s="6">
        <f t="shared" ca="1" si="32"/>
        <v>0</v>
      </c>
      <c r="F141" s="6">
        <f t="shared" ca="1" si="32"/>
        <v>0</v>
      </c>
      <c r="G141" s="6">
        <f t="shared" ca="1" si="32"/>
        <v>19.899999999999999</v>
      </c>
      <c r="H141" s="6">
        <f t="shared" ca="1" si="32"/>
        <v>0</v>
      </c>
      <c r="J141" s="6">
        <f ca="1"/>
        <v>0.4</v>
      </c>
      <c r="L141" s="7">
        <f t="shared" ca="1" si="33"/>
        <v>0</v>
      </c>
    </row>
    <row r="142" spans="1:12" x14ac:dyDescent="0.2">
      <c r="A142" s="69"/>
      <c r="B142" s="1" t="s">
        <v>16</v>
      </c>
      <c r="C142" s="6">
        <f t="shared" ca="1" si="32"/>
        <v>0</v>
      </c>
      <c r="D142" s="6">
        <f t="shared" ca="1" si="32"/>
        <v>0</v>
      </c>
      <c r="E142" s="6">
        <f t="shared" ca="1" si="32"/>
        <v>0</v>
      </c>
      <c r="F142" s="6">
        <f t="shared" ca="1" si="32"/>
        <v>0</v>
      </c>
      <c r="G142" s="6">
        <f t="shared" ca="1" si="32"/>
        <v>0</v>
      </c>
      <c r="H142" s="6">
        <f t="shared" ca="1" si="32"/>
        <v>28.1</v>
      </c>
      <c r="J142" s="6">
        <f ca="1"/>
        <v>5.9</v>
      </c>
      <c r="L142" s="7">
        <f t="shared" ca="1" si="33"/>
        <v>0</v>
      </c>
    </row>
    <row r="143" spans="1:12" ht="18" x14ac:dyDescent="0.25">
      <c r="C143" s="67" t="s">
        <v>77</v>
      </c>
      <c r="D143" s="67"/>
      <c r="E143" s="67"/>
      <c r="F143" s="67"/>
      <c r="G143" s="67"/>
      <c r="H143" s="67"/>
      <c r="J143" s="33" t="s">
        <v>79</v>
      </c>
    </row>
    <row r="144" spans="1:12" x14ac:dyDescent="0.2">
      <c r="L144" t="s">
        <v>78</v>
      </c>
    </row>
  </sheetData>
  <mergeCells count="96">
    <mergeCell ref="EO68:ET68"/>
    <mergeCell ref="EO91:EV91"/>
    <mergeCell ref="EA91:EH91"/>
    <mergeCell ref="DP81:DW81"/>
    <mergeCell ref="DP91:DW91"/>
    <mergeCell ref="EA81:EH81"/>
    <mergeCell ref="EA60:EH60"/>
    <mergeCell ref="EA68:EH68"/>
    <mergeCell ref="DD40:DI40"/>
    <mergeCell ref="DD68:DK68"/>
    <mergeCell ref="DD60:DK60"/>
    <mergeCell ref="CQ83:CQ90"/>
    <mergeCell ref="DD91:DK91"/>
    <mergeCell ref="DD81:DK81"/>
    <mergeCell ref="CQ64:CQ69"/>
    <mergeCell ref="CQ62:CQ63"/>
    <mergeCell ref="CS60:CZ60"/>
    <mergeCell ref="CS70:CZ70"/>
    <mergeCell ref="CS72:CZ72"/>
    <mergeCell ref="DD50:DI50"/>
    <mergeCell ref="C143:H143"/>
    <mergeCell ref="CP28:CP29"/>
    <mergeCell ref="CR30:CY30"/>
    <mergeCell ref="CR26:CY26"/>
    <mergeCell ref="CQ42:CQ49"/>
    <mergeCell ref="CS50:CT50"/>
    <mergeCell ref="C120:E120"/>
    <mergeCell ref="G120:I120"/>
    <mergeCell ref="K120:M120"/>
    <mergeCell ref="A125:A130"/>
    <mergeCell ref="C135:H135"/>
    <mergeCell ref="A137:A142"/>
    <mergeCell ref="J92:J94"/>
    <mergeCell ref="L95:Q95"/>
    <mergeCell ref="A100:I100"/>
    <mergeCell ref="A102:A109"/>
    <mergeCell ref="A112:I112"/>
    <mergeCell ref="A114:A119"/>
    <mergeCell ref="BE81:BL81"/>
    <mergeCell ref="BT81:BY81"/>
    <mergeCell ref="A83:A90"/>
    <mergeCell ref="L91:Q91"/>
    <mergeCell ref="AI91:AP91"/>
    <mergeCell ref="AT91:BA91"/>
    <mergeCell ref="BE91:BL91"/>
    <mergeCell ref="BT91:BY91"/>
    <mergeCell ref="C77:J77"/>
    <mergeCell ref="AI77:AJ77"/>
    <mergeCell ref="AL77:AM77"/>
    <mergeCell ref="AT77:BA77"/>
    <mergeCell ref="C79:J79"/>
    <mergeCell ref="C81:J81"/>
    <mergeCell ref="AI81:AP81"/>
    <mergeCell ref="AT81:BA81"/>
    <mergeCell ref="C70:J70"/>
    <mergeCell ref="Z73:AA73"/>
    <mergeCell ref="AI73:AJ73"/>
    <mergeCell ref="AL73:AM73"/>
    <mergeCell ref="AT73:BA73"/>
    <mergeCell ref="A75:A76"/>
    <mergeCell ref="C68:J68"/>
    <mergeCell ref="Z68:AB68"/>
    <mergeCell ref="AI68:AN68"/>
    <mergeCell ref="AT68:BA68"/>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42:A49"/>
    <mergeCell ref="U42:U49"/>
    <mergeCell ref="L50:Q50"/>
    <mergeCell ref="W50:X50"/>
    <mergeCell ref="AI50:AP50"/>
    <mergeCell ref="AT50:AY50"/>
    <mergeCell ref="AI40:AP40"/>
    <mergeCell ref="AT40:AY40"/>
    <mergeCell ref="BE40:BJ40"/>
    <mergeCell ref="BT40:BY40"/>
    <mergeCell ref="CA40:CH40"/>
    <mergeCell ref="CJ40:CK40"/>
    <mergeCell ref="C26:E26"/>
    <mergeCell ref="A28:A35"/>
    <mergeCell ref="C36:E36"/>
    <mergeCell ref="C40:J40"/>
    <mergeCell ref="L40:Q40"/>
    <mergeCell ref="W40:X40"/>
  </mergeCells>
  <pageMargins left="0.7" right="0.7" top="0.75" bottom="0.75" header="0.3" footer="0.3"/>
  <pageSetup scale="17"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Downstream direct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2021-04-18T16:39:52Z</dcterms:modified>
</cp:coreProperties>
</file>