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00826755-6DDC-E14C-B5C3-CE446186DFBB}" xr6:coauthVersionLast="32" xr6:coauthVersionMax="32" xr10:uidLastSave="{00000000-0000-0000-0000-000000000000}"/>
  <bookViews>
    <workbookView xWindow="0" yWindow="460" windowWidth="28720" windowHeight="17540" tabRatio="590" activeTab="1" xr2:uid="{00000000-000D-0000-FFFF-FFFF00000000}"/>
  </bookViews>
  <sheets>
    <sheet name="Exergy eta info" sheetId="29" r:id="rId1"/>
    <sheet name="Figure 1" sheetId="48" r:id="rId2"/>
    <sheet name="Figure 2" sheetId="49" r:id="rId3"/>
    <sheet name="Final energy E" sheetId="21" r:id="rId4"/>
    <sheet name="Useful energy E" sheetId="36" r:id="rId5"/>
    <sheet name="Energy services E" sheetId="26" r:id="rId6"/>
    <sheet name="Exergy services X" sheetId="46" r:id="rId7"/>
    <sheet name="SPA Example E" sheetId="50" r:id="rId8"/>
    <sheet name="UKEnergy2000raw" sheetId="47" r:id="rId9"/>
  </sheets>
  <externalReferences>
    <externalReference r:id="rId10"/>
  </externalReferences>
  <definedNames>
    <definedName name="phi_E" localSheetId="1">'[1]Exergy eta info'!$B$9</definedName>
    <definedName name="phi_E" localSheetId="2">'[1]Exergy eta info'!$B$9</definedName>
    <definedName name="phi_E" localSheetId="7">'[1]Exergy eta info'!$B$9</definedName>
    <definedName name="phi_E">'Exergy eta info'!$B$9</definedName>
    <definedName name="phi_L" localSheetId="1">'[1]Exergy eta info'!$B$11</definedName>
    <definedName name="phi_L" localSheetId="2">'[1]Exergy eta info'!$B$11</definedName>
    <definedName name="phi_L" localSheetId="7">'[1]Exergy eta info'!$B$11</definedName>
    <definedName name="phi_L">'Exergy eta info'!$B$11</definedName>
    <definedName name="phi_LTH" localSheetId="1">'[1]Exergy eta info'!$B$13</definedName>
    <definedName name="phi_LTH" localSheetId="2">'[1]Exergy eta info'!$B$13</definedName>
    <definedName name="phi_LTH" localSheetId="7">'[1]Exergy eta info'!$B$13</definedName>
    <definedName name="phi_LTH">'Exergy eta info'!$B$13</definedName>
    <definedName name="phi_MD" localSheetId="1">'[1]Exergy eta info'!$B$10</definedName>
    <definedName name="phi_MD" localSheetId="2">'[1]Exergy eta info'!$B$10</definedName>
    <definedName name="phi_MD" localSheetId="7">'[1]Exergy eta info'!$B$10</definedName>
    <definedName name="phi_MD">'Exergy eta info'!$B$10</definedName>
    <definedName name="phi_NG" localSheetId="1">'[1]Exergy eta info'!$B$8</definedName>
    <definedName name="phi_NG" localSheetId="2">'[1]Exergy eta info'!$B$8</definedName>
    <definedName name="phi_NG" localSheetId="7">'[1]Exergy eta info'!$B$8</definedName>
    <definedName name="phi_NG">'Exergy eta info'!$B$8</definedName>
    <definedName name="phi_O" localSheetId="1">'[1]Exergy eta info'!$B$7</definedName>
    <definedName name="phi_O" localSheetId="2">'[1]Exergy eta info'!$B$7</definedName>
    <definedName name="phi_O" localSheetId="7">'[1]Exergy eta info'!$B$7</definedName>
    <definedName name="phi_O">'Exergy eta info'!$B$7</definedName>
    <definedName name="phi_Q">'Exergy eta info'!$B$12</definedName>
    <definedName name="T0_K" localSheetId="1">'[1]Exergy eta info'!$D$2</definedName>
    <definedName name="T0_K" localSheetId="2">'[1]Exergy eta info'!$D$2</definedName>
    <definedName name="T0_K" localSheetId="7">'[1]Exergy eta info'!$D$2</definedName>
    <definedName name="T0_K">'Exergy eta info'!$D$2</definedName>
    <definedName name="TLTH_K" localSheetId="1">'[1]Exergy eta info'!$D$4</definedName>
    <definedName name="TLTH_K" localSheetId="2">'[1]Exergy eta info'!$D$4</definedName>
    <definedName name="TLTH_K" localSheetId="7">'[1]Exergy eta info'!$D$4</definedName>
    <definedName name="TLTH_K">'Exergy eta info'!$D$4</definedName>
    <definedName name="TQ_K" localSheetId="1">'[1]Exergy eta info'!$D$3</definedName>
    <definedName name="TQ_K" localSheetId="2">'[1]Exergy eta info'!$D$3</definedName>
    <definedName name="TQ_K" localSheetId="7">'[1]Exergy eta info'!$D$3</definedName>
    <definedName name="TQ_K">'Exergy eta info'!$D$3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8" i="50" l="1"/>
  <c r="D135" i="21" a="1"/>
  <c r="D144" i="21"/>
  <c r="F144" i="21"/>
  <c r="G144" i="21"/>
  <c r="H144" i="21"/>
  <c r="I54" i="47"/>
  <c r="I48" i="47"/>
  <c r="I55" i="47"/>
  <c r="I50" i="47"/>
  <c r="I47" i="47"/>
  <c r="I46" i="47"/>
  <c r="Q57" i="21"/>
  <c r="R57" i="21"/>
  <c r="S57" i="21"/>
  <c r="T57" i="21"/>
  <c r="U57" i="21"/>
  <c r="V57" i="21"/>
  <c r="W57" i="21"/>
  <c r="X57" i="21"/>
  <c r="Y57" i="21"/>
  <c r="Z57" i="21"/>
  <c r="Z55" i="21"/>
  <c r="P57" i="21"/>
  <c r="P76" i="21" a="1"/>
  <c r="Z76" i="21"/>
  <c r="Z77" i="21"/>
  <c r="Z78" i="21"/>
  <c r="Z79" i="21"/>
  <c r="Z80" i="21"/>
  <c r="Z81" i="21"/>
  <c r="Z82" i="21"/>
  <c r="Z83" i="21"/>
  <c r="Z84" i="21"/>
  <c r="Z85" i="21"/>
  <c r="Z86" i="21"/>
  <c r="Z87" i="21"/>
  <c r="Z89" i="21"/>
  <c r="E118" i="21" a="1"/>
  <c r="E128" i="21"/>
  <c r="G118" i="21" a="1"/>
  <c r="G128" i="21"/>
  <c r="I128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1" i="21"/>
  <c r="Y51" i="21"/>
  <c r="Y24" i="21"/>
  <c r="BI45" i="21"/>
  <c r="BJ45" i="21"/>
  <c r="BK45" i="21"/>
  <c r="BL45" i="21"/>
  <c r="T45" i="21"/>
  <c r="AX45" i="21"/>
  <c r="BM45" i="21"/>
  <c r="BN45" i="21"/>
  <c r="BO45" i="21"/>
  <c r="BP45" i="21"/>
  <c r="BQ45" i="21"/>
  <c r="BR45" i="21"/>
  <c r="BS45" i="21"/>
  <c r="BI46" i="21"/>
  <c r="BJ46" i="2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M13" i="21"/>
  <c r="O13" i="21"/>
  <c r="W49" i="21"/>
  <c r="BA49" i="21"/>
  <c r="BP49" i="2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3" i="21"/>
  <c r="I3" i="47"/>
  <c r="G37" i="47"/>
  <c r="H37" i="47"/>
  <c r="H36" i="47"/>
  <c r="BK57" i="21"/>
  <c r="BN57" i="21"/>
  <c r="BP57" i="21"/>
  <c r="BQ57" i="21"/>
  <c r="BJ57" i="21"/>
  <c r="BL57" i="21"/>
  <c r="BM57" i="21"/>
  <c r="BO57" i="21"/>
  <c r="BR57" i="21"/>
  <c r="BS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H130" i="47"/>
  <c r="G130" i="47"/>
  <c r="H131" i="47"/>
  <c r="G131" i="47"/>
  <c r="H137" i="47"/>
  <c r="G137" i="47"/>
  <c r="H136" i="47"/>
  <c r="G136" i="47"/>
  <c r="H135" i="47"/>
  <c r="G135" i="47"/>
  <c r="H134" i="47"/>
  <c r="G134" i="47"/>
  <c r="H133" i="47"/>
  <c r="G133" i="47"/>
  <c r="H132" i="47"/>
  <c r="G132" i="47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/>
  <c r="H91" i="47"/>
  <c r="H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G190" i="47"/>
  <c r="H190" i="47"/>
  <c r="G189" i="47"/>
  <c r="H189" i="47"/>
  <c r="G188" i="47"/>
  <c r="H188" i="47"/>
  <c r="G187" i="47"/>
  <c r="H187" i="47"/>
  <c r="G186" i="47"/>
  <c r="H186" i="47"/>
  <c r="G185" i="47"/>
  <c r="H185" i="47"/>
  <c r="G184" i="47"/>
  <c r="H184" i="47"/>
  <c r="G183" i="47"/>
  <c r="H183" i="47"/>
  <c r="H129" i="47"/>
  <c r="H182" i="47"/>
  <c r="G129" i="47"/>
  <c r="G182" i="47"/>
  <c r="H115" i="47"/>
  <c r="H168" i="47"/>
  <c r="G115" i="47"/>
  <c r="G168" i="47"/>
  <c r="H127" i="47"/>
  <c r="H180" i="47"/>
  <c r="G127" i="47"/>
  <c r="G180" i="47"/>
  <c r="H119" i="47"/>
  <c r="H172" i="47"/>
  <c r="G119" i="47"/>
  <c r="G172" i="47"/>
  <c r="B142" i="47"/>
  <c r="C142" i="47"/>
  <c r="D142" i="47"/>
  <c r="F142" i="47"/>
  <c r="A142" i="47"/>
  <c r="H141" i="47"/>
  <c r="H194" i="47"/>
  <c r="H140" i="47"/>
  <c r="H193" i="47"/>
  <c r="H139" i="47"/>
  <c r="H192" i="47"/>
  <c r="H138" i="47"/>
  <c r="H191" i="47"/>
  <c r="H108" i="47"/>
  <c r="H161" i="47"/>
  <c r="G108" i="47"/>
  <c r="G161" i="47"/>
  <c r="H107" i="47"/>
  <c r="H160" i="47"/>
  <c r="G107" i="47"/>
  <c r="G160" i="47"/>
  <c r="H106" i="47"/>
  <c r="H159" i="47"/>
  <c r="G106" i="47"/>
  <c r="G159" i="47"/>
  <c r="H105" i="47"/>
  <c r="H158" i="47"/>
  <c r="G105" i="47"/>
  <c r="G158" i="47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/>
  <c r="G157" i="47"/>
  <c r="H58" i="47"/>
  <c r="H103" i="47"/>
  <c r="H156" i="47"/>
  <c r="G58" i="47"/>
  <c r="G103" i="47"/>
  <c r="G156" i="47"/>
  <c r="H57" i="47"/>
  <c r="H102" i="47"/>
  <c r="H155" i="47"/>
  <c r="G57" i="47"/>
  <c r="G102" i="47"/>
  <c r="G155" i="47"/>
  <c r="H56" i="47"/>
  <c r="H101" i="47"/>
  <c r="H154" i="47"/>
  <c r="G56" i="47"/>
  <c r="G101" i="47"/>
  <c r="G154" i="47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/>
  <c r="G128" i="47"/>
  <c r="G181" i="47"/>
  <c r="H28" i="47"/>
  <c r="H77" i="47"/>
  <c r="H126" i="47"/>
  <c r="H179" i="47"/>
  <c r="G28" i="47"/>
  <c r="G77" i="47"/>
  <c r="G126" i="47"/>
  <c r="G179" i="47"/>
  <c r="H27" i="47"/>
  <c r="H76" i="47"/>
  <c r="H125" i="47"/>
  <c r="H178" i="47"/>
  <c r="G27" i="47"/>
  <c r="G76" i="47"/>
  <c r="G125" i="47"/>
  <c r="G178" i="47"/>
  <c r="H26" i="47"/>
  <c r="H75" i="47"/>
  <c r="H124" i="47"/>
  <c r="H177" i="47"/>
  <c r="G26" i="47"/>
  <c r="G75" i="47"/>
  <c r="G124" i="47"/>
  <c r="G177" i="47"/>
  <c r="H25" i="47"/>
  <c r="H74" i="47"/>
  <c r="H123" i="47"/>
  <c r="H176" i="47"/>
  <c r="G25" i="47"/>
  <c r="G74" i="47"/>
  <c r="G123" i="47"/>
  <c r="G176" i="47"/>
  <c r="H24" i="47"/>
  <c r="H73" i="47"/>
  <c r="H122" i="47"/>
  <c r="H175" i="47"/>
  <c r="G24" i="47"/>
  <c r="G73" i="47"/>
  <c r="G122" i="47"/>
  <c r="G175" i="47"/>
  <c r="H23" i="47"/>
  <c r="H72" i="47"/>
  <c r="H121" i="47"/>
  <c r="H174" i="47"/>
  <c r="G23" i="47"/>
  <c r="G72" i="47"/>
  <c r="G121" i="47"/>
  <c r="G174" i="47"/>
  <c r="H21" i="47"/>
  <c r="H71" i="47"/>
  <c r="H120" i="47"/>
  <c r="H173" i="47"/>
  <c r="G21" i="47"/>
  <c r="G71" i="47"/>
  <c r="G120" i="47"/>
  <c r="G173" i="47"/>
  <c r="G35" i="47"/>
  <c r="H35" i="47"/>
  <c r="H34" i="47"/>
  <c r="G34" i="47"/>
  <c r="H33" i="47"/>
  <c r="H70" i="47"/>
  <c r="G33" i="47"/>
  <c r="H32" i="47"/>
  <c r="H69" i="47"/>
  <c r="H118" i="47"/>
  <c r="H171" i="47"/>
  <c r="G32" i="47"/>
  <c r="G69" i="47"/>
  <c r="G118" i="47"/>
  <c r="G171" i="47"/>
  <c r="H31" i="47"/>
  <c r="H68" i="47"/>
  <c r="H117" i="47"/>
  <c r="H170" i="47"/>
  <c r="G31" i="47"/>
  <c r="G68" i="47"/>
  <c r="G117" i="47"/>
  <c r="G170" i="47"/>
  <c r="H20" i="47"/>
  <c r="H67" i="47"/>
  <c r="H116" i="47"/>
  <c r="H169" i="47"/>
  <c r="G20" i="47"/>
  <c r="G67" i="47"/>
  <c r="G116" i="47"/>
  <c r="G169" i="47"/>
  <c r="H19" i="47"/>
  <c r="H65" i="47"/>
  <c r="H114" i="47"/>
  <c r="H167" i="47"/>
  <c r="G19" i="47"/>
  <c r="G65" i="47"/>
  <c r="G114" i="47"/>
  <c r="G167" i="47"/>
  <c r="H18" i="47"/>
  <c r="H64" i="47"/>
  <c r="H113" i="47"/>
  <c r="H166" i="47"/>
  <c r="G18" i="47"/>
  <c r="G64" i="47"/>
  <c r="G113" i="47"/>
  <c r="G166" i="47"/>
  <c r="H17" i="47"/>
  <c r="H63" i="47"/>
  <c r="H112" i="47"/>
  <c r="H165" i="47"/>
  <c r="G17" i="47"/>
  <c r="G63" i="47"/>
  <c r="G112" i="47"/>
  <c r="G165" i="47"/>
  <c r="G16" i="47"/>
  <c r="G62" i="47"/>
  <c r="G111" i="47"/>
  <c r="G164" i="47"/>
  <c r="H16" i="47"/>
  <c r="H62" i="47"/>
  <c r="H111" i="47"/>
  <c r="H164" i="47"/>
  <c r="G15" i="47"/>
  <c r="G61" i="47"/>
  <c r="G110" i="47"/>
  <c r="G163" i="47"/>
  <c r="H15" i="47"/>
  <c r="H61" i="47"/>
  <c r="H110" i="47"/>
  <c r="H163" i="47"/>
  <c r="G14" i="47"/>
  <c r="G60" i="47"/>
  <c r="G109" i="47"/>
  <c r="G162" i="47"/>
  <c r="H14" i="47"/>
  <c r="H60" i="47"/>
  <c r="H109" i="47"/>
  <c r="H162" i="47"/>
  <c r="H13" i="47"/>
  <c r="H55" i="47"/>
  <c r="H100" i="47"/>
  <c r="H153" i="47"/>
  <c r="G13" i="47"/>
  <c r="G55" i="47"/>
  <c r="G100" i="47"/>
  <c r="G153" i="47"/>
  <c r="H12" i="47"/>
  <c r="H54" i="47"/>
  <c r="H99" i="47"/>
  <c r="H152" i="47"/>
  <c r="G12" i="47"/>
  <c r="G54" i="47"/>
  <c r="G99" i="47"/>
  <c r="G152" i="47"/>
  <c r="H11" i="47"/>
  <c r="H53" i="47"/>
  <c r="H98" i="47"/>
  <c r="H151" i="47"/>
  <c r="G11" i="47"/>
  <c r="G53" i="47"/>
  <c r="G98" i="47"/>
  <c r="G151" i="47"/>
  <c r="H10" i="47"/>
  <c r="H52" i="47"/>
  <c r="H97" i="47"/>
  <c r="H150" i="47"/>
  <c r="G10" i="47"/>
  <c r="G52" i="47"/>
  <c r="G97" i="47"/>
  <c r="G150" i="47"/>
  <c r="H9" i="47"/>
  <c r="H51" i="47"/>
  <c r="H96" i="47"/>
  <c r="H149" i="47"/>
  <c r="G9" i="47"/>
  <c r="G51" i="47"/>
  <c r="G96" i="47"/>
  <c r="G149" i="47"/>
  <c r="H8" i="47"/>
  <c r="H50" i="47"/>
  <c r="H95" i="47"/>
  <c r="H148" i="47"/>
  <c r="G8" i="47"/>
  <c r="G50" i="47"/>
  <c r="G95" i="47"/>
  <c r="G148" i="47"/>
  <c r="H7" i="47"/>
  <c r="H49" i="47"/>
  <c r="H94" i="47"/>
  <c r="H147" i="47"/>
  <c r="G7" i="47"/>
  <c r="G49" i="47"/>
  <c r="G94" i="47"/>
  <c r="G147" i="47"/>
  <c r="H6" i="47"/>
  <c r="H48" i="47"/>
  <c r="H93" i="47"/>
  <c r="H146" i="47"/>
  <c r="G6" i="47"/>
  <c r="G48" i="47"/>
  <c r="G93" i="47"/>
  <c r="G146" i="47"/>
  <c r="H5" i="47"/>
  <c r="H47" i="47"/>
  <c r="H92" i="47"/>
  <c r="H145" i="47"/>
  <c r="G5" i="47"/>
  <c r="G47" i="47"/>
  <c r="G92" i="47"/>
  <c r="G145" i="47"/>
  <c r="G4" i="47"/>
  <c r="G46" i="47"/>
  <c r="G91" i="47"/>
  <c r="G144" i="47"/>
  <c r="H3" i="47"/>
  <c r="H45" i="47"/>
  <c r="H90" i="47"/>
  <c r="H143" i="47"/>
  <c r="G3" i="47"/>
  <c r="G45" i="47"/>
  <c r="G90" i="47"/>
  <c r="G143" i="47"/>
  <c r="H2" i="47"/>
  <c r="H44" i="47"/>
  <c r="H89" i="47"/>
  <c r="H142" i="47"/>
  <c r="G2" i="47"/>
  <c r="G44" i="47"/>
  <c r="G89" i="47"/>
  <c r="G142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71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8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74" i="47"/>
  <c r="E18" i="26"/>
  <c r="F18" i="26"/>
  <c r="R28" i="26"/>
  <c r="AG79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3" i="21"/>
  <c r="AL47" i="21"/>
  <c r="AN47" i="21"/>
  <c r="AL48" i="21"/>
  <c r="E106" i="21"/>
  <c r="AL49" i="21"/>
  <c r="E107" i="21"/>
  <c r="I68" i="21"/>
  <c r="I74" i="21"/>
  <c r="AL50" i="21"/>
  <c r="I31" i="47"/>
  <c r="I68" i="47"/>
  <c r="I117" i="47"/>
  <c r="I32" i="47"/>
  <c r="I69" i="47"/>
  <c r="I118" i="47"/>
  <c r="I33" i="47"/>
  <c r="I34" i="47"/>
  <c r="J74" i="21"/>
  <c r="I35" i="47"/>
  <c r="I23" i="47"/>
  <c r="I72" i="47"/>
  <c r="I121" i="47"/>
  <c r="I24" i="47"/>
  <c r="I73" i="47"/>
  <c r="I122" i="47"/>
  <c r="I25" i="47"/>
  <c r="I74" i="47"/>
  <c r="I123" i="47"/>
  <c r="I26" i="47"/>
  <c r="I75" i="47"/>
  <c r="I124" i="47"/>
  <c r="I27" i="47"/>
  <c r="I76" i="47"/>
  <c r="I125" i="47"/>
  <c r="I28" i="47"/>
  <c r="I77" i="47"/>
  <c r="I126" i="47"/>
  <c r="AL52" i="21"/>
  <c r="E110" i="21"/>
  <c r="AL54" i="21"/>
  <c r="AI55" i="21"/>
  <c r="C62" i="21"/>
  <c r="I2" i="47"/>
  <c r="I44" i="47"/>
  <c r="I89" i="47"/>
  <c r="AT44" i="36"/>
  <c r="E113" i="36"/>
  <c r="U61" i="36"/>
  <c r="AL44" i="21"/>
  <c r="E102" i="21"/>
  <c r="GV81" i="26"/>
  <c r="S30" i="36"/>
  <c r="U30" i="36"/>
  <c r="S33" i="26"/>
  <c r="T61" i="36"/>
  <c r="AB32" i="21"/>
  <c r="B177" i="36" a="1"/>
  <c r="B177" i="36"/>
  <c r="D4" i="29"/>
  <c r="D2" i="29"/>
  <c r="D3" i="29"/>
  <c r="E161" i="26"/>
  <c r="BB251" i="26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AB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61" i="47"/>
  <c r="I110" i="47"/>
  <c r="C119" i="21"/>
  <c r="C136" i="21"/>
  <c r="B184" i="36"/>
  <c r="E168" i="26"/>
  <c r="GK80" i="26"/>
  <c r="I8" i="47"/>
  <c r="I95" i="47"/>
  <c r="E105" i="21"/>
  <c r="I26" i="36"/>
  <c r="D69" i="36"/>
  <c r="I40" i="47"/>
  <c r="AV44" i="36"/>
  <c r="FJ85" i="26"/>
  <c r="I14" i="47"/>
  <c r="I60" i="47"/>
  <c r="I109" i="47"/>
  <c r="I45" i="47"/>
  <c r="I90" i="47"/>
  <c r="I17" i="47"/>
  <c r="I63" i="47"/>
  <c r="I112" i="47"/>
  <c r="Z82" i="26"/>
  <c r="I12" i="47"/>
  <c r="I99" i="47"/>
  <c r="I20" i="47"/>
  <c r="I67" i="47"/>
  <c r="I116" i="47"/>
  <c r="AF61" i="36"/>
  <c r="I66" i="47"/>
  <c r="F74" i="21"/>
  <c r="AA80" i="26"/>
  <c r="GK84" i="26"/>
  <c r="AN71" i="21"/>
  <c r="I81" i="47"/>
  <c r="GK82" i="26"/>
  <c r="FJ87" i="26"/>
  <c r="FJ78" i="26"/>
  <c r="I105" i="47"/>
  <c r="B185" i="36"/>
  <c r="I139" i="47"/>
  <c r="H79" i="47"/>
  <c r="H128" i="47"/>
  <c r="H181" i="47"/>
  <c r="X45" i="36"/>
  <c r="N26" i="36"/>
  <c r="F33" i="26"/>
  <c r="B13" i="29"/>
  <c r="B12" i="29"/>
  <c r="AN45" i="21"/>
  <c r="E103" i="21"/>
  <c r="I18" i="47"/>
  <c r="I64" i="47"/>
  <c r="I113" i="47"/>
  <c r="G64" i="21"/>
  <c r="I4" i="47"/>
  <c r="I91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41" i="47"/>
  <c r="C74" i="21"/>
  <c r="AV66" i="36"/>
  <c r="K18" i="26"/>
  <c r="C83" i="36"/>
  <c r="E104" i="21"/>
  <c r="D65" i="21"/>
  <c r="I5" i="47"/>
  <c r="I92" i="47"/>
  <c r="K13" i="26"/>
  <c r="AN44" i="21"/>
  <c r="E117" i="36"/>
  <c r="I82" i="47"/>
  <c r="D16" i="26"/>
  <c r="F67" i="36"/>
  <c r="S66" i="36"/>
  <c r="V47" i="36"/>
  <c r="BD73" i="26"/>
  <c r="E121" i="36"/>
  <c r="F24" i="26"/>
  <c r="I29" i="26"/>
  <c r="P13" i="46"/>
  <c r="AE82" i="46"/>
  <c r="I179" i="47"/>
  <c r="AE82" i="26"/>
  <c r="E18" i="46"/>
  <c r="Z80" i="46"/>
  <c r="I170" i="47"/>
  <c r="Z80" i="26"/>
  <c r="D29" i="46"/>
  <c r="C103" i="26"/>
  <c r="P24" i="46"/>
  <c r="AD82" i="46"/>
  <c r="I178" i="47"/>
  <c r="AD82" i="26"/>
  <c r="K24" i="26"/>
  <c r="AG12" i="46"/>
  <c r="AY92" i="26"/>
  <c r="GK90" i="26"/>
  <c r="FJ90" i="26"/>
  <c r="U124" i="26"/>
  <c r="V119" i="26"/>
  <c r="I106" i="47"/>
  <c r="R28" i="46"/>
  <c r="I109" i="26"/>
  <c r="AZ91" i="46"/>
  <c r="U118" i="46"/>
  <c r="I158" i="47"/>
  <c r="S121" i="46"/>
  <c r="I161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60" i="47"/>
  <c r="I140" i="47"/>
  <c r="FJ91" i="26"/>
  <c r="I107" i="47"/>
  <c r="T124" i="26"/>
  <c r="BJ120" i="26"/>
  <c r="E178" i="26"/>
  <c r="BD90" i="26"/>
  <c r="BD91" i="26"/>
  <c r="GK91" i="26"/>
  <c r="BB92" i="26"/>
  <c r="I141" i="47"/>
  <c r="C144" i="21"/>
  <c r="C127" i="21"/>
  <c r="BB90" i="46"/>
  <c r="FH90" i="46"/>
  <c r="I192" i="47"/>
  <c r="BB91" i="46"/>
  <c r="BD91" i="46"/>
  <c r="I193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62" i="47"/>
  <c r="D16" i="46"/>
  <c r="Z76" i="26"/>
  <c r="BD76" i="26"/>
  <c r="F104" i="26"/>
  <c r="W103" i="26"/>
  <c r="I16" i="26"/>
  <c r="K13" i="46"/>
  <c r="AC82" i="46"/>
  <c r="I177" i="47"/>
  <c r="AC82" i="26"/>
  <c r="H67" i="21"/>
  <c r="I7" i="47"/>
  <c r="I49" i="47"/>
  <c r="I94" i="47"/>
  <c r="G68" i="36"/>
  <c r="Y48" i="36"/>
  <c r="H71" i="36"/>
  <c r="AV47" i="36"/>
  <c r="V61" i="36"/>
  <c r="D83" i="36"/>
  <c r="AV69" i="36"/>
  <c r="BJ121" i="46"/>
  <c r="S124" i="46"/>
  <c r="AG79" i="46"/>
  <c r="I109" i="46"/>
  <c r="I148" i="47"/>
  <c r="V119" i="46"/>
  <c r="I159" i="47"/>
  <c r="AY92" i="46"/>
  <c r="E66" i="21"/>
  <c r="I6" i="47"/>
  <c r="I93" i="47"/>
  <c r="I16" i="47"/>
  <c r="I62" i="47"/>
  <c r="I111" i="47"/>
  <c r="C133" i="36"/>
  <c r="C155" i="36"/>
  <c r="C135" i="21"/>
  <c r="C118" i="21"/>
  <c r="E70" i="36"/>
  <c r="R27" i="36"/>
  <c r="Z46" i="36"/>
  <c r="V12" i="46"/>
  <c r="AC12" i="26"/>
  <c r="AJ78" i="26"/>
  <c r="I115" i="47"/>
  <c r="AL51" i="21"/>
  <c r="F24" i="46"/>
  <c r="AA82" i="46"/>
  <c r="I175" i="47"/>
  <c r="AA82" i="26"/>
  <c r="AN48" i="21"/>
  <c r="BJ120" i="46"/>
  <c r="T124" i="46"/>
  <c r="BJ119" i="26"/>
  <c r="V124" i="26"/>
  <c r="K24" i="46"/>
  <c r="AB82" i="46"/>
  <c r="I176" i="47"/>
  <c r="AB82" i="26"/>
  <c r="D74" i="21"/>
  <c r="AN65" i="21"/>
  <c r="P78" i="36"/>
  <c r="I57" i="47"/>
  <c r="I102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6" i="47"/>
  <c r="BB92" i="46"/>
  <c r="BD92" i="46"/>
  <c r="I194" i="47"/>
  <c r="I142" i="47"/>
  <c r="BD79" i="46"/>
  <c r="I169" i="47"/>
  <c r="E179" i="46"/>
  <c r="P83" i="36"/>
  <c r="AV78" i="36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52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70" i="47"/>
  <c r="AB74" i="46"/>
  <c r="D106" i="46"/>
  <c r="I145" i="47"/>
  <c r="E74" i="21"/>
  <c r="AN66" i="21"/>
  <c r="F104" i="46"/>
  <c r="I143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8" i="47"/>
  <c r="I19" i="47"/>
  <c r="I65" i="47"/>
  <c r="I114" i="47"/>
  <c r="I22" i="47"/>
  <c r="I79" i="47"/>
  <c r="I128" i="47"/>
  <c r="M68" i="21"/>
  <c r="I9" i="47"/>
  <c r="I51" i="47"/>
  <c r="I96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65" i="47"/>
  <c r="AV57" i="36"/>
  <c r="BD86" i="26"/>
  <c r="I131" i="47"/>
  <c r="BD74" i="46"/>
  <c r="I163" i="47"/>
  <c r="AV49" i="36"/>
  <c r="AA61" i="36"/>
  <c r="K69" i="21"/>
  <c r="I10" i="47"/>
  <c r="I52" i="47"/>
  <c r="I97" i="47"/>
  <c r="I21" i="47"/>
  <c r="I71" i="47"/>
  <c r="I120" i="47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9" i="47"/>
  <c r="I104" i="47"/>
  <c r="J18" i="26"/>
  <c r="L26" i="26"/>
  <c r="AD75" i="46"/>
  <c r="I164" i="47"/>
  <c r="E107" i="46"/>
  <c r="I146" i="47"/>
  <c r="C145" i="36"/>
  <c r="C167" i="36"/>
  <c r="BJ104" i="46"/>
  <c r="F124" i="46"/>
  <c r="AA30" i="36"/>
  <c r="AA33" i="26"/>
  <c r="C164" i="36"/>
  <c r="C142" i="36"/>
  <c r="C157" i="36"/>
  <c r="C135" i="36"/>
  <c r="I43" i="47"/>
  <c r="N72" i="21"/>
  <c r="I13" i="47"/>
  <c r="I100" i="47"/>
  <c r="AH61" i="36"/>
  <c r="AV51" i="36"/>
  <c r="AN68" i="21"/>
  <c r="M74" i="21"/>
  <c r="P115" i="46"/>
  <c r="I155" i="47"/>
  <c r="AN86" i="46"/>
  <c r="AF18" i="46"/>
  <c r="BJ106" i="46"/>
  <c r="D124" i="46"/>
  <c r="Z26" i="46"/>
  <c r="AC26" i="26"/>
  <c r="AL80" i="26"/>
  <c r="AC77" i="46"/>
  <c r="G105" i="46"/>
  <c r="I144" i="47"/>
  <c r="BJ107" i="26"/>
  <c r="E124" i="26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9" i="47"/>
  <c r="BD86" i="46"/>
  <c r="I184" i="47"/>
  <c r="BD77" i="46"/>
  <c r="I166" i="47"/>
  <c r="BJ105" i="46"/>
  <c r="G124" i="46"/>
  <c r="R16" i="26"/>
  <c r="AE78" i="26"/>
  <c r="BJ115" i="46"/>
  <c r="P124" i="46"/>
  <c r="J18" i="46"/>
  <c r="AC89" i="26"/>
  <c r="I135" i="47"/>
  <c r="M18" i="26"/>
  <c r="AJ22" i="26"/>
  <c r="BJ108" i="26"/>
  <c r="H124" i="26"/>
  <c r="AC26" i="46"/>
  <c r="R117" i="26"/>
  <c r="AP88" i="26"/>
  <c r="AE33" i="26"/>
  <c r="O16" i="46"/>
  <c r="H108" i="46"/>
  <c r="I147" i="47"/>
  <c r="I42" i="47"/>
  <c r="L70" i="21"/>
  <c r="I11" i="47"/>
  <c r="I53" i="47"/>
  <c r="I98" i="47"/>
  <c r="L26" i="46"/>
  <c r="AB89" i="26"/>
  <c r="I134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9" i="47"/>
  <c r="N76" i="36"/>
  <c r="AE55" i="36"/>
  <c r="I80" i="47"/>
  <c r="X30" i="26"/>
  <c r="Y30" i="36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83" i="47"/>
  <c r="BD88" i="26"/>
  <c r="I133" i="47"/>
  <c r="AD61" i="36"/>
  <c r="I84" i="47"/>
  <c r="BD80" i="46"/>
  <c r="I172" i="47"/>
  <c r="BD83" i="46"/>
  <c r="I181" i="47"/>
  <c r="Y33" i="26"/>
  <c r="AD32" i="36"/>
  <c r="G120" i="21"/>
  <c r="G127" i="21"/>
  <c r="G119" i="21"/>
  <c r="G125" i="21"/>
  <c r="G124" i="21"/>
  <c r="G123" i="21"/>
  <c r="G126" i="21"/>
  <c r="G122" i="21"/>
  <c r="G121" i="21"/>
  <c r="G118" i="21"/>
  <c r="R117" i="46"/>
  <c r="I157" i="47"/>
  <c r="AP88" i="46"/>
  <c r="AE33" i="46"/>
  <c r="C147" i="36"/>
  <c r="C169" i="36"/>
  <c r="T23" i="46"/>
  <c r="AG89" i="26"/>
  <c r="I136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7" i="47"/>
  <c r="Y15" i="36"/>
  <c r="AG53" i="36"/>
  <c r="I78" i="47"/>
  <c r="BD78" i="26"/>
  <c r="C142" i="21"/>
  <c r="C125" i="21"/>
  <c r="L83" i="36"/>
  <c r="AV74" i="36"/>
  <c r="AB89" i="46"/>
  <c r="I187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V83" i="21"/>
  <c r="Q84" i="21"/>
  <c r="U84" i="21"/>
  <c r="X84" i="21"/>
  <c r="P85" i="21"/>
  <c r="T86" i="21"/>
  <c r="P87" i="21"/>
  <c r="X87" i="21"/>
  <c r="S77" i="21"/>
  <c r="R78" i="21"/>
  <c r="W78" i="21"/>
  <c r="U79" i="21"/>
  <c r="S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R79" i="21"/>
  <c r="V81" i="21"/>
  <c r="V82" i="21"/>
  <c r="T83" i="21"/>
  <c r="P84" i="21"/>
  <c r="S85" i="21"/>
  <c r="Q86" i="21"/>
  <c r="X86" i="21"/>
  <c r="Y87" i="21"/>
  <c r="X76" i="21"/>
  <c r="Q77" i="21"/>
  <c r="X77" i="21"/>
  <c r="S79" i="21"/>
  <c r="U80" i="21"/>
  <c r="W81" i="21"/>
  <c r="W82" i="21"/>
  <c r="P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Y79" i="21"/>
  <c r="Y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7" i="47"/>
  <c r="V31" i="26"/>
  <c r="AC89" i="46"/>
  <c r="I188" i="47"/>
  <c r="M18" i="46"/>
  <c r="AJ22" i="46"/>
  <c r="Q77" i="36"/>
  <c r="I56" i="47"/>
  <c r="I101" i="47"/>
  <c r="I87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8" i="47"/>
  <c r="X89" i="21"/>
  <c r="X92" i="21"/>
  <c r="D177" i="36" a="1"/>
  <c r="D181" i="36"/>
  <c r="AT59" i="36"/>
  <c r="E128" i="36"/>
  <c r="I88" i="47"/>
  <c r="W89" i="21"/>
  <c r="W92" i="21"/>
  <c r="AN80" i="21"/>
  <c r="C106" i="21"/>
  <c r="I106" i="21"/>
  <c r="S89" i="21"/>
  <c r="S92" i="21"/>
  <c r="AN82" i="21"/>
  <c r="C108" i="21"/>
  <c r="I108" i="21"/>
  <c r="BD84" i="26"/>
  <c r="I129" i="47"/>
  <c r="AJ37" i="26"/>
  <c r="BD88" i="46"/>
  <c r="I186" i="47"/>
  <c r="N113" i="46"/>
  <c r="I153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90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50" i="47"/>
  <c r="P18" i="46"/>
  <c r="AT58" i="36"/>
  <c r="Q89" i="21"/>
  <c r="Q91" i="21"/>
  <c r="AN78" i="21"/>
  <c r="C104" i="21"/>
  <c r="I104" i="21"/>
  <c r="C165" i="36"/>
  <c r="C143" i="36"/>
  <c r="Q83" i="36"/>
  <c r="AV77" i="36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85" i="47"/>
  <c r="O79" i="36"/>
  <c r="I58" i="47"/>
  <c r="I103" i="47"/>
  <c r="AG89" i="46"/>
  <c r="I189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73" i="47"/>
  <c r="AV59" i="36"/>
  <c r="D182" i="36"/>
  <c r="D179" i="36"/>
  <c r="BB89" i="46"/>
  <c r="E177" i="46"/>
  <c r="I191" i="47"/>
  <c r="D180" i="36"/>
  <c r="BD84" i="46"/>
  <c r="I182" i="47"/>
  <c r="D183" i="36"/>
  <c r="AA30" i="46"/>
  <c r="Q114" i="26"/>
  <c r="AD29" i="26"/>
  <c r="AC33" i="26"/>
  <c r="AJ35" i="26"/>
  <c r="AM87" i="26"/>
  <c r="E127" i="36"/>
  <c r="AV58" i="36"/>
  <c r="AK82" i="26"/>
  <c r="I127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L111" i="46"/>
  <c r="I151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32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54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80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85" i="47"/>
  <c r="C180" i="36"/>
  <c r="BD85" i="26"/>
  <c r="I130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6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83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179" i="46"/>
  <c r="I179" i="46"/>
  <c r="C177" i="46"/>
  <c r="I177" i="46"/>
  <c r="C169" i="46"/>
  <c r="I169" i="46"/>
  <c r="C168" i="46"/>
  <c r="I168" i="46"/>
  <c r="C166" i="46"/>
  <c r="I166" i="46"/>
  <c r="C165" i="46"/>
  <c r="I165" i="46"/>
  <c r="C167" i="46"/>
  <c r="I167" i="46"/>
  <c r="C174" i="46"/>
  <c r="I174" i="46"/>
  <c r="C180" i="46"/>
  <c r="I180" i="46"/>
  <c r="C163" i="46"/>
  <c r="I163" i="46"/>
  <c r="C176" i="46"/>
  <c r="I176" i="46"/>
  <c r="C178" i="46"/>
  <c r="I178" i="46"/>
  <c r="C175" i="46"/>
  <c r="I175" i="46"/>
  <c r="C170" i="46"/>
  <c r="I170" i="46"/>
  <c r="C173" i="46"/>
  <c r="I173" i="46"/>
  <c r="C164" i="46"/>
  <c r="I164" i="46"/>
  <c r="C172" i="46"/>
  <c r="I172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3" i="21"/>
  <c r="D136" i="21"/>
  <c r="D135" i="21"/>
  <c r="R5" i="50" a="1"/>
  <c r="R5" i="50"/>
  <c r="S5" i="50"/>
  <c r="T5" i="50"/>
  <c r="U5" i="50"/>
  <c r="V5" i="50"/>
  <c r="W5" i="50"/>
  <c r="X5" i="50"/>
  <c r="Y5" i="50"/>
  <c r="Z5" i="50"/>
  <c r="AA5" i="50"/>
  <c r="AB5" i="50"/>
  <c r="AC5" i="50"/>
  <c r="AD5" i="50"/>
  <c r="AE5" i="50"/>
  <c r="AF5" i="50"/>
  <c r="AG5" i="50"/>
  <c r="AH5" i="50"/>
  <c r="AI5" i="50"/>
  <c r="AJ5" i="50"/>
  <c r="AK5" i="50"/>
  <c r="R6" i="50"/>
  <c r="S6" i="50"/>
  <c r="T6" i="50"/>
  <c r="U6" i="50"/>
  <c r="V6" i="50"/>
  <c r="W6" i="50"/>
  <c r="X6" i="50"/>
  <c r="Y6" i="50"/>
  <c r="Z6" i="50"/>
  <c r="AA6" i="50"/>
  <c r="AB6" i="50"/>
  <c r="AC6" i="50"/>
  <c r="AD6" i="50"/>
  <c r="AE6" i="50"/>
  <c r="AF6" i="50"/>
  <c r="AG6" i="50"/>
  <c r="AH6" i="50"/>
  <c r="AI6" i="50"/>
  <c r="AJ6" i="50"/>
  <c r="AK6" i="50"/>
  <c r="R7" i="50"/>
  <c r="S7" i="50"/>
  <c r="T7" i="50"/>
  <c r="U7" i="50"/>
  <c r="V7" i="50"/>
  <c r="W7" i="50"/>
  <c r="X7" i="50"/>
  <c r="Y7" i="50"/>
  <c r="Z7" i="50"/>
  <c r="AA7" i="50"/>
  <c r="AB7" i="50"/>
  <c r="AC7" i="50"/>
  <c r="AD7" i="50"/>
  <c r="AE7" i="50"/>
  <c r="AF7" i="50"/>
  <c r="AG7" i="50"/>
  <c r="AH7" i="50"/>
  <c r="AI7" i="50"/>
  <c r="AJ7" i="50"/>
  <c r="AK7" i="50"/>
  <c r="R8" i="50"/>
  <c r="S8" i="50"/>
  <c r="T8" i="50"/>
  <c r="U8" i="50"/>
  <c r="V8" i="50"/>
  <c r="W8" i="50"/>
  <c r="X8" i="50"/>
  <c r="Y8" i="50"/>
  <c r="Z8" i="50"/>
  <c r="AA8" i="50"/>
  <c r="AB8" i="50"/>
  <c r="AC8" i="50"/>
  <c r="AD8" i="50"/>
  <c r="AE8" i="50"/>
  <c r="AF8" i="50"/>
  <c r="AG8" i="50"/>
  <c r="AH8" i="50"/>
  <c r="AI8" i="50"/>
  <c r="AJ8" i="50"/>
  <c r="AK8" i="50"/>
  <c r="R9" i="50"/>
  <c r="S9" i="50"/>
  <c r="T9" i="50"/>
  <c r="U9" i="50"/>
  <c r="V9" i="50"/>
  <c r="W9" i="50"/>
  <c r="X9" i="50"/>
  <c r="Y9" i="50"/>
  <c r="Z9" i="50"/>
  <c r="AA9" i="50"/>
  <c r="AB9" i="50"/>
  <c r="AC9" i="50"/>
  <c r="AD9" i="50"/>
  <c r="AE9" i="50"/>
  <c r="AF9" i="50"/>
  <c r="AG9" i="50"/>
  <c r="AH9" i="50"/>
  <c r="AI9" i="50"/>
  <c r="AJ9" i="50"/>
  <c r="AK9" i="50"/>
  <c r="R10" i="50"/>
  <c r="S10" i="50"/>
  <c r="T10" i="50"/>
  <c r="U10" i="50"/>
  <c r="V10" i="50"/>
  <c r="W10" i="50"/>
  <c r="X10" i="50"/>
  <c r="Y10" i="50"/>
  <c r="Z10" i="50"/>
  <c r="AA10" i="50"/>
  <c r="AB10" i="50"/>
  <c r="AC10" i="50"/>
  <c r="AD10" i="50"/>
  <c r="AE10" i="50"/>
  <c r="AF10" i="50"/>
  <c r="AG10" i="50"/>
  <c r="AH10" i="50"/>
  <c r="AI10" i="50"/>
  <c r="AJ10" i="50"/>
  <c r="AK10" i="50"/>
  <c r="R11" i="50"/>
  <c r="S11" i="50"/>
  <c r="T11" i="50"/>
  <c r="U11" i="50"/>
  <c r="V11" i="50"/>
  <c r="W11" i="50"/>
  <c r="X11" i="50"/>
  <c r="Y11" i="50"/>
  <c r="Z11" i="50"/>
  <c r="AA11" i="50"/>
  <c r="AB11" i="50"/>
  <c r="AC11" i="50"/>
  <c r="AD11" i="50"/>
  <c r="AE11" i="50"/>
  <c r="AF11" i="50"/>
  <c r="AG11" i="50"/>
  <c r="AH11" i="50"/>
  <c r="AI11" i="50"/>
  <c r="AJ11" i="50"/>
  <c r="AK11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D12" i="50"/>
  <c r="AE12" i="50"/>
  <c r="AF12" i="50"/>
  <c r="AG12" i="50"/>
  <c r="AH12" i="50"/>
  <c r="AI12" i="50"/>
  <c r="AJ12" i="50"/>
  <c r="AK12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E13" i="50"/>
  <c r="AF13" i="50"/>
  <c r="AG13" i="50"/>
  <c r="AH13" i="50"/>
  <c r="AI13" i="50"/>
  <c r="AJ13" i="50"/>
  <c r="AK13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F14" i="50"/>
  <c r="AG14" i="50"/>
  <c r="AH14" i="50"/>
  <c r="AI14" i="50"/>
  <c r="AJ14" i="50"/>
  <c r="AK14" i="50"/>
  <c r="R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AG15" i="50"/>
  <c r="AH15" i="50"/>
  <c r="AI15" i="50"/>
  <c r="AJ15" i="50"/>
  <c r="AK15" i="50"/>
  <c r="R16" i="50"/>
  <c r="S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AH16" i="50"/>
  <c r="AI16" i="50"/>
  <c r="AJ16" i="50"/>
  <c r="AK16" i="50"/>
  <c r="R17" i="50"/>
  <c r="S17" i="50"/>
  <c r="T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AI17" i="50"/>
  <c r="AJ17" i="50"/>
  <c r="AK17" i="50"/>
  <c r="R18" i="50"/>
  <c r="S18" i="50"/>
  <c r="T18" i="50"/>
  <c r="U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AI18" i="50"/>
  <c r="AJ18" i="50"/>
  <c r="AK18" i="50"/>
  <c r="R19" i="50"/>
  <c r="S19" i="50"/>
  <c r="T19" i="50"/>
  <c r="U19" i="50"/>
  <c r="V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AI19" i="50"/>
  <c r="AJ19" i="50"/>
  <c r="AK19" i="50"/>
  <c r="R20" i="50"/>
  <c r="S20" i="50"/>
  <c r="T20" i="50"/>
  <c r="U20" i="50"/>
  <c r="V20" i="50"/>
  <c r="W20" i="50"/>
  <c r="X20" i="50"/>
  <c r="Y20" i="50"/>
  <c r="Z20" i="50"/>
  <c r="AA20" i="50"/>
  <c r="AB20" i="50"/>
  <c r="AC20" i="50"/>
  <c r="AD20" i="50"/>
  <c r="AE20" i="50"/>
  <c r="AF20" i="50"/>
  <c r="AG20" i="50"/>
  <c r="AH20" i="50"/>
  <c r="AI20" i="50"/>
  <c r="AJ20" i="50"/>
  <c r="AK20" i="50"/>
  <c r="R21" i="50"/>
  <c r="S21" i="50"/>
  <c r="T21" i="50"/>
  <c r="U21" i="50"/>
  <c r="V21" i="50"/>
  <c r="W21" i="50"/>
  <c r="X21" i="50"/>
  <c r="Y21" i="50"/>
  <c r="Z21" i="50"/>
  <c r="AA21" i="50"/>
  <c r="AB21" i="50"/>
  <c r="AC21" i="50"/>
  <c r="AD21" i="50"/>
  <c r="AE21" i="50"/>
  <c r="AF21" i="50"/>
  <c r="AG21" i="50"/>
  <c r="AH21" i="50"/>
  <c r="AI21" i="50"/>
  <c r="AJ21" i="50"/>
  <c r="AK21" i="50"/>
  <c r="R22" i="50"/>
  <c r="S22" i="50"/>
  <c r="T22" i="50"/>
  <c r="U22" i="50"/>
  <c r="V22" i="50"/>
  <c r="W22" i="50"/>
  <c r="X22" i="50"/>
  <c r="Y22" i="50"/>
  <c r="Z22" i="50"/>
  <c r="AA22" i="50"/>
  <c r="AB22" i="50"/>
  <c r="AC22" i="50"/>
  <c r="AD22" i="50"/>
  <c r="AE22" i="50"/>
  <c r="AF22" i="50"/>
  <c r="AG22" i="50"/>
  <c r="AH22" i="50"/>
  <c r="AI22" i="50"/>
  <c r="AJ22" i="50"/>
  <c r="AK22" i="50"/>
  <c r="R23" i="50"/>
  <c r="S23" i="50"/>
  <c r="T23" i="50"/>
  <c r="U23" i="50"/>
  <c r="V23" i="50"/>
  <c r="W23" i="50"/>
  <c r="X23" i="50"/>
  <c r="Y23" i="50"/>
  <c r="Z23" i="50"/>
  <c r="AA23" i="50"/>
  <c r="AB23" i="50"/>
  <c r="AC23" i="50"/>
  <c r="AD23" i="50"/>
  <c r="AE23" i="50"/>
  <c r="AF23" i="50"/>
  <c r="AG23" i="50"/>
  <c r="AH23" i="50"/>
  <c r="AI23" i="50"/>
  <c r="AJ23" i="50"/>
  <c r="AK23" i="50"/>
  <c r="R24" i="50"/>
  <c r="S24" i="50"/>
  <c r="T24" i="50"/>
  <c r="U24" i="50"/>
  <c r="V24" i="50"/>
  <c r="W24" i="50"/>
  <c r="X24" i="50"/>
  <c r="Y24" i="50"/>
  <c r="Z24" i="50"/>
  <c r="AA24" i="50"/>
  <c r="AB24" i="50"/>
  <c r="AC24" i="50"/>
  <c r="AD24" i="50"/>
  <c r="AE24" i="50"/>
  <c r="AF24" i="50"/>
  <c r="AG24" i="50"/>
  <c r="AH24" i="50"/>
  <c r="AI24" i="50"/>
  <c r="AJ24" i="50"/>
  <c r="AK24" i="50"/>
  <c r="AO5" i="50" a="1"/>
  <c r="AO5" i="50"/>
  <c r="AP5" i="50"/>
  <c r="AQ5" i="50"/>
  <c r="AR5" i="50"/>
  <c r="AS5" i="50"/>
  <c r="AT5" i="50"/>
  <c r="AU5" i="50"/>
  <c r="AV5" i="50"/>
  <c r="AW5" i="50"/>
  <c r="AX5" i="50"/>
  <c r="AY5" i="50"/>
  <c r="AZ5" i="50"/>
  <c r="BA5" i="50"/>
  <c r="BB5" i="50"/>
  <c r="BC5" i="50"/>
  <c r="BD5" i="50"/>
  <c r="BE5" i="50"/>
  <c r="BF5" i="50"/>
  <c r="BG5" i="50"/>
  <c r="BH5" i="50"/>
  <c r="AO6" i="50"/>
  <c r="AP6" i="50"/>
  <c r="AQ6" i="50"/>
  <c r="AR6" i="50"/>
  <c r="AS6" i="50"/>
  <c r="AT6" i="50"/>
  <c r="AU6" i="50"/>
  <c r="AV6" i="50"/>
  <c r="AW6" i="50"/>
  <c r="AX6" i="50"/>
  <c r="AY6" i="50"/>
  <c r="AZ6" i="50"/>
  <c r="BA6" i="50"/>
  <c r="BB6" i="50"/>
  <c r="BC6" i="50"/>
  <c r="BD6" i="50"/>
  <c r="BE6" i="50"/>
  <c r="BF6" i="50"/>
  <c r="BG6" i="50"/>
  <c r="BH6" i="50"/>
  <c r="AO7" i="50"/>
  <c r="AP7" i="50"/>
  <c r="AQ7" i="50"/>
  <c r="AR7" i="50"/>
  <c r="AS7" i="50"/>
  <c r="AT7" i="50"/>
  <c r="AU7" i="50"/>
  <c r="AV7" i="50"/>
  <c r="AW7" i="50"/>
  <c r="AX7" i="50"/>
  <c r="AY7" i="50"/>
  <c r="AZ7" i="50"/>
  <c r="BA7" i="50"/>
  <c r="BB7" i="50"/>
  <c r="BC7" i="50"/>
  <c r="BD7" i="50"/>
  <c r="BE7" i="50"/>
  <c r="BF7" i="50"/>
  <c r="BG7" i="50"/>
  <c r="BH7" i="50"/>
  <c r="AO8" i="50"/>
  <c r="AP8" i="50"/>
  <c r="AQ8" i="50"/>
  <c r="AR8" i="50"/>
  <c r="AS8" i="50"/>
  <c r="AT8" i="50"/>
  <c r="AU8" i="50"/>
  <c r="AV8" i="50"/>
  <c r="AW8" i="50"/>
  <c r="AX8" i="50"/>
  <c r="AY8" i="50"/>
  <c r="AZ8" i="50"/>
  <c r="BA8" i="50"/>
  <c r="BB8" i="50"/>
  <c r="BC8" i="50"/>
  <c r="BD8" i="50"/>
  <c r="BE8" i="50"/>
  <c r="BF8" i="50"/>
  <c r="BG8" i="50"/>
  <c r="BH8" i="50"/>
  <c r="AO9" i="50"/>
  <c r="AP9" i="50"/>
  <c r="AQ9" i="50"/>
  <c r="AR9" i="50"/>
  <c r="AS9" i="50"/>
  <c r="AT9" i="50"/>
  <c r="AU9" i="50"/>
  <c r="AV9" i="50"/>
  <c r="AW9" i="50"/>
  <c r="AX9" i="50"/>
  <c r="AY9" i="50"/>
  <c r="AZ9" i="50"/>
  <c r="BA9" i="50"/>
  <c r="BB9" i="50"/>
  <c r="BC9" i="50"/>
  <c r="BD9" i="50"/>
  <c r="BE9" i="50"/>
  <c r="BF9" i="50"/>
  <c r="BG9" i="50"/>
  <c r="BH9" i="50"/>
  <c r="AO10" i="50"/>
  <c r="AP10" i="50"/>
  <c r="AQ10" i="50"/>
  <c r="AR10" i="50"/>
  <c r="AS10" i="50"/>
  <c r="AT10" i="50"/>
  <c r="AU10" i="50"/>
  <c r="AV10" i="50"/>
  <c r="AW10" i="50"/>
  <c r="AX10" i="50"/>
  <c r="AY10" i="50"/>
  <c r="AZ10" i="50"/>
  <c r="BA10" i="50"/>
  <c r="BB10" i="50"/>
  <c r="BC10" i="50"/>
  <c r="BD10" i="50"/>
  <c r="BE10" i="50"/>
  <c r="BF10" i="50"/>
  <c r="BG10" i="50"/>
  <c r="BH10" i="50"/>
  <c r="AO11" i="50"/>
  <c r="AP11" i="50"/>
  <c r="AQ11" i="50"/>
  <c r="AR11" i="50"/>
  <c r="AS11" i="50"/>
  <c r="AT11" i="50"/>
  <c r="AU11" i="50"/>
  <c r="AV11" i="50"/>
  <c r="AW11" i="50"/>
  <c r="AX11" i="50"/>
  <c r="AY11" i="50"/>
  <c r="AZ11" i="50"/>
  <c r="BA11" i="50"/>
  <c r="BB11" i="50"/>
  <c r="BC11" i="50"/>
  <c r="BD11" i="50"/>
  <c r="BE11" i="50"/>
  <c r="BF11" i="50"/>
  <c r="BG11" i="50"/>
  <c r="BH11" i="50"/>
  <c r="AO12" i="50"/>
  <c r="AP12" i="50"/>
  <c r="AQ12" i="50"/>
  <c r="AR12" i="50"/>
  <c r="AS12" i="50"/>
  <c r="AT12" i="50"/>
  <c r="AU12" i="50"/>
  <c r="AV12" i="50"/>
  <c r="AW12" i="50"/>
  <c r="AX12" i="50"/>
  <c r="AY12" i="50"/>
  <c r="AZ12" i="50"/>
  <c r="BA12" i="50"/>
  <c r="BB12" i="50"/>
  <c r="BC12" i="50"/>
  <c r="BD12" i="50"/>
  <c r="BE12" i="50"/>
  <c r="BF12" i="50"/>
  <c r="BG12" i="50"/>
  <c r="BH12" i="50"/>
  <c r="AO13" i="50"/>
  <c r="AP13" i="50"/>
  <c r="AQ13" i="50"/>
  <c r="AR13" i="50"/>
  <c r="AS13" i="50"/>
  <c r="AT13" i="50"/>
  <c r="AU13" i="50"/>
  <c r="AV13" i="50"/>
  <c r="AW13" i="50"/>
  <c r="AX13" i="50"/>
  <c r="AY13" i="50"/>
  <c r="AZ13" i="50"/>
  <c r="BA13" i="50"/>
  <c r="BB13" i="50"/>
  <c r="BC13" i="50"/>
  <c r="BD13" i="50"/>
  <c r="BE13" i="50"/>
  <c r="BF13" i="50"/>
  <c r="BG13" i="50"/>
  <c r="BH13" i="50"/>
  <c r="AO14" i="50"/>
  <c r="AP14" i="50"/>
  <c r="AQ14" i="50"/>
  <c r="AR14" i="50"/>
  <c r="AS14" i="50"/>
  <c r="AT14" i="50"/>
  <c r="AU14" i="50"/>
  <c r="AV14" i="50"/>
  <c r="AW14" i="50"/>
  <c r="AX14" i="50"/>
  <c r="AY14" i="50"/>
  <c r="AZ14" i="50"/>
  <c r="BA14" i="50"/>
  <c r="BB14" i="50"/>
  <c r="BC14" i="50"/>
  <c r="BD14" i="50"/>
  <c r="BE14" i="50"/>
  <c r="BF14" i="50"/>
  <c r="BG14" i="50"/>
  <c r="BH14" i="50"/>
  <c r="AO15" i="50"/>
  <c r="AP15" i="50"/>
  <c r="AQ15" i="50"/>
  <c r="AR15" i="50"/>
  <c r="AS15" i="50"/>
  <c r="AT15" i="50"/>
  <c r="AU15" i="50"/>
  <c r="AV15" i="50"/>
  <c r="AW15" i="50"/>
  <c r="AX15" i="50"/>
  <c r="AY15" i="50"/>
  <c r="AZ15" i="50"/>
  <c r="BA15" i="50"/>
  <c r="BB15" i="50"/>
  <c r="BC15" i="50"/>
  <c r="BD15" i="50"/>
  <c r="BE15" i="50"/>
  <c r="BF15" i="50"/>
  <c r="BG15" i="50"/>
  <c r="BH15" i="50"/>
  <c r="AO16" i="50"/>
  <c r="AP16" i="50"/>
  <c r="AQ16" i="50"/>
  <c r="AR16" i="50"/>
  <c r="AS16" i="50"/>
  <c r="AT16" i="50"/>
  <c r="AU16" i="50"/>
  <c r="AV16" i="50"/>
  <c r="AW16" i="50"/>
  <c r="AX16" i="50"/>
  <c r="AY16" i="50"/>
  <c r="AZ16" i="50"/>
  <c r="BA16" i="50"/>
  <c r="BB16" i="50"/>
  <c r="BC16" i="50"/>
  <c r="BD16" i="50"/>
  <c r="BE16" i="50"/>
  <c r="BF16" i="50"/>
  <c r="BG16" i="50"/>
  <c r="BH16" i="50"/>
  <c r="AO17" i="50"/>
  <c r="AP17" i="50"/>
  <c r="AQ17" i="50"/>
  <c r="AR17" i="50"/>
  <c r="AS17" i="50"/>
  <c r="AT17" i="50"/>
  <c r="AU17" i="50"/>
  <c r="AV17" i="50"/>
  <c r="AW17" i="50"/>
  <c r="AX17" i="50"/>
  <c r="AY17" i="50"/>
  <c r="AZ17" i="50"/>
  <c r="BA17" i="50"/>
  <c r="BB17" i="50"/>
  <c r="BC17" i="50"/>
  <c r="BD17" i="50"/>
  <c r="BE17" i="50"/>
  <c r="BF17" i="50"/>
  <c r="BG17" i="50"/>
  <c r="BH17" i="50"/>
  <c r="AO18" i="50"/>
  <c r="AP18" i="50"/>
  <c r="AQ18" i="50"/>
  <c r="AR18" i="50"/>
  <c r="AS18" i="50"/>
  <c r="AT18" i="50"/>
  <c r="AU18" i="50"/>
  <c r="AV18" i="50"/>
  <c r="AW18" i="50"/>
  <c r="AX18" i="50"/>
  <c r="AY18" i="50"/>
  <c r="AZ18" i="50"/>
  <c r="BA18" i="50"/>
  <c r="BB18" i="50"/>
  <c r="BC18" i="50"/>
  <c r="BD18" i="50"/>
  <c r="BE18" i="50"/>
  <c r="BF18" i="50"/>
  <c r="BG18" i="50"/>
  <c r="BH18" i="50"/>
  <c r="AO19" i="50"/>
  <c r="AP19" i="50"/>
  <c r="AQ19" i="50"/>
  <c r="AR19" i="50"/>
  <c r="AS19" i="50"/>
  <c r="AT19" i="50"/>
  <c r="AU19" i="50"/>
  <c r="AV19" i="50"/>
  <c r="AW19" i="50"/>
  <c r="AX19" i="50"/>
  <c r="AY19" i="50"/>
  <c r="AZ19" i="50"/>
  <c r="BA19" i="50"/>
  <c r="BB19" i="50"/>
  <c r="BC19" i="50"/>
  <c r="BD19" i="50"/>
  <c r="BE19" i="50"/>
  <c r="BF19" i="50"/>
  <c r="BG19" i="50"/>
  <c r="BH19" i="50"/>
  <c r="AO20" i="50"/>
  <c r="AP20" i="50"/>
  <c r="AQ20" i="50"/>
  <c r="AR20" i="50"/>
  <c r="AS20" i="50"/>
  <c r="AT20" i="50"/>
  <c r="AU20" i="50"/>
  <c r="AV20" i="50"/>
  <c r="AW20" i="50"/>
  <c r="AX20" i="50"/>
  <c r="AY20" i="50"/>
  <c r="AZ20" i="50"/>
  <c r="BA20" i="50"/>
  <c r="BB20" i="50"/>
  <c r="BC20" i="50"/>
  <c r="BD20" i="50"/>
  <c r="BE20" i="50"/>
  <c r="BF20" i="50"/>
  <c r="BG20" i="50"/>
  <c r="BH20" i="50"/>
  <c r="AO21" i="50"/>
  <c r="AP21" i="50"/>
  <c r="AQ21" i="50"/>
  <c r="AR21" i="50"/>
  <c r="AS21" i="50"/>
  <c r="AT21" i="50"/>
  <c r="AU21" i="50"/>
  <c r="AV21" i="50"/>
  <c r="AW21" i="50"/>
  <c r="AX21" i="50"/>
  <c r="AY21" i="50"/>
  <c r="AZ21" i="50"/>
  <c r="BA21" i="50"/>
  <c r="BB21" i="50"/>
  <c r="BC21" i="50"/>
  <c r="BD21" i="50"/>
  <c r="BE21" i="50"/>
  <c r="BF21" i="50"/>
  <c r="BG21" i="50"/>
  <c r="BH21" i="50"/>
  <c r="AO22" i="50"/>
  <c r="AP22" i="50"/>
  <c r="AQ22" i="50"/>
  <c r="AR22" i="50"/>
  <c r="AS22" i="50"/>
  <c r="AT22" i="50"/>
  <c r="AU22" i="50"/>
  <c r="AV22" i="50"/>
  <c r="AW22" i="50"/>
  <c r="AX22" i="50"/>
  <c r="AY22" i="50"/>
  <c r="AZ22" i="50"/>
  <c r="BA22" i="50"/>
  <c r="BB22" i="50"/>
  <c r="BC22" i="50"/>
  <c r="BD22" i="50"/>
  <c r="BE22" i="50"/>
  <c r="BF22" i="50"/>
  <c r="BG22" i="50"/>
  <c r="BH22" i="50"/>
  <c r="AO23" i="50"/>
  <c r="AP23" i="50"/>
  <c r="AQ23" i="50"/>
  <c r="AR23" i="50"/>
  <c r="AS23" i="50"/>
  <c r="AT23" i="50"/>
  <c r="AU23" i="50"/>
  <c r="AV23" i="50"/>
  <c r="AW23" i="50"/>
  <c r="AX23" i="50"/>
  <c r="AY23" i="50"/>
  <c r="AZ23" i="50"/>
  <c r="BA23" i="50"/>
  <c r="BB23" i="50"/>
  <c r="BC23" i="50"/>
  <c r="BD23" i="50"/>
  <c r="BE23" i="50"/>
  <c r="BF23" i="50"/>
  <c r="BG23" i="50"/>
  <c r="BH23" i="50"/>
  <c r="AO24" i="50"/>
  <c r="AP24" i="50"/>
  <c r="AQ24" i="50"/>
  <c r="AR24" i="50"/>
  <c r="AS24" i="50"/>
  <c r="AT24" i="50"/>
  <c r="AU24" i="50"/>
  <c r="AV24" i="50"/>
  <c r="AW24" i="50"/>
  <c r="AX24" i="50"/>
  <c r="AY24" i="50"/>
  <c r="AZ24" i="50"/>
  <c r="BA24" i="50"/>
  <c r="BB24" i="50"/>
  <c r="BC24" i="50"/>
  <c r="BD24" i="50"/>
  <c r="BE24" i="50"/>
  <c r="BF24" i="50"/>
  <c r="BG24" i="50"/>
  <c r="BH24" i="50"/>
  <c r="BL5" i="50" a="1"/>
  <c r="BL5" i="50"/>
  <c r="BM5" i="50"/>
  <c r="BN5" i="50"/>
  <c r="BO5" i="50"/>
  <c r="BP5" i="50"/>
  <c r="BQ5" i="50"/>
  <c r="BR5" i="50"/>
  <c r="BS5" i="50"/>
  <c r="BT5" i="50"/>
  <c r="BU5" i="50"/>
  <c r="BV5" i="50"/>
  <c r="BW5" i="50"/>
  <c r="BX5" i="50"/>
  <c r="BY5" i="50"/>
  <c r="BZ5" i="50"/>
  <c r="CA5" i="50"/>
  <c r="CB5" i="50"/>
  <c r="CC5" i="50"/>
  <c r="CD5" i="50"/>
  <c r="CE5" i="50"/>
  <c r="BL6" i="50"/>
  <c r="BM6" i="50"/>
  <c r="BN6" i="50"/>
  <c r="BO6" i="50"/>
  <c r="BP6" i="50"/>
  <c r="BQ6" i="50"/>
  <c r="BR6" i="50"/>
  <c r="BS6" i="50"/>
  <c r="BT6" i="50"/>
  <c r="BU6" i="50"/>
  <c r="BV6" i="50"/>
  <c r="BW6" i="50"/>
  <c r="BX6" i="50"/>
  <c r="BY6" i="50"/>
  <c r="BZ6" i="50"/>
  <c r="CA6" i="50"/>
  <c r="CB6" i="50"/>
  <c r="CC6" i="50"/>
  <c r="CD6" i="50"/>
  <c r="CE6" i="50"/>
  <c r="BL7" i="50"/>
  <c r="BM7" i="50"/>
  <c r="BN7" i="50"/>
  <c r="BO7" i="50"/>
  <c r="BP7" i="50"/>
  <c r="BQ7" i="50"/>
  <c r="BR7" i="50"/>
  <c r="BS7" i="50"/>
  <c r="BT7" i="50"/>
  <c r="BU7" i="50"/>
  <c r="BV7" i="50"/>
  <c r="BW7" i="50"/>
  <c r="BX7" i="50"/>
  <c r="BY7" i="50"/>
  <c r="BZ7" i="50"/>
  <c r="CA7" i="50"/>
  <c r="CB7" i="50"/>
  <c r="CC7" i="50"/>
  <c r="CD7" i="50"/>
  <c r="CE7" i="50"/>
  <c r="BL8" i="50"/>
  <c r="BM8" i="50"/>
  <c r="BN8" i="50"/>
  <c r="BO8" i="50"/>
  <c r="BP8" i="50"/>
  <c r="BQ8" i="50"/>
  <c r="BR8" i="50"/>
  <c r="BS8" i="50"/>
  <c r="BT8" i="50"/>
  <c r="BU8" i="50"/>
  <c r="BV8" i="50"/>
  <c r="BW8" i="50"/>
  <c r="BX8" i="50"/>
  <c r="BY8" i="50"/>
  <c r="BZ8" i="50"/>
  <c r="CA8" i="50"/>
  <c r="CB8" i="50"/>
  <c r="CC8" i="50"/>
  <c r="CD8" i="50"/>
  <c r="CE8" i="50"/>
  <c r="BL9" i="50"/>
  <c r="BM9" i="50"/>
  <c r="BN9" i="50"/>
  <c r="BO9" i="50"/>
  <c r="BP9" i="50"/>
  <c r="BQ9" i="50"/>
  <c r="BR9" i="50"/>
  <c r="BS9" i="50"/>
  <c r="BT9" i="50"/>
  <c r="BU9" i="50"/>
  <c r="BV9" i="50"/>
  <c r="BW9" i="50"/>
  <c r="BX9" i="50"/>
  <c r="BY9" i="50"/>
  <c r="BZ9" i="50"/>
  <c r="CA9" i="50"/>
  <c r="CB9" i="50"/>
  <c r="CC9" i="50"/>
  <c r="CD9" i="50"/>
  <c r="CE9" i="50"/>
  <c r="BL10" i="50"/>
  <c r="BM10" i="50"/>
  <c r="BN10" i="50"/>
  <c r="BO10" i="50"/>
  <c r="BP10" i="50"/>
  <c r="BQ10" i="50"/>
  <c r="BR10" i="50"/>
  <c r="BS10" i="50"/>
  <c r="BT10" i="50"/>
  <c r="BU10" i="50"/>
  <c r="BV10" i="50"/>
  <c r="BW10" i="50"/>
  <c r="BX10" i="50"/>
  <c r="BY10" i="50"/>
  <c r="BZ10" i="50"/>
  <c r="CA10" i="50"/>
  <c r="CB10" i="50"/>
  <c r="CC10" i="50"/>
  <c r="CD10" i="50"/>
  <c r="CE10" i="50"/>
  <c r="BL11" i="50"/>
  <c r="BM11" i="50"/>
  <c r="BN11" i="50"/>
  <c r="BO11" i="50"/>
  <c r="BP11" i="50"/>
  <c r="BQ11" i="50"/>
  <c r="BR11" i="50"/>
  <c r="BS11" i="50"/>
  <c r="BT11" i="50"/>
  <c r="BU11" i="50"/>
  <c r="BV11" i="50"/>
  <c r="BW11" i="50"/>
  <c r="BX11" i="50"/>
  <c r="BY11" i="50"/>
  <c r="BZ11" i="50"/>
  <c r="CA11" i="50"/>
  <c r="CB11" i="50"/>
  <c r="CC11" i="50"/>
  <c r="CD11" i="50"/>
  <c r="CE11" i="50"/>
  <c r="BL12" i="50"/>
  <c r="BM12" i="50"/>
  <c r="BN12" i="50"/>
  <c r="BO12" i="50"/>
  <c r="BP12" i="50"/>
  <c r="BQ12" i="50"/>
  <c r="BR12" i="50"/>
  <c r="BS12" i="50"/>
  <c r="BT12" i="50"/>
  <c r="BU12" i="50"/>
  <c r="BV12" i="50"/>
  <c r="BW12" i="50"/>
  <c r="BX12" i="50"/>
  <c r="BY12" i="50"/>
  <c r="BZ12" i="50"/>
  <c r="CA12" i="50"/>
  <c r="CB12" i="50"/>
  <c r="CC12" i="50"/>
  <c r="CD12" i="50"/>
  <c r="CE12" i="50"/>
  <c r="BL13" i="50"/>
  <c r="BM13" i="50"/>
  <c r="BN13" i="50"/>
  <c r="BO13" i="50"/>
  <c r="BP13" i="50"/>
  <c r="BQ13" i="50"/>
  <c r="BR13" i="50"/>
  <c r="BS13" i="50"/>
  <c r="BT13" i="50"/>
  <c r="BU13" i="50"/>
  <c r="BV13" i="50"/>
  <c r="BW13" i="50"/>
  <c r="BX13" i="50"/>
  <c r="BY13" i="50"/>
  <c r="BZ13" i="50"/>
  <c r="CA13" i="50"/>
  <c r="CB13" i="50"/>
  <c r="CC13" i="50"/>
  <c r="CD13" i="50"/>
  <c r="CE13" i="50"/>
  <c r="BL14" i="50"/>
  <c r="BM14" i="50"/>
  <c r="BN14" i="50"/>
  <c r="BO14" i="50"/>
  <c r="BP14" i="50"/>
  <c r="BQ14" i="50"/>
  <c r="BR14" i="50"/>
  <c r="BS14" i="50"/>
  <c r="BT14" i="50"/>
  <c r="BU14" i="50"/>
  <c r="BV14" i="50"/>
  <c r="BW14" i="50"/>
  <c r="BX14" i="50"/>
  <c r="BY14" i="50"/>
  <c r="BZ14" i="50"/>
  <c r="CA14" i="50"/>
  <c r="CB14" i="50"/>
  <c r="CC14" i="50"/>
  <c r="CD14" i="50"/>
  <c r="CE14" i="50"/>
  <c r="BL15" i="50"/>
  <c r="BM15" i="50"/>
  <c r="BN15" i="50"/>
  <c r="BO15" i="50"/>
  <c r="BP15" i="50"/>
  <c r="BQ15" i="50"/>
  <c r="BR15" i="50"/>
  <c r="BS15" i="50"/>
  <c r="BT15" i="50"/>
  <c r="BU15" i="50"/>
  <c r="BV15" i="50"/>
  <c r="BW15" i="50"/>
  <c r="BX15" i="50"/>
  <c r="BY15" i="50"/>
  <c r="BZ15" i="50"/>
  <c r="CA15" i="50"/>
  <c r="CB15" i="50"/>
  <c r="CC15" i="50"/>
  <c r="CD15" i="50"/>
  <c r="CE15" i="50"/>
  <c r="BL16" i="50"/>
  <c r="BM16" i="50"/>
  <c r="BN16" i="50"/>
  <c r="BO16" i="50"/>
  <c r="BP16" i="50"/>
  <c r="BQ16" i="50"/>
  <c r="BR16" i="50"/>
  <c r="BS16" i="50"/>
  <c r="BT16" i="50"/>
  <c r="BU16" i="50"/>
  <c r="BV16" i="50"/>
  <c r="BW16" i="50"/>
  <c r="BX16" i="50"/>
  <c r="BY16" i="50"/>
  <c r="BZ16" i="50"/>
  <c r="CA16" i="50"/>
  <c r="CB16" i="50"/>
  <c r="CC16" i="50"/>
  <c r="CD16" i="50"/>
  <c r="CE16" i="50"/>
  <c r="BL17" i="50"/>
  <c r="BM17" i="50"/>
  <c r="BN17" i="50"/>
  <c r="BO17" i="50"/>
  <c r="BP17" i="50"/>
  <c r="BQ17" i="50"/>
  <c r="BR17" i="50"/>
  <c r="BS17" i="50"/>
  <c r="BT17" i="50"/>
  <c r="BU17" i="50"/>
  <c r="BV17" i="50"/>
  <c r="BW17" i="50"/>
  <c r="BX17" i="50"/>
  <c r="BY17" i="50"/>
  <c r="BZ17" i="50"/>
  <c r="CA17" i="50"/>
  <c r="CB17" i="50"/>
  <c r="CC17" i="50"/>
  <c r="CD17" i="50"/>
  <c r="CE17" i="50"/>
  <c r="BL18" i="50"/>
  <c r="BM18" i="50"/>
  <c r="BN18" i="50"/>
  <c r="BO18" i="50"/>
  <c r="BP18" i="50"/>
  <c r="BQ18" i="50"/>
  <c r="BR18" i="50"/>
  <c r="BS18" i="50"/>
  <c r="BT18" i="50"/>
  <c r="BU18" i="50"/>
  <c r="BV18" i="50"/>
  <c r="BW18" i="50"/>
  <c r="BX18" i="50"/>
  <c r="BY18" i="50"/>
  <c r="BZ18" i="50"/>
  <c r="CA18" i="50"/>
  <c r="CB18" i="50"/>
  <c r="CC18" i="50"/>
  <c r="CD18" i="50"/>
  <c r="CE18" i="50"/>
  <c r="BL19" i="50"/>
  <c r="BM19" i="50"/>
  <c r="BN19" i="50"/>
  <c r="BO19" i="50"/>
  <c r="BP19" i="50"/>
  <c r="BQ19" i="50"/>
  <c r="BR19" i="50"/>
  <c r="BS19" i="50"/>
  <c r="BT19" i="50"/>
  <c r="BU19" i="50"/>
  <c r="BV19" i="50"/>
  <c r="BW19" i="50"/>
  <c r="BX19" i="50"/>
  <c r="BY19" i="50"/>
  <c r="BZ19" i="50"/>
  <c r="CA19" i="50"/>
  <c r="CB19" i="50"/>
  <c r="CC19" i="50"/>
  <c r="CD19" i="50"/>
  <c r="CE19" i="50"/>
  <c r="BL20" i="50"/>
  <c r="BM20" i="50"/>
  <c r="BN20" i="50"/>
  <c r="BO20" i="50"/>
  <c r="BP20" i="50"/>
  <c r="BQ20" i="50"/>
  <c r="BR20" i="50"/>
  <c r="BS20" i="50"/>
  <c r="BT20" i="50"/>
  <c r="BU20" i="50"/>
  <c r="BV20" i="50"/>
  <c r="BW20" i="50"/>
  <c r="BX20" i="50"/>
  <c r="BY20" i="50"/>
  <c r="BZ20" i="50"/>
  <c r="CA20" i="50"/>
  <c r="CB20" i="50"/>
  <c r="CC20" i="50"/>
  <c r="CD20" i="50"/>
  <c r="CE20" i="50"/>
  <c r="BL21" i="50"/>
  <c r="BM21" i="50"/>
  <c r="BN21" i="50"/>
  <c r="BO21" i="50"/>
  <c r="BP21" i="50"/>
  <c r="BQ21" i="50"/>
  <c r="BR21" i="50"/>
  <c r="BS21" i="50"/>
  <c r="BT21" i="50"/>
  <c r="BU21" i="50"/>
  <c r="BV21" i="50"/>
  <c r="BW21" i="50"/>
  <c r="BX21" i="50"/>
  <c r="BY21" i="50"/>
  <c r="BZ21" i="50"/>
  <c r="CA21" i="50"/>
  <c r="CB21" i="50"/>
  <c r="CC21" i="50"/>
  <c r="CD21" i="50"/>
  <c r="CE21" i="50"/>
  <c r="BL22" i="50"/>
  <c r="BM22" i="50"/>
  <c r="BN22" i="50"/>
  <c r="BO22" i="50"/>
  <c r="BP22" i="50"/>
  <c r="BQ22" i="50"/>
  <c r="BR22" i="50"/>
  <c r="BS22" i="50"/>
  <c r="BT22" i="50"/>
  <c r="BU22" i="50"/>
  <c r="BV22" i="50"/>
  <c r="BW22" i="50"/>
  <c r="BX22" i="50"/>
  <c r="BY22" i="50"/>
  <c r="BZ22" i="50"/>
  <c r="CA22" i="50"/>
  <c r="CB22" i="50"/>
  <c r="CC22" i="50"/>
  <c r="CD22" i="50"/>
  <c r="CE22" i="50"/>
  <c r="BL23" i="50"/>
  <c r="BM23" i="50"/>
  <c r="BN23" i="50"/>
  <c r="BO23" i="50"/>
  <c r="BP23" i="50"/>
  <c r="BQ23" i="50"/>
  <c r="BR23" i="50"/>
  <c r="BS23" i="50"/>
  <c r="BT23" i="50"/>
  <c r="BU23" i="50"/>
  <c r="BV23" i="50"/>
  <c r="BW23" i="50"/>
  <c r="BX23" i="50"/>
  <c r="BY23" i="50"/>
  <c r="BZ23" i="50"/>
  <c r="CA23" i="50"/>
  <c r="CB23" i="50"/>
  <c r="CC23" i="50"/>
  <c r="CD23" i="50"/>
  <c r="CE23" i="50"/>
  <c r="BL24" i="50"/>
  <c r="BM24" i="50"/>
  <c r="BN24" i="50"/>
  <c r="BO24" i="50"/>
  <c r="BP24" i="50"/>
  <c r="BQ24" i="50"/>
  <c r="BR24" i="50"/>
  <c r="BS24" i="50"/>
  <c r="BT24" i="50"/>
  <c r="BU24" i="50"/>
  <c r="BV24" i="50"/>
  <c r="BW24" i="50"/>
  <c r="BX24" i="50"/>
  <c r="BY24" i="50"/>
  <c r="BZ24" i="50"/>
  <c r="CA24" i="50"/>
  <c r="CB24" i="50"/>
  <c r="CC24" i="50"/>
  <c r="CD24" i="50"/>
  <c r="CE24" i="50"/>
  <c r="CI5" i="50" a="1"/>
  <c r="CI5" i="50"/>
  <c r="CJ5" i="50"/>
  <c r="CK5" i="50"/>
  <c r="CL5" i="50"/>
  <c r="CM5" i="50"/>
  <c r="CN5" i="50"/>
  <c r="CO5" i="50"/>
  <c r="CP5" i="50"/>
  <c r="CQ5" i="50"/>
  <c r="CR5" i="50"/>
  <c r="CS5" i="50"/>
  <c r="CT5" i="50"/>
  <c r="CU5" i="50"/>
  <c r="CV5" i="50"/>
  <c r="CW5" i="50"/>
  <c r="CX5" i="50"/>
  <c r="CY5" i="50"/>
  <c r="CZ5" i="50"/>
  <c r="DA5" i="50"/>
  <c r="DB5" i="50"/>
  <c r="CI6" i="50"/>
  <c r="CJ6" i="50"/>
  <c r="CK6" i="50"/>
  <c r="CL6" i="50"/>
  <c r="CM6" i="50"/>
  <c r="CN6" i="50"/>
  <c r="CO6" i="50"/>
  <c r="CP6" i="50"/>
  <c r="CQ6" i="50"/>
  <c r="CR6" i="50"/>
  <c r="CS6" i="50"/>
  <c r="CT6" i="50"/>
  <c r="CU6" i="50"/>
  <c r="CV6" i="50"/>
  <c r="CW6" i="50"/>
  <c r="CX6" i="50"/>
  <c r="CY6" i="50"/>
  <c r="CZ6" i="50"/>
  <c r="DA6" i="50"/>
  <c r="DB6" i="50"/>
  <c r="CI7" i="50"/>
  <c r="CJ7" i="50"/>
  <c r="CK7" i="50"/>
  <c r="CL7" i="50"/>
  <c r="CM7" i="50"/>
  <c r="CN7" i="50"/>
  <c r="CO7" i="50"/>
  <c r="CP7" i="50"/>
  <c r="CQ7" i="50"/>
  <c r="CR7" i="50"/>
  <c r="CS7" i="50"/>
  <c r="CT7" i="50"/>
  <c r="CU7" i="50"/>
  <c r="CV7" i="50"/>
  <c r="CW7" i="50"/>
  <c r="CX7" i="50"/>
  <c r="CY7" i="50"/>
  <c r="CZ7" i="50"/>
  <c r="DA7" i="50"/>
  <c r="DB7" i="50"/>
  <c r="CI8" i="50"/>
  <c r="CJ8" i="50"/>
  <c r="CK8" i="50"/>
  <c r="CL8" i="50"/>
  <c r="CM8" i="50"/>
  <c r="CN8" i="50"/>
  <c r="CO8" i="50"/>
  <c r="CP8" i="50"/>
  <c r="CQ8" i="50"/>
  <c r="CR8" i="50"/>
  <c r="CS8" i="50"/>
  <c r="CT8" i="50"/>
  <c r="CU8" i="50"/>
  <c r="CV8" i="50"/>
  <c r="CW8" i="50"/>
  <c r="CX8" i="50"/>
  <c r="CY8" i="50"/>
  <c r="CZ8" i="50"/>
  <c r="DA8" i="50"/>
  <c r="DB8" i="50"/>
  <c r="CI9" i="50"/>
  <c r="CJ9" i="50"/>
  <c r="CK9" i="50"/>
  <c r="CL9" i="50"/>
  <c r="CM9" i="50"/>
  <c r="CN9" i="50"/>
  <c r="CO9" i="50"/>
  <c r="CP9" i="50"/>
  <c r="CQ9" i="50"/>
  <c r="CR9" i="50"/>
  <c r="CS9" i="50"/>
  <c r="CT9" i="50"/>
  <c r="CU9" i="50"/>
  <c r="CV9" i="50"/>
  <c r="CW9" i="50"/>
  <c r="CX9" i="50"/>
  <c r="CY9" i="50"/>
  <c r="CZ9" i="50"/>
  <c r="DA9" i="50"/>
  <c r="DB9" i="50"/>
  <c r="CI10" i="50"/>
  <c r="CJ10" i="50"/>
  <c r="CK10" i="50"/>
  <c r="CL10" i="50"/>
  <c r="CM10" i="50"/>
  <c r="CN10" i="50"/>
  <c r="CO10" i="50"/>
  <c r="CP10" i="50"/>
  <c r="CQ10" i="50"/>
  <c r="CR10" i="50"/>
  <c r="CS10" i="50"/>
  <c r="CT10" i="50"/>
  <c r="CU10" i="50"/>
  <c r="CV10" i="50"/>
  <c r="CW10" i="50"/>
  <c r="CX10" i="50"/>
  <c r="CY10" i="50"/>
  <c r="CZ10" i="50"/>
  <c r="DA10" i="50"/>
  <c r="DB10" i="50"/>
  <c r="CI11" i="50"/>
  <c r="CJ11" i="50"/>
  <c r="CK11" i="50"/>
  <c r="CL11" i="50"/>
  <c r="CM11" i="50"/>
  <c r="CN11" i="50"/>
  <c r="CO11" i="50"/>
  <c r="CP11" i="50"/>
  <c r="CQ11" i="50"/>
  <c r="CR11" i="50"/>
  <c r="CS11" i="50"/>
  <c r="CT11" i="50"/>
  <c r="CU11" i="50"/>
  <c r="CV11" i="50"/>
  <c r="CW11" i="50"/>
  <c r="CX11" i="50"/>
  <c r="CY11" i="50"/>
  <c r="CZ11" i="50"/>
  <c r="DA11" i="50"/>
  <c r="DB11" i="50"/>
  <c r="CI12" i="50"/>
  <c r="CJ12" i="50"/>
  <c r="CK12" i="50"/>
  <c r="CL12" i="50"/>
  <c r="CM12" i="50"/>
  <c r="CN12" i="50"/>
  <c r="CO12" i="50"/>
  <c r="CP12" i="50"/>
  <c r="CQ12" i="50"/>
  <c r="CR12" i="50"/>
  <c r="CS12" i="50"/>
  <c r="CT12" i="50"/>
  <c r="CU12" i="50"/>
  <c r="CV12" i="50"/>
  <c r="CW12" i="50"/>
  <c r="CX12" i="50"/>
  <c r="CY12" i="50"/>
  <c r="CZ12" i="50"/>
  <c r="DA12" i="50"/>
  <c r="DB12" i="50"/>
  <c r="CI13" i="50"/>
  <c r="CJ13" i="50"/>
  <c r="CK13" i="50"/>
  <c r="CL13" i="50"/>
  <c r="CM13" i="50"/>
  <c r="CN13" i="50"/>
  <c r="CO13" i="50"/>
  <c r="CP13" i="50"/>
  <c r="CQ13" i="50"/>
  <c r="CR13" i="50"/>
  <c r="CS13" i="50"/>
  <c r="CT13" i="50"/>
  <c r="CU13" i="50"/>
  <c r="CV13" i="50"/>
  <c r="CW13" i="50"/>
  <c r="CX13" i="50"/>
  <c r="CY13" i="50"/>
  <c r="CZ13" i="50"/>
  <c r="DA13" i="50"/>
  <c r="DB13" i="50"/>
  <c r="CI14" i="50"/>
  <c r="CJ14" i="50"/>
  <c r="CK14" i="50"/>
  <c r="CL14" i="50"/>
  <c r="CM14" i="50"/>
  <c r="CN14" i="50"/>
  <c r="CO14" i="50"/>
  <c r="CP14" i="50"/>
  <c r="CQ14" i="50"/>
  <c r="CR14" i="50"/>
  <c r="CS14" i="50"/>
  <c r="CT14" i="50"/>
  <c r="CU14" i="50"/>
  <c r="CV14" i="50"/>
  <c r="CW14" i="50"/>
  <c r="CX14" i="50"/>
  <c r="CY14" i="50"/>
  <c r="CZ14" i="50"/>
  <c r="DA14" i="50"/>
  <c r="DB14" i="50"/>
  <c r="CI15" i="50"/>
  <c r="CJ15" i="50"/>
  <c r="CK15" i="50"/>
  <c r="CL15" i="50"/>
  <c r="CM15" i="50"/>
  <c r="CN15" i="50"/>
  <c r="CO15" i="50"/>
  <c r="CP15" i="50"/>
  <c r="CQ15" i="50"/>
  <c r="CR15" i="50"/>
  <c r="CS15" i="50"/>
  <c r="CT15" i="50"/>
  <c r="CU15" i="50"/>
  <c r="CV15" i="50"/>
  <c r="CW15" i="50"/>
  <c r="CX15" i="50"/>
  <c r="CY15" i="50"/>
  <c r="CZ15" i="50"/>
  <c r="DA15" i="50"/>
  <c r="DB15" i="50"/>
  <c r="CI16" i="50"/>
  <c r="CJ16" i="50"/>
  <c r="CK16" i="50"/>
  <c r="CL16" i="50"/>
  <c r="CM16" i="50"/>
  <c r="CN16" i="50"/>
  <c r="CO16" i="50"/>
  <c r="CP16" i="50"/>
  <c r="CQ16" i="50"/>
  <c r="CR16" i="50"/>
  <c r="CS16" i="50"/>
  <c r="CT16" i="50"/>
  <c r="CU16" i="50"/>
  <c r="CV16" i="50"/>
  <c r="CW16" i="50"/>
  <c r="CX16" i="50"/>
  <c r="CY16" i="50"/>
  <c r="CZ16" i="50"/>
  <c r="DA16" i="50"/>
  <c r="DB16" i="50"/>
  <c r="CI17" i="50"/>
  <c r="CJ17" i="50"/>
  <c r="CK17" i="50"/>
  <c r="CL17" i="50"/>
  <c r="CM17" i="50"/>
  <c r="CN17" i="50"/>
  <c r="CO17" i="50"/>
  <c r="CP17" i="50"/>
  <c r="CQ17" i="50"/>
  <c r="CR17" i="50"/>
  <c r="CS17" i="50"/>
  <c r="CT17" i="50"/>
  <c r="CU17" i="50"/>
  <c r="CV17" i="50"/>
  <c r="CW17" i="50"/>
  <c r="CX17" i="50"/>
  <c r="CY17" i="50"/>
  <c r="CZ17" i="50"/>
  <c r="DA17" i="50"/>
  <c r="DB17" i="50"/>
  <c r="CI18" i="50"/>
  <c r="CJ18" i="50"/>
  <c r="CK18" i="50"/>
  <c r="CL18" i="50"/>
  <c r="CM18" i="50"/>
  <c r="CN18" i="50"/>
  <c r="CO18" i="50"/>
  <c r="CP18" i="50"/>
  <c r="CQ18" i="50"/>
  <c r="CR18" i="50"/>
  <c r="CS18" i="50"/>
  <c r="CT18" i="50"/>
  <c r="CU18" i="50"/>
  <c r="CV18" i="50"/>
  <c r="CW18" i="50"/>
  <c r="CX18" i="50"/>
  <c r="CY18" i="50"/>
  <c r="CZ18" i="50"/>
  <c r="DA18" i="50"/>
  <c r="DB18" i="50"/>
  <c r="CI19" i="50"/>
  <c r="CJ19" i="50"/>
  <c r="CK19" i="50"/>
  <c r="CL19" i="50"/>
  <c r="CM19" i="50"/>
  <c r="CN19" i="50"/>
  <c r="CO19" i="50"/>
  <c r="CP19" i="50"/>
  <c r="CQ19" i="50"/>
  <c r="CR19" i="50"/>
  <c r="CS19" i="50"/>
  <c r="CT19" i="50"/>
  <c r="CU19" i="50"/>
  <c r="CV19" i="50"/>
  <c r="CW19" i="50"/>
  <c r="CX19" i="50"/>
  <c r="CY19" i="50"/>
  <c r="CZ19" i="50"/>
  <c r="DA19" i="50"/>
  <c r="DB19" i="50"/>
  <c r="CI20" i="50"/>
  <c r="CJ20" i="50"/>
  <c r="CK20" i="50"/>
  <c r="CL20" i="50"/>
  <c r="CM20" i="50"/>
  <c r="CN20" i="50"/>
  <c r="CO20" i="50"/>
  <c r="CP20" i="50"/>
  <c r="CQ20" i="50"/>
  <c r="CR20" i="50"/>
  <c r="CS20" i="50"/>
  <c r="CT20" i="50"/>
  <c r="CU20" i="50"/>
  <c r="CV20" i="50"/>
  <c r="CW20" i="50"/>
  <c r="CX20" i="50"/>
  <c r="CY20" i="50"/>
  <c r="CZ20" i="50"/>
  <c r="DA20" i="50"/>
  <c r="DB20" i="50"/>
  <c r="CI21" i="50"/>
  <c r="CJ21" i="50"/>
  <c r="CK21" i="50"/>
  <c r="CL21" i="50"/>
  <c r="CM21" i="50"/>
  <c r="CN21" i="50"/>
  <c r="CO21" i="50"/>
  <c r="CP21" i="50"/>
  <c r="CQ21" i="50"/>
  <c r="CR21" i="50"/>
  <c r="CS21" i="50"/>
  <c r="CT21" i="50"/>
  <c r="CU21" i="50"/>
  <c r="CV21" i="50"/>
  <c r="CW21" i="50"/>
  <c r="CX21" i="50"/>
  <c r="CY21" i="50"/>
  <c r="CZ21" i="50"/>
  <c r="DA21" i="50"/>
  <c r="DB21" i="50"/>
  <c r="CI22" i="50"/>
  <c r="CJ22" i="50"/>
  <c r="CK22" i="50"/>
  <c r="CL22" i="50"/>
  <c r="CM22" i="50"/>
  <c r="CN22" i="50"/>
  <c r="CO22" i="50"/>
  <c r="CP22" i="50"/>
  <c r="CQ22" i="50"/>
  <c r="CR22" i="50"/>
  <c r="CS22" i="50"/>
  <c r="CT22" i="50"/>
  <c r="CU22" i="50"/>
  <c r="CV22" i="50"/>
  <c r="CW22" i="50"/>
  <c r="CX22" i="50"/>
  <c r="CY22" i="50"/>
  <c r="CZ22" i="50"/>
  <c r="DA22" i="50"/>
  <c r="DB22" i="50"/>
  <c r="CI23" i="50"/>
  <c r="CJ23" i="50"/>
  <c r="CK23" i="50"/>
  <c r="CL23" i="50"/>
  <c r="CM23" i="50"/>
  <c r="CN23" i="50"/>
  <c r="CO23" i="50"/>
  <c r="CP23" i="50"/>
  <c r="CQ23" i="50"/>
  <c r="CR23" i="50"/>
  <c r="CS23" i="50"/>
  <c r="CT23" i="50"/>
  <c r="CU23" i="50"/>
  <c r="CV23" i="50"/>
  <c r="CW23" i="50"/>
  <c r="CX23" i="50"/>
  <c r="CY23" i="50"/>
  <c r="CZ23" i="50"/>
  <c r="DA23" i="50"/>
  <c r="DB23" i="50"/>
  <c r="CI24" i="50"/>
  <c r="CJ24" i="50"/>
  <c r="CK24" i="50"/>
  <c r="CL24" i="50"/>
  <c r="CM24" i="50"/>
  <c r="CN24" i="50"/>
  <c r="CO24" i="50"/>
  <c r="CP24" i="50"/>
  <c r="CQ24" i="50"/>
  <c r="CR24" i="50"/>
  <c r="CS24" i="50"/>
  <c r="CT24" i="50"/>
  <c r="CU24" i="50"/>
  <c r="CV24" i="50"/>
  <c r="CW24" i="50"/>
  <c r="CX24" i="50"/>
  <c r="CY24" i="50"/>
  <c r="CZ24" i="50"/>
  <c r="DA24" i="50"/>
  <c r="DB24" i="50"/>
  <c r="DF5" i="50" a="1"/>
  <c r="DF5" i="50"/>
  <c r="DG5" i="50"/>
  <c r="DH5" i="50"/>
  <c r="DI5" i="50"/>
  <c r="DJ5" i="50"/>
  <c r="DK5" i="50"/>
  <c r="DL5" i="50"/>
  <c r="DM5" i="50"/>
  <c r="DN5" i="50"/>
  <c r="DO5" i="50"/>
  <c r="DP5" i="50"/>
  <c r="DQ5" i="50"/>
  <c r="DR5" i="50"/>
  <c r="DS5" i="50"/>
  <c r="DT5" i="50"/>
  <c r="DU5" i="50"/>
  <c r="DV5" i="50"/>
  <c r="DW5" i="50"/>
  <c r="DX5" i="50"/>
  <c r="DY5" i="50"/>
  <c r="DF6" i="50"/>
  <c r="DG6" i="50"/>
  <c r="DH6" i="50"/>
  <c r="DI6" i="50"/>
  <c r="DJ6" i="50"/>
  <c r="DK6" i="50"/>
  <c r="DL6" i="50"/>
  <c r="DM6" i="50"/>
  <c r="DN6" i="50"/>
  <c r="DO6" i="50"/>
  <c r="DP6" i="50"/>
  <c r="DQ6" i="50"/>
  <c r="DR6" i="50"/>
  <c r="DS6" i="50"/>
  <c r="DT6" i="50"/>
  <c r="DU6" i="50"/>
  <c r="DV6" i="50"/>
  <c r="DW6" i="50"/>
  <c r="DX6" i="50"/>
  <c r="DY6" i="50"/>
  <c r="DF7" i="50"/>
  <c r="DG7" i="50"/>
  <c r="DH7" i="50"/>
  <c r="DI7" i="50"/>
  <c r="DJ7" i="50"/>
  <c r="DK7" i="50"/>
  <c r="DL7" i="50"/>
  <c r="DM7" i="50"/>
  <c r="DN7" i="50"/>
  <c r="DO7" i="50"/>
  <c r="DP7" i="50"/>
  <c r="DQ7" i="50"/>
  <c r="DR7" i="50"/>
  <c r="DS7" i="50"/>
  <c r="DT7" i="50"/>
  <c r="DU7" i="50"/>
  <c r="DV7" i="50"/>
  <c r="DW7" i="50"/>
  <c r="DX7" i="50"/>
  <c r="DY7" i="50"/>
  <c r="DF8" i="50"/>
  <c r="DG8" i="50"/>
  <c r="DH8" i="50"/>
  <c r="DI8" i="50"/>
  <c r="DJ8" i="50"/>
  <c r="DK8" i="50"/>
  <c r="DL8" i="50"/>
  <c r="DM8" i="50"/>
  <c r="DN8" i="50"/>
  <c r="DO8" i="50"/>
  <c r="DP8" i="50"/>
  <c r="DQ8" i="50"/>
  <c r="DR8" i="50"/>
  <c r="DS8" i="50"/>
  <c r="DT8" i="50"/>
  <c r="DU8" i="50"/>
  <c r="DV8" i="50"/>
  <c r="DW8" i="50"/>
  <c r="DX8" i="50"/>
  <c r="DY8" i="50"/>
  <c r="DF9" i="50"/>
  <c r="DG9" i="50"/>
  <c r="DH9" i="50"/>
  <c r="DI9" i="50"/>
  <c r="DJ9" i="50"/>
  <c r="DK9" i="50"/>
  <c r="DL9" i="50"/>
  <c r="DM9" i="50"/>
  <c r="DN9" i="50"/>
  <c r="DO9" i="50"/>
  <c r="DP9" i="50"/>
  <c r="DQ9" i="50"/>
  <c r="DR9" i="50"/>
  <c r="DS9" i="50"/>
  <c r="DT9" i="50"/>
  <c r="DU9" i="50"/>
  <c r="DV9" i="50"/>
  <c r="DW9" i="50"/>
  <c r="DX9" i="50"/>
  <c r="DY9" i="50"/>
  <c r="DF10" i="50"/>
  <c r="DG10" i="50"/>
  <c r="DH10" i="50"/>
  <c r="DI10" i="50"/>
  <c r="DJ10" i="50"/>
  <c r="DK10" i="50"/>
  <c r="DL10" i="50"/>
  <c r="DM10" i="50"/>
  <c r="DN10" i="50"/>
  <c r="DO10" i="50"/>
  <c r="DP10" i="50"/>
  <c r="DQ10" i="50"/>
  <c r="DR10" i="50"/>
  <c r="DS10" i="50"/>
  <c r="DT10" i="50"/>
  <c r="DU10" i="50"/>
  <c r="DV10" i="50"/>
  <c r="DW10" i="50"/>
  <c r="DX10" i="50"/>
  <c r="DY10" i="50"/>
  <c r="DF11" i="50"/>
  <c r="DG11" i="50"/>
  <c r="DH11" i="50"/>
  <c r="DI11" i="50"/>
  <c r="DJ11" i="50"/>
  <c r="DK11" i="50"/>
  <c r="DL11" i="50"/>
  <c r="DM11" i="50"/>
  <c r="DN11" i="50"/>
  <c r="DO11" i="50"/>
  <c r="DP11" i="50"/>
  <c r="DQ11" i="50"/>
  <c r="DR11" i="50"/>
  <c r="DS11" i="50"/>
  <c r="DT11" i="50"/>
  <c r="DU11" i="50"/>
  <c r="DV11" i="50"/>
  <c r="DW11" i="50"/>
  <c r="DX11" i="50"/>
  <c r="DY11" i="50"/>
  <c r="DF12" i="50"/>
  <c r="DG12" i="50"/>
  <c r="DH12" i="50"/>
  <c r="DI12" i="50"/>
  <c r="DJ12" i="50"/>
  <c r="DK12" i="50"/>
  <c r="DL12" i="50"/>
  <c r="DM12" i="50"/>
  <c r="DN12" i="50"/>
  <c r="DO12" i="50"/>
  <c r="DP12" i="50"/>
  <c r="DQ12" i="50"/>
  <c r="DR12" i="50"/>
  <c r="DS12" i="50"/>
  <c r="DT12" i="50"/>
  <c r="DU12" i="50"/>
  <c r="DV12" i="50"/>
  <c r="DW12" i="50"/>
  <c r="DX12" i="50"/>
  <c r="DY12" i="50"/>
  <c r="DF13" i="50"/>
  <c r="DG13" i="50"/>
  <c r="DH13" i="50"/>
  <c r="DI13" i="50"/>
  <c r="DJ13" i="50"/>
  <c r="DK13" i="50"/>
  <c r="DL13" i="50"/>
  <c r="DM13" i="50"/>
  <c r="DN13" i="50"/>
  <c r="DO13" i="50"/>
  <c r="DP13" i="50"/>
  <c r="DQ13" i="50"/>
  <c r="DR13" i="50"/>
  <c r="DS13" i="50"/>
  <c r="DT13" i="50"/>
  <c r="DU13" i="50"/>
  <c r="DV13" i="50"/>
  <c r="DW13" i="50"/>
  <c r="DX13" i="50"/>
  <c r="DY13" i="50"/>
  <c r="DF14" i="50"/>
  <c r="DG14" i="50"/>
  <c r="DH14" i="50"/>
  <c r="DI14" i="50"/>
  <c r="DJ14" i="50"/>
  <c r="DK14" i="50"/>
  <c r="DL14" i="50"/>
  <c r="DM14" i="50"/>
  <c r="DN14" i="50"/>
  <c r="DO14" i="50"/>
  <c r="DP14" i="50"/>
  <c r="DQ14" i="50"/>
  <c r="DR14" i="50"/>
  <c r="DS14" i="50"/>
  <c r="DT14" i="50"/>
  <c r="DU14" i="50"/>
  <c r="DV14" i="50"/>
  <c r="DW14" i="50"/>
  <c r="DX14" i="50"/>
  <c r="DY14" i="50"/>
  <c r="DF15" i="50"/>
  <c r="DG15" i="50"/>
  <c r="DH15" i="50"/>
  <c r="DI15" i="50"/>
  <c r="DJ15" i="50"/>
  <c r="DK15" i="50"/>
  <c r="DL15" i="50"/>
  <c r="DM15" i="50"/>
  <c r="DN15" i="50"/>
  <c r="DO15" i="50"/>
  <c r="DP15" i="50"/>
  <c r="DQ15" i="50"/>
  <c r="DR15" i="50"/>
  <c r="DS15" i="50"/>
  <c r="DT15" i="50"/>
  <c r="DU15" i="50"/>
  <c r="DV15" i="50"/>
  <c r="DW15" i="50"/>
  <c r="DX15" i="50"/>
  <c r="DY15" i="50"/>
  <c r="DF16" i="50"/>
  <c r="DG16" i="50"/>
  <c r="DH16" i="50"/>
  <c r="DI16" i="50"/>
  <c r="DJ16" i="50"/>
  <c r="DK16" i="50"/>
  <c r="DL16" i="50"/>
  <c r="DM16" i="50"/>
  <c r="DN16" i="50"/>
  <c r="DO16" i="50"/>
  <c r="DP16" i="50"/>
  <c r="DQ16" i="50"/>
  <c r="DR16" i="50"/>
  <c r="DS16" i="50"/>
  <c r="DT16" i="50"/>
  <c r="DU16" i="50"/>
  <c r="DV16" i="50"/>
  <c r="DW16" i="50"/>
  <c r="DX16" i="50"/>
  <c r="DY16" i="50"/>
  <c r="DF17" i="50"/>
  <c r="DG17" i="50"/>
  <c r="DH17" i="50"/>
  <c r="DI17" i="50"/>
  <c r="DJ17" i="50"/>
  <c r="DK17" i="50"/>
  <c r="DL17" i="50"/>
  <c r="DM17" i="50"/>
  <c r="DN17" i="50"/>
  <c r="DO17" i="50"/>
  <c r="DP17" i="50"/>
  <c r="DQ17" i="50"/>
  <c r="DR17" i="50"/>
  <c r="DS17" i="50"/>
  <c r="DT17" i="50"/>
  <c r="DU17" i="50"/>
  <c r="DV17" i="50"/>
  <c r="DW17" i="50"/>
  <c r="DX17" i="50"/>
  <c r="DY17" i="50"/>
  <c r="DF18" i="50"/>
  <c r="DG18" i="50"/>
  <c r="DH18" i="50"/>
  <c r="DI18" i="50"/>
  <c r="DJ18" i="50"/>
  <c r="DK18" i="50"/>
  <c r="DL18" i="50"/>
  <c r="DM18" i="50"/>
  <c r="DN18" i="50"/>
  <c r="DO18" i="50"/>
  <c r="DP18" i="50"/>
  <c r="DQ18" i="50"/>
  <c r="DR18" i="50"/>
  <c r="DS18" i="50"/>
  <c r="DT18" i="50"/>
  <c r="DU18" i="50"/>
  <c r="DV18" i="50"/>
  <c r="DW18" i="50"/>
  <c r="DX18" i="50"/>
  <c r="DY18" i="50"/>
  <c r="DF19" i="50"/>
  <c r="DG19" i="50"/>
  <c r="DH19" i="50"/>
  <c r="DI19" i="50"/>
  <c r="DJ19" i="50"/>
  <c r="DK19" i="50"/>
  <c r="DL19" i="50"/>
  <c r="DM19" i="50"/>
  <c r="DN19" i="50"/>
  <c r="DO19" i="50"/>
  <c r="DP19" i="50"/>
  <c r="DQ19" i="50"/>
  <c r="DR19" i="50"/>
  <c r="DS19" i="50"/>
  <c r="DT19" i="50"/>
  <c r="DU19" i="50"/>
  <c r="DV19" i="50"/>
  <c r="DW19" i="50"/>
  <c r="DX19" i="50"/>
  <c r="DY19" i="50"/>
  <c r="DF20" i="50"/>
  <c r="DG20" i="50"/>
  <c r="DH20" i="50"/>
  <c r="DI20" i="50"/>
  <c r="DJ20" i="50"/>
  <c r="DK20" i="50"/>
  <c r="DL20" i="50"/>
  <c r="DM20" i="50"/>
  <c r="DN20" i="50"/>
  <c r="DO20" i="50"/>
  <c r="DP20" i="50"/>
  <c r="DQ20" i="50"/>
  <c r="DR20" i="50"/>
  <c r="DS20" i="50"/>
  <c r="DT20" i="50"/>
  <c r="DU20" i="50"/>
  <c r="DV20" i="50"/>
  <c r="DW20" i="50"/>
  <c r="DX20" i="50"/>
  <c r="DY20" i="50"/>
  <c r="DF21" i="50"/>
  <c r="DG21" i="50"/>
  <c r="DH21" i="50"/>
  <c r="DI21" i="50"/>
  <c r="DJ21" i="50"/>
  <c r="DK21" i="50"/>
  <c r="DL21" i="50"/>
  <c r="DM21" i="50"/>
  <c r="DN21" i="50"/>
  <c r="DO21" i="50"/>
  <c r="DP21" i="50"/>
  <c r="DQ21" i="50"/>
  <c r="DR21" i="50"/>
  <c r="DS21" i="50"/>
  <c r="DT21" i="50"/>
  <c r="DU21" i="50"/>
  <c r="DV21" i="50"/>
  <c r="DW21" i="50"/>
  <c r="DX21" i="50"/>
  <c r="DY21" i="50"/>
  <c r="DF22" i="50"/>
  <c r="DG22" i="50"/>
  <c r="DH22" i="50"/>
  <c r="DI22" i="50"/>
  <c r="DJ22" i="50"/>
  <c r="DK22" i="50"/>
  <c r="DL22" i="50"/>
  <c r="DM22" i="50"/>
  <c r="DN22" i="50"/>
  <c r="DO22" i="50"/>
  <c r="DP22" i="50"/>
  <c r="DQ22" i="50"/>
  <c r="DR22" i="50"/>
  <c r="DS22" i="50"/>
  <c r="DT22" i="50"/>
  <c r="DU22" i="50"/>
  <c r="DV22" i="50"/>
  <c r="DW22" i="50"/>
  <c r="DX22" i="50"/>
  <c r="DY22" i="50"/>
  <c r="DF23" i="50"/>
  <c r="DG23" i="50"/>
  <c r="DH23" i="50"/>
  <c r="DI23" i="50"/>
  <c r="DJ23" i="50"/>
  <c r="DK23" i="50"/>
  <c r="DL23" i="50"/>
  <c r="DM23" i="50"/>
  <c r="DN23" i="50"/>
  <c r="DO23" i="50"/>
  <c r="DP23" i="50"/>
  <c r="DQ23" i="50"/>
  <c r="DR23" i="50"/>
  <c r="DS23" i="50"/>
  <c r="DT23" i="50"/>
  <c r="DU23" i="50"/>
  <c r="DV23" i="50"/>
  <c r="DW23" i="50"/>
  <c r="DX23" i="50"/>
  <c r="DY23" i="50"/>
  <c r="DF24" i="50"/>
  <c r="DG24" i="50"/>
  <c r="DH24" i="50"/>
  <c r="DI24" i="50"/>
  <c r="DJ24" i="50"/>
  <c r="DK24" i="50"/>
  <c r="DL24" i="50"/>
  <c r="DM24" i="50"/>
  <c r="DN24" i="50"/>
  <c r="DO24" i="50"/>
  <c r="DP24" i="50"/>
  <c r="DQ24" i="50"/>
  <c r="DR24" i="50"/>
  <c r="DS24" i="50"/>
  <c r="DT24" i="50"/>
  <c r="DU24" i="50"/>
  <c r="DV24" i="50"/>
  <c r="DW24" i="50"/>
  <c r="DX24" i="50"/>
  <c r="DY24" i="50"/>
  <c r="E8" i="50"/>
  <c r="E14" i="50"/>
  <c r="G14" i="50"/>
  <c r="H14" i="50"/>
  <c r="J14" i="50"/>
  <c r="K14" i="50"/>
  <c r="D21" i="50"/>
  <c r="E21" i="50"/>
  <c r="G21" i="50"/>
  <c r="H21" i="50"/>
  <c r="J21" i="50"/>
  <c r="K21" i="50"/>
  <c r="D8" i="50"/>
  <c r="D14" i="50"/>
  <c r="D31" i="50"/>
  <c r="G31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<sst xmlns="http://schemas.openxmlformats.org/spreadsheetml/2006/main" count="6108" uniqueCount="374">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</sst>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69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7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5" fillId="0" borderId="0" xfId="0" applyFont="1" applyAlignment="1">
      <alignment horizontal="center"/>
    </xf>
    <xf numFmtId="0" fontId="50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1" fillId="3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70" fillId="0" borderId="0" xfId="0" applyFont="1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 textRotation="90"/>
    </xf>
    <xf numFmtId="0" fontId="50" fillId="0" borderId="0" xfId="0" applyFont="1" applyFill="1" applyAlignment="1">
      <alignment horizontal="center" vertical="center" textRotation="90" wrapText="1"/>
    </xf>
    <xf numFmtId="0" fontId="0" fillId="0" borderId="0" xfId="0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0" fillId="0" borderId="0" xfId="0" applyNumberFormat="1"/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363787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363787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127000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  <row r="74">
          <cell r="CZ74">
            <v>1.0106382978723405</v>
          </cell>
        </row>
        <row r="75">
          <cell r="DB75">
            <v>1.1190476190476191</v>
          </cell>
        </row>
        <row r="79">
          <cell r="DE79">
            <v>1.023102310231023</v>
          </cell>
        </row>
        <row r="80">
          <cell r="DJ80">
            <v>8.3612040133779288</v>
          </cell>
        </row>
        <row r="88">
          <cell r="DN88">
            <v>1.1999866666666663E-8</v>
          </cell>
        </row>
        <row r="89">
          <cell r="FL89">
            <v>142916629629.21808</v>
          </cell>
        </row>
        <row r="103">
          <cell r="CV103">
            <v>1</v>
          </cell>
          <cell r="HF103">
            <v>1</v>
          </cell>
        </row>
        <row r="106">
          <cell r="CW106">
            <v>1</v>
          </cell>
        </row>
        <row r="107">
          <cell r="CX107">
            <v>1</v>
          </cell>
        </row>
        <row r="109">
          <cell r="DB109">
            <v>1</v>
          </cell>
        </row>
        <row r="112">
          <cell r="DC112">
            <v>0.99999999999999989</v>
          </cell>
        </row>
        <row r="117">
          <cell r="DK117">
            <v>1</v>
          </cell>
        </row>
        <row r="121">
          <cell r="DL121">
            <v>1.0000000000000002</v>
          </cell>
        </row>
        <row r="126">
          <cell r="BX126">
            <v>0</v>
          </cell>
          <cell r="BY126">
            <v>1.0526315789473684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</row>
        <row r="127">
          <cell r="BX127">
            <v>0</v>
          </cell>
          <cell r="BY127">
            <v>0</v>
          </cell>
          <cell r="BZ127">
            <v>1.0106382978723405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</row>
        <row r="128"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1.1190476190476191</v>
          </cell>
          <cell r="CE128">
            <v>0</v>
          </cell>
          <cell r="CF128">
            <v>0</v>
          </cell>
          <cell r="CG128">
            <v>0</v>
          </cell>
          <cell r="CH128">
            <v>1.1190476190476191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</row>
        <row r="129"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1.0487804878048781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</row>
        <row r="130"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1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</row>
        <row r="131"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2.5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1.25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</row>
        <row r="132"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1.0231023102310228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</row>
        <row r="133">
          <cell r="BX133">
            <v>0</v>
          </cell>
          <cell r="BY133">
            <v>1.0526315789473684E-3</v>
          </cell>
          <cell r="BZ133">
            <v>0</v>
          </cell>
          <cell r="CA133">
            <v>0</v>
          </cell>
          <cell r="CB133">
            <v>1.2195121951219512E-3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8.3612040133779288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</row>
        <row r="134"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1.0199203187250996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</row>
        <row r="135">
          <cell r="BX135">
            <v>0</v>
          </cell>
          <cell r="BY135">
            <v>5.263157894736842E-4</v>
          </cell>
          <cell r="BZ135">
            <v>5.3191489361702129E-4</v>
          </cell>
          <cell r="CA135">
            <v>0</v>
          </cell>
          <cell r="CB135">
            <v>6.0975609756097561E-4</v>
          </cell>
          <cell r="CC135">
            <v>6.0975609756097561E-4</v>
          </cell>
          <cell r="CD135">
            <v>1.7857142857142857E-3</v>
          </cell>
          <cell r="CE135">
            <v>0</v>
          </cell>
          <cell r="CF135">
            <v>1.5625E-2</v>
          </cell>
          <cell r="CG135">
            <v>0</v>
          </cell>
          <cell r="CH135">
            <v>1.7857142857142857E-3</v>
          </cell>
          <cell r="CI135">
            <v>0</v>
          </cell>
          <cell r="CJ135">
            <v>5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</row>
        <row r="136"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1.0192307692307692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</row>
        <row r="137"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8.6655112651646409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</row>
        <row r="138"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2.4000000000000003E-12</v>
          </cell>
          <cell r="CP138">
            <v>0</v>
          </cell>
          <cell r="CQ138">
            <v>0</v>
          </cell>
        </row>
        <row r="139"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2.6666666666666662E-7</v>
          </cell>
        </row>
        <row r="140"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6.0008000000000027E-9</v>
          </cell>
          <cell r="CQ140">
            <v>0</v>
          </cell>
        </row>
        <row r="141"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1.1999866666666667E-8</v>
          </cell>
          <cell r="CO141">
            <v>0</v>
          </cell>
          <cell r="CP141">
            <v>0</v>
          </cell>
          <cell r="CQ141">
            <v>0</v>
          </cell>
        </row>
        <row r="142">
          <cell r="BX142">
            <v>0</v>
          </cell>
          <cell r="BY142">
            <v>0</v>
          </cell>
          <cell r="BZ142">
            <v>35461.386923211678</v>
          </cell>
          <cell r="CA142">
            <v>0</v>
          </cell>
          <cell r="CB142">
            <v>0</v>
          </cell>
          <cell r="CC142">
            <v>40650.858180267045</v>
          </cell>
          <cell r="CD142">
            <v>0</v>
          </cell>
          <cell r="CE142">
            <v>99009.900990098991</v>
          </cell>
          <cell r="CF142">
            <v>0</v>
          </cell>
          <cell r="CG142">
            <v>0</v>
          </cell>
          <cell r="CH142">
            <v>0</v>
          </cell>
          <cell r="CI142">
            <v>86538.461538461546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</row>
        <row r="143"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</row>
        <row r="144"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</row>
        <row r="145"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tabSelected="1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47"/>
      <c r="J17" s="67"/>
      <c r="K17"/>
      <c r="L17"/>
      <c r="M17"/>
      <c r="N17"/>
      <c r="O17"/>
      <c r="P17"/>
      <c r="Q17" s="47"/>
      <c r="R17"/>
      <c r="S17"/>
      <c r="T17"/>
      <c r="U17" s="347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48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49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50"/>
      <c r="E24"/>
      <c r="F24"/>
      <c r="G24"/>
      <c r="H24"/>
      <c r="I24" s="53"/>
      <c r="J24"/>
      <c r="K24"/>
      <c r="L24"/>
      <c r="M24" s="307"/>
      <c r="N24"/>
      <c r="O24" s="307"/>
      <c r="P24"/>
      <c r="Q24" s="351"/>
      <c r="R24"/>
      <c r="S24" s="351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51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51"/>
    </row>
    <row r="32" spans="1:126" s="314" customFormat="1" ht="16" customHeight="1"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52"/>
      <c r="BQ32" s="352"/>
      <c r="BR32" s="352"/>
      <c r="BS32" s="352"/>
      <c r="BT32" s="352"/>
      <c r="BU32" s="352"/>
      <c r="BV32" s="352"/>
      <c r="BW32" s="352"/>
      <c r="BX32" s="352"/>
      <c r="BY32" s="353"/>
      <c r="BZ32" s="353"/>
      <c r="CA32" s="353"/>
      <c r="CB32" s="353"/>
      <c r="CC32" s="353"/>
      <c r="CD32" s="353"/>
      <c r="CE32" s="353"/>
      <c r="CF32" s="353"/>
      <c r="CG32" s="353"/>
      <c r="CH32" s="353"/>
      <c r="CI32" s="353"/>
      <c r="CJ32" s="353"/>
      <c r="CK32" s="353"/>
      <c r="CL32" s="353"/>
      <c r="CM32" s="353"/>
      <c r="CN32" s="352"/>
      <c r="CO32" s="353"/>
      <c r="CP32" s="353"/>
      <c r="CQ32" s="353"/>
      <c r="CR32" s="353"/>
      <c r="CS32" s="353"/>
      <c r="CT32" s="353"/>
      <c r="CU32" s="353"/>
      <c r="CV32" s="353"/>
      <c r="CW32" s="353"/>
      <c r="CX32" s="353"/>
      <c r="CY32" s="353"/>
      <c r="CZ32" s="353"/>
      <c r="DA32" s="353"/>
      <c r="DB32" s="353"/>
      <c r="DC32" s="353"/>
      <c r="DD32" s="353"/>
      <c r="DE32" s="353"/>
      <c r="DF32" s="353"/>
      <c r="DG32" s="353"/>
      <c r="DH32" s="353"/>
      <c r="DI32" s="353"/>
      <c r="DJ32" s="353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21" t="s">
        <v>110</v>
      </c>
      <c r="C4" s="321"/>
      <c r="D4" s="321"/>
      <c r="E4" s="32"/>
      <c r="F4" s="321" t="s">
        <v>1</v>
      </c>
      <c r="G4" s="321"/>
      <c r="H4" s="321"/>
      <c r="J4" s="321" t="s">
        <v>127</v>
      </c>
      <c r="K4" s="321"/>
      <c r="L4" s="321"/>
      <c r="N4" s="22"/>
      <c r="O4" s="22"/>
      <c r="P4" s="22"/>
    </row>
    <row r="5" spans="1:26" ht="16" customHeight="1">
      <c r="A5" s="320" t="s">
        <v>173</v>
      </c>
      <c r="B5" s="28"/>
      <c r="F5" s="354"/>
      <c r="G5" s="354"/>
      <c r="H5" s="354"/>
      <c r="J5" s="355"/>
      <c r="K5" s="355"/>
      <c r="L5" s="355"/>
      <c r="N5" s="356"/>
      <c r="P5" s="356"/>
    </row>
    <row r="6" spans="1:26" ht="16" customHeight="1">
      <c r="A6" s="320"/>
      <c r="B6" s="28"/>
      <c r="F6" s="354"/>
      <c r="G6" s="354"/>
      <c r="H6" s="354"/>
      <c r="J6" s="355"/>
      <c r="K6" s="355"/>
      <c r="L6" s="355"/>
      <c r="N6" s="356"/>
      <c r="P6" s="356"/>
    </row>
    <row r="7" spans="1:26" ht="16" customHeight="1">
      <c r="A7" s="320"/>
      <c r="B7" s="28"/>
      <c r="F7" s="354"/>
      <c r="G7" s="354"/>
      <c r="H7" s="354"/>
      <c r="J7" s="355"/>
      <c r="K7" s="355"/>
      <c r="L7" s="355"/>
      <c r="N7" s="356"/>
      <c r="P7" s="356"/>
      <c r="Z7" s="357"/>
    </row>
    <row r="8" spans="1:26">
      <c r="A8" s="320"/>
      <c r="B8" s="28"/>
      <c r="F8" s="354"/>
      <c r="G8" s="354"/>
      <c r="H8" s="354"/>
      <c r="J8" s="355"/>
      <c r="K8" s="355"/>
      <c r="L8" s="355"/>
      <c r="N8" s="356"/>
      <c r="P8" s="356"/>
      <c r="Z8" s="357"/>
    </row>
    <row r="9" spans="1:26">
      <c r="A9" s="320"/>
      <c r="B9" s="28"/>
      <c r="F9" s="354"/>
      <c r="G9" s="354"/>
      <c r="H9" s="354"/>
      <c r="J9" s="355"/>
      <c r="K9" s="355"/>
      <c r="L9" s="355"/>
      <c r="N9" s="356"/>
      <c r="P9" s="356"/>
      <c r="Z9" s="35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57"/>
    </row>
    <row r="11" spans="1:26" ht="16" customHeight="1">
      <c r="A11" s="320" t="s">
        <v>172</v>
      </c>
      <c r="B11" s="22"/>
      <c r="C11" s="22"/>
      <c r="F11" s="358"/>
      <c r="G11" s="358"/>
      <c r="H11" s="358"/>
      <c r="J11" s="359"/>
      <c r="K11" s="359"/>
      <c r="L11" s="359"/>
      <c r="Z11" s="357"/>
    </row>
    <row r="12" spans="1:26" ht="16" customHeight="1">
      <c r="A12" s="320"/>
      <c r="B12" s="22"/>
      <c r="C12" s="22"/>
      <c r="F12" s="358"/>
      <c r="G12" s="358"/>
      <c r="H12" s="358"/>
      <c r="J12" s="359"/>
      <c r="K12" s="359"/>
      <c r="L12" s="359"/>
      <c r="Z12" s="357"/>
    </row>
    <row r="13" spans="1:26" ht="16" customHeight="1">
      <c r="A13" s="320"/>
      <c r="B13" s="22"/>
      <c r="C13" s="22"/>
      <c r="F13" s="358"/>
      <c r="G13" s="358"/>
      <c r="H13" s="358"/>
      <c r="J13" s="359"/>
      <c r="K13" s="359"/>
      <c r="L13" s="359"/>
      <c r="Z13" s="357"/>
    </row>
    <row r="14" spans="1:26" ht="16" customHeight="1">
      <c r="E14" s="302"/>
      <c r="N14" s="321" t="s">
        <v>145</v>
      </c>
      <c r="O14" s="321"/>
      <c r="P14" s="321"/>
      <c r="Z14" s="357"/>
    </row>
    <row r="15" spans="1:26" ht="18" customHeight="1">
      <c r="A15" s="320" t="s">
        <v>171</v>
      </c>
      <c r="B15" s="354"/>
      <c r="C15" s="354"/>
      <c r="D15" s="354"/>
      <c r="E15" s="302"/>
      <c r="N15" s="360"/>
      <c r="O15" s="360"/>
      <c r="P15" s="360"/>
      <c r="T15" s="361"/>
    </row>
    <row r="16" spans="1:26" ht="18" customHeight="1">
      <c r="A16" s="320"/>
      <c r="B16" s="354"/>
      <c r="C16" s="354"/>
      <c r="D16" s="354"/>
      <c r="E16" s="362"/>
      <c r="N16" s="360"/>
      <c r="O16" s="360"/>
      <c r="P16" s="360"/>
      <c r="T16" s="363"/>
    </row>
    <row r="17" spans="1:20" ht="18" customHeight="1">
      <c r="A17" s="320"/>
      <c r="B17" s="354"/>
      <c r="C17" s="354"/>
      <c r="D17" s="354"/>
      <c r="E17" s="362"/>
      <c r="N17" s="360"/>
      <c r="O17" s="360"/>
      <c r="P17" s="360"/>
      <c r="T17" s="363"/>
    </row>
    <row r="18" spans="1:20" ht="18" customHeight="1">
      <c r="A18" s="320"/>
      <c r="B18" s="354"/>
      <c r="C18" s="354"/>
      <c r="D18" s="354"/>
      <c r="E18" s="362"/>
      <c r="N18" s="360"/>
      <c r="O18" s="360"/>
      <c r="P18" s="360"/>
      <c r="T18" s="363"/>
    </row>
    <row r="19" spans="1:20" ht="18" customHeight="1">
      <c r="A19" s="320"/>
      <c r="B19" s="354"/>
      <c r="C19" s="354"/>
      <c r="D19" s="354"/>
      <c r="E19" s="362"/>
      <c r="N19" s="360"/>
      <c r="O19" s="360"/>
      <c r="P19" s="360"/>
      <c r="T19" s="363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64"/>
      <c r="C21" s="364"/>
      <c r="D21" s="364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20" t="s">
        <v>173</v>
      </c>
      <c r="B23" s="300"/>
      <c r="C23" s="300"/>
      <c r="D23" s="300"/>
      <c r="E23" s="301"/>
      <c r="F23" s="359"/>
      <c r="G23" s="359"/>
      <c r="H23" s="359"/>
      <c r="N23" s="365"/>
    </row>
    <row r="24" spans="1:20" ht="16" customHeight="1">
      <c r="A24" s="320"/>
      <c r="B24" s="300"/>
      <c r="C24" s="300"/>
      <c r="D24" s="300"/>
      <c r="E24" s="301"/>
      <c r="F24" s="359"/>
      <c r="G24" s="359"/>
      <c r="H24" s="359"/>
      <c r="N24" s="365"/>
    </row>
    <row r="25" spans="1:20" ht="16" customHeight="1">
      <c r="A25" s="320"/>
      <c r="B25" s="300"/>
      <c r="C25" s="300"/>
      <c r="D25" s="300"/>
      <c r="E25" s="301"/>
      <c r="F25" s="359"/>
      <c r="G25" s="359"/>
      <c r="H25" s="359"/>
      <c r="N25" s="365"/>
    </row>
    <row r="26" spans="1:20" ht="16" customHeight="1">
      <c r="A26" s="320"/>
      <c r="B26" s="300"/>
      <c r="C26" s="300"/>
      <c r="D26" s="300"/>
      <c r="E26" s="301"/>
      <c r="F26" s="359"/>
      <c r="G26" s="359"/>
      <c r="H26" s="359"/>
      <c r="N26" s="365"/>
    </row>
    <row r="27" spans="1:20" ht="16" customHeight="1">
      <c r="A27" s="320"/>
      <c r="B27" s="300"/>
      <c r="C27" s="300"/>
      <c r="D27" s="300"/>
      <c r="E27" s="301"/>
      <c r="F27" s="359"/>
      <c r="G27" s="359"/>
      <c r="H27" s="359"/>
      <c r="N27" s="365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20" t="s">
        <v>172</v>
      </c>
      <c r="B29" s="300"/>
      <c r="C29" s="300"/>
      <c r="D29" s="300"/>
      <c r="F29" s="358"/>
      <c r="G29" s="358"/>
      <c r="H29" s="358"/>
      <c r="P29" s="300"/>
    </row>
    <row r="30" spans="1:20" ht="16" customHeight="1">
      <c r="A30" s="320"/>
      <c r="B30" s="300"/>
      <c r="C30" s="300"/>
      <c r="D30" s="300"/>
      <c r="F30" s="358"/>
      <c r="G30" s="358"/>
      <c r="H30" s="358"/>
      <c r="P30" s="300"/>
    </row>
    <row r="31" spans="1:20">
      <c r="A31" s="320"/>
      <c r="B31" s="300"/>
      <c r="C31" s="300"/>
      <c r="D31" s="300"/>
      <c r="F31" s="358"/>
      <c r="G31" s="358"/>
      <c r="H31" s="358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A29:A31"/>
    <mergeCell ref="F29:H31"/>
    <mergeCell ref="A15:A19"/>
    <mergeCell ref="B15:D19"/>
    <mergeCell ref="T15:T19"/>
    <mergeCell ref="B21:D21"/>
    <mergeCell ref="A23:A27"/>
    <mergeCell ref="F23:H27"/>
    <mergeCell ref="N5:N9"/>
    <mergeCell ref="P5:P9"/>
    <mergeCell ref="A11:A13"/>
    <mergeCell ref="F11:H13"/>
    <mergeCell ref="J11:L13"/>
    <mergeCell ref="N14:P14"/>
    <mergeCell ref="B4:D4"/>
    <mergeCell ref="F4:H4"/>
    <mergeCell ref="J4:L4"/>
    <mergeCell ref="A5:A9"/>
    <mergeCell ref="F5:H9"/>
    <mergeCell ref="J5:L9"/>
  </mergeCells>
  <pageMargins left="0.7" right="0.7" top="0.75" bottom="0.75" header="0.3" footer="0.3"/>
  <pageSetup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2:BS146"/>
  <sheetViews>
    <sheetView showGridLines="0" topLeftCell="A53" zoomScaleNormal="100" workbookViewId="0">
      <selection activeCell="AT56" sqref="A56:XFD61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2" spans="1:32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</row>
    <row r="3" spans="1:32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</row>
    <row r="4" spans="1:32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21" t="s">
        <v>110</v>
      </c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P42" s="321" t="s">
        <v>1</v>
      </c>
      <c r="Q42" s="321"/>
      <c r="R42" s="321"/>
      <c r="S42" s="321"/>
      <c r="T42" s="321"/>
      <c r="U42" s="321"/>
      <c r="V42" s="321"/>
      <c r="W42" s="321"/>
      <c r="X42" s="321"/>
      <c r="Y42" s="321"/>
      <c r="Z42" s="321"/>
      <c r="AB42" s="321" t="s">
        <v>127</v>
      </c>
      <c r="AC42" s="321"/>
      <c r="AD42" s="321"/>
      <c r="AE42" s="321"/>
      <c r="AF42" s="321"/>
      <c r="AG42" s="321"/>
      <c r="AH42" s="321"/>
      <c r="AI42" s="321"/>
      <c r="AJ42" s="321"/>
      <c r="AT42" s="321" t="s">
        <v>1</v>
      </c>
      <c r="AU42" s="321"/>
      <c r="AV42" s="321"/>
      <c r="AW42" s="321"/>
      <c r="AX42" s="321"/>
      <c r="AY42" s="321"/>
      <c r="AZ42" s="321"/>
      <c r="BA42" s="321"/>
      <c r="BB42" s="321"/>
      <c r="BC42" s="321"/>
      <c r="BD42" s="321"/>
      <c r="BI42" s="321" t="s">
        <v>1</v>
      </c>
      <c r="BJ42" s="321"/>
      <c r="BK42" s="321"/>
      <c r="BL42" s="321"/>
      <c r="BM42" s="321"/>
      <c r="BN42" s="321"/>
      <c r="BO42" s="321"/>
      <c r="BP42" s="321"/>
      <c r="BQ42" s="321"/>
      <c r="BR42" s="321"/>
      <c r="BS42" s="321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2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20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20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2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20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20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2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20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20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2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20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20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2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20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20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2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20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20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2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20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20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2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20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20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2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20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20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2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20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20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2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20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20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2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20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20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21"/>
      <c r="Q56" s="321"/>
      <c r="R56" s="321"/>
      <c r="S56" s="321"/>
      <c r="T56" s="321"/>
      <c r="U56" s="321"/>
      <c r="V56" s="321"/>
      <c r="W56" s="321"/>
      <c r="X56" s="321"/>
      <c r="Y56" s="321"/>
      <c r="Z56" s="321"/>
      <c r="AB56" s="321"/>
      <c r="AC56" s="321"/>
      <c r="AD56" s="321"/>
      <c r="AE56" s="321"/>
      <c r="AF56" s="321"/>
      <c r="AG56" s="321"/>
      <c r="AH56" s="321"/>
      <c r="AI56" s="321"/>
      <c r="AJ56" s="321"/>
      <c r="AL56" s="229"/>
      <c r="AN56" s="229"/>
      <c r="AT56" s="321"/>
      <c r="AU56" s="321"/>
      <c r="AV56" s="321"/>
      <c r="AW56" s="321"/>
      <c r="AX56" s="321"/>
      <c r="AY56" s="321"/>
      <c r="AZ56" s="321"/>
      <c r="BA56" s="321"/>
      <c r="BB56" s="321"/>
      <c r="BC56" s="321"/>
      <c r="BD56" s="321"/>
      <c r="BI56" s="321"/>
      <c r="BJ56" s="321"/>
      <c r="BK56" s="321"/>
      <c r="BL56" s="321"/>
      <c r="BM56" s="321"/>
      <c r="BN56" s="321"/>
      <c r="BO56" s="321"/>
      <c r="BP56" s="321"/>
      <c r="BQ56" s="321"/>
      <c r="BR56" s="321"/>
      <c r="BS56" s="321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21"/>
      <c r="Q58" s="321"/>
      <c r="R58" s="321"/>
      <c r="S58" s="321"/>
      <c r="T58" s="321"/>
      <c r="U58" s="321"/>
      <c r="V58" s="321"/>
      <c r="W58" s="321"/>
      <c r="X58" s="321"/>
      <c r="Y58" s="321"/>
      <c r="Z58" s="321"/>
      <c r="AB58" s="321"/>
      <c r="AC58" s="321"/>
      <c r="AD58" s="321"/>
      <c r="AE58" s="321"/>
      <c r="AF58" s="321"/>
      <c r="AG58" s="321"/>
      <c r="AH58" s="321"/>
      <c r="AI58" s="321"/>
      <c r="AJ58" s="321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8" customHeight="1">
      <c r="AI61" s="3"/>
      <c r="AJ61" s="84"/>
      <c r="AW61" s="36"/>
      <c r="AX61" s="36"/>
      <c r="AY61" s="36"/>
    </row>
    <row r="62" spans="1:71" ht="18" customHeight="1">
      <c r="A62" s="32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24"/>
      <c r="P62" s="325"/>
      <c r="AJ62" s="36"/>
      <c r="AL62" s="322" t="s">
        <v>1</v>
      </c>
      <c r="AM62" s="158" t="s">
        <v>177</v>
      </c>
      <c r="AN62" s="7">
        <f>SUM(C62:M62)</f>
        <v>50000</v>
      </c>
      <c r="AR62" s="133"/>
      <c r="AS62" s="133"/>
      <c r="AT62" s="133"/>
      <c r="AU62" s="133"/>
      <c r="AV62" s="17"/>
      <c r="AW62" s="36"/>
      <c r="AX62" s="36"/>
      <c r="AY62" s="36"/>
    </row>
    <row r="63" spans="1:71" ht="18" customHeight="1">
      <c r="A63" s="32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24"/>
      <c r="P63" s="325"/>
      <c r="AL63" s="322"/>
      <c r="AM63" s="158" t="s">
        <v>178</v>
      </c>
      <c r="AN63" s="186">
        <f>SUM(C63:M63)</f>
        <v>43000</v>
      </c>
      <c r="AR63" s="204"/>
      <c r="AS63" s="204"/>
      <c r="AT63" s="204"/>
      <c r="AU63" s="204"/>
      <c r="AV63" s="17"/>
      <c r="AW63" s="36"/>
      <c r="AX63" s="36"/>
      <c r="AY63" s="36"/>
    </row>
    <row r="64" spans="1:71" ht="18" customHeight="1">
      <c r="A64" s="32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23"/>
      <c r="AL64" s="322"/>
      <c r="AM64" s="158" t="s">
        <v>28</v>
      </c>
      <c r="AN64" s="7">
        <f>SUM(C64:M64)</f>
        <v>43000</v>
      </c>
      <c r="AR64" s="133"/>
      <c r="AS64" s="133"/>
      <c r="AT64" s="133"/>
      <c r="AU64" s="133"/>
      <c r="AV64" s="17"/>
      <c r="AW64" s="36"/>
      <c r="AX64" s="36"/>
      <c r="AY64" s="36"/>
    </row>
    <row r="65" spans="1:54" ht="18" customHeight="1">
      <c r="A65" s="320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23"/>
      <c r="AL65" s="322"/>
      <c r="AM65" s="158" t="s">
        <v>0</v>
      </c>
      <c r="AN65" s="7">
        <f>SUM(D65:M65)</f>
        <v>50000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20"/>
      <c r="B66" s="3" t="s">
        <v>37</v>
      </c>
      <c r="C66" s="20">
        <v>0</v>
      </c>
      <c r="D66" s="20">
        <v>0</v>
      </c>
      <c r="E66" s="20">
        <f>M26</f>
        <v>47500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23"/>
      <c r="AL66" s="322"/>
      <c r="AM66" s="158" t="s">
        <v>37</v>
      </c>
      <c r="AN66" s="7">
        <f>SUM(D66:M66)</f>
        <v>47500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2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23"/>
      <c r="AL67" s="322"/>
      <c r="AM67" s="158" t="s">
        <v>38</v>
      </c>
      <c r="AN67" s="7">
        <f>SUM(C67:M67)</f>
        <v>41000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6" customHeight="1">
      <c r="A68" s="32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20500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23"/>
      <c r="AL68" s="322"/>
      <c r="AM68" s="158" t="s">
        <v>13</v>
      </c>
      <c r="AN68" s="7">
        <f>SUM(C68:M68)</f>
        <v>47000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2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23"/>
      <c r="AL69" s="322"/>
      <c r="AM69" s="158" t="s">
        <v>23</v>
      </c>
      <c r="AN69" s="7">
        <f>SUM(C69:M69)</f>
        <v>6400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2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23"/>
      <c r="AL70" s="322"/>
      <c r="AM70" s="158" t="s">
        <v>22</v>
      </c>
      <c r="AN70" s="7">
        <f>SUM(C70:M70)</f>
        <v>6275</v>
      </c>
      <c r="AR70" s="133"/>
      <c r="AS70" s="133"/>
      <c r="AT70" s="133"/>
      <c r="AU70" s="133"/>
      <c r="AV70" s="17"/>
      <c r="AW70" s="36"/>
      <c r="AX70" s="36"/>
      <c r="AY70" s="36"/>
      <c r="BB70" s="33"/>
    </row>
    <row r="71" spans="1:54" ht="16" customHeight="1">
      <c r="A71" s="32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W24</f>
        <v>15500</v>
      </c>
      <c r="K71" s="20">
        <v>0</v>
      </c>
      <c r="L71" s="20">
        <v>0</v>
      </c>
      <c r="M71" s="20">
        <v>0</v>
      </c>
      <c r="N71" s="20">
        <v>0</v>
      </c>
      <c r="O71" s="323"/>
      <c r="AL71" s="322"/>
      <c r="AM71" s="158" t="s">
        <v>133</v>
      </c>
      <c r="AN71" s="7">
        <f>SUM(C71:M71)</f>
        <v>15500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2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Z27</f>
        <v>26500</v>
      </c>
      <c r="O72" s="323"/>
      <c r="AL72" s="322"/>
      <c r="AM72" s="158" t="s">
        <v>134</v>
      </c>
      <c r="AN72" s="7">
        <f>SUM(C72:N72)</f>
        <v>26500</v>
      </c>
      <c r="AR72" s="164"/>
      <c r="AS72" s="164"/>
      <c r="AT72" s="164"/>
      <c r="AU72" s="164"/>
      <c r="AV72" s="17"/>
      <c r="AW72" s="36"/>
      <c r="AX72" s="36"/>
      <c r="AY72" s="36"/>
      <c r="BB72" s="33"/>
    </row>
    <row r="73" spans="1:54">
      <c r="A73" s="23"/>
      <c r="C73" s="321"/>
      <c r="D73" s="321"/>
      <c r="E73" s="321"/>
      <c r="F73" s="321"/>
      <c r="G73" s="321"/>
      <c r="H73" s="321"/>
      <c r="I73" s="321"/>
      <c r="J73" s="321"/>
      <c r="K73" s="321"/>
      <c r="L73" s="321"/>
      <c r="M73" s="321"/>
      <c r="N73" s="321"/>
      <c r="O73" s="22"/>
      <c r="AN73" s="66"/>
      <c r="AR73" s="132"/>
      <c r="AS73" s="136"/>
      <c r="AT73" s="77"/>
      <c r="AU73" s="40"/>
      <c r="AV73" s="17"/>
      <c r="AW73" s="36"/>
      <c r="AX73" s="36"/>
      <c r="AY73" s="36"/>
      <c r="BB73" s="33"/>
    </row>
    <row r="74" spans="1:54">
      <c r="A74" s="23"/>
      <c r="B74" s="3"/>
      <c r="C74" s="7">
        <f>SUM(C62:C72)</f>
        <v>50000</v>
      </c>
      <c r="D74" s="186">
        <f t="shared" ref="D74:N74" si="27">SUM(D62:D72)</f>
        <v>50000</v>
      </c>
      <c r="E74" s="186">
        <f t="shared" si="27"/>
        <v>47500</v>
      </c>
      <c r="F74" s="186">
        <f t="shared" si="27"/>
        <v>43000</v>
      </c>
      <c r="G74" s="186">
        <f t="shared" si="27"/>
        <v>43000</v>
      </c>
      <c r="H74" s="186">
        <f t="shared" si="27"/>
        <v>41000</v>
      </c>
      <c r="I74" s="186">
        <f t="shared" si="27"/>
        <v>20500</v>
      </c>
      <c r="J74" s="186">
        <f t="shared" si="27"/>
        <v>15500</v>
      </c>
      <c r="K74" s="186">
        <f t="shared" si="27"/>
        <v>6400</v>
      </c>
      <c r="L74" s="186">
        <f t="shared" si="27"/>
        <v>6275</v>
      </c>
      <c r="M74" s="186">
        <f t="shared" si="27"/>
        <v>26500</v>
      </c>
      <c r="N74" s="186">
        <f t="shared" si="27"/>
        <v>26500</v>
      </c>
      <c r="O74" s="22"/>
      <c r="AN74" s="134"/>
      <c r="AR74" s="133"/>
      <c r="AS74" s="133"/>
      <c r="AT74" s="133"/>
      <c r="AU74" s="133"/>
      <c r="AV74" s="17"/>
      <c r="AW74" s="36"/>
      <c r="AX74" s="36"/>
      <c r="AY74" s="36"/>
      <c r="BB74" s="33"/>
    </row>
    <row r="75" spans="1:54">
      <c r="A75" s="23"/>
      <c r="C75" s="321"/>
      <c r="D75" s="321"/>
      <c r="E75" s="321"/>
      <c r="F75" s="321"/>
      <c r="G75" s="321"/>
      <c r="H75" s="321"/>
      <c r="I75" s="321"/>
      <c r="J75" s="321"/>
      <c r="K75" s="321"/>
      <c r="L75" s="321"/>
      <c r="M75" s="321"/>
      <c r="N75" s="321"/>
      <c r="O75" s="22"/>
      <c r="AN75" s="134"/>
      <c r="AR75" s="17"/>
      <c r="AS75" s="17"/>
      <c r="AT75" s="17"/>
      <c r="AU75" s="17"/>
      <c r="AV75" s="17"/>
      <c r="AW75" s="36"/>
      <c r="AX75" s="36"/>
      <c r="AY75" s="36"/>
    </row>
    <row r="76" spans="1:54" ht="16" customHeight="1">
      <c r="A76" s="320" t="s">
        <v>173</v>
      </c>
      <c r="B76" s="28" t="s">
        <v>14</v>
      </c>
      <c r="C76" s="134"/>
      <c r="D76" s="229"/>
      <c r="E76" s="229"/>
      <c r="F76" s="134"/>
      <c r="G76" s="229"/>
      <c r="H76" s="229"/>
      <c r="I76" s="134"/>
      <c r="J76" s="229"/>
      <c r="K76" s="134"/>
      <c r="L76" s="229"/>
      <c r="M76" s="134"/>
      <c r="N76" s="229"/>
      <c r="O76" s="22"/>
      <c r="P76" s="7">
        <f t="array" ref="P76:Z87">TRANSPOSE(C62:N72)-P44:Z55</f>
        <v>50000</v>
      </c>
      <c r="Q76" s="186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6"/>
      <c r="AX76" s="36"/>
      <c r="AY76" s="36"/>
    </row>
    <row r="77" spans="1:54">
      <c r="A77" s="320"/>
      <c r="B77" s="28" t="s">
        <v>203</v>
      </c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"/>
      <c r="P77" s="186">
        <v>0</v>
      </c>
      <c r="Q77" s="186">
        <v>0</v>
      </c>
      <c r="R77" s="186">
        <v>0</v>
      </c>
      <c r="S77" s="186">
        <v>47500</v>
      </c>
      <c r="T77" s="186">
        <v>-47500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N77" s="186">
        <f t="shared" ref="AN77:AN87" si="28"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20"/>
      <c r="B78" s="28" t="s">
        <v>204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0</v>
      </c>
      <c r="T78" s="186">
        <v>47000</v>
      </c>
      <c r="U78" s="186">
        <v>0</v>
      </c>
      <c r="V78" s="186">
        <v>-47000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si="28"/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 ht="16" customHeight="1">
      <c r="A79" s="320"/>
      <c r="B79" s="28" t="s">
        <v>27</v>
      </c>
      <c r="C79" s="134"/>
      <c r="D79" s="229"/>
      <c r="E79" s="229"/>
      <c r="F79" s="134"/>
      <c r="G79" s="229"/>
      <c r="H79" s="229"/>
      <c r="I79" s="134"/>
      <c r="J79" s="229"/>
      <c r="K79" s="134"/>
      <c r="L79" s="229"/>
      <c r="M79" s="134"/>
      <c r="N79" s="229"/>
      <c r="O79" s="22"/>
      <c r="P79" s="7">
        <v>0</v>
      </c>
      <c r="Q79" s="186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186">
        <f t="shared" si="28"/>
        <v>0</v>
      </c>
      <c r="AR79" s="32"/>
      <c r="AS79" s="32"/>
      <c r="AT79" s="32"/>
      <c r="AU79" s="32"/>
      <c r="AV79" s="32"/>
      <c r="AW79" s="36"/>
      <c r="AX79" s="36"/>
      <c r="AY79" s="36"/>
    </row>
    <row r="80" spans="1:54" ht="16" customHeight="1">
      <c r="A80" s="320"/>
      <c r="B80" s="28" t="s">
        <v>205</v>
      </c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"/>
      <c r="P80" s="186">
        <v>0</v>
      </c>
      <c r="Q80" s="186">
        <v>0</v>
      </c>
      <c r="R80" s="186">
        <v>41000</v>
      </c>
      <c r="S80" s="186">
        <v>0</v>
      </c>
      <c r="T80" s="186">
        <v>0</v>
      </c>
      <c r="U80" s="186">
        <v>-41000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20"/>
      <c r="B81" s="28" t="s">
        <v>206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41000</v>
      </c>
      <c r="V81" s="186">
        <v>0</v>
      </c>
      <c r="W81" s="186">
        <v>-16000</v>
      </c>
      <c r="X81" s="186">
        <v>0</v>
      </c>
      <c r="Y81" s="186">
        <v>0</v>
      </c>
      <c r="Z81" s="186">
        <v>0</v>
      </c>
      <c r="AN81" s="186">
        <f t="shared" si="28"/>
        <v>25000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20"/>
      <c r="B82" s="28" t="s">
        <v>15</v>
      </c>
      <c r="C82" s="134"/>
      <c r="D82" s="229"/>
      <c r="E82" s="229"/>
      <c r="F82" s="134"/>
      <c r="G82" s="229"/>
      <c r="H82" s="229"/>
      <c r="I82" s="134"/>
      <c r="J82" s="229"/>
      <c r="K82" s="134"/>
      <c r="L82" s="229"/>
      <c r="M82" s="134"/>
      <c r="N82" s="229"/>
      <c r="O82" s="22"/>
      <c r="P82" s="7">
        <v>0</v>
      </c>
      <c r="Q82" s="186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186">
        <f t="shared" si="28"/>
        <v>0</v>
      </c>
      <c r="AR82" s="31"/>
      <c r="AS82" s="31"/>
      <c r="AT82" s="31"/>
      <c r="AU82" s="31"/>
      <c r="AV82" s="31"/>
      <c r="AW82" s="36"/>
      <c r="AX82" s="36"/>
      <c r="AY82" s="36"/>
    </row>
    <row r="83" spans="1:51" ht="16" customHeight="1">
      <c r="A83" s="320"/>
      <c r="B83" s="28" t="s">
        <v>208</v>
      </c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"/>
      <c r="P83" s="186">
        <v>0</v>
      </c>
      <c r="Q83" s="186">
        <v>0</v>
      </c>
      <c r="R83" s="186">
        <v>-50</v>
      </c>
      <c r="S83" s="186">
        <v>-50</v>
      </c>
      <c r="T83" s="186">
        <v>-25</v>
      </c>
      <c r="U83" s="186">
        <v>-25</v>
      </c>
      <c r="V83" s="186">
        <v>0</v>
      </c>
      <c r="W83" s="186">
        <v>0</v>
      </c>
      <c r="X83" s="186">
        <v>0</v>
      </c>
      <c r="Y83" s="186">
        <v>15150</v>
      </c>
      <c r="Z83" s="186">
        <v>-250</v>
      </c>
      <c r="AN83" s="186">
        <f t="shared" si="28"/>
        <v>14750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20"/>
      <c r="B84" s="28" t="s">
        <v>21</v>
      </c>
      <c r="C84" s="134"/>
      <c r="D84" s="229"/>
      <c r="E84" s="229"/>
      <c r="F84" s="134"/>
      <c r="G84" s="229"/>
      <c r="H84" s="229"/>
      <c r="I84" s="134"/>
      <c r="J84" s="229"/>
      <c r="K84" s="134"/>
      <c r="L84" s="229"/>
      <c r="M84" s="134"/>
      <c r="N84" s="229"/>
      <c r="O84" s="22"/>
      <c r="P84" s="7">
        <v>0</v>
      </c>
      <c r="Q84" s="186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186">
        <f t="shared" si="28"/>
        <v>0</v>
      </c>
      <c r="AR84" s="72"/>
      <c r="AS84" s="72"/>
      <c r="AT84" s="72"/>
      <c r="AU84" s="72"/>
      <c r="AV84" s="72"/>
      <c r="AW84" s="36"/>
      <c r="AX84" s="36"/>
      <c r="AY84" s="36"/>
    </row>
    <row r="85" spans="1:51" ht="16" customHeight="1">
      <c r="A85" s="320"/>
      <c r="B85" s="28" t="s">
        <v>207</v>
      </c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"/>
      <c r="P85" s="186">
        <v>0</v>
      </c>
      <c r="Q85" s="186">
        <v>0</v>
      </c>
      <c r="R85" s="186">
        <v>-25</v>
      </c>
      <c r="S85" s="186">
        <v>-25</v>
      </c>
      <c r="T85" s="186">
        <v>-25</v>
      </c>
      <c r="U85" s="186">
        <v>-25</v>
      </c>
      <c r="V85" s="186">
        <v>-75</v>
      </c>
      <c r="W85" s="186">
        <v>-100</v>
      </c>
      <c r="X85" s="186">
        <v>6275</v>
      </c>
      <c r="Y85" s="186">
        <v>0</v>
      </c>
      <c r="Z85" s="186">
        <v>0</v>
      </c>
      <c r="AN85" s="186">
        <f t="shared" si="28"/>
        <v>6000</v>
      </c>
      <c r="AR85" s="227"/>
      <c r="AS85" s="227"/>
      <c r="AT85" s="227"/>
      <c r="AU85" s="227"/>
      <c r="AV85" s="227"/>
      <c r="AW85" s="36"/>
      <c r="AX85" s="36"/>
      <c r="AY85" s="36"/>
    </row>
    <row r="86" spans="1:51" ht="16" customHeight="1">
      <c r="A86" s="320"/>
      <c r="B86" s="28" t="s">
        <v>20</v>
      </c>
      <c r="C86" s="134"/>
      <c r="D86" s="229"/>
      <c r="E86" s="229"/>
      <c r="F86" s="134"/>
      <c r="G86" s="229"/>
      <c r="H86" s="229"/>
      <c r="I86" s="134"/>
      <c r="J86" s="229"/>
      <c r="K86" s="134"/>
      <c r="L86" s="229"/>
      <c r="M86" s="134"/>
      <c r="N86" s="229"/>
      <c r="O86" s="22"/>
      <c r="P86" s="7">
        <v>0</v>
      </c>
      <c r="Q86" s="186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186">
        <f t="shared" si="28"/>
        <v>0</v>
      </c>
      <c r="AR86" s="72"/>
      <c r="AS86" s="72"/>
      <c r="AT86" s="72"/>
      <c r="AU86" s="72"/>
      <c r="AV86" s="72"/>
      <c r="AW86" s="36"/>
      <c r="AX86" s="36"/>
      <c r="AY86" s="36"/>
    </row>
    <row r="87" spans="1:51" ht="16" customHeight="1">
      <c r="A87" s="320"/>
      <c r="B87" s="28" t="s">
        <v>209</v>
      </c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"/>
      <c r="P87" s="186">
        <v>0</v>
      </c>
      <c r="Q87" s="186">
        <v>0</v>
      </c>
      <c r="R87" s="186">
        <v>0</v>
      </c>
      <c r="S87" s="186">
        <v>0</v>
      </c>
      <c r="T87" s="186">
        <v>0</v>
      </c>
      <c r="U87" s="186">
        <v>0</v>
      </c>
      <c r="V87" s="186">
        <v>0</v>
      </c>
      <c r="W87" s="186">
        <v>0</v>
      </c>
      <c r="X87" s="186">
        <v>0</v>
      </c>
      <c r="Y87" s="186">
        <v>0</v>
      </c>
      <c r="Z87" s="186">
        <v>26000</v>
      </c>
      <c r="AN87" s="186">
        <f t="shared" si="28"/>
        <v>26000</v>
      </c>
      <c r="AR87" s="227"/>
      <c r="AS87" s="227"/>
      <c r="AT87" s="227"/>
      <c r="AU87" s="227"/>
      <c r="AV87" s="227"/>
      <c r="AW87" s="36"/>
      <c r="AX87" s="36"/>
      <c r="AY87" s="36"/>
    </row>
    <row r="88" spans="1:51" ht="16" customHeight="1">
      <c r="A88" s="23"/>
      <c r="C88" s="134"/>
      <c r="D88" s="229"/>
      <c r="E88" s="229"/>
      <c r="F88" s="134"/>
      <c r="G88" s="229"/>
      <c r="H88" s="229"/>
      <c r="I88" s="134"/>
      <c r="J88" s="229"/>
      <c r="K88" s="134"/>
      <c r="L88" s="229"/>
      <c r="M88" s="134"/>
      <c r="N88" s="229"/>
      <c r="O88" s="22"/>
      <c r="P88" s="321"/>
      <c r="Q88" s="321"/>
      <c r="R88" s="321"/>
      <c r="S88" s="321"/>
      <c r="T88" s="321"/>
      <c r="U88" s="321"/>
      <c r="V88" s="321"/>
      <c r="W88" s="321"/>
      <c r="X88" s="321"/>
      <c r="Y88" s="321"/>
      <c r="Z88" s="321"/>
      <c r="AN88" s="134"/>
      <c r="AR88" s="72"/>
      <c r="AS88" s="72"/>
      <c r="AT88" s="72"/>
      <c r="AU88" s="72"/>
      <c r="AV88" s="72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186">
        <f>SUM(P76:P87)</f>
        <v>50000</v>
      </c>
      <c r="Q89" s="186">
        <f t="shared" ref="Q89:Y89" si="29">SUM(Q76:Q87)</f>
        <v>43000</v>
      </c>
      <c r="R89" s="186">
        <f t="shared" si="29"/>
        <v>-2075</v>
      </c>
      <c r="S89" s="186">
        <f t="shared" si="29"/>
        <v>-2575</v>
      </c>
      <c r="T89" s="186">
        <f t="shared" si="29"/>
        <v>-550</v>
      </c>
      <c r="U89" s="186">
        <f t="shared" si="29"/>
        <v>-50</v>
      </c>
      <c r="V89" s="186">
        <f t="shared" si="29"/>
        <v>-5075</v>
      </c>
      <c r="W89" s="186">
        <f t="shared" si="29"/>
        <v>-9700</v>
      </c>
      <c r="X89" s="186">
        <f t="shared" si="29"/>
        <v>-125</v>
      </c>
      <c r="Y89" s="186">
        <f t="shared" si="29"/>
        <v>-350</v>
      </c>
      <c r="Z89" s="186">
        <f>SUM(Z76:Z87)</f>
        <v>-750</v>
      </c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321"/>
      <c r="Q90" s="321"/>
      <c r="R90" s="321"/>
      <c r="S90" s="321"/>
      <c r="T90" s="321"/>
      <c r="U90" s="321"/>
      <c r="V90" s="321"/>
      <c r="W90" s="321"/>
      <c r="X90" s="321"/>
      <c r="Y90" s="321"/>
      <c r="Z90" s="321"/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144" t="s">
        <v>107</v>
      </c>
      <c r="P91" s="7">
        <f>P89</f>
        <v>50000</v>
      </c>
      <c r="Q91" s="186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34"/>
      <c r="AR91" s="32"/>
      <c r="AS91" s="32"/>
      <c r="AT91" s="32"/>
      <c r="AU91" s="32"/>
      <c r="AV91" s="3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108</v>
      </c>
      <c r="P92" s="7">
        <v>0</v>
      </c>
      <c r="Q92" s="186">
        <v>0</v>
      </c>
      <c r="R92" s="7">
        <f>R89</f>
        <v>-2075</v>
      </c>
      <c r="S92" s="7">
        <f t="shared" ref="S92:Z92" si="30">S89</f>
        <v>-2575</v>
      </c>
      <c r="T92" s="7">
        <f t="shared" si="30"/>
        <v>-550</v>
      </c>
      <c r="U92" s="7">
        <f t="shared" si="30"/>
        <v>-50</v>
      </c>
      <c r="V92" s="7">
        <f t="shared" si="30"/>
        <v>-5075</v>
      </c>
      <c r="W92" s="7">
        <f t="shared" si="30"/>
        <v>-9700</v>
      </c>
      <c r="X92" s="7">
        <f t="shared" si="30"/>
        <v>-125</v>
      </c>
      <c r="Y92" s="7">
        <f t="shared" si="30"/>
        <v>-350</v>
      </c>
      <c r="Z92" s="7">
        <f t="shared" si="30"/>
        <v>-750</v>
      </c>
      <c r="AN92" s="134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22"/>
      <c r="AN93" s="134"/>
      <c r="AW93" s="36"/>
      <c r="AX93" s="36"/>
      <c r="AY93" s="36"/>
    </row>
    <row r="94" spans="1:51" ht="18" customHeight="1">
      <c r="O94" s="145"/>
      <c r="P94" s="135"/>
      <c r="Q94" s="201"/>
      <c r="R94" s="135"/>
      <c r="S94" s="135"/>
      <c r="T94" s="135"/>
      <c r="U94" s="135"/>
      <c r="V94" s="135"/>
      <c r="W94" s="135"/>
      <c r="X94" s="135"/>
      <c r="Y94" s="135"/>
      <c r="Z94" s="166"/>
      <c r="AA94" s="25"/>
      <c r="AB94" s="25"/>
      <c r="AW94" s="36"/>
      <c r="AX94" s="36"/>
      <c r="AY94" s="36"/>
    </row>
    <row r="95" spans="1:51">
      <c r="K95" s="145"/>
      <c r="L95" s="145"/>
      <c r="M95" s="135"/>
      <c r="N95" s="227"/>
      <c r="O95" s="201"/>
      <c r="P95" s="135"/>
      <c r="Q95" s="135"/>
      <c r="R95" s="135"/>
      <c r="S95" s="135"/>
      <c r="T95" s="135"/>
      <c r="U95" s="135"/>
      <c r="V95" s="135"/>
      <c r="W95" s="135"/>
      <c r="X95" s="166"/>
      <c r="Y95" s="25"/>
      <c r="Z95" s="25"/>
      <c r="AU95" s="36"/>
      <c r="AV95" s="36"/>
      <c r="AW95" s="36"/>
    </row>
    <row r="96" spans="1:51">
      <c r="K96" s="25"/>
      <c r="L96" s="25"/>
      <c r="M96" s="25"/>
      <c r="N96" s="25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32"/>
      <c r="AA96" s="32"/>
      <c r="AE96" s="22"/>
      <c r="AN96" s="22"/>
      <c r="AV96" s="36"/>
      <c r="AW96" s="36"/>
      <c r="AX96" s="36"/>
    </row>
    <row r="97" spans="1:46">
      <c r="AR97" s="36"/>
      <c r="AS97" s="36"/>
      <c r="AT97" s="36"/>
    </row>
    <row r="98" spans="1:46" ht="47">
      <c r="A98" s="326" t="s">
        <v>121</v>
      </c>
      <c r="B98" s="326"/>
      <c r="C98" s="326"/>
      <c r="D98" s="326"/>
      <c r="E98" s="326"/>
      <c r="F98" s="326"/>
      <c r="G98" s="326"/>
      <c r="H98" s="326"/>
      <c r="I98" s="326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N98" s="36"/>
      <c r="AO98" s="36"/>
      <c r="AP98" s="36"/>
      <c r="AQ98" s="36"/>
      <c r="AR98" s="36"/>
    </row>
    <row r="99" spans="1:46" ht="16" customHeight="1">
      <c r="AN99" s="36"/>
      <c r="AO99" s="36"/>
      <c r="AP99" s="36"/>
      <c r="AQ99" s="36"/>
      <c r="AR99" s="36"/>
    </row>
    <row r="100" spans="1:46">
      <c r="A100" s="321" t="s">
        <v>122</v>
      </c>
      <c r="B100" s="321"/>
      <c r="C100" s="321"/>
      <c r="D100" s="321"/>
      <c r="E100" s="321"/>
      <c r="F100" s="321"/>
      <c r="G100" s="321"/>
      <c r="H100" s="321"/>
      <c r="I100" s="321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6"/>
      <c r="AO100" s="36"/>
      <c r="AP100" s="36"/>
      <c r="AQ100" s="36"/>
      <c r="AR100" s="36"/>
    </row>
    <row r="101" spans="1:46">
      <c r="A101" s="137"/>
      <c r="B101" s="137"/>
      <c r="C101" s="137"/>
      <c r="D101" s="137"/>
      <c r="E101" s="137"/>
      <c r="F101" s="137"/>
      <c r="G101" s="137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46" ht="16" customHeight="1">
      <c r="A102" s="320" t="s">
        <v>173</v>
      </c>
      <c r="B102" s="28" t="s">
        <v>14</v>
      </c>
      <c r="C102" s="7">
        <f>AN76</f>
        <v>0</v>
      </c>
      <c r="D102" s="135"/>
      <c r="E102" s="76">
        <f>AL44</f>
        <v>0</v>
      </c>
      <c r="H102" s="135"/>
      <c r="I102" s="27">
        <f>C102-E102</f>
        <v>0</v>
      </c>
      <c r="J102" s="135"/>
      <c r="K102" s="135"/>
      <c r="L102" s="25"/>
      <c r="M102" s="135"/>
      <c r="N102" s="135"/>
      <c r="O102" s="135"/>
      <c r="P102" s="135"/>
      <c r="Q102" s="135"/>
      <c r="R102" s="135"/>
      <c r="S102" s="135"/>
      <c r="T102" s="135"/>
      <c r="U102" s="135"/>
      <c r="V102" s="25"/>
      <c r="W102" s="135"/>
      <c r="AN102" s="36"/>
      <c r="AO102" s="36"/>
      <c r="AP102" s="36"/>
      <c r="AQ102" s="36"/>
      <c r="AR102" s="36"/>
    </row>
    <row r="103" spans="1:46">
      <c r="A103" s="320"/>
      <c r="B103" s="28" t="s">
        <v>203</v>
      </c>
      <c r="C103" s="186">
        <f t="shared" ref="C103:C113" si="31">AN77</f>
        <v>0</v>
      </c>
      <c r="D103" s="135"/>
      <c r="E103" s="76">
        <f t="shared" ref="E103:E113" si="32">AL45</f>
        <v>0</v>
      </c>
      <c r="H103" s="135"/>
      <c r="I103" s="27">
        <f t="shared" ref="I103:I113" si="33"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46">
      <c r="A104" s="320"/>
      <c r="B104" s="28" t="s">
        <v>204</v>
      </c>
      <c r="C104" s="186">
        <f t="shared" si="31"/>
        <v>0</v>
      </c>
      <c r="E104" s="76">
        <f t="shared" si="32"/>
        <v>0</v>
      </c>
      <c r="I104" s="27">
        <f t="shared" si="33"/>
        <v>0</v>
      </c>
      <c r="J104" s="135"/>
      <c r="K104" s="135"/>
      <c r="L104" s="91"/>
      <c r="M104" s="135"/>
      <c r="N104" s="135"/>
      <c r="O104" s="135"/>
      <c r="P104" s="135"/>
      <c r="Q104" s="135"/>
      <c r="R104" s="135"/>
      <c r="S104" s="135"/>
      <c r="T104" s="135"/>
      <c r="U104" s="135"/>
      <c r="V104" s="147"/>
      <c r="W104" s="135"/>
      <c r="AN104" s="36"/>
      <c r="AO104" s="36"/>
      <c r="AP104" s="36"/>
      <c r="AQ104" s="36"/>
      <c r="AR104" s="36"/>
    </row>
    <row r="105" spans="1:46">
      <c r="A105" s="320"/>
      <c r="B105" s="28" t="s">
        <v>27</v>
      </c>
      <c r="C105" s="186">
        <f t="shared" si="31"/>
        <v>0</v>
      </c>
      <c r="D105" s="135"/>
      <c r="E105" s="76">
        <f t="shared" si="32"/>
        <v>0</v>
      </c>
      <c r="H105" s="135"/>
      <c r="I105" s="27">
        <f t="shared" si="33"/>
        <v>0</v>
      </c>
      <c r="J105" s="135"/>
      <c r="K105" s="135"/>
      <c r="L105" s="25"/>
      <c r="M105" s="135"/>
      <c r="N105" s="135"/>
      <c r="O105" s="135"/>
      <c r="P105" s="135"/>
      <c r="Q105" s="135"/>
      <c r="R105" s="135"/>
      <c r="S105" s="135"/>
      <c r="T105" s="135"/>
      <c r="U105" s="135"/>
      <c r="V105" s="25"/>
      <c r="W105" s="135"/>
      <c r="AN105" s="36"/>
      <c r="AO105" s="36"/>
      <c r="AP105" s="36"/>
      <c r="AQ105" s="36"/>
      <c r="AR105" s="36"/>
    </row>
    <row r="106" spans="1:46">
      <c r="A106" s="320"/>
      <c r="B106" s="28" t="s">
        <v>205</v>
      </c>
      <c r="C106" s="186">
        <f t="shared" si="31"/>
        <v>0</v>
      </c>
      <c r="D106" s="135"/>
      <c r="E106" s="76">
        <f t="shared" si="32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46">
      <c r="A107" s="320"/>
      <c r="B107" s="28" t="s">
        <v>206</v>
      </c>
      <c r="C107" s="186">
        <f t="shared" si="31"/>
        <v>25000</v>
      </c>
      <c r="D107" s="227"/>
      <c r="E107" s="76">
        <f t="shared" si="32"/>
        <v>25000</v>
      </c>
      <c r="H107" s="227"/>
      <c r="I107" s="27">
        <f t="shared" si="33"/>
        <v>0</v>
      </c>
      <c r="J107" s="227"/>
      <c r="K107" s="227"/>
      <c r="L107" s="25"/>
      <c r="M107" s="227"/>
      <c r="N107" s="227"/>
      <c r="O107" s="227"/>
      <c r="P107" s="227"/>
      <c r="Q107" s="227"/>
      <c r="R107" s="227"/>
      <c r="S107" s="227"/>
      <c r="T107" s="227"/>
      <c r="U107" s="227"/>
      <c r="V107" s="25"/>
      <c r="W107" s="227"/>
      <c r="AN107" s="36"/>
      <c r="AO107" s="36"/>
      <c r="AP107" s="36"/>
      <c r="AQ107" s="36"/>
      <c r="AR107" s="36"/>
    </row>
    <row r="108" spans="1:46">
      <c r="A108" s="320"/>
      <c r="B108" s="28" t="s">
        <v>15</v>
      </c>
      <c r="C108" s="186">
        <f t="shared" si="31"/>
        <v>0</v>
      </c>
      <c r="D108" s="134" t="s">
        <v>26</v>
      </c>
      <c r="E108" s="76">
        <f t="shared" si="32"/>
        <v>0</v>
      </c>
      <c r="H108" s="146" t="s">
        <v>25</v>
      </c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46">
      <c r="A109" s="320"/>
      <c r="B109" s="28" t="s">
        <v>208</v>
      </c>
      <c r="C109" s="186">
        <f t="shared" si="31"/>
        <v>14750</v>
      </c>
      <c r="D109" s="227"/>
      <c r="E109" s="76">
        <f t="shared" si="32"/>
        <v>14750</v>
      </c>
      <c r="H109" s="227"/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46">
      <c r="A110" s="320"/>
      <c r="B110" s="28" t="s">
        <v>21</v>
      </c>
      <c r="C110" s="186">
        <f t="shared" si="31"/>
        <v>0</v>
      </c>
      <c r="D110" s="227"/>
      <c r="E110" s="76">
        <f t="shared" si="32"/>
        <v>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46">
      <c r="A111" s="320"/>
      <c r="B111" s="28" t="s">
        <v>207</v>
      </c>
      <c r="C111" s="186">
        <f t="shared" si="31"/>
        <v>6000</v>
      </c>
      <c r="D111" s="227"/>
      <c r="E111" s="76">
        <f t="shared" si="32"/>
        <v>6000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46">
      <c r="A112" s="320"/>
      <c r="B112" s="28" t="s">
        <v>20</v>
      </c>
      <c r="C112" s="186">
        <f t="shared" si="31"/>
        <v>0</v>
      </c>
      <c r="D112" s="227"/>
      <c r="E112" s="76">
        <f t="shared" si="32"/>
        <v>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20"/>
      <c r="B113" s="28" t="s">
        <v>209</v>
      </c>
      <c r="C113" s="186">
        <f t="shared" si="31"/>
        <v>26000</v>
      </c>
      <c r="D113" s="227"/>
      <c r="E113" s="76">
        <f t="shared" si="32"/>
        <v>26000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C114" s="134"/>
      <c r="D114" s="22"/>
      <c r="E114" s="134"/>
      <c r="H114" s="22"/>
      <c r="I114" s="18"/>
      <c r="J114" s="22"/>
      <c r="K114" s="22"/>
      <c r="L114" s="25"/>
      <c r="M114" s="327"/>
      <c r="N114" s="327"/>
      <c r="O114" s="327"/>
      <c r="P114" s="327"/>
      <c r="Q114" s="327"/>
      <c r="R114" s="327"/>
      <c r="S114" s="327"/>
      <c r="T114" s="327"/>
      <c r="U114" s="327"/>
      <c r="V114" s="25"/>
      <c r="W114" s="25"/>
      <c r="AN114" s="36"/>
      <c r="AO114" s="36"/>
      <c r="AP114" s="36"/>
      <c r="AQ114" s="36"/>
      <c r="AR114" s="36"/>
    </row>
    <row r="115" spans="1:44">
      <c r="C115" s="229"/>
      <c r="D115" s="22"/>
      <c r="E115" s="229"/>
      <c r="H115" s="22"/>
      <c r="I115" s="18"/>
      <c r="J115" s="22"/>
      <c r="K115" s="22"/>
      <c r="L115" s="25"/>
      <c r="M115" s="228"/>
      <c r="N115" s="228"/>
      <c r="O115" s="228"/>
      <c r="P115" s="228"/>
      <c r="Q115" s="228"/>
      <c r="R115" s="228"/>
      <c r="S115" s="228"/>
      <c r="T115" s="228"/>
      <c r="U115" s="228"/>
      <c r="V115" s="25"/>
      <c r="W115" s="25"/>
      <c r="AN115" s="36"/>
      <c r="AO115" s="36"/>
      <c r="AP115" s="36"/>
      <c r="AQ115" s="36"/>
      <c r="AR115" s="36"/>
    </row>
    <row r="116" spans="1:44">
      <c r="A116" s="321" t="s">
        <v>123</v>
      </c>
      <c r="B116" s="321"/>
      <c r="C116" s="321"/>
      <c r="D116" s="321"/>
      <c r="E116" s="321"/>
      <c r="F116" s="321"/>
      <c r="G116" s="321"/>
      <c r="H116" s="321"/>
      <c r="I116" s="321"/>
      <c r="AN116" s="36"/>
      <c r="AO116" s="36"/>
      <c r="AP116" s="36"/>
      <c r="AQ116" s="36"/>
      <c r="AR116" s="36"/>
    </row>
    <row r="117" spans="1:44">
      <c r="AN117" s="36"/>
      <c r="AO117" s="36"/>
      <c r="AP117" s="36"/>
      <c r="AQ117" s="36"/>
      <c r="AR117" s="36"/>
    </row>
    <row r="118" spans="1:44" ht="16" customHeight="1">
      <c r="A118" s="320" t="s">
        <v>171</v>
      </c>
      <c r="B118" s="3" t="s">
        <v>177</v>
      </c>
      <c r="C118" s="7">
        <f t="shared" ref="C118:C128" si="3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6"/>
      <c r="AO118" s="36"/>
      <c r="AP118" s="36"/>
      <c r="AQ118" s="36"/>
      <c r="AR118" s="36"/>
    </row>
    <row r="119" spans="1:44" ht="16" customHeight="1">
      <c r="A119" s="320"/>
      <c r="B119" s="3" t="s">
        <v>178</v>
      </c>
      <c r="C119" s="186">
        <f t="shared" si="34"/>
        <v>43000</v>
      </c>
      <c r="E119" s="186">
        <v>43000</v>
      </c>
      <c r="G119" s="186">
        <v>0</v>
      </c>
      <c r="I119" s="27">
        <f t="shared" ref="I119:I128" si="35">C119-E119-G119</f>
        <v>0</v>
      </c>
      <c r="AN119" s="36"/>
      <c r="AO119" s="36"/>
      <c r="AP119" s="36"/>
      <c r="AQ119" s="36"/>
      <c r="AR119" s="36"/>
    </row>
    <row r="120" spans="1:44">
      <c r="A120" s="320"/>
      <c r="B120" s="3" t="s">
        <v>28</v>
      </c>
      <c r="C120" s="186">
        <f t="shared" si="34"/>
        <v>43000</v>
      </c>
      <c r="E120" s="7">
        <v>-2075</v>
      </c>
      <c r="G120" s="7">
        <v>45075</v>
      </c>
      <c r="I120" s="27">
        <f t="shared" si="35"/>
        <v>0</v>
      </c>
      <c r="AN120" s="36"/>
      <c r="AO120" s="36"/>
      <c r="AP120" s="36"/>
      <c r="AQ120" s="36"/>
      <c r="AR120" s="36"/>
    </row>
    <row r="121" spans="1:44">
      <c r="A121" s="320"/>
      <c r="B121" s="3" t="s">
        <v>0</v>
      </c>
      <c r="C121" s="186">
        <f t="shared" si="34"/>
        <v>50000</v>
      </c>
      <c r="E121" s="7">
        <v>-2575</v>
      </c>
      <c r="G121" s="7">
        <v>52575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20"/>
      <c r="B122" s="3" t="s">
        <v>37</v>
      </c>
      <c r="C122" s="186">
        <f t="shared" si="34"/>
        <v>47500</v>
      </c>
      <c r="E122" s="7">
        <v>-550</v>
      </c>
      <c r="G122" s="7">
        <v>48050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20"/>
      <c r="B123" s="3" t="s">
        <v>38</v>
      </c>
      <c r="C123" s="186">
        <f t="shared" si="34"/>
        <v>41000</v>
      </c>
      <c r="D123" s="137" t="s">
        <v>116</v>
      </c>
      <c r="E123" s="7">
        <v>-50</v>
      </c>
      <c r="F123" s="137" t="s">
        <v>116</v>
      </c>
      <c r="G123" s="7">
        <v>41050</v>
      </c>
      <c r="H123" s="138" t="s">
        <v>25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20"/>
      <c r="B124" s="3" t="s">
        <v>13</v>
      </c>
      <c r="C124" s="186">
        <f t="shared" si="34"/>
        <v>47000</v>
      </c>
      <c r="E124" s="7">
        <v>-5075</v>
      </c>
      <c r="G124" s="7">
        <v>52075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20"/>
      <c r="B125" s="3" t="s">
        <v>23</v>
      </c>
      <c r="C125" s="186">
        <f t="shared" si="34"/>
        <v>6400</v>
      </c>
      <c r="E125" s="7">
        <v>-9700</v>
      </c>
      <c r="G125" s="7">
        <v>16100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20"/>
      <c r="B126" s="3" t="s">
        <v>22</v>
      </c>
      <c r="C126" s="186">
        <f t="shared" si="34"/>
        <v>6275</v>
      </c>
      <c r="E126" s="7">
        <v>-125</v>
      </c>
      <c r="G126" s="7">
        <v>6400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20"/>
      <c r="B127" s="3" t="s">
        <v>133</v>
      </c>
      <c r="C127" s="186">
        <f t="shared" si="34"/>
        <v>15500</v>
      </c>
      <c r="E127" s="7">
        <v>-350</v>
      </c>
      <c r="G127" s="7">
        <v>15850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20"/>
      <c r="B128" s="3" t="s">
        <v>134</v>
      </c>
      <c r="C128" s="186">
        <f t="shared" si="34"/>
        <v>26500</v>
      </c>
      <c r="E128" s="7">
        <v>-750</v>
      </c>
      <c r="G128" s="7">
        <v>27250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C129" s="137"/>
      <c r="E129" s="142"/>
      <c r="G129" s="142"/>
      <c r="I129" s="142"/>
      <c r="Z129" s="149"/>
      <c r="AN129" s="36"/>
      <c r="AO129" s="36"/>
      <c r="AP129" s="36"/>
      <c r="AQ129" s="36"/>
      <c r="AR129" s="36"/>
    </row>
    <row r="130" spans="1:44">
      <c r="AN130" s="36"/>
      <c r="AO130" s="36"/>
      <c r="AP130" s="36"/>
      <c r="AQ130" s="36"/>
      <c r="AR130" s="36"/>
    </row>
    <row r="132" spans="1:44" ht="16" customHeight="1"/>
    <row r="134" spans="1:44" ht="47">
      <c r="A134" s="326" t="s">
        <v>125</v>
      </c>
      <c r="B134" s="326"/>
      <c r="C134" s="326"/>
      <c r="D134" s="326"/>
      <c r="E134" s="326"/>
      <c r="F134" s="326"/>
      <c r="G134" s="326"/>
      <c r="H134" s="326"/>
      <c r="I134" s="326"/>
      <c r="J134" s="44"/>
      <c r="K134" s="44"/>
    </row>
    <row r="135" spans="1:44" ht="16" customHeight="1">
      <c r="A135" s="320" t="s">
        <v>171</v>
      </c>
      <c r="B135" s="3" t="s">
        <v>177</v>
      </c>
      <c r="C135" s="7">
        <f t="shared" ref="C135:C145" si="3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81"/>
    </row>
    <row r="136" spans="1:44" ht="16" customHeight="1">
      <c r="A136" s="320"/>
      <c r="B136" s="3" t="s">
        <v>178</v>
      </c>
      <c r="C136" s="186">
        <f t="shared" si="36"/>
        <v>43000</v>
      </c>
      <c r="D136" s="186">
        <v>0</v>
      </c>
      <c r="F136" s="186" t="s">
        <v>19</v>
      </c>
      <c r="G136" s="186" t="s">
        <v>19</v>
      </c>
      <c r="H136" s="186" t="s">
        <v>19</v>
      </c>
      <c r="J136" s="181"/>
    </row>
    <row r="137" spans="1:44">
      <c r="A137" s="320"/>
      <c r="B137" s="3" t="s">
        <v>28</v>
      </c>
      <c r="C137" s="186">
        <f t="shared" si="3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20"/>
      <c r="B138" s="3" t="s">
        <v>0</v>
      </c>
      <c r="C138" s="186">
        <f t="shared" si="36"/>
        <v>50000</v>
      </c>
      <c r="D138" s="7">
        <v>2575</v>
      </c>
      <c r="F138" s="7">
        <f t="shared" ref="F138:F145" si="37">C138/D138</f>
        <v>19.417475728155338</v>
      </c>
      <c r="G138" s="7">
        <f t="shared" ref="G138:G145" si="38">F138-1</f>
        <v>18.417475728155338</v>
      </c>
      <c r="H138" s="7">
        <f t="shared" ref="H138:H145" si="39">G138/F138</f>
        <v>0.94850000000000001</v>
      </c>
    </row>
    <row r="139" spans="1:44">
      <c r="A139" s="320"/>
      <c r="B139" s="3" t="s">
        <v>37</v>
      </c>
      <c r="C139" s="186">
        <f t="shared" si="36"/>
        <v>47500</v>
      </c>
      <c r="D139" s="7">
        <v>550</v>
      </c>
      <c r="F139" s="7">
        <f t="shared" si="37"/>
        <v>86.36363636363636</v>
      </c>
      <c r="G139" s="7">
        <f t="shared" si="38"/>
        <v>85.36363636363636</v>
      </c>
      <c r="H139" s="7">
        <f t="shared" si="39"/>
        <v>0.98842105263157898</v>
      </c>
    </row>
    <row r="140" spans="1:44">
      <c r="A140" s="320"/>
      <c r="B140" s="3" t="s">
        <v>38</v>
      </c>
      <c r="C140" s="186">
        <f t="shared" si="36"/>
        <v>41000</v>
      </c>
      <c r="D140" s="7">
        <v>50</v>
      </c>
      <c r="F140" s="7">
        <f t="shared" si="37"/>
        <v>820</v>
      </c>
      <c r="G140" s="7">
        <f t="shared" si="38"/>
        <v>819</v>
      </c>
      <c r="H140" s="7">
        <f t="shared" si="39"/>
        <v>0.99878048780487805</v>
      </c>
    </row>
    <row r="141" spans="1:44">
      <c r="A141" s="320"/>
      <c r="B141" s="3" t="s">
        <v>13</v>
      </c>
      <c r="C141" s="186">
        <f t="shared" si="36"/>
        <v>47000</v>
      </c>
      <c r="D141" s="7">
        <v>5075</v>
      </c>
      <c r="F141" s="7">
        <f t="shared" si="37"/>
        <v>9.2610837438423648</v>
      </c>
      <c r="G141" s="7">
        <f t="shared" si="38"/>
        <v>8.2610837438423648</v>
      </c>
      <c r="H141" s="7">
        <f t="shared" si="39"/>
        <v>0.89202127659574471</v>
      </c>
    </row>
    <row r="142" spans="1:44">
      <c r="A142" s="320"/>
      <c r="B142" s="3" t="s">
        <v>23</v>
      </c>
      <c r="C142" s="186">
        <f t="shared" si="36"/>
        <v>6400</v>
      </c>
      <c r="D142" s="7">
        <v>100</v>
      </c>
      <c r="F142" s="7">
        <f t="shared" si="37"/>
        <v>64</v>
      </c>
      <c r="G142" s="7">
        <f t="shared" si="38"/>
        <v>63</v>
      </c>
      <c r="H142" s="7">
        <f t="shared" si="39"/>
        <v>0.984375</v>
      </c>
    </row>
    <row r="143" spans="1:44">
      <c r="A143" s="320"/>
      <c r="B143" s="3" t="s">
        <v>22</v>
      </c>
      <c r="C143" s="186">
        <f t="shared" si="36"/>
        <v>6275</v>
      </c>
      <c r="D143" s="7">
        <v>0</v>
      </c>
      <c r="F143" s="186" t="s">
        <v>19</v>
      </c>
      <c r="G143" s="186" t="s">
        <v>19</v>
      </c>
      <c r="H143" s="186" t="s">
        <v>19</v>
      </c>
    </row>
    <row r="144" spans="1:44">
      <c r="A144" s="320"/>
      <c r="B144" s="3" t="s">
        <v>133</v>
      </c>
      <c r="C144" s="186">
        <f t="shared" si="36"/>
        <v>15500</v>
      </c>
      <c r="D144" s="7">
        <v>350</v>
      </c>
      <c r="F144" s="186">
        <f t="shared" ref="F144" si="40">C144/D144</f>
        <v>44.285714285714285</v>
      </c>
      <c r="G144" s="186">
        <f t="shared" ref="G144" si="41">F144-1</f>
        <v>43.285714285714285</v>
      </c>
      <c r="H144" s="186">
        <f t="shared" ref="H144" si="42">G144/F144</f>
        <v>0.97741935483870968</v>
      </c>
    </row>
    <row r="145" spans="1:8">
      <c r="A145" s="320"/>
      <c r="B145" s="3" t="s">
        <v>134</v>
      </c>
      <c r="C145" s="186">
        <f t="shared" si="36"/>
        <v>26500</v>
      </c>
      <c r="D145" s="7">
        <v>750</v>
      </c>
      <c r="F145" s="7">
        <f t="shared" si="37"/>
        <v>35.333333333333336</v>
      </c>
      <c r="G145" s="7">
        <f t="shared" si="38"/>
        <v>34.333333333333336</v>
      </c>
      <c r="H145" s="7">
        <f t="shared" si="39"/>
        <v>0.97169811320754718</v>
      </c>
    </row>
    <row r="146" spans="1:8">
      <c r="C146" s="149"/>
      <c r="D146" s="149"/>
      <c r="F146" s="149"/>
      <c r="G146" s="149"/>
      <c r="H146" s="149"/>
    </row>
  </sheetData>
  <mergeCells count="35">
    <mergeCell ref="BI56:BS56"/>
    <mergeCell ref="AR44:AR55"/>
    <mergeCell ref="BG44:BG55"/>
    <mergeCell ref="AT42:BD42"/>
    <mergeCell ref="BI42:BS42"/>
    <mergeCell ref="AT56:BD56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P88:Z88"/>
    <mergeCell ref="C73:N73"/>
    <mergeCell ref="C75:N75"/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49" workbookViewId="0">
      <selection activeCell="O59" sqref="O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21" t="s">
        <v>110</v>
      </c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T42" s="321" t="s">
        <v>1</v>
      </c>
      <c r="U42" s="321"/>
      <c r="V42" s="321"/>
      <c r="W42" s="321"/>
      <c r="X42" s="321"/>
      <c r="Y42" s="321"/>
      <c r="Z42" s="321"/>
      <c r="AA42" s="321"/>
      <c r="AB42" s="321"/>
      <c r="AC42" s="321"/>
      <c r="AD42" s="321"/>
      <c r="AE42" s="321"/>
      <c r="AF42" s="321"/>
      <c r="AG42" s="321"/>
      <c r="AH42" s="321"/>
      <c r="AJ42" s="321" t="s">
        <v>127</v>
      </c>
      <c r="AK42" s="321"/>
      <c r="AL42" s="321"/>
      <c r="AM42" s="321"/>
      <c r="AN42" s="321"/>
      <c r="AO42" s="321"/>
      <c r="AP42" s="321"/>
      <c r="AQ42" s="321"/>
      <c r="AR42" s="321"/>
      <c r="BA42" s="321" t="s">
        <v>1</v>
      </c>
      <c r="BB42" s="321"/>
      <c r="BC42" s="321"/>
      <c r="BD42" s="321"/>
      <c r="BE42" s="321"/>
      <c r="BF42" s="321"/>
      <c r="BG42" s="321"/>
      <c r="BH42" s="321"/>
      <c r="BI42" s="321"/>
      <c r="BJ42" s="321"/>
      <c r="BK42" s="321"/>
      <c r="BL42" s="321"/>
      <c r="BM42" s="321"/>
      <c r="BN42" s="321"/>
      <c r="BO42" s="321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2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20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2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20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2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20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2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20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2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20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2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20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2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20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2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20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2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20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2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20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2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20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2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20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2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20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2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20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2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20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2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20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21"/>
      <c r="U60" s="321"/>
      <c r="V60" s="321"/>
      <c r="W60" s="321"/>
      <c r="X60" s="321"/>
      <c r="Y60" s="321"/>
      <c r="Z60" s="321"/>
      <c r="AA60" s="321"/>
      <c r="AB60" s="321"/>
      <c r="AC60" s="321"/>
      <c r="AD60" s="321"/>
      <c r="AE60" s="321"/>
      <c r="AF60" s="321"/>
      <c r="AG60" s="321"/>
      <c r="AH60" s="321"/>
      <c r="AJ60" s="321"/>
      <c r="AK60" s="321"/>
      <c r="AL60" s="321"/>
      <c r="AM60" s="321"/>
      <c r="AN60" s="321"/>
      <c r="AO60" s="321"/>
      <c r="AP60" s="321"/>
      <c r="AQ60" s="321"/>
      <c r="AR60" s="321"/>
      <c r="AT60" s="162" t="s">
        <v>104</v>
      </c>
      <c r="AV60" s="162" t="s">
        <v>9</v>
      </c>
      <c r="AZ60" s="19"/>
      <c r="BA60" s="321" t="s">
        <v>261</v>
      </c>
      <c r="BB60" s="321"/>
      <c r="BC60" s="321"/>
      <c r="BD60" s="321"/>
      <c r="BE60" s="321"/>
      <c r="BF60" s="321"/>
      <c r="BG60" s="321"/>
      <c r="BH60" s="321"/>
      <c r="BI60" s="321"/>
      <c r="BJ60" s="321"/>
      <c r="BK60" s="321"/>
      <c r="BL60" s="321"/>
      <c r="BM60" s="321"/>
      <c r="BN60" s="321"/>
      <c r="BO60" s="321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21" t="s">
        <v>130</v>
      </c>
      <c r="U62" s="321"/>
      <c r="V62" s="321"/>
      <c r="W62" s="321"/>
      <c r="X62" s="321"/>
      <c r="Y62" s="321"/>
      <c r="Z62" s="321"/>
      <c r="AA62" s="321"/>
      <c r="AB62" s="321"/>
      <c r="AC62" s="321"/>
      <c r="AD62" s="321"/>
      <c r="AE62" s="321"/>
      <c r="AF62" s="321"/>
      <c r="AG62" s="321"/>
      <c r="AH62" s="321"/>
      <c r="AJ62" s="321" t="s">
        <v>211</v>
      </c>
      <c r="AK62" s="321"/>
      <c r="AL62" s="321"/>
      <c r="AM62" s="321"/>
      <c r="AN62" s="321"/>
      <c r="AO62" s="321"/>
      <c r="AP62" s="321"/>
      <c r="AQ62" s="321"/>
      <c r="AR62" s="321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2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29">
        <f>SUM(C66:R67)</f>
        <v>93000</v>
      </c>
      <c r="T66" s="325" t="s">
        <v>253</v>
      </c>
      <c r="AT66" s="320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2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29"/>
      <c r="T67" s="325"/>
      <c r="AT67" s="320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2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23"/>
      <c r="AT68" s="320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2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23"/>
      <c r="AT69" s="320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2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23"/>
      <c r="AT70" s="320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2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23"/>
      <c r="AT71" s="320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2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23"/>
      <c r="AT72" s="320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2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23"/>
      <c r="AT73" s="320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2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23"/>
      <c r="AT74" s="320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2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23"/>
      <c r="AT75" s="320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2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23"/>
      <c r="AT76" s="320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2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23"/>
      <c r="AT77" s="320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2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23"/>
      <c r="AT78" s="320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2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23"/>
      <c r="AT79" s="320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2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23"/>
      <c r="AT80" s="320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28" t="s">
        <v>124</v>
      </c>
      <c r="D84" s="328"/>
      <c r="E84" s="328"/>
      <c r="F84" s="328"/>
      <c r="G84" s="328"/>
      <c r="H84" s="328"/>
      <c r="I84" s="328"/>
      <c r="J84" s="328"/>
      <c r="K84" s="328"/>
      <c r="L84" s="328"/>
      <c r="M84" s="328"/>
      <c r="N84" s="328"/>
      <c r="O84" s="328"/>
      <c r="P84" s="328"/>
      <c r="Q84" s="328"/>
      <c r="R84" s="328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20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20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20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20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20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20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20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20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20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20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20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20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20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20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20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20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21" t="s">
        <v>106</v>
      </c>
      <c r="U101" s="321"/>
      <c r="V101" s="321"/>
      <c r="W101" s="321"/>
      <c r="X101" s="321"/>
      <c r="Y101" s="321"/>
      <c r="Z101" s="321"/>
      <c r="AA101" s="321"/>
      <c r="AB101" s="321"/>
      <c r="AC101" s="321"/>
      <c r="AD101" s="321"/>
      <c r="AE101" s="321"/>
      <c r="AF101" s="321"/>
      <c r="AG101" s="321"/>
      <c r="AH101" s="321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21" t="s">
        <v>115</v>
      </c>
      <c r="U103" s="321"/>
      <c r="V103" s="321"/>
      <c r="W103" s="321"/>
      <c r="X103" s="321"/>
      <c r="Y103" s="321"/>
      <c r="Z103" s="321"/>
      <c r="AA103" s="321"/>
      <c r="AB103" s="321"/>
      <c r="AC103" s="321"/>
      <c r="AD103" s="321"/>
      <c r="AE103" s="321"/>
      <c r="AF103" s="321"/>
      <c r="AG103" s="321"/>
      <c r="AH103" s="321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21" t="s">
        <v>122</v>
      </c>
      <c r="B111" s="321"/>
      <c r="C111" s="321"/>
      <c r="D111" s="321"/>
      <c r="E111" s="321"/>
      <c r="F111" s="321"/>
      <c r="G111" s="321"/>
      <c r="H111" s="321"/>
      <c r="I111" s="32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20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20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20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20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20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20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20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20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20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20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20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20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20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20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20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20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21" t="s">
        <v>123</v>
      </c>
      <c r="B131" s="321"/>
      <c r="C131" s="321"/>
      <c r="D131" s="321"/>
      <c r="E131" s="321"/>
      <c r="F131" s="321"/>
      <c r="G131" s="321"/>
      <c r="H131" s="321"/>
      <c r="I131" s="321"/>
    </row>
    <row r="133" spans="1:25" ht="16" customHeight="1">
      <c r="A133" s="32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20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20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20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20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20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20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20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20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20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20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20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20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20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20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2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20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20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20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20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20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20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20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20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20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20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20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20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20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20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26" t="s">
        <v>126</v>
      </c>
      <c r="B175" s="326"/>
      <c r="C175" s="326"/>
      <c r="D175" s="326"/>
      <c r="E175" s="326"/>
      <c r="F175" s="326"/>
      <c r="G175" s="326"/>
      <c r="H175" s="326"/>
      <c r="I175" s="326"/>
    </row>
    <row r="177" spans="1:6">
      <c r="A177" s="32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2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2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2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2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2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2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2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2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B147" workbookViewId="0">
      <selection activeCell="Q45" sqref="Q4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224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35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35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35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35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35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35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35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35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35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35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35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35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33" t="s">
        <v>145</v>
      </c>
      <c r="D45" s="333"/>
      <c r="E45" s="333"/>
      <c r="F45" s="333"/>
      <c r="G45" s="333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32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32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32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32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32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32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32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32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32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32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32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32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32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32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32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32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32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32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32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32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33"/>
      <c r="D67" s="333"/>
      <c r="E67" s="333"/>
      <c r="F67" s="333"/>
      <c r="G67" s="333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21" t="s">
        <v>110</v>
      </c>
      <c r="D71" s="321"/>
      <c r="E71" s="321"/>
      <c r="F71" s="321"/>
      <c r="G71" s="321"/>
      <c r="H71" s="321"/>
      <c r="I71" s="321"/>
      <c r="J71" s="321"/>
      <c r="K71" s="321"/>
      <c r="L71" s="321"/>
      <c r="M71" s="321"/>
      <c r="N71" s="321"/>
      <c r="O71" s="321"/>
      <c r="P71" s="321"/>
      <c r="Q71" s="321"/>
      <c r="R71" s="321"/>
      <c r="S71" s="321"/>
      <c r="T71" s="321"/>
      <c r="U71" s="321"/>
      <c r="V71" s="321"/>
      <c r="X71" s="321" t="s">
        <v>1</v>
      </c>
      <c r="Y71" s="321"/>
      <c r="Z71" s="321"/>
      <c r="AA71" s="321"/>
      <c r="AB71" s="321"/>
      <c r="AC71" s="321"/>
      <c r="AD71" s="321"/>
      <c r="AE71" s="321"/>
      <c r="AF71" s="321"/>
      <c r="AG71" s="321"/>
      <c r="AH71" s="321"/>
      <c r="AI71" s="321"/>
      <c r="AJ71" s="321"/>
      <c r="AK71" s="321"/>
      <c r="AL71" s="321"/>
      <c r="AM71" s="321"/>
      <c r="AN71" s="321"/>
      <c r="AO71" s="321"/>
      <c r="AP71" s="321"/>
      <c r="AR71" s="321" t="s">
        <v>127</v>
      </c>
      <c r="AS71" s="321"/>
      <c r="AT71" s="321"/>
      <c r="AU71" s="321"/>
      <c r="AV71" s="321"/>
      <c r="AW71" s="321"/>
      <c r="AX71" s="321"/>
      <c r="AY71" s="321"/>
      <c r="AZ71" s="321"/>
      <c r="BB71" s="333"/>
      <c r="BC71" s="333"/>
      <c r="BD71" s="333"/>
      <c r="BE71" s="333"/>
      <c r="BF71" s="333"/>
      <c r="BM71" s="321" t="s">
        <v>1</v>
      </c>
      <c r="BN71" s="321"/>
      <c r="BO71" s="321"/>
      <c r="BP71" s="321"/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P71" s="321" t="s">
        <v>110</v>
      </c>
      <c r="CQ71" s="321"/>
      <c r="CR71" s="321"/>
      <c r="CS71" s="321"/>
      <c r="CT71" s="321"/>
      <c r="CU71" s="321"/>
      <c r="CV71" s="321"/>
      <c r="CW71" s="321"/>
      <c r="CX71" s="321"/>
      <c r="CY71" s="321"/>
      <c r="CZ71" s="321"/>
      <c r="DA71" s="321"/>
      <c r="DB71" s="321"/>
      <c r="DC71" s="321"/>
      <c r="DD71" s="321"/>
      <c r="DE71" s="321"/>
      <c r="DF71" s="321"/>
      <c r="DG71" s="321"/>
      <c r="DH71" s="321"/>
      <c r="DI71" s="321"/>
      <c r="DN71" s="321" t="s">
        <v>1</v>
      </c>
      <c r="DO71" s="321"/>
      <c r="DP71" s="321"/>
      <c r="DQ71" s="321"/>
      <c r="DR71" s="321"/>
      <c r="DS71" s="321"/>
      <c r="DT71" s="321"/>
      <c r="DU71" s="321"/>
      <c r="DV71" s="321"/>
      <c r="DW71" s="321"/>
      <c r="DX71" s="321"/>
      <c r="DY71" s="321"/>
      <c r="DZ71" s="321"/>
      <c r="EA71" s="321"/>
      <c r="EB71" s="321"/>
      <c r="EC71" s="321"/>
      <c r="ED71" s="321"/>
      <c r="EE71" s="321"/>
      <c r="EF71" s="321"/>
      <c r="EK71" s="321" t="s">
        <v>1</v>
      </c>
      <c r="EL71" s="321"/>
      <c r="EM71" s="321"/>
      <c r="EN71" s="321"/>
      <c r="EO71" s="321"/>
      <c r="EP71" s="321"/>
      <c r="EQ71" s="321"/>
      <c r="ER71" s="321"/>
      <c r="ES71" s="321"/>
      <c r="ET71" s="321"/>
      <c r="EU71" s="321"/>
      <c r="EV71" s="321"/>
      <c r="EW71" s="321"/>
      <c r="EX71" s="321"/>
      <c r="EY71" s="321"/>
      <c r="EZ71" s="321"/>
      <c r="FA71" s="321"/>
      <c r="FB71" s="321"/>
      <c r="FC71" s="321"/>
      <c r="FG71" s="209"/>
      <c r="FH71" s="17"/>
      <c r="FI71" s="17"/>
      <c r="FJ71" s="17"/>
      <c r="FK71" s="17"/>
      <c r="FL71" s="17"/>
      <c r="FM71" s="17"/>
      <c r="FN71" s="321" t="s">
        <v>110</v>
      </c>
      <c r="FO71" s="321"/>
      <c r="FP71" s="321"/>
      <c r="FQ71" s="321"/>
      <c r="FR71" s="321"/>
      <c r="FS71" s="321"/>
      <c r="FT71" s="321"/>
      <c r="FU71" s="321"/>
      <c r="FV71" s="321"/>
      <c r="FW71" s="321"/>
      <c r="FX71" s="321"/>
      <c r="FY71" s="321"/>
      <c r="FZ71" s="321"/>
      <c r="GA71" s="321"/>
      <c r="GB71" s="321"/>
      <c r="GC71" s="321"/>
      <c r="GD71" s="321"/>
      <c r="GE71" s="321"/>
      <c r="GF71" s="321"/>
      <c r="GG71" s="321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30" t="s">
        <v>1</v>
      </c>
      <c r="HY71" s="330"/>
      <c r="HZ71" s="330"/>
      <c r="IA71" s="330"/>
      <c r="IB71" s="330"/>
      <c r="IC71" s="330"/>
      <c r="ID71" s="330"/>
      <c r="IE71" s="330"/>
      <c r="IF71" s="330"/>
      <c r="IG71" s="330"/>
      <c r="IH71" s="330"/>
      <c r="II71" s="330"/>
      <c r="IJ71" s="330"/>
      <c r="IK71" s="330"/>
      <c r="IL71" s="330"/>
      <c r="IM71" s="330"/>
      <c r="IN71" s="330"/>
      <c r="IO71" s="330"/>
      <c r="IP71" s="330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3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32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32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32" t="s">
        <v>173</v>
      </c>
      <c r="DM73" s="28" t="s">
        <v>14</v>
      </c>
      <c r="DN73" s="186">
        <f t="array" aca="1" ref="DN73:EF92" ca="1">MMULT(X73:AP92, MINVERSE(CP103:DH121))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32" t="s">
        <v>173</v>
      </c>
      <c r="EJ73" s="28" t="s">
        <v>14</v>
      </c>
      <c r="EK73" s="186">
        <f t="array" aca="1" ref="EK73:FC92" ca="1">MMULT(TRANSPOSE(C103:V121), MINVERSE(CP103:DH121))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32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32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TRANSPOSE(FN103:GG104)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41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38" t="s">
        <v>173</v>
      </c>
      <c r="HW73" s="37" t="s">
        <v>14</v>
      </c>
      <c r="HX73" s="38">
        <f t="array" aca="1" ref="HX73:IP92" ca="1">MMULT(X126:AP145, MINVERSE(CP103:DH121))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3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32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32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32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32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32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32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41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38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3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32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32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32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32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32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32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41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38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3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32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32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32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32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32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32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41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38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3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32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32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32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32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32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32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41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38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3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32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32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32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32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32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32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41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38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3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32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32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32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32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32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32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41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38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3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32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32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32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32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32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32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41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38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3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32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32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32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32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32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32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41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38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3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32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32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32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32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32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32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41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38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3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32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32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32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32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32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32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41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38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3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32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32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32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32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32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32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41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38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3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32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32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32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32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32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32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41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38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3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32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32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32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32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32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32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41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38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3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32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32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32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32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32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32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41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38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3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32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32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32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32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32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32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41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38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3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32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32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32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32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32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32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41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38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3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32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32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32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32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32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32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41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38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3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32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32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32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32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32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32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41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38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3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32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32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32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32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32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32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41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38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21"/>
      <c r="Y93" s="321"/>
      <c r="Z93" s="321"/>
      <c r="AA93" s="321"/>
      <c r="AB93" s="321"/>
      <c r="AC93" s="321"/>
      <c r="AD93" s="321"/>
      <c r="AE93" s="321"/>
      <c r="AF93" s="321"/>
      <c r="AG93" s="321"/>
      <c r="AH93" s="321"/>
      <c r="AI93" s="321"/>
      <c r="AJ93" s="321"/>
      <c r="AK93" s="321"/>
      <c r="AL93" s="321"/>
      <c r="AM93" s="321"/>
      <c r="AN93" s="321"/>
      <c r="AO93" s="321"/>
      <c r="AP93" s="321"/>
      <c r="AQ93" s="22"/>
      <c r="AR93" s="321"/>
      <c r="AS93" s="321"/>
      <c r="AT93" s="321"/>
      <c r="AU93" s="321"/>
      <c r="AV93" s="321"/>
      <c r="AW93" s="321"/>
      <c r="AX93" s="321"/>
      <c r="AY93" s="321"/>
      <c r="AZ93" s="321"/>
      <c r="BB93" s="57" t="s">
        <v>104</v>
      </c>
      <c r="BD93" s="57" t="s">
        <v>9</v>
      </c>
      <c r="BM93" s="321" t="s">
        <v>261</v>
      </c>
      <c r="BN93" s="321"/>
      <c r="BO93" s="321"/>
      <c r="BP93" s="321"/>
      <c r="BQ93" s="321"/>
      <c r="BR93" s="321"/>
      <c r="BS93" s="321"/>
      <c r="BT93" s="321"/>
      <c r="BU93" s="321"/>
      <c r="BV93" s="321"/>
      <c r="BW93" s="321"/>
      <c r="BX93" s="321"/>
      <c r="BY93" s="321"/>
      <c r="BZ93" s="321"/>
      <c r="CA93" s="321"/>
      <c r="CB93" s="321"/>
      <c r="CC93" s="321"/>
      <c r="CD93" s="321"/>
      <c r="CE93" s="321"/>
      <c r="CP93" s="321" t="s">
        <v>17</v>
      </c>
      <c r="CQ93" s="321"/>
      <c r="CR93" s="321"/>
      <c r="CS93" s="321"/>
      <c r="CT93" s="321"/>
      <c r="CU93" s="321"/>
      <c r="CV93" s="321"/>
      <c r="CW93" s="321"/>
      <c r="CX93" s="321"/>
      <c r="CY93" s="321"/>
      <c r="CZ93" s="321"/>
      <c r="DA93" s="321"/>
      <c r="DB93" s="321"/>
      <c r="DC93" s="321"/>
      <c r="DD93" s="321"/>
      <c r="DE93" s="321"/>
      <c r="DF93" s="321"/>
      <c r="DG93" s="321"/>
      <c r="DH93" s="321"/>
      <c r="DI93" s="321"/>
      <c r="DN93" s="321" t="s">
        <v>112</v>
      </c>
      <c r="DO93" s="321"/>
      <c r="DP93" s="321"/>
      <c r="DQ93" s="321"/>
      <c r="DR93" s="321"/>
      <c r="DS93" s="321"/>
      <c r="DT93" s="321"/>
      <c r="DU93" s="321"/>
      <c r="DV93" s="321"/>
      <c r="DW93" s="321"/>
      <c r="DX93" s="321"/>
      <c r="DY93" s="321"/>
      <c r="DZ93" s="321"/>
      <c r="EA93" s="321"/>
      <c r="EB93" s="321"/>
      <c r="EC93" s="321"/>
      <c r="ED93" s="321"/>
      <c r="EE93" s="321"/>
      <c r="EF93" s="203"/>
      <c r="EK93" s="321" t="s">
        <v>114</v>
      </c>
      <c r="EL93" s="321"/>
      <c r="EM93" s="321"/>
      <c r="EN93" s="321"/>
      <c r="EO93" s="321"/>
      <c r="EP93" s="321"/>
      <c r="EQ93" s="321"/>
      <c r="ER93" s="321"/>
      <c r="ES93" s="321"/>
      <c r="ET93" s="321"/>
      <c r="EU93" s="321"/>
      <c r="EV93" s="321"/>
      <c r="EW93" s="321"/>
      <c r="EX93" s="321"/>
      <c r="EY93" s="321"/>
      <c r="EZ93" s="321"/>
      <c r="FA93" s="321"/>
      <c r="FB93" s="321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30" t="s">
        <v>174</v>
      </c>
      <c r="FO93" s="330"/>
      <c r="FP93" s="330"/>
      <c r="FQ93" s="330"/>
      <c r="FR93" s="330"/>
      <c r="FS93" s="330"/>
      <c r="FT93" s="330"/>
      <c r="FU93" s="330"/>
      <c r="FV93" s="330"/>
      <c r="FW93" s="330"/>
      <c r="FX93" s="330"/>
      <c r="FY93" s="330"/>
      <c r="FZ93" s="330"/>
      <c r="GA93" s="330"/>
      <c r="GB93" s="330"/>
      <c r="GC93" s="330"/>
      <c r="GD93" s="330"/>
      <c r="GE93" s="330"/>
      <c r="GF93" s="330"/>
      <c r="GG93" s="330"/>
      <c r="GH93" s="17"/>
      <c r="GI93" s="17"/>
      <c r="GJ93" s="17"/>
      <c r="GK93" s="205"/>
      <c r="GL93" s="17"/>
      <c r="GM93" s="330"/>
      <c r="GN93" s="330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30" t="s">
        <v>200</v>
      </c>
      <c r="HY93" s="330"/>
      <c r="HZ93" s="330"/>
      <c r="IA93" s="330"/>
      <c r="IB93" s="330"/>
      <c r="IC93" s="330"/>
      <c r="ID93" s="330"/>
      <c r="IE93" s="330"/>
      <c r="IF93" s="330"/>
      <c r="IG93" s="330"/>
      <c r="IH93" s="330"/>
      <c r="II93" s="330"/>
      <c r="IJ93" s="330"/>
      <c r="IK93" s="330"/>
      <c r="IL93" s="330"/>
      <c r="IM93" s="330"/>
      <c r="IN93" s="330"/>
      <c r="IO93" s="330"/>
      <c r="IP93" s="330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20" t="s">
        <v>172</v>
      </c>
      <c r="B94" s="158" t="s">
        <v>147</v>
      </c>
      <c r="V94" s="320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20"/>
      <c r="B95" s="158" t="s">
        <v>148</v>
      </c>
      <c r="V95" s="320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20"/>
      <c r="B96" s="144" t="s">
        <v>150</v>
      </c>
      <c r="V96" s="320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20"/>
      <c r="B97" s="144" t="s">
        <v>151</v>
      </c>
      <c r="V97" s="320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20"/>
      <c r="B98" s="144" t="s">
        <v>152</v>
      </c>
      <c r="V98" s="320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34" t="s">
        <v>158</v>
      </c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  <c r="AN99" s="334"/>
      <c r="AO99" s="334"/>
      <c r="AP99" s="334"/>
      <c r="AR99" s="334" t="s">
        <v>260</v>
      </c>
      <c r="AS99" s="334"/>
      <c r="AT99" s="334"/>
      <c r="AU99" s="334"/>
      <c r="AV99" s="334"/>
      <c r="AW99" s="334"/>
      <c r="AX99" s="334"/>
      <c r="AY99" s="334"/>
      <c r="AZ99" s="334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236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BD101" s="333" t="s">
        <v>145</v>
      </c>
      <c r="BE101" s="333"/>
      <c r="BF101" s="333"/>
      <c r="BG101" s="333"/>
      <c r="BH101" s="333"/>
      <c r="CP101" s="321" t="s">
        <v>1</v>
      </c>
      <c r="CQ101" s="321"/>
      <c r="CR101" s="321"/>
      <c r="CS101" s="321"/>
      <c r="CT101" s="321"/>
      <c r="CU101" s="321"/>
      <c r="CV101" s="321"/>
      <c r="CW101" s="321"/>
      <c r="CX101" s="321"/>
      <c r="CY101" s="321"/>
      <c r="CZ101" s="321"/>
      <c r="DA101" s="321"/>
      <c r="DB101" s="321"/>
      <c r="DC101" s="321"/>
      <c r="DD101" s="321"/>
      <c r="DE101" s="321"/>
      <c r="DF101" s="321"/>
      <c r="DG101" s="321"/>
      <c r="DH101" s="321"/>
      <c r="DN101" s="321" t="s">
        <v>110</v>
      </c>
      <c r="DO101" s="321"/>
      <c r="DP101" s="321"/>
      <c r="DQ101" s="321"/>
      <c r="DR101" s="321"/>
      <c r="DS101" s="321"/>
      <c r="DT101" s="321"/>
      <c r="DU101" s="321"/>
      <c r="DV101" s="321"/>
      <c r="DW101" s="321"/>
      <c r="DX101" s="321"/>
      <c r="DY101" s="321"/>
      <c r="DZ101" s="321"/>
      <c r="EA101" s="321"/>
      <c r="EB101" s="321"/>
      <c r="EC101" s="321"/>
      <c r="ED101" s="321"/>
      <c r="EE101" s="321"/>
      <c r="EF101" s="321"/>
      <c r="EG101" s="321"/>
      <c r="EK101" s="321" t="s">
        <v>110</v>
      </c>
      <c r="EL101" s="321"/>
      <c r="EM101" s="321"/>
      <c r="EN101" s="321"/>
      <c r="EO101" s="321"/>
      <c r="EP101" s="321"/>
      <c r="EQ101" s="321"/>
      <c r="ER101" s="321"/>
      <c r="ES101" s="321"/>
      <c r="ET101" s="321"/>
      <c r="EU101" s="321"/>
      <c r="EV101" s="321"/>
      <c r="EW101" s="321"/>
      <c r="EX101" s="321"/>
      <c r="EY101" s="321"/>
      <c r="EZ101" s="321"/>
      <c r="FA101" s="321"/>
      <c r="FB101" s="321"/>
      <c r="FC101" s="321"/>
      <c r="FD101" s="321"/>
      <c r="FG101" s="209"/>
      <c r="FH101" s="17"/>
      <c r="FI101" s="17"/>
      <c r="FJ101" s="17"/>
      <c r="FK101" s="17"/>
      <c r="FL101" s="17"/>
      <c r="FM101" s="17"/>
      <c r="FN101" s="321" t="s">
        <v>110</v>
      </c>
      <c r="FO101" s="321"/>
      <c r="FP101" s="321"/>
      <c r="FQ101" s="321"/>
      <c r="FR101" s="321"/>
      <c r="FS101" s="321"/>
      <c r="FT101" s="321"/>
      <c r="FU101" s="321"/>
      <c r="FV101" s="321"/>
      <c r="FW101" s="321"/>
      <c r="FX101" s="321"/>
      <c r="FY101" s="321"/>
      <c r="FZ101" s="321"/>
      <c r="GA101" s="321"/>
      <c r="GB101" s="321"/>
      <c r="GC101" s="321"/>
      <c r="GD101" s="321"/>
      <c r="GE101" s="321"/>
      <c r="GF101" s="321"/>
      <c r="GG101" s="321"/>
      <c r="GH101" s="17"/>
      <c r="GI101" s="17"/>
      <c r="GJ101" s="17"/>
      <c r="GK101" s="17"/>
      <c r="GL101" s="17"/>
      <c r="GM101" s="330"/>
      <c r="GN101" s="330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17"/>
      <c r="HS101" s="17"/>
      <c r="HT101" s="17"/>
      <c r="HU101" s="17"/>
      <c r="HV101" s="17"/>
      <c r="HW101" s="17"/>
      <c r="HX101" s="330" t="s">
        <v>1</v>
      </c>
      <c r="HY101" s="330"/>
      <c r="HZ101" s="330"/>
      <c r="IA101" s="330"/>
      <c r="IB101" s="330"/>
      <c r="IC101" s="330"/>
      <c r="ID101" s="330"/>
      <c r="IE101" s="330"/>
      <c r="IF101" s="330"/>
      <c r="IG101" s="330"/>
      <c r="IH101" s="330"/>
      <c r="II101" s="330"/>
      <c r="IJ101" s="330"/>
      <c r="IK101" s="330"/>
      <c r="IL101" s="330"/>
      <c r="IM101" s="330"/>
      <c r="IN101" s="330"/>
      <c r="IO101" s="330"/>
      <c r="IP101" s="330"/>
      <c r="IQ101" s="235"/>
      <c r="IR101" s="17"/>
      <c r="IS101" s="17"/>
      <c r="IT101" s="330" t="s">
        <v>110</v>
      </c>
      <c r="IU101" s="330"/>
      <c r="IV101" s="330"/>
      <c r="IW101" s="330"/>
      <c r="IX101" s="330"/>
      <c r="IY101" s="330"/>
      <c r="IZ101" s="330"/>
      <c r="JA101" s="330"/>
      <c r="JB101" s="330"/>
      <c r="JC101" s="330"/>
      <c r="JD101" s="330"/>
      <c r="JE101" s="330"/>
      <c r="JF101" s="330"/>
      <c r="JG101" s="330"/>
      <c r="JH101" s="330"/>
      <c r="JI101" s="330"/>
      <c r="JJ101" s="330"/>
      <c r="JK101" s="330"/>
      <c r="JL101" s="330"/>
      <c r="JM101" s="330"/>
      <c r="JN101" s="254"/>
    </row>
    <row r="102" spans="1:276" ht="137" customHeight="1">
      <c r="BD102" s="157" t="s">
        <v>147</v>
      </c>
      <c r="BE102" s="157" t="s">
        <v>148</v>
      </c>
      <c r="BF102" s="157" t="s">
        <v>219</v>
      </c>
      <c r="BG102" s="157" t="s">
        <v>151</v>
      </c>
      <c r="BH102" s="157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09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199"/>
      <c r="HS102" s="17"/>
      <c r="HT102" s="17"/>
      <c r="HU102" s="17" t="s">
        <v>192</v>
      </c>
      <c r="HV102" s="17"/>
      <c r="HW102" s="17"/>
      <c r="HX102" s="34" t="s">
        <v>177</v>
      </c>
      <c r="HY102" s="34" t="s">
        <v>178</v>
      </c>
      <c r="HZ102" s="34" t="s">
        <v>28</v>
      </c>
      <c r="IA102" s="35" t="s">
        <v>0</v>
      </c>
      <c r="IB102" s="35" t="s">
        <v>37</v>
      </c>
      <c r="IC102" s="35" t="s">
        <v>38</v>
      </c>
      <c r="ID102" s="35" t="s">
        <v>13</v>
      </c>
      <c r="IE102" s="35" t="s">
        <v>23</v>
      </c>
      <c r="IF102" s="35" t="s">
        <v>22</v>
      </c>
      <c r="IG102" s="35" t="s">
        <v>133</v>
      </c>
      <c r="IH102" s="35" t="s">
        <v>134</v>
      </c>
      <c r="II102" s="35" t="s">
        <v>32</v>
      </c>
      <c r="IJ102" s="35" t="s">
        <v>33</v>
      </c>
      <c r="IK102" s="35" t="s">
        <v>42</v>
      </c>
      <c r="IL102" s="35" t="s">
        <v>34</v>
      </c>
      <c r="IM102" s="35" t="s">
        <v>35</v>
      </c>
      <c r="IN102" s="35" t="s">
        <v>36</v>
      </c>
      <c r="IO102" s="35" t="s">
        <v>41</v>
      </c>
      <c r="IP102" s="35" t="s">
        <v>136</v>
      </c>
      <c r="IQ102" s="221"/>
      <c r="IR102" s="17"/>
      <c r="IS102" s="17"/>
      <c r="IT102" s="34" t="s">
        <v>14</v>
      </c>
      <c r="IU102" s="34" t="s">
        <v>203</v>
      </c>
      <c r="IV102" s="34" t="s">
        <v>204</v>
      </c>
      <c r="IW102" s="34" t="s">
        <v>27</v>
      </c>
      <c r="IX102" s="34" t="s">
        <v>205</v>
      </c>
      <c r="IY102" s="34" t="s">
        <v>206</v>
      </c>
      <c r="IZ102" s="34" t="s">
        <v>15</v>
      </c>
      <c r="JA102" s="34" t="s">
        <v>208</v>
      </c>
      <c r="JB102" s="34" t="s">
        <v>21</v>
      </c>
      <c r="JC102" s="34" t="s">
        <v>207</v>
      </c>
      <c r="JD102" s="34" t="s">
        <v>20</v>
      </c>
      <c r="JE102" s="34" t="s">
        <v>209</v>
      </c>
      <c r="JF102" s="34" t="s">
        <v>184</v>
      </c>
      <c r="JG102" s="34" t="s">
        <v>185</v>
      </c>
      <c r="JH102" s="34" t="s">
        <v>186</v>
      </c>
      <c r="JI102" s="34" t="s">
        <v>182</v>
      </c>
      <c r="JJ102" s="34" t="s">
        <v>141</v>
      </c>
      <c r="JK102" s="34" t="s">
        <v>142</v>
      </c>
      <c r="JL102" s="34" t="s">
        <v>183</v>
      </c>
      <c r="JM102" s="34" t="s">
        <v>144</v>
      </c>
      <c r="JN102" s="254"/>
    </row>
    <row r="103" spans="1:276" ht="18" customHeight="1">
      <c r="A103" s="32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29">
        <f>SUM(C103:V104)</f>
        <v>93000</v>
      </c>
      <c r="X103" s="325" t="s">
        <v>253</v>
      </c>
      <c r="BB103" s="320" t="s">
        <v>1</v>
      </c>
      <c r="BC103" s="3" t="s">
        <v>177</v>
      </c>
      <c r="BD103" s="186">
        <f t="array" ref="BD103:BH121">MMULT(C103:V121, C47:G66)</f>
        <v>50000</v>
      </c>
      <c r="BE103" s="186">
        <v>0</v>
      </c>
      <c r="BF103" s="186">
        <v>0</v>
      </c>
      <c r="BG103" s="186">
        <v>0</v>
      </c>
      <c r="BH103" s="186">
        <v>0</v>
      </c>
      <c r="BI103" s="185"/>
      <c r="BJ103" s="186">
        <f>SUM(C103:V103)</f>
        <v>50000</v>
      </c>
      <c r="BL103" s="244"/>
      <c r="BM103" s="244"/>
      <c r="BN103" s="244"/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179"/>
      <c r="CK103" s="140"/>
      <c r="CL103" s="140"/>
      <c r="CM103" s="36"/>
      <c r="CN103" s="320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186">
        <f t="shared" ref="CQ103:DH117" ca="1" si="13">IF((ROW()-ROW($CP$103))=(COLUMN()-COLUMN($CP$103)),INDIRECT("BJ"&amp;ROW()),0)</f>
        <v>0</v>
      </c>
      <c r="CR103" s="186">
        <f t="shared" ca="1" si="13"/>
        <v>0</v>
      </c>
      <c r="CS103" s="186">
        <f t="shared" ca="1" si="13"/>
        <v>0</v>
      </c>
      <c r="CT103" s="186">
        <f t="shared" ca="1" si="13"/>
        <v>0</v>
      </c>
      <c r="CU103" s="186">
        <f t="shared" ca="1" si="13"/>
        <v>0</v>
      </c>
      <c r="CV103" s="186">
        <f t="shared" ca="1" si="13"/>
        <v>0</v>
      </c>
      <c r="CW103" s="186">
        <f t="shared" ca="1" si="13"/>
        <v>0</v>
      </c>
      <c r="CX103" s="186">
        <f t="shared" ca="1" si="13"/>
        <v>0</v>
      </c>
      <c r="CY103" s="186">
        <f t="shared" ca="1" si="13"/>
        <v>0</v>
      </c>
      <c r="CZ103" s="186">
        <f t="shared" ca="1" si="13"/>
        <v>0</v>
      </c>
      <c r="DA103" s="186">
        <f t="shared" ca="1" si="13"/>
        <v>0</v>
      </c>
      <c r="DB103" s="186">
        <f t="shared" ca="1" si="13"/>
        <v>0</v>
      </c>
      <c r="DC103" s="186">
        <f t="shared" ca="1" si="13"/>
        <v>0</v>
      </c>
      <c r="DD103" s="186">
        <f t="shared" ca="1" si="13"/>
        <v>0</v>
      </c>
      <c r="DE103" s="186">
        <f t="shared" ca="1" si="13"/>
        <v>0</v>
      </c>
      <c r="DF103" s="186">
        <f t="shared" ca="1" si="13"/>
        <v>0</v>
      </c>
      <c r="DG103" s="186">
        <f t="shared" ca="1" si="13"/>
        <v>0</v>
      </c>
      <c r="DH103" s="186">
        <f t="shared" ca="1" si="13"/>
        <v>0</v>
      </c>
      <c r="DL103" s="320" t="s">
        <v>1</v>
      </c>
      <c r="DM103" s="3" t="s">
        <v>177</v>
      </c>
      <c r="DN103" s="270">
        <f t="array" aca="1" ref="DN103:EG121" ca="1">MMULT(C103:V121, MINVERSE(CP73:DI92))</f>
        <v>1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F103" s="186">
        <f ca="1"/>
        <v>0</v>
      </c>
      <c r="EG103" s="186">
        <f ca="1"/>
        <v>0</v>
      </c>
      <c r="EI103" s="320" t="s">
        <v>1</v>
      </c>
      <c r="EJ103" s="3" t="s">
        <v>177</v>
      </c>
      <c r="EK103" s="186">
        <f t="array" aca="1" ref="EK103:FD121" ca="1">MMULT(DN103:EG121, EK126:FD145)</f>
        <v>1</v>
      </c>
      <c r="EL103" s="186">
        <f ca="1"/>
        <v>1.0539425045988045</v>
      </c>
      <c r="EM103" s="186">
        <f ca="1"/>
        <v>1.0695644259926782</v>
      </c>
      <c r="EN103" s="186">
        <f ca="1"/>
        <v>0</v>
      </c>
      <c r="EO103" s="186">
        <f ca="1"/>
        <v>1.5187553278831463E-3</v>
      </c>
      <c r="EP103" s="186">
        <f ca="1"/>
        <v>6.5738541867283867E-3</v>
      </c>
      <c r="EQ103" s="186">
        <f ca="1"/>
        <v>1.1969239412328863</v>
      </c>
      <c r="ER103" s="186">
        <f ca="1"/>
        <v>1.2368626346951375</v>
      </c>
      <c r="ES103" s="186">
        <f ca="1"/>
        <v>1.6700783409603542E-2</v>
      </c>
      <c r="ET103" s="186">
        <f ca="1"/>
        <v>1.7033468338081028E-2</v>
      </c>
      <c r="EU103" s="186">
        <f ca="1"/>
        <v>1.1969239412328863</v>
      </c>
      <c r="EV103" s="186">
        <f ca="1"/>
        <v>1.2306810070174585</v>
      </c>
      <c r="EW103" s="186">
        <f ca="1"/>
        <v>8.5167341690403825E-2</v>
      </c>
      <c r="EX103" s="186">
        <f ca="1"/>
        <v>8.2173177334104279E-3</v>
      </c>
      <c r="EY103" s="186">
        <f ca="1"/>
        <v>10.664480130133951</v>
      </c>
      <c r="EZ103" s="186">
        <f ca="1"/>
        <v>10.341660825210202</v>
      </c>
      <c r="FA103" s="186">
        <f ca="1"/>
        <v>1.2409855101440913E-7</v>
      </c>
      <c r="FB103" s="186">
        <f ca="1"/>
        <v>2.0440162005697303E-13</v>
      </c>
      <c r="FC103" s="186">
        <f ca="1"/>
        <v>6.3995412364907853E-8</v>
      </c>
      <c r="FD103" s="186">
        <f ca="1"/>
        <v>2.1912847289094369E-9</v>
      </c>
      <c r="FG103" s="209"/>
      <c r="FH103" s="17"/>
      <c r="FI103" s="17"/>
      <c r="FJ103" s="17"/>
      <c r="FK103" s="17"/>
      <c r="FL103" s="320" t="s">
        <v>1</v>
      </c>
      <c r="FM103" s="3" t="s">
        <v>177</v>
      </c>
      <c r="FN103" s="38">
        <f t="array" aca="1" ref="FN103:GG121" ca="1">MMULT(EK103:FD121, FN73:GG92)</f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1.6700783409603542E-2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0</v>
      </c>
      <c r="GC103" s="38">
        <f ca="1"/>
        <v>0</v>
      </c>
      <c r="GD103" s="38">
        <f ca="1"/>
        <v>0</v>
      </c>
      <c r="GE103" s="38">
        <f ca="1"/>
        <v>0</v>
      </c>
      <c r="GF103" s="38">
        <f ca="1"/>
        <v>0</v>
      </c>
      <c r="GG103" s="38">
        <f ca="1"/>
        <v>0</v>
      </c>
      <c r="GH103" s="17"/>
      <c r="GT103" s="17"/>
      <c r="GU103" s="17"/>
      <c r="HE103" s="210"/>
      <c r="HP103" s="320"/>
      <c r="HQ103" s="259"/>
      <c r="HR103" s="338" t="s">
        <v>171</v>
      </c>
      <c r="HS103" s="39" t="s">
        <v>177</v>
      </c>
      <c r="HT103" s="38">
        <f t="array" aca="1" ref="HT103:HT121" ca="1">TRANSPOSE(HX73:IP73)</f>
        <v>1</v>
      </c>
      <c r="HU103" s="17" t="s">
        <v>187</v>
      </c>
      <c r="HV103" s="17"/>
      <c r="HW103" s="17"/>
      <c r="HX103" s="269">
        <f ca="1">IF((ROW()-ROW($HX$103))=(COLUMN()-COLUMN($HX$103)),INDIRECT("HB"&amp;ROW()),0)</f>
        <v>0</v>
      </c>
      <c r="HY103" s="38">
        <f t="shared" ref="HY103:IP117" ca="1" si="14">IF((ROW()-ROW($HX$103))=(COLUMN()-COLUMN($HX$103)),INDIRECT("HB"&amp;ROW()),0)</f>
        <v>0</v>
      </c>
      <c r="HZ103" s="38">
        <f t="shared" ca="1" si="14"/>
        <v>0</v>
      </c>
      <c r="IA103" s="38">
        <f t="shared" ca="1" si="14"/>
        <v>0</v>
      </c>
      <c r="IB103" s="38">
        <f t="shared" ca="1" si="14"/>
        <v>0</v>
      </c>
      <c r="IC103" s="38">
        <f t="shared" ca="1" si="14"/>
        <v>0</v>
      </c>
      <c r="ID103" s="38">
        <f t="shared" ca="1" si="14"/>
        <v>0</v>
      </c>
      <c r="IE103" s="38">
        <f t="shared" ca="1" si="14"/>
        <v>0</v>
      </c>
      <c r="IF103" s="38">
        <f t="shared" ca="1" si="14"/>
        <v>0</v>
      </c>
      <c r="IG103" s="38">
        <f t="shared" ca="1" si="14"/>
        <v>0</v>
      </c>
      <c r="IH103" s="38">
        <f t="shared" ca="1" si="14"/>
        <v>0</v>
      </c>
      <c r="II103" s="38">
        <f t="shared" ca="1" si="14"/>
        <v>0</v>
      </c>
      <c r="IJ103" s="38">
        <f t="shared" ca="1" si="14"/>
        <v>0</v>
      </c>
      <c r="IK103" s="38">
        <f t="shared" ca="1" si="14"/>
        <v>0</v>
      </c>
      <c r="IL103" s="38">
        <f t="shared" ca="1" si="14"/>
        <v>0</v>
      </c>
      <c r="IM103" s="38">
        <f t="shared" ca="1" si="14"/>
        <v>0</v>
      </c>
      <c r="IN103" s="38">
        <f t="shared" ca="1" si="14"/>
        <v>0</v>
      </c>
      <c r="IO103" s="38">
        <f t="shared" ca="1" si="14"/>
        <v>0</v>
      </c>
      <c r="IP103" s="38">
        <f t="shared" ca="1" si="14"/>
        <v>0</v>
      </c>
      <c r="IQ103" s="234"/>
      <c r="IR103" s="338" t="s">
        <v>171</v>
      </c>
      <c r="IS103" s="39" t="s">
        <v>177</v>
      </c>
      <c r="IT103" s="38">
        <f t="array" aca="1" ref="IT103:JM121" ca="1">MMULT(HX103:IP121, FN103:GG121)</f>
        <v>0</v>
      </c>
      <c r="IU103" s="38">
        <f ca="1"/>
        <v>0</v>
      </c>
      <c r="IV103" s="38">
        <f ca="1"/>
        <v>0</v>
      </c>
      <c r="IW103" s="38">
        <f ca="1"/>
        <v>0</v>
      </c>
      <c r="IX103" s="38">
        <f ca="1"/>
        <v>0</v>
      </c>
      <c r="IY103" s="38">
        <f ca="1"/>
        <v>0</v>
      </c>
      <c r="IZ103" s="38">
        <f ca="1"/>
        <v>0</v>
      </c>
      <c r="JA103" s="38">
        <f ca="1"/>
        <v>0</v>
      </c>
      <c r="JB103" s="38">
        <f ca="1"/>
        <v>0</v>
      </c>
      <c r="JC103" s="38">
        <f ca="1"/>
        <v>0</v>
      </c>
      <c r="JD103" s="38">
        <f ca="1"/>
        <v>0</v>
      </c>
      <c r="JE103" s="38">
        <f ca="1"/>
        <v>0</v>
      </c>
      <c r="JF103" s="38">
        <f ca="1"/>
        <v>0</v>
      </c>
      <c r="JG103" s="38">
        <f ca="1"/>
        <v>0</v>
      </c>
      <c r="JH103" s="38">
        <f ca="1"/>
        <v>0</v>
      </c>
      <c r="JI103" s="38">
        <f ca="1"/>
        <v>0</v>
      </c>
      <c r="JJ103" s="38">
        <f ca="1"/>
        <v>0</v>
      </c>
      <c r="JK103" s="38">
        <f ca="1"/>
        <v>0</v>
      </c>
      <c r="JL103" s="38">
        <f ca="1"/>
        <v>0</v>
      </c>
      <c r="JM103" s="38">
        <f ca="1"/>
        <v>0</v>
      </c>
      <c r="JN103" s="254"/>
      <c r="JP103">
        <f ca="1">SUM(JJ103:JM103)</f>
        <v>0</v>
      </c>
    </row>
    <row r="104" spans="1:276" ht="18" customHeight="1">
      <c r="A104" s="32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29"/>
      <c r="X104" s="325"/>
      <c r="BB104" s="320"/>
      <c r="BC104" s="3" t="s">
        <v>178</v>
      </c>
      <c r="BD104" s="186">
        <v>43000</v>
      </c>
      <c r="BE104" s="186">
        <v>0</v>
      </c>
      <c r="BF104" s="186">
        <v>0</v>
      </c>
      <c r="BG104" s="186">
        <v>0</v>
      </c>
      <c r="BH104" s="186">
        <v>0</v>
      </c>
      <c r="BI104" s="204"/>
      <c r="BJ104" s="186">
        <f>SUM(C104:V104)</f>
        <v>43000</v>
      </c>
      <c r="BL104" s="244"/>
      <c r="BM104" s="244"/>
      <c r="BN104" s="244"/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04"/>
      <c r="CK104" s="204"/>
      <c r="CL104" s="204"/>
      <c r="CM104" s="36"/>
      <c r="CN104" s="320"/>
      <c r="CO104" s="3" t="s">
        <v>178</v>
      </c>
      <c r="CP104" s="186">
        <f t="shared" ref="CP104:DE121" ca="1" si="15">IF((ROW()-ROW($CP$103))=(COLUMN()-COLUMN($CP$103)),INDIRECT("BJ"&amp;ROW()),0)</f>
        <v>0</v>
      </c>
      <c r="CQ104" s="186">
        <f t="shared" ca="1" si="13"/>
        <v>43000</v>
      </c>
      <c r="CR104" s="186">
        <f t="shared" ca="1" si="13"/>
        <v>0</v>
      </c>
      <c r="CS104" s="186">
        <f t="shared" ca="1" si="13"/>
        <v>0</v>
      </c>
      <c r="CT104" s="186">
        <f t="shared" ca="1" si="13"/>
        <v>0</v>
      </c>
      <c r="CU104" s="186">
        <f t="shared" ca="1" si="13"/>
        <v>0</v>
      </c>
      <c r="CV104" s="186">
        <f t="shared" ca="1" si="13"/>
        <v>0</v>
      </c>
      <c r="CW104" s="186">
        <f t="shared" ca="1" si="13"/>
        <v>0</v>
      </c>
      <c r="CX104" s="186">
        <f t="shared" ca="1" si="13"/>
        <v>0</v>
      </c>
      <c r="CY104" s="186">
        <f t="shared" ca="1" si="13"/>
        <v>0</v>
      </c>
      <c r="CZ104" s="186">
        <f t="shared" ca="1" si="13"/>
        <v>0</v>
      </c>
      <c r="DA104" s="186">
        <f t="shared" ca="1" si="13"/>
        <v>0</v>
      </c>
      <c r="DB104" s="186">
        <f t="shared" ca="1" si="13"/>
        <v>0</v>
      </c>
      <c r="DC104" s="186">
        <f t="shared" ca="1" si="13"/>
        <v>0</v>
      </c>
      <c r="DD104" s="186">
        <f t="shared" ca="1" si="13"/>
        <v>0</v>
      </c>
      <c r="DE104" s="186">
        <f t="shared" ca="1" si="13"/>
        <v>0</v>
      </c>
      <c r="DF104" s="186">
        <f t="shared" ca="1" si="13"/>
        <v>0</v>
      </c>
      <c r="DG104" s="186">
        <f t="shared" ca="1" si="13"/>
        <v>0</v>
      </c>
      <c r="DH104" s="186">
        <f t="shared" ca="1" si="13"/>
        <v>0</v>
      </c>
      <c r="DL104" s="320"/>
      <c r="DM104" s="3" t="s">
        <v>178</v>
      </c>
      <c r="DN104" s="186">
        <f ca="1"/>
        <v>0</v>
      </c>
      <c r="DO104" s="186">
        <f ca="1"/>
        <v>0</v>
      </c>
      <c r="DP104" s="186">
        <f ca="1"/>
        <v>0</v>
      </c>
      <c r="DQ104" s="186">
        <f ca="1"/>
        <v>0.99999999999999989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F104" s="186">
        <f ca="1"/>
        <v>0</v>
      </c>
      <c r="EG104" s="186">
        <f ca="1"/>
        <v>0</v>
      </c>
      <c r="EI104" s="320"/>
      <c r="EJ104" s="3" t="s">
        <v>178</v>
      </c>
      <c r="EK104" s="186">
        <f ca="1"/>
        <v>0</v>
      </c>
      <c r="EL104" s="186">
        <f ca="1"/>
        <v>1.4437248351792567E-3</v>
      </c>
      <c r="EM104" s="186">
        <f ca="1"/>
        <v>2.939191569219784E-3</v>
      </c>
      <c r="EN104" s="186">
        <f ca="1"/>
        <v>0.99999999999999989</v>
      </c>
      <c r="EO104" s="186">
        <f ca="1"/>
        <v>1.0504530958456344</v>
      </c>
      <c r="EP104" s="186">
        <f ca="1"/>
        <v>1.0521498049695934</v>
      </c>
      <c r="EQ104" s="186">
        <f ca="1"/>
        <v>8.1573419669959991E-3</v>
      </c>
      <c r="ER104" s="186">
        <f ca="1"/>
        <v>8.4295343503755331E-3</v>
      </c>
      <c r="ES104" s="186">
        <f ca="1"/>
        <v>2.6729716705199187</v>
      </c>
      <c r="ET104" s="186">
        <f ca="1"/>
        <v>2.7262181181398382</v>
      </c>
      <c r="EU104" s="186">
        <f ca="1"/>
        <v>8.1573419669959991E-3</v>
      </c>
      <c r="EV104" s="186">
        <f ca="1"/>
        <v>8.3874049809605465E-3</v>
      </c>
      <c r="EW104" s="186">
        <f ca="1"/>
        <v>13.631090590699189</v>
      </c>
      <c r="EX104" s="186">
        <f ca="1"/>
        <v>1.3151872562119922</v>
      </c>
      <c r="EY104" s="186">
        <f ca="1"/>
        <v>7.2681152348014408E-2</v>
      </c>
      <c r="EZ104" s="186">
        <f ca="1"/>
        <v>7.0481056441259071E-2</v>
      </c>
      <c r="FA104" s="186">
        <f ca="1"/>
        <v>8.4576327982143343E-10</v>
      </c>
      <c r="FB104" s="186">
        <f ca="1"/>
        <v>3.2714617417678051E-11</v>
      </c>
      <c r="FC104" s="186">
        <f ca="1"/>
        <v>4.3614505900994856E-10</v>
      </c>
      <c r="FD104" s="186">
        <f ca="1"/>
        <v>3.5071660165653112E-7</v>
      </c>
      <c r="FG104" s="209"/>
      <c r="FH104" s="17"/>
      <c r="FI104" s="17"/>
      <c r="FJ104" s="17"/>
      <c r="FK104" s="17"/>
      <c r="FL104" s="320"/>
      <c r="FM104" s="3" t="s">
        <v>178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2.6729716705199187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0</v>
      </c>
      <c r="GC104" s="38">
        <f ca="1"/>
        <v>0</v>
      </c>
      <c r="GD104" s="38">
        <f ca="1"/>
        <v>0</v>
      </c>
      <c r="GE104" s="38">
        <f ca="1"/>
        <v>0</v>
      </c>
      <c r="GF104" s="38">
        <f ca="1"/>
        <v>0</v>
      </c>
      <c r="GG104" s="38">
        <f ca="1"/>
        <v>0</v>
      </c>
      <c r="GH104" s="17"/>
      <c r="GT104" s="17"/>
      <c r="GU104" s="17"/>
      <c r="HE104" s="210"/>
      <c r="HP104" s="320"/>
      <c r="HQ104" s="259"/>
      <c r="HR104" s="338"/>
      <c r="HS104" s="39" t="s">
        <v>178</v>
      </c>
      <c r="HT104" s="38">
        <f ca="1"/>
        <v>0</v>
      </c>
      <c r="HU104" s="17" t="s">
        <v>187</v>
      </c>
      <c r="HV104" s="17"/>
      <c r="HW104" s="17"/>
      <c r="HX104" s="38">
        <f t="shared" ref="HX104:IM121" ca="1" si="16">IF((ROW()-ROW($HX$103))=(COLUMN()-COLUMN($HX$103)),INDIRECT("HB"&amp;ROW()),0)</f>
        <v>0</v>
      </c>
      <c r="HY104" s="38">
        <f t="shared" ca="1" si="14"/>
        <v>0</v>
      </c>
      <c r="HZ104" s="38">
        <f t="shared" ca="1" si="14"/>
        <v>0</v>
      </c>
      <c r="IA104" s="38">
        <f t="shared" ca="1" si="14"/>
        <v>0</v>
      </c>
      <c r="IB104" s="38">
        <f t="shared" ca="1" si="14"/>
        <v>0</v>
      </c>
      <c r="IC104" s="38">
        <f t="shared" ca="1" si="14"/>
        <v>0</v>
      </c>
      <c r="ID104" s="38">
        <f t="shared" ca="1" si="14"/>
        <v>0</v>
      </c>
      <c r="IE104" s="38">
        <f t="shared" ca="1" si="14"/>
        <v>0</v>
      </c>
      <c r="IF104" s="38">
        <f t="shared" ca="1" si="14"/>
        <v>0</v>
      </c>
      <c r="IG104" s="38">
        <f t="shared" ca="1" si="14"/>
        <v>0</v>
      </c>
      <c r="IH104" s="38">
        <f t="shared" ca="1" si="14"/>
        <v>0</v>
      </c>
      <c r="II104" s="38">
        <f t="shared" ca="1" si="14"/>
        <v>0</v>
      </c>
      <c r="IJ104" s="38">
        <f t="shared" ca="1" si="14"/>
        <v>0</v>
      </c>
      <c r="IK104" s="38">
        <f t="shared" ca="1" si="14"/>
        <v>0</v>
      </c>
      <c r="IL104" s="38">
        <f t="shared" ca="1" si="14"/>
        <v>0</v>
      </c>
      <c r="IM104" s="38">
        <f t="shared" ca="1" si="14"/>
        <v>0</v>
      </c>
      <c r="IN104" s="38">
        <f t="shared" ca="1" si="14"/>
        <v>0</v>
      </c>
      <c r="IO104" s="38">
        <f t="shared" ca="1" si="14"/>
        <v>0</v>
      </c>
      <c r="IP104" s="38">
        <f t="shared" ca="1" si="14"/>
        <v>0</v>
      </c>
      <c r="IQ104" s="234"/>
      <c r="IR104" s="338"/>
      <c r="IS104" s="39" t="s">
        <v>178</v>
      </c>
      <c r="IT104" s="38">
        <f ca="1"/>
        <v>0</v>
      </c>
      <c r="IU104" s="38">
        <f ca="1"/>
        <v>0</v>
      </c>
      <c r="IV104" s="38">
        <f ca="1"/>
        <v>0</v>
      </c>
      <c r="IW104" s="38">
        <f ca="1"/>
        <v>0</v>
      </c>
      <c r="IX104" s="38">
        <f ca="1"/>
        <v>0</v>
      </c>
      <c r="IY104" s="38">
        <f ca="1"/>
        <v>0</v>
      </c>
      <c r="IZ104" s="38">
        <f ca="1"/>
        <v>0</v>
      </c>
      <c r="JA104" s="38">
        <f ca="1"/>
        <v>0</v>
      </c>
      <c r="JB104" s="38">
        <f ca="1"/>
        <v>0</v>
      </c>
      <c r="JC104" s="38">
        <f ca="1"/>
        <v>0</v>
      </c>
      <c r="JD104" s="38">
        <f ca="1"/>
        <v>0</v>
      </c>
      <c r="JE104" s="38">
        <f ca="1"/>
        <v>0</v>
      </c>
      <c r="JF104" s="38">
        <f ca="1"/>
        <v>0</v>
      </c>
      <c r="JG104" s="38">
        <f ca="1"/>
        <v>0</v>
      </c>
      <c r="JH104" s="38">
        <f ca="1"/>
        <v>0</v>
      </c>
      <c r="JI104" s="38">
        <f ca="1"/>
        <v>0</v>
      </c>
      <c r="JJ104" s="38">
        <f ca="1"/>
        <v>0</v>
      </c>
      <c r="JK104" s="38">
        <f ca="1"/>
        <v>0</v>
      </c>
      <c r="JL104" s="38">
        <f ca="1"/>
        <v>0</v>
      </c>
      <c r="JM104" s="38">
        <f ca="1"/>
        <v>0</v>
      </c>
      <c r="JN104" s="254"/>
    </row>
    <row r="105" spans="1:276" ht="18" customHeight="1">
      <c r="A105" s="32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23"/>
      <c r="BB105" s="320"/>
      <c r="BC105" s="3" t="s">
        <v>28</v>
      </c>
      <c r="BD105" s="186">
        <v>41000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41000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20"/>
      <c r="CO105" s="3" t="s">
        <v>28</v>
      </c>
      <c r="CP105" s="186">
        <f t="shared" ca="1" si="15"/>
        <v>0</v>
      </c>
      <c r="CQ105" s="186">
        <f t="shared" ca="1" si="13"/>
        <v>0</v>
      </c>
      <c r="CR105" s="186">
        <f t="shared" ca="1" si="13"/>
        <v>41000</v>
      </c>
      <c r="CS105" s="186">
        <f t="shared" ca="1" si="13"/>
        <v>0</v>
      </c>
      <c r="CT105" s="186">
        <f t="shared" ca="1" si="13"/>
        <v>0</v>
      </c>
      <c r="CU105" s="186">
        <f t="shared" ca="1" si="13"/>
        <v>0</v>
      </c>
      <c r="CV105" s="186">
        <f t="shared" ca="1" si="13"/>
        <v>0</v>
      </c>
      <c r="CW105" s="186">
        <f t="shared" ca="1" si="13"/>
        <v>0</v>
      </c>
      <c r="CX105" s="186">
        <f t="shared" ca="1" si="13"/>
        <v>0</v>
      </c>
      <c r="CY105" s="186">
        <f t="shared" ca="1" si="13"/>
        <v>0</v>
      </c>
      <c r="CZ105" s="186">
        <f t="shared" ca="1" si="13"/>
        <v>0</v>
      </c>
      <c r="DA105" s="186">
        <f t="shared" ca="1" si="13"/>
        <v>0</v>
      </c>
      <c r="DB105" s="186">
        <f t="shared" ca="1" si="13"/>
        <v>0</v>
      </c>
      <c r="DC105" s="186">
        <f t="shared" ca="1" si="13"/>
        <v>0</v>
      </c>
      <c r="DD105" s="186">
        <f t="shared" ca="1" si="13"/>
        <v>0</v>
      </c>
      <c r="DE105" s="186">
        <f t="shared" ca="1" si="13"/>
        <v>0</v>
      </c>
      <c r="DF105" s="186">
        <f t="shared" ca="1" si="13"/>
        <v>0</v>
      </c>
      <c r="DG105" s="186">
        <f t="shared" ca="1" si="13"/>
        <v>0</v>
      </c>
      <c r="DH105" s="186">
        <f t="shared" ca="1" si="13"/>
        <v>0</v>
      </c>
      <c r="DL105" s="320"/>
      <c r="DM105" s="3" t="s">
        <v>28</v>
      </c>
      <c r="DN105" s="186">
        <f ca="1"/>
        <v>0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1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20"/>
      <c r="EJ105" s="3" t="s">
        <v>28</v>
      </c>
      <c r="EK105" s="186">
        <f ca="1"/>
        <v>0</v>
      </c>
      <c r="EL105" s="186">
        <f ca="1"/>
        <v>1.376574842845338E-3</v>
      </c>
      <c r="EM105" s="186">
        <f ca="1"/>
        <v>2.8024849846049107E-3</v>
      </c>
      <c r="EN105" s="186">
        <f ca="1"/>
        <v>0</v>
      </c>
      <c r="EO105" s="186">
        <f ca="1"/>
        <v>1.0015948123179306</v>
      </c>
      <c r="EP105" s="186">
        <f ca="1"/>
        <v>1.0032126047384498</v>
      </c>
      <c r="EQ105" s="186">
        <f ca="1"/>
        <v>7.7779307127171168E-3</v>
      </c>
      <c r="ER105" s="186">
        <f ca="1"/>
        <v>8.0374629852417879E-3</v>
      </c>
      <c r="ES105" s="186">
        <f ca="1"/>
        <v>2.5486474067748066</v>
      </c>
      <c r="ET105" s="186">
        <f ca="1"/>
        <v>2.5994172754356599</v>
      </c>
      <c r="EU105" s="186">
        <f ca="1"/>
        <v>7.7779307127171168E-3</v>
      </c>
      <c r="EV105" s="186">
        <f ca="1"/>
        <v>7.9972931213809877E-3</v>
      </c>
      <c r="EW105" s="186">
        <f ca="1"/>
        <v>12.997086377178299</v>
      </c>
      <c r="EX105" s="186">
        <f ca="1"/>
        <v>1.2540157559230625</v>
      </c>
      <c r="EY105" s="186">
        <f ca="1"/>
        <v>6.9300633634153286E-2</v>
      </c>
      <c r="EZ105" s="186">
        <f ca="1"/>
        <v>6.7202867769572613E-2</v>
      </c>
      <c r="FA105" s="186">
        <f ca="1"/>
        <v>8.0642545285299471E-10</v>
      </c>
      <c r="FB105" s="186">
        <f ca="1"/>
        <v>3.1193007305227916E-11</v>
      </c>
      <c r="FC105" s="186">
        <f ca="1"/>
        <v>4.1585924231181143E-10</v>
      </c>
      <c r="FD105" s="186">
        <f ca="1"/>
        <v>3.3440420157948321E-7</v>
      </c>
      <c r="FG105" s="209"/>
      <c r="FH105" s="17"/>
      <c r="FI105" s="17"/>
      <c r="FJ105" s="17"/>
      <c r="FK105" s="17"/>
      <c r="FL105" s="320"/>
      <c r="FM105" s="3" t="s">
        <v>28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2.5486474067748066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20"/>
      <c r="HQ105" s="259"/>
      <c r="HR105" s="338"/>
      <c r="HS105" s="39" t="s">
        <v>28</v>
      </c>
      <c r="HT105" s="38">
        <f ca="1"/>
        <v>0</v>
      </c>
      <c r="HU105" s="17" t="s">
        <v>187</v>
      </c>
      <c r="HV105" s="17"/>
      <c r="HW105" s="17"/>
      <c r="HX105" s="38">
        <f t="shared" ca="1" si="16"/>
        <v>0</v>
      </c>
      <c r="HY105" s="38">
        <f t="shared" ca="1" si="14"/>
        <v>0</v>
      </c>
      <c r="HZ105" s="38">
        <f t="shared" ca="1" si="14"/>
        <v>0</v>
      </c>
      <c r="IA105" s="38">
        <f t="shared" ca="1" si="14"/>
        <v>0</v>
      </c>
      <c r="IB105" s="38">
        <f t="shared" ca="1" si="14"/>
        <v>0</v>
      </c>
      <c r="IC105" s="38">
        <f t="shared" ca="1" si="14"/>
        <v>0</v>
      </c>
      <c r="ID105" s="38">
        <f t="shared" ca="1" si="14"/>
        <v>0</v>
      </c>
      <c r="IE105" s="38">
        <f t="shared" ca="1" si="14"/>
        <v>0</v>
      </c>
      <c r="IF105" s="38">
        <f t="shared" ca="1" si="14"/>
        <v>0</v>
      </c>
      <c r="IG105" s="38">
        <f t="shared" ca="1" si="14"/>
        <v>0</v>
      </c>
      <c r="IH105" s="38">
        <f t="shared" ca="1" si="14"/>
        <v>0</v>
      </c>
      <c r="II105" s="38">
        <f t="shared" ca="1" si="14"/>
        <v>0</v>
      </c>
      <c r="IJ105" s="38">
        <f t="shared" ca="1" si="14"/>
        <v>0</v>
      </c>
      <c r="IK105" s="38">
        <f t="shared" ca="1" si="14"/>
        <v>0</v>
      </c>
      <c r="IL105" s="38">
        <f t="shared" ca="1" si="14"/>
        <v>0</v>
      </c>
      <c r="IM105" s="38">
        <f t="shared" ca="1" si="14"/>
        <v>0</v>
      </c>
      <c r="IN105" s="38">
        <f t="shared" ca="1" si="14"/>
        <v>0</v>
      </c>
      <c r="IO105" s="38">
        <f t="shared" ca="1" si="14"/>
        <v>0</v>
      </c>
      <c r="IP105" s="38">
        <f t="shared" ca="1" si="14"/>
        <v>0</v>
      </c>
      <c r="IQ105" s="234"/>
      <c r="IR105" s="338"/>
      <c r="IS105" s="39" t="s">
        <v>28</v>
      </c>
      <c r="IT105" s="38">
        <f ca="1"/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</row>
    <row r="106" spans="1:276" ht="18" customHeight="1">
      <c r="A106" s="32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23"/>
      <c r="BB106" s="320"/>
      <c r="BC106" s="3" t="s">
        <v>0</v>
      </c>
      <c r="BD106" s="186">
        <v>47500</v>
      </c>
      <c r="BE106" s="186">
        <v>0</v>
      </c>
      <c r="BF106" s="186">
        <v>0</v>
      </c>
      <c r="BG106" s="186">
        <v>0</v>
      </c>
      <c r="BH106" s="186">
        <v>0</v>
      </c>
      <c r="BI106" s="185"/>
      <c r="BJ106" s="186">
        <f>SUM(D106:V106)</f>
        <v>47500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179"/>
      <c r="CK106" s="140"/>
      <c r="CL106" s="140"/>
      <c r="CM106" s="36"/>
      <c r="CN106" s="320"/>
      <c r="CO106" s="3" t="s">
        <v>0</v>
      </c>
      <c r="CP106" s="186">
        <f t="shared" ca="1" si="15"/>
        <v>0</v>
      </c>
      <c r="CQ106" s="186">
        <f t="shared" ca="1" si="13"/>
        <v>0</v>
      </c>
      <c r="CR106" s="186">
        <f t="shared" ca="1" si="13"/>
        <v>0</v>
      </c>
      <c r="CS106" s="186">
        <f t="shared" ca="1" si="13"/>
        <v>47500</v>
      </c>
      <c r="CT106" s="186">
        <f t="shared" ca="1" si="13"/>
        <v>0</v>
      </c>
      <c r="CU106" s="186">
        <f t="shared" ca="1" si="13"/>
        <v>0</v>
      </c>
      <c r="CV106" s="186">
        <f t="shared" ca="1" si="13"/>
        <v>0</v>
      </c>
      <c r="CW106" s="186">
        <f t="shared" ca="1" si="13"/>
        <v>0</v>
      </c>
      <c r="CX106" s="186">
        <f t="shared" ca="1" si="13"/>
        <v>0</v>
      </c>
      <c r="CY106" s="186">
        <f t="shared" ca="1" si="13"/>
        <v>0</v>
      </c>
      <c r="CZ106" s="186">
        <f t="shared" ca="1" si="13"/>
        <v>0</v>
      </c>
      <c r="DA106" s="186">
        <f t="shared" ca="1" si="13"/>
        <v>0</v>
      </c>
      <c r="DB106" s="186">
        <f t="shared" ca="1" si="13"/>
        <v>0</v>
      </c>
      <c r="DC106" s="186">
        <f t="shared" ca="1" si="13"/>
        <v>0</v>
      </c>
      <c r="DD106" s="186">
        <f t="shared" ca="1" si="13"/>
        <v>0</v>
      </c>
      <c r="DE106" s="186">
        <f t="shared" ca="1" si="13"/>
        <v>0</v>
      </c>
      <c r="DF106" s="186">
        <f t="shared" ca="1" si="13"/>
        <v>0</v>
      </c>
      <c r="DG106" s="186">
        <f t="shared" ca="1" si="13"/>
        <v>0</v>
      </c>
      <c r="DH106" s="186">
        <f t="shared" ca="1" si="13"/>
        <v>0</v>
      </c>
      <c r="DL106" s="320"/>
      <c r="DM106" s="3" t="s">
        <v>0</v>
      </c>
      <c r="DN106" s="186">
        <f ca="1"/>
        <v>0</v>
      </c>
      <c r="DO106" s="270">
        <f ca="1"/>
        <v>1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20"/>
      <c r="EJ106" s="3" t="s">
        <v>0</v>
      </c>
      <c r="EK106" s="186">
        <f ca="1"/>
        <v>0</v>
      </c>
      <c r="EL106" s="186">
        <f ca="1"/>
        <v>1.0012453793688643</v>
      </c>
      <c r="EM106" s="186">
        <f ca="1"/>
        <v>1.0160862046930443</v>
      </c>
      <c r="EN106" s="186">
        <f ca="1"/>
        <v>0</v>
      </c>
      <c r="EO106" s="186">
        <f ca="1"/>
        <v>1.4428175614889891E-3</v>
      </c>
      <c r="EP106" s="186">
        <f ca="1"/>
        <v>6.2451614773919679E-3</v>
      </c>
      <c r="EQ106" s="186">
        <f ca="1"/>
        <v>1.1370777441712421</v>
      </c>
      <c r="ER106" s="186">
        <f ca="1"/>
        <v>1.1750195029603807</v>
      </c>
      <c r="ES106" s="186">
        <f ca="1"/>
        <v>1.5865744239123365E-2</v>
      </c>
      <c r="ET106" s="186">
        <f ca="1"/>
        <v>1.6181794921176978E-2</v>
      </c>
      <c r="EU106" s="186">
        <f ca="1"/>
        <v>1.1370777441712421</v>
      </c>
      <c r="EV106" s="186">
        <f ca="1"/>
        <v>1.1691469566665857</v>
      </c>
      <c r="EW106" s="186">
        <f ca="1"/>
        <v>8.0908974605883643E-2</v>
      </c>
      <c r="EX106" s="186">
        <f ca="1"/>
        <v>7.8064518467399072E-3</v>
      </c>
      <c r="EY106" s="186">
        <f ca="1"/>
        <v>10.131256123627255</v>
      </c>
      <c r="EZ106" s="186">
        <f ca="1"/>
        <v>9.8245777839496924</v>
      </c>
      <c r="FA106" s="186">
        <f ca="1"/>
        <v>1.1789362346368868E-7</v>
      </c>
      <c r="FB106" s="186">
        <f ca="1"/>
        <v>1.9418153905412438E-13</v>
      </c>
      <c r="FC106" s="186">
        <f ca="1"/>
        <v>6.079564174666246E-8</v>
      </c>
      <c r="FD106" s="186">
        <f ca="1"/>
        <v>2.0817204924639651E-9</v>
      </c>
      <c r="FG106" s="209"/>
      <c r="FH106" s="17"/>
      <c r="FI106" s="17"/>
      <c r="FJ106" s="17"/>
      <c r="FK106" s="17"/>
      <c r="FL106" s="320"/>
      <c r="FM106" s="3" t="s"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1.5865744239123365E-2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20"/>
      <c r="HQ106" s="259"/>
      <c r="HR106" s="338"/>
      <c r="HS106" s="39" t="s">
        <v>0</v>
      </c>
      <c r="HT106" s="38">
        <f ca="1"/>
        <v>-1.0526315789473684</v>
      </c>
      <c r="HU106" s="17" t="s">
        <v>187</v>
      </c>
      <c r="HV106" s="17"/>
      <c r="HW106" s="17"/>
      <c r="HX106" s="38">
        <f t="shared" ca="1" si="16"/>
        <v>0</v>
      </c>
      <c r="HY106" s="38">
        <f t="shared" ca="1" si="14"/>
        <v>0</v>
      </c>
      <c r="HZ106" s="38">
        <f t="shared" ca="1" si="14"/>
        <v>0</v>
      </c>
      <c r="IA106" s="38">
        <f t="shared" ca="1" si="14"/>
        <v>0</v>
      </c>
      <c r="IB106" s="38">
        <f t="shared" ca="1" si="14"/>
        <v>0</v>
      </c>
      <c r="IC106" s="38">
        <f t="shared" ca="1" si="14"/>
        <v>0</v>
      </c>
      <c r="ID106" s="38">
        <f t="shared" ca="1" si="14"/>
        <v>0</v>
      </c>
      <c r="IE106" s="38">
        <f t="shared" ca="1" si="14"/>
        <v>0</v>
      </c>
      <c r="IF106" s="38">
        <f t="shared" ca="1" si="14"/>
        <v>0</v>
      </c>
      <c r="IG106" s="38">
        <f t="shared" ca="1" si="14"/>
        <v>0</v>
      </c>
      <c r="IH106" s="38">
        <f t="shared" ca="1" si="14"/>
        <v>0</v>
      </c>
      <c r="II106" s="38">
        <f t="shared" ca="1" si="14"/>
        <v>0</v>
      </c>
      <c r="IJ106" s="38">
        <f t="shared" ca="1" si="14"/>
        <v>0</v>
      </c>
      <c r="IK106" s="38">
        <f t="shared" ca="1" si="14"/>
        <v>0</v>
      </c>
      <c r="IL106" s="38">
        <f t="shared" ca="1" si="14"/>
        <v>0</v>
      </c>
      <c r="IM106" s="38">
        <f t="shared" ca="1" si="14"/>
        <v>0</v>
      </c>
      <c r="IN106" s="38">
        <f t="shared" ca="1" si="14"/>
        <v>0</v>
      </c>
      <c r="IO106" s="38">
        <f t="shared" ca="1" si="14"/>
        <v>0</v>
      </c>
      <c r="IP106" s="38">
        <f t="shared" ca="1" si="14"/>
        <v>0</v>
      </c>
      <c r="IQ106" s="234"/>
      <c r="IR106" s="338"/>
      <c r="IS106" s="39" t="s">
        <v>0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2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23"/>
      <c r="BB107" s="320"/>
      <c r="BC107" s="3" t="s">
        <v>37</v>
      </c>
      <c r="BD107" s="186">
        <v>47000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SUM(D107:V107)</f>
        <v>47000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20"/>
      <c r="CO107" s="3" t="s">
        <v>37</v>
      </c>
      <c r="CP107" s="186">
        <f t="shared" ca="1" si="15"/>
        <v>0</v>
      </c>
      <c r="CQ107" s="186">
        <f t="shared" ca="1" si="13"/>
        <v>0</v>
      </c>
      <c r="CR107" s="186">
        <f t="shared" ca="1" si="13"/>
        <v>0</v>
      </c>
      <c r="CS107" s="186">
        <f t="shared" ca="1" si="13"/>
        <v>0</v>
      </c>
      <c r="CT107" s="186">
        <f t="shared" ca="1" si="13"/>
        <v>47000</v>
      </c>
      <c r="CU107" s="186">
        <f t="shared" ca="1" si="13"/>
        <v>0</v>
      </c>
      <c r="CV107" s="186">
        <f t="shared" ca="1" si="13"/>
        <v>0</v>
      </c>
      <c r="CW107" s="186">
        <f t="shared" ca="1" si="13"/>
        <v>0</v>
      </c>
      <c r="CX107" s="186">
        <f t="shared" ca="1" si="13"/>
        <v>0</v>
      </c>
      <c r="CY107" s="186">
        <f t="shared" ca="1" si="13"/>
        <v>0</v>
      </c>
      <c r="CZ107" s="186">
        <f t="shared" ca="1" si="13"/>
        <v>0</v>
      </c>
      <c r="DA107" s="186">
        <f t="shared" ca="1" si="13"/>
        <v>0</v>
      </c>
      <c r="DB107" s="186">
        <f t="shared" ca="1" si="13"/>
        <v>0</v>
      </c>
      <c r="DC107" s="186">
        <f t="shared" ca="1" si="13"/>
        <v>0</v>
      </c>
      <c r="DD107" s="186">
        <f t="shared" ca="1" si="13"/>
        <v>0</v>
      </c>
      <c r="DE107" s="186">
        <f t="shared" ca="1" si="13"/>
        <v>0</v>
      </c>
      <c r="DF107" s="186">
        <f t="shared" ca="1" si="13"/>
        <v>0</v>
      </c>
      <c r="DG107" s="186">
        <f t="shared" ca="1" si="13"/>
        <v>0</v>
      </c>
      <c r="DH107" s="186">
        <f t="shared" ca="1" si="13"/>
        <v>0</v>
      </c>
      <c r="DL107" s="320"/>
      <c r="DM107" s="3" t="s">
        <v>37</v>
      </c>
      <c r="DN107" s="186">
        <f ca="1"/>
        <v>0</v>
      </c>
      <c r="DO107" s="186">
        <f ca="1"/>
        <v>0</v>
      </c>
      <c r="DP107" s="270">
        <f ca="1"/>
        <v>1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20"/>
      <c r="EJ107" s="3" t="s">
        <v>37</v>
      </c>
      <c r="EK107" s="186">
        <f ca="1"/>
        <v>0</v>
      </c>
      <c r="EL107" s="186">
        <f ca="1"/>
        <v>1.2322701123498193E-3</v>
      </c>
      <c r="EM107" s="186">
        <f ca="1"/>
        <v>1.0053905604331175</v>
      </c>
      <c r="EN107" s="186">
        <f ca="1"/>
        <v>0</v>
      </c>
      <c r="EO107" s="186">
        <f ca="1"/>
        <v>1.4276300082101574E-3</v>
      </c>
      <c r="EP107" s="186">
        <f ca="1"/>
        <v>6.1794229355246833E-3</v>
      </c>
      <c r="EQ107" s="186">
        <f ca="1"/>
        <v>1.1251085047589131</v>
      </c>
      <c r="ER107" s="186">
        <f ca="1"/>
        <v>1.1626508766134294</v>
      </c>
      <c r="ES107" s="186">
        <f ca="1"/>
        <v>1.5698736405027329E-2</v>
      </c>
      <c r="ET107" s="186">
        <f ca="1"/>
        <v>1.6011460237796166E-2</v>
      </c>
      <c r="EU107" s="186">
        <f ca="1"/>
        <v>1.1251085047589131</v>
      </c>
      <c r="EV107" s="186">
        <f ca="1"/>
        <v>1.1568401465964111</v>
      </c>
      <c r="EW107" s="186">
        <f ca="1"/>
        <v>8.0057301188979593E-2</v>
      </c>
      <c r="EX107" s="186">
        <f ca="1"/>
        <v>7.7242786694058027E-3</v>
      </c>
      <c r="EY107" s="186">
        <f ca="1"/>
        <v>10.024611322325914</v>
      </c>
      <c r="EZ107" s="186">
        <f ca="1"/>
        <v>9.7211611756975902</v>
      </c>
      <c r="FA107" s="186">
        <f ca="1"/>
        <v>1.1665263795354459E-7</v>
      </c>
      <c r="FB107" s="186">
        <f ca="1"/>
        <v>1.9213752285355465E-13</v>
      </c>
      <c r="FC107" s="186">
        <f ca="1"/>
        <v>6.0155687623013381E-8</v>
      </c>
      <c r="FD107" s="186">
        <f ca="1"/>
        <v>2.0598076451748704E-9</v>
      </c>
      <c r="FG107" s="209"/>
      <c r="FH107" s="17"/>
      <c r="FI107" s="17"/>
      <c r="FJ107" s="17"/>
      <c r="FK107" s="17"/>
      <c r="FL107" s="320"/>
      <c r="FM107" s="3" t="s">
        <v>37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1.5698736405027329E-2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20"/>
      <c r="HQ107" s="259"/>
      <c r="HR107" s="338"/>
      <c r="HS107" s="39" t="s">
        <v>37</v>
      </c>
      <c r="HT107" s="38">
        <f ca="1"/>
        <v>0</v>
      </c>
      <c r="HU107" s="17" t="s">
        <v>187</v>
      </c>
      <c r="HV107" s="17"/>
      <c r="HW107" s="17"/>
      <c r="HX107" s="38">
        <f t="shared" ca="1" si="16"/>
        <v>0</v>
      </c>
      <c r="HY107" s="38">
        <f t="shared" ca="1" si="14"/>
        <v>0</v>
      </c>
      <c r="HZ107" s="38">
        <f t="shared" ca="1" si="14"/>
        <v>0</v>
      </c>
      <c r="IA107" s="38">
        <f t="shared" ca="1" si="14"/>
        <v>0</v>
      </c>
      <c r="IB107" s="38">
        <f t="shared" ca="1" si="14"/>
        <v>0</v>
      </c>
      <c r="IC107" s="38">
        <f t="shared" ca="1" si="14"/>
        <v>0</v>
      </c>
      <c r="ID107" s="38">
        <f t="shared" ca="1" si="14"/>
        <v>0</v>
      </c>
      <c r="IE107" s="38">
        <f t="shared" ca="1" si="14"/>
        <v>0</v>
      </c>
      <c r="IF107" s="38">
        <f t="shared" ca="1" si="14"/>
        <v>0</v>
      </c>
      <c r="IG107" s="38">
        <f t="shared" ca="1" si="14"/>
        <v>0</v>
      </c>
      <c r="IH107" s="38">
        <f t="shared" ca="1" si="14"/>
        <v>0</v>
      </c>
      <c r="II107" s="38">
        <f t="shared" ca="1" si="14"/>
        <v>0</v>
      </c>
      <c r="IJ107" s="38">
        <f t="shared" ca="1" si="14"/>
        <v>0</v>
      </c>
      <c r="IK107" s="38">
        <f t="shared" ca="1" si="14"/>
        <v>0</v>
      </c>
      <c r="IL107" s="38">
        <f t="shared" ca="1" si="14"/>
        <v>0</v>
      </c>
      <c r="IM107" s="38">
        <f t="shared" ca="1" si="14"/>
        <v>0</v>
      </c>
      <c r="IN107" s="38">
        <f t="shared" ca="1" si="14"/>
        <v>0</v>
      </c>
      <c r="IO107" s="38">
        <f t="shared" ca="1" si="14"/>
        <v>0</v>
      </c>
      <c r="IP107" s="38">
        <f t="shared" ca="1" si="14"/>
        <v>0</v>
      </c>
      <c r="IQ107" s="234"/>
      <c r="IR107" s="338"/>
      <c r="IS107" s="39" t="s">
        <v>37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2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23"/>
      <c r="BB108" s="320"/>
      <c r="BC108" s="3" t="s">
        <v>38</v>
      </c>
      <c r="BD108" s="186">
        <v>41000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 t="shared" ref="BJ108:BJ121" si="17">SUM(C108:V108)</f>
        <v>41000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20"/>
      <c r="CO108" s="3" t="s">
        <v>38</v>
      </c>
      <c r="CP108" s="186">
        <f t="shared" ca="1" si="15"/>
        <v>0</v>
      </c>
      <c r="CQ108" s="186">
        <f t="shared" ca="1" si="13"/>
        <v>0</v>
      </c>
      <c r="CR108" s="186">
        <f t="shared" ca="1" si="13"/>
        <v>0</v>
      </c>
      <c r="CS108" s="186">
        <f t="shared" ca="1" si="13"/>
        <v>0</v>
      </c>
      <c r="CT108" s="186">
        <f t="shared" ca="1" si="13"/>
        <v>0</v>
      </c>
      <c r="CU108" s="186">
        <f t="shared" ca="1" si="13"/>
        <v>41000</v>
      </c>
      <c r="CV108" s="186">
        <f t="shared" ca="1" si="13"/>
        <v>0</v>
      </c>
      <c r="CW108" s="186">
        <f t="shared" ca="1" si="13"/>
        <v>0</v>
      </c>
      <c r="CX108" s="186">
        <f t="shared" ca="1" si="13"/>
        <v>0</v>
      </c>
      <c r="CY108" s="186">
        <f t="shared" ca="1" si="13"/>
        <v>0</v>
      </c>
      <c r="CZ108" s="186">
        <f t="shared" ca="1" si="13"/>
        <v>0</v>
      </c>
      <c r="DA108" s="186">
        <f t="shared" ca="1" si="13"/>
        <v>0</v>
      </c>
      <c r="DB108" s="186">
        <f t="shared" ca="1" si="13"/>
        <v>0</v>
      </c>
      <c r="DC108" s="186">
        <f t="shared" ca="1" si="13"/>
        <v>0</v>
      </c>
      <c r="DD108" s="186">
        <f t="shared" ca="1" si="13"/>
        <v>0</v>
      </c>
      <c r="DE108" s="186">
        <f t="shared" ca="1" si="13"/>
        <v>0</v>
      </c>
      <c r="DF108" s="186">
        <f t="shared" ca="1" si="13"/>
        <v>0</v>
      </c>
      <c r="DG108" s="186">
        <f t="shared" ca="1" si="13"/>
        <v>0</v>
      </c>
      <c r="DH108" s="186">
        <f t="shared" ca="1" si="13"/>
        <v>0</v>
      </c>
      <c r="DL108" s="320"/>
      <c r="DM108" s="3" t="s">
        <v>38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1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20"/>
      <c r="EJ108" s="3" t="s">
        <v>38</v>
      </c>
      <c r="EK108" s="186">
        <f ca="1"/>
        <v>0</v>
      </c>
      <c r="EL108" s="186">
        <f ca="1"/>
        <v>1.376574842845338E-3</v>
      </c>
      <c r="EM108" s="186">
        <f ca="1"/>
        <v>2.8024849846049107E-3</v>
      </c>
      <c r="EN108" s="186">
        <f ca="1"/>
        <v>0</v>
      </c>
      <c r="EO108" s="186">
        <f ca="1"/>
        <v>1.594812317930572E-3</v>
      </c>
      <c r="EP108" s="186">
        <f ca="1"/>
        <v>1.0032126047384498</v>
      </c>
      <c r="EQ108" s="186">
        <f ca="1"/>
        <v>7.7779307127171168E-3</v>
      </c>
      <c r="ER108" s="186">
        <f ca="1"/>
        <v>8.0374629852417879E-3</v>
      </c>
      <c r="ES108" s="186">
        <f ca="1"/>
        <v>2.5486474067748066</v>
      </c>
      <c r="ET108" s="186">
        <f ca="1"/>
        <v>2.5994172754356599</v>
      </c>
      <c r="EU108" s="186">
        <f ca="1"/>
        <v>7.7779307127171168E-3</v>
      </c>
      <c r="EV108" s="186">
        <f ca="1"/>
        <v>7.9972931213809877E-3</v>
      </c>
      <c r="EW108" s="186">
        <f ca="1"/>
        <v>12.997086377178299</v>
      </c>
      <c r="EX108" s="186">
        <f ca="1"/>
        <v>1.2540157559230625</v>
      </c>
      <c r="EY108" s="186">
        <f ca="1"/>
        <v>6.9300633634153286E-2</v>
      </c>
      <c r="EZ108" s="186">
        <f ca="1"/>
        <v>6.7202867769572613E-2</v>
      </c>
      <c r="FA108" s="186">
        <f ca="1"/>
        <v>8.0642545285299471E-10</v>
      </c>
      <c r="FB108" s="186">
        <f ca="1"/>
        <v>3.1193007305227916E-11</v>
      </c>
      <c r="FC108" s="186">
        <f ca="1"/>
        <v>4.1585924231181143E-10</v>
      </c>
      <c r="FD108" s="186">
        <f ca="1"/>
        <v>3.3440420157948321E-7</v>
      </c>
      <c r="FG108" s="209"/>
      <c r="FH108" s="17"/>
      <c r="FI108" s="17"/>
      <c r="FJ108" s="17"/>
      <c r="FK108" s="17"/>
      <c r="FL108" s="320"/>
      <c r="FM108" s="3" t="s">
        <v>38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2.5486474067748066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20"/>
      <c r="HQ108" s="259"/>
      <c r="HR108" s="338"/>
      <c r="HS108" s="39" t="s">
        <v>38</v>
      </c>
      <c r="HT108" s="38">
        <f ca="1"/>
        <v>0</v>
      </c>
      <c r="HU108" s="17" t="s">
        <v>187</v>
      </c>
      <c r="HV108" s="17"/>
      <c r="HW108" s="17"/>
      <c r="HX108" s="38">
        <f t="shared" ca="1" si="16"/>
        <v>0</v>
      </c>
      <c r="HY108" s="38">
        <f t="shared" ca="1" si="14"/>
        <v>0</v>
      </c>
      <c r="HZ108" s="38">
        <f t="shared" ca="1" si="14"/>
        <v>0</v>
      </c>
      <c r="IA108" s="38">
        <f t="shared" ca="1" si="14"/>
        <v>0</v>
      </c>
      <c r="IB108" s="38">
        <f t="shared" ca="1" si="14"/>
        <v>0</v>
      </c>
      <c r="IC108" s="38">
        <f t="shared" ca="1" si="14"/>
        <v>0</v>
      </c>
      <c r="ID108" s="38">
        <f t="shared" ca="1" si="14"/>
        <v>0</v>
      </c>
      <c r="IE108" s="38">
        <f t="shared" ca="1" si="14"/>
        <v>0</v>
      </c>
      <c r="IF108" s="38">
        <f t="shared" ca="1" si="14"/>
        <v>0</v>
      </c>
      <c r="IG108" s="38">
        <f t="shared" ca="1" si="14"/>
        <v>0</v>
      </c>
      <c r="IH108" s="38">
        <f t="shared" ca="1" si="14"/>
        <v>0</v>
      </c>
      <c r="II108" s="38">
        <f t="shared" ca="1" si="14"/>
        <v>0</v>
      </c>
      <c r="IJ108" s="38">
        <f t="shared" ca="1" si="14"/>
        <v>0</v>
      </c>
      <c r="IK108" s="38">
        <f t="shared" ca="1" si="14"/>
        <v>0</v>
      </c>
      <c r="IL108" s="38">
        <f t="shared" ca="1" si="14"/>
        <v>0</v>
      </c>
      <c r="IM108" s="38">
        <f t="shared" ca="1" si="14"/>
        <v>0</v>
      </c>
      <c r="IN108" s="38">
        <f t="shared" ca="1" si="14"/>
        <v>0</v>
      </c>
      <c r="IO108" s="38">
        <f t="shared" ca="1" si="14"/>
        <v>0</v>
      </c>
      <c r="IP108" s="38">
        <f t="shared" ca="1" si="14"/>
        <v>0</v>
      </c>
      <c r="IQ108" s="234"/>
      <c r="IR108" s="338"/>
      <c r="IS108" s="39" t="s">
        <v>38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6" customHeight="1">
      <c r="A109" s="32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23"/>
      <c r="BB109" s="320"/>
      <c r="BC109" s="3" t="s">
        <v>13</v>
      </c>
      <c r="BD109" s="186">
        <v>42000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 t="shared" si="17"/>
        <v>42000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20"/>
      <c r="CO109" s="3" t="s">
        <v>13</v>
      </c>
      <c r="CP109" s="186">
        <f t="shared" ca="1" si="15"/>
        <v>0</v>
      </c>
      <c r="CQ109" s="186">
        <f t="shared" ca="1" si="13"/>
        <v>0</v>
      </c>
      <c r="CR109" s="186">
        <f t="shared" ca="1" si="13"/>
        <v>0</v>
      </c>
      <c r="CS109" s="186">
        <f t="shared" ca="1" si="13"/>
        <v>0</v>
      </c>
      <c r="CT109" s="186">
        <f t="shared" ca="1" si="13"/>
        <v>0</v>
      </c>
      <c r="CU109" s="186">
        <f t="shared" ca="1" si="13"/>
        <v>0</v>
      </c>
      <c r="CV109" s="186">
        <f t="shared" ca="1" si="13"/>
        <v>42000</v>
      </c>
      <c r="CW109" s="186">
        <f t="shared" ca="1" si="13"/>
        <v>0</v>
      </c>
      <c r="CX109" s="186">
        <f t="shared" ca="1" si="13"/>
        <v>0</v>
      </c>
      <c r="CY109" s="186">
        <f t="shared" ca="1" si="13"/>
        <v>0</v>
      </c>
      <c r="CZ109" s="186">
        <f t="shared" ca="1" si="13"/>
        <v>0</v>
      </c>
      <c r="DA109" s="186">
        <f t="shared" ca="1" si="13"/>
        <v>0</v>
      </c>
      <c r="DB109" s="186">
        <f t="shared" ca="1" si="13"/>
        <v>0</v>
      </c>
      <c r="DC109" s="186">
        <f t="shared" ca="1" si="13"/>
        <v>0</v>
      </c>
      <c r="DD109" s="186">
        <f t="shared" ca="1" si="13"/>
        <v>0</v>
      </c>
      <c r="DE109" s="186">
        <f t="shared" ca="1" si="13"/>
        <v>0</v>
      </c>
      <c r="DF109" s="186">
        <f t="shared" ca="1" si="13"/>
        <v>0</v>
      </c>
      <c r="DG109" s="186">
        <f t="shared" ca="1" si="13"/>
        <v>0</v>
      </c>
      <c r="DH109" s="186">
        <f t="shared" ca="1" si="13"/>
        <v>0</v>
      </c>
      <c r="DL109" s="320"/>
      <c r="DM109" s="3" t="s">
        <v>13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186">
        <f ca="1"/>
        <v>0</v>
      </c>
      <c r="DS109" s="186">
        <f ca="1"/>
        <v>0</v>
      </c>
      <c r="DT109" s="270">
        <f ca="1"/>
        <v>1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1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20"/>
      <c r="EJ109" s="3" t="s">
        <v>13</v>
      </c>
      <c r="EK109" s="186">
        <f ca="1"/>
        <v>0</v>
      </c>
      <c r="EL109" s="186">
        <f ca="1"/>
        <v>1.1011775472062218E-3</v>
      </c>
      <c r="EM109" s="186">
        <f ca="1"/>
        <v>4.8170965572538332E-3</v>
      </c>
      <c r="EN109" s="186">
        <f ca="1"/>
        <v>0</v>
      </c>
      <c r="EO109" s="186">
        <f ca="1"/>
        <v>1.2757544754218426E-3</v>
      </c>
      <c r="EP109" s="186">
        <f ca="1"/>
        <v>5.5220375168518682E-3</v>
      </c>
      <c r="EQ109" s="186">
        <f ca="1"/>
        <v>1.0054161106356243</v>
      </c>
      <c r="ER109" s="186">
        <f ca="1"/>
        <v>1.0389646131439161</v>
      </c>
      <c r="ES109" s="186">
        <f ca="1"/>
        <v>1.4028658064067005E-2</v>
      </c>
      <c r="ET109" s="186">
        <f ca="1"/>
        <v>1.4308113403988664E-2</v>
      </c>
      <c r="EU109" s="186">
        <f ca="1"/>
        <v>1.0054161106356243</v>
      </c>
      <c r="EV109" s="186">
        <f ca="1"/>
        <v>1.0337720458946649</v>
      </c>
      <c r="EW109" s="186">
        <f ca="1"/>
        <v>7.1540567019942464E-2</v>
      </c>
      <c r="EX109" s="186">
        <f ca="1"/>
        <v>6.9025468960648186E-3</v>
      </c>
      <c r="EY109" s="186">
        <f ca="1"/>
        <v>8.9581633093125159</v>
      </c>
      <c r="EZ109" s="186">
        <f ca="1"/>
        <v>8.6869950931765612</v>
      </c>
      <c r="FA109" s="186">
        <f ca="1"/>
        <v>1.0424278285210544E-7</v>
      </c>
      <c r="FB109" s="186">
        <f ca="1"/>
        <v>1.7169736084786536E-13</v>
      </c>
      <c r="FC109" s="186">
        <f ca="1"/>
        <v>5.3756146386522576E-8</v>
      </c>
      <c r="FD109" s="186">
        <f ca="1"/>
        <v>1.8406791722839752E-9</v>
      </c>
      <c r="FG109" s="209"/>
      <c r="FH109" s="17"/>
      <c r="FI109" s="17"/>
      <c r="FJ109" s="17"/>
      <c r="FK109" s="17"/>
      <c r="FL109" s="320"/>
      <c r="FM109" s="3" t="s">
        <v>13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1.4028658064067005E-2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20"/>
      <c r="HQ109" s="259"/>
      <c r="HR109" s="338"/>
      <c r="HS109" s="39" t="s">
        <v>13</v>
      </c>
      <c r="HT109" s="38">
        <f ca="1"/>
        <v>0</v>
      </c>
      <c r="HU109" s="17" t="s">
        <v>187</v>
      </c>
      <c r="HV109" s="17"/>
      <c r="HW109" s="17"/>
      <c r="HX109" s="38">
        <f t="shared" ca="1" si="16"/>
        <v>0</v>
      </c>
      <c r="HY109" s="38">
        <f t="shared" ca="1" si="14"/>
        <v>0</v>
      </c>
      <c r="HZ109" s="38">
        <f t="shared" ca="1" si="14"/>
        <v>0</v>
      </c>
      <c r="IA109" s="38">
        <f t="shared" ca="1" si="14"/>
        <v>0</v>
      </c>
      <c r="IB109" s="38">
        <f t="shared" ca="1" si="14"/>
        <v>0</v>
      </c>
      <c r="IC109" s="38">
        <f t="shared" ca="1" si="14"/>
        <v>0</v>
      </c>
      <c r="ID109" s="38">
        <f t="shared" ca="1" si="14"/>
        <v>0</v>
      </c>
      <c r="IE109" s="38">
        <f t="shared" ca="1" si="14"/>
        <v>0</v>
      </c>
      <c r="IF109" s="38">
        <f t="shared" ca="1" si="14"/>
        <v>0</v>
      </c>
      <c r="IG109" s="38">
        <f t="shared" ca="1" si="14"/>
        <v>0</v>
      </c>
      <c r="IH109" s="38">
        <f t="shared" ca="1" si="14"/>
        <v>0</v>
      </c>
      <c r="II109" s="38">
        <f t="shared" ca="1" si="14"/>
        <v>0</v>
      </c>
      <c r="IJ109" s="38">
        <f t="shared" ca="1" si="14"/>
        <v>0</v>
      </c>
      <c r="IK109" s="38">
        <f t="shared" ca="1" si="14"/>
        <v>0</v>
      </c>
      <c r="IL109" s="38">
        <f t="shared" ca="1" si="14"/>
        <v>0</v>
      </c>
      <c r="IM109" s="38">
        <f t="shared" ca="1" si="14"/>
        <v>0</v>
      </c>
      <c r="IN109" s="38">
        <f t="shared" ca="1" si="14"/>
        <v>0</v>
      </c>
      <c r="IO109" s="38">
        <f t="shared" ca="1" si="14"/>
        <v>0</v>
      </c>
      <c r="IP109" s="38">
        <f t="shared" ca="1" si="14"/>
        <v>0</v>
      </c>
      <c r="IQ109" s="234"/>
      <c r="IR109" s="338"/>
      <c r="IS109" s="39" t="s">
        <v>13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6" customHeight="1">
      <c r="A110" s="32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23"/>
      <c r="BB110" s="320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si="17"/>
        <v>6400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20"/>
      <c r="CO110" s="3" t="s">
        <v>23</v>
      </c>
      <c r="CP110" s="186">
        <f t="shared" ca="1" si="15"/>
        <v>0</v>
      </c>
      <c r="CQ110" s="186">
        <f t="shared" ca="1" si="13"/>
        <v>0</v>
      </c>
      <c r="CR110" s="186">
        <f t="shared" ca="1" si="13"/>
        <v>0</v>
      </c>
      <c r="CS110" s="186">
        <f t="shared" ca="1" si="13"/>
        <v>0</v>
      </c>
      <c r="CT110" s="186">
        <f t="shared" ca="1" si="13"/>
        <v>0</v>
      </c>
      <c r="CU110" s="186">
        <f t="shared" ca="1" si="13"/>
        <v>0</v>
      </c>
      <c r="CV110" s="186">
        <f t="shared" ca="1" si="13"/>
        <v>0</v>
      </c>
      <c r="CW110" s="186">
        <f t="shared" ca="1" si="13"/>
        <v>6400</v>
      </c>
      <c r="CX110" s="186">
        <f t="shared" ca="1" si="13"/>
        <v>0</v>
      </c>
      <c r="CY110" s="186">
        <f t="shared" ca="1" si="13"/>
        <v>0</v>
      </c>
      <c r="CZ110" s="186">
        <f t="shared" ca="1" si="13"/>
        <v>0</v>
      </c>
      <c r="DA110" s="186">
        <f t="shared" ca="1" si="13"/>
        <v>0</v>
      </c>
      <c r="DB110" s="186">
        <f t="shared" ca="1" si="13"/>
        <v>0</v>
      </c>
      <c r="DC110" s="186">
        <f t="shared" ca="1" si="13"/>
        <v>0</v>
      </c>
      <c r="DD110" s="186">
        <f t="shared" ca="1" si="13"/>
        <v>0</v>
      </c>
      <c r="DE110" s="186">
        <f t="shared" ca="1" si="13"/>
        <v>0</v>
      </c>
      <c r="DF110" s="186">
        <f t="shared" ca="1" si="13"/>
        <v>0</v>
      </c>
      <c r="DG110" s="186">
        <f t="shared" ca="1" si="13"/>
        <v>0</v>
      </c>
      <c r="DH110" s="186">
        <f t="shared" ca="1" si="13"/>
        <v>0</v>
      </c>
      <c r="DL110" s="320"/>
      <c r="DM110" s="3" t="s">
        <v>23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0</v>
      </c>
      <c r="DU110" s="186">
        <f ca="1"/>
        <v>0</v>
      </c>
      <c r="DV110" s="186">
        <f ca="1"/>
        <v>1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20"/>
      <c r="EJ110" s="3" t="s">
        <v>23</v>
      </c>
      <c r="EK110" s="186">
        <f ca="1"/>
        <v>0</v>
      </c>
      <c r="EL110" s="186">
        <f ca="1"/>
        <v>5.5062993713813507E-4</v>
      </c>
      <c r="EM110" s="186">
        <f ca="1"/>
        <v>1.1209939938420118E-3</v>
      </c>
      <c r="EN110" s="186">
        <f ca="1"/>
        <v>0</v>
      </c>
      <c r="EO110" s="186">
        <f ca="1"/>
        <v>6.3792492717222886E-4</v>
      </c>
      <c r="EP110" s="186">
        <f ca="1"/>
        <v>1.2850418953798668E-3</v>
      </c>
      <c r="EQ110" s="186">
        <f ca="1"/>
        <v>3.1111722850867695E-3</v>
      </c>
      <c r="ER110" s="186">
        <f ca="1"/>
        <v>3.2149851940964347E-3</v>
      </c>
      <c r="ES110" s="186">
        <f ca="1"/>
        <v>1.0194589627099226</v>
      </c>
      <c r="ET110" s="186">
        <f ca="1"/>
        <v>1.0397669101742637</v>
      </c>
      <c r="EU110" s="186">
        <f ca="1"/>
        <v>3.1111722850867695E-3</v>
      </c>
      <c r="EV110" s="186">
        <f ca="1"/>
        <v>3.1989172485525613E-3</v>
      </c>
      <c r="EW110" s="186">
        <f ca="1"/>
        <v>5.198834550871319</v>
      </c>
      <c r="EX110" s="186">
        <f ca="1"/>
        <v>1.6063023692249098E-3</v>
      </c>
      <c r="EY110" s="186">
        <f ca="1"/>
        <v>2.7720253453661688E-2</v>
      </c>
      <c r="EZ110" s="186">
        <f ca="1"/>
        <v>2.6881147107829625E-2</v>
      </c>
      <c r="FA110" s="186">
        <f ca="1"/>
        <v>3.2257018114213974E-10</v>
      </c>
      <c r="FB110" s="186">
        <f ca="1"/>
        <v>1.2477202922091163E-11</v>
      </c>
      <c r="FC110" s="186">
        <f ca="1"/>
        <v>1.6634369692473316E-10</v>
      </c>
      <c r="FD110" s="186">
        <f ca="1"/>
        <v>4.2834729845997369E-10</v>
      </c>
      <c r="FG110" s="209"/>
      <c r="FH110" s="17"/>
      <c r="FI110" s="17"/>
      <c r="FJ110" s="17"/>
      <c r="FK110" s="17"/>
      <c r="FL110" s="320"/>
      <c r="FM110" s="3" t="s">
        <v>23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1.0194589627099226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10"/>
      <c r="HP110" s="320"/>
      <c r="HQ110" s="259"/>
      <c r="HR110" s="338"/>
      <c r="HS110" s="39" t="s">
        <v>23</v>
      </c>
      <c r="HT110" s="38">
        <f ca="1"/>
        <v>0</v>
      </c>
      <c r="HU110" s="17" t="s">
        <v>187</v>
      </c>
      <c r="HV110" s="17"/>
      <c r="HW110" s="17"/>
      <c r="HX110" s="38">
        <f t="shared" ca="1" si="16"/>
        <v>0</v>
      </c>
      <c r="HY110" s="38">
        <f t="shared" ca="1" si="14"/>
        <v>0</v>
      </c>
      <c r="HZ110" s="38">
        <f t="shared" ca="1" si="14"/>
        <v>0</v>
      </c>
      <c r="IA110" s="38">
        <f t="shared" ca="1" si="14"/>
        <v>0</v>
      </c>
      <c r="IB110" s="38">
        <f t="shared" ca="1" si="14"/>
        <v>0</v>
      </c>
      <c r="IC110" s="38">
        <f t="shared" ca="1" si="14"/>
        <v>0</v>
      </c>
      <c r="ID110" s="38">
        <f t="shared" ca="1" si="14"/>
        <v>0</v>
      </c>
      <c r="IE110" s="38">
        <f t="shared" ca="1" si="14"/>
        <v>0</v>
      </c>
      <c r="IF110" s="38">
        <f t="shared" ca="1" si="14"/>
        <v>0</v>
      </c>
      <c r="IG110" s="38">
        <f t="shared" ca="1" si="14"/>
        <v>0</v>
      </c>
      <c r="IH110" s="38">
        <f t="shared" ca="1" si="14"/>
        <v>0</v>
      </c>
      <c r="II110" s="38">
        <f t="shared" ca="1" si="14"/>
        <v>0</v>
      </c>
      <c r="IJ110" s="38">
        <f t="shared" ca="1" si="14"/>
        <v>0</v>
      </c>
      <c r="IK110" s="38">
        <f t="shared" ca="1" si="14"/>
        <v>0</v>
      </c>
      <c r="IL110" s="38">
        <f t="shared" ca="1" si="14"/>
        <v>0</v>
      </c>
      <c r="IM110" s="38">
        <f t="shared" ca="1" si="14"/>
        <v>0</v>
      </c>
      <c r="IN110" s="38">
        <f t="shared" ca="1" si="14"/>
        <v>0</v>
      </c>
      <c r="IO110" s="38">
        <f t="shared" ca="1" si="14"/>
        <v>0</v>
      </c>
      <c r="IP110" s="38">
        <f t="shared" ca="1" si="14"/>
        <v>0</v>
      </c>
      <c r="IQ110" s="234"/>
      <c r="IR110" s="338"/>
      <c r="IS110" s="39" t="s">
        <v>23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2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23"/>
      <c r="BB111" s="320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7"/>
        <v>6275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20"/>
      <c r="CO111" s="3" t="s">
        <v>22</v>
      </c>
      <c r="CP111" s="186">
        <f t="shared" ca="1" si="15"/>
        <v>0</v>
      </c>
      <c r="CQ111" s="186">
        <f t="shared" ca="1" si="13"/>
        <v>0</v>
      </c>
      <c r="CR111" s="186">
        <f t="shared" ca="1" si="13"/>
        <v>0</v>
      </c>
      <c r="CS111" s="186">
        <f t="shared" ca="1" si="13"/>
        <v>0</v>
      </c>
      <c r="CT111" s="186">
        <f t="shared" ca="1" si="13"/>
        <v>0</v>
      </c>
      <c r="CU111" s="186">
        <f t="shared" ca="1" si="13"/>
        <v>0</v>
      </c>
      <c r="CV111" s="186">
        <f t="shared" ca="1" si="13"/>
        <v>0</v>
      </c>
      <c r="CW111" s="186">
        <f t="shared" ca="1" si="13"/>
        <v>0</v>
      </c>
      <c r="CX111" s="186">
        <f t="shared" ca="1" si="13"/>
        <v>6275</v>
      </c>
      <c r="CY111" s="186">
        <f t="shared" ca="1" si="13"/>
        <v>0</v>
      </c>
      <c r="CZ111" s="186">
        <f t="shared" ca="1" si="13"/>
        <v>0</v>
      </c>
      <c r="DA111" s="186">
        <f t="shared" ca="1" si="13"/>
        <v>0</v>
      </c>
      <c r="DB111" s="186">
        <f t="shared" ca="1" si="13"/>
        <v>0</v>
      </c>
      <c r="DC111" s="186">
        <f t="shared" ca="1" si="13"/>
        <v>0</v>
      </c>
      <c r="DD111" s="186">
        <f t="shared" ca="1" si="13"/>
        <v>0</v>
      </c>
      <c r="DE111" s="186">
        <f t="shared" ca="1" si="13"/>
        <v>0</v>
      </c>
      <c r="DF111" s="186">
        <f t="shared" ca="1" si="13"/>
        <v>0</v>
      </c>
      <c r="DG111" s="186">
        <f t="shared" ca="1" si="13"/>
        <v>0</v>
      </c>
      <c r="DH111" s="186">
        <f t="shared" ca="1" si="13"/>
        <v>0</v>
      </c>
      <c r="DL111" s="320"/>
      <c r="DM111" s="3" t="s">
        <v>22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0</v>
      </c>
      <c r="DV111" s="186">
        <f ca="1"/>
        <v>0</v>
      </c>
      <c r="DW111" s="186">
        <f ca="1"/>
        <v>1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20"/>
      <c r="EJ111" s="3" t="s">
        <v>22</v>
      </c>
      <c r="EK111" s="186">
        <f ca="1"/>
        <v>0</v>
      </c>
      <c r="EL111" s="186">
        <f ca="1"/>
        <v>5.3987544617840584E-4</v>
      </c>
      <c r="EM111" s="186">
        <f ca="1"/>
        <v>1.099099579899785E-3</v>
      </c>
      <c r="EN111" s="186">
        <f ca="1"/>
        <v>0</v>
      </c>
      <c r="EO111" s="186">
        <f ca="1"/>
        <v>6.2546545593839627E-4</v>
      </c>
      <c r="EP111" s="186">
        <f ca="1"/>
        <v>1.2599434208607288E-3</v>
      </c>
      <c r="EQ111" s="186">
        <f ca="1"/>
        <v>3.0504072013936684E-3</v>
      </c>
      <c r="ER111" s="186">
        <f ca="1"/>
        <v>3.1521925145242386E-3</v>
      </c>
      <c r="ES111" s="186">
        <f ca="1"/>
        <v>1.9078904844494361E-2</v>
      </c>
      <c r="ET111" s="186">
        <f ca="1"/>
        <v>1.0194589627099226</v>
      </c>
      <c r="EU111" s="186">
        <f ca="1"/>
        <v>3.0504072013936684E-3</v>
      </c>
      <c r="EV111" s="186">
        <f ca="1"/>
        <v>3.1364383960417689E-3</v>
      </c>
      <c r="EW111" s="186">
        <f ca="1"/>
        <v>5.0972948135496132</v>
      </c>
      <c r="EX111" s="186">
        <f ca="1"/>
        <v>1.5749292760759857E-3</v>
      </c>
      <c r="EY111" s="186">
        <f ca="1"/>
        <v>2.7178842253394859E-2</v>
      </c>
      <c r="EZ111" s="186">
        <f ca="1"/>
        <v>2.6356124703379828E-2</v>
      </c>
      <c r="FA111" s="186">
        <f ca="1"/>
        <v>3.1626998229170735E-10</v>
      </c>
      <c r="FB111" s="186">
        <f ca="1"/>
        <v>1.223350755251907E-11</v>
      </c>
      <c r="FC111" s="186">
        <f ca="1"/>
        <v>1.6309479659417196E-10</v>
      </c>
      <c r="FD111" s="186">
        <f ca="1"/>
        <v>4.1998114028692734E-10</v>
      </c>
      <c r="FG111" s="209"/>
      <c r="FH111" s="17"/>
      <c r="FI111" s="17"/>
      <c r="FJ111" s="17"/>
      <c r="FK111" s="17"/>
      <c r="FL111" s="320"/>
      <c r="FM111" s="3" t="s">
        <v>22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1.9078904844494361E-2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10"/>
      <c r="HP111" s="320"/>
      <c r="HQ111" s="259"/>
      <c r="HR111" s="338"/>
      <c r="HS111" s="39" t="s">
        <v>22</v>
      </c>
      <c r="HT111" s="38">
        <f ca="1"/>
        <v>0</v>
      </c>
      <c r="HU111" s="17" t="s">
        <v>187</v>
      </c>
      <c r="HV111" s="17"/>
      <c r="HW111" s="17"/>
      <c r="HX111" s="38">
        <f t="shared" ca="1" si="16"/>
        <v>0</v>
      </c>
      <c r="HY111" s="38">
        <f t="shared" ca="1" si="14"/>
        <v>0</v>
      </c>
      <c r="HZ111" s="38">
        <f t="shared" ca="1" si="14"/>
        <v>0</v>
      </c>
      <c r="IA111" s="38">
        <f t="shared" ca="1" si="14"/>
        <v>0</v>
      </c>
      <c r="IB111" s="38">
        <f t="shared" ca="1" si="14"/>
        <v>0</v>
      </c>
      <c r="IC111" s="38">
        <f t="shared" ca="1" si="14"/>
        <v>0</v>
      </c>
      <c r="ID111" s="38">
        <f t="shared" ca="1" si="14"/>
        <v>0</v>
      </c>
      <c r="IE111" s="38">
        <f t="shared" ca="1" si="14"/>
        <v>0</v>
      </c>
      <c r="IF111" s="38">
        <f t="shared" ca="1" si="14"/>
        <v>0</v>
      </c>
      <c r="IG111" s="38">
        <f t="shared" ca="1" si="14"/>
        <v>0</v>
      </c>
      <c r="IH111" s="38">
        <f t="shared" ca="1" si="14"/>
        <v>0</v>
      </c>
      <c r="II111" s="38">
        <f t="shared" ca="1" si="14"/>
        <v>0</v>
      </c>
      <c r="IJ111" s="38">
        <f t="shared" ca="1" si="14"/>
        <v>0</v>
      </c>
      <c r="IK111" s="38">
        <f t="shared" ca="1" si="14"/>
        <v>0</v>
      </c>
      <c r="IL111" s="38">
        <f t="shared" ca="1" si="14"/>
        <v>0</v>
      </c>
      <c r="IM111" s="38">
        <f t="shared" ca="1" si="14"/>
        <v>0</v>
      </c>
      <c r="IN111" s="38">
        <f t="shared" ca="1" si="14"/>
        <v>0</v>
      </c>
      <c r="IO111" s="38">
        <f t="shared" ca="1" si="14"/>
        <v>0</v>
      </c>
      <c r="IP111" s="38">
        <f t="shared" ca="1" si="14"/>
        <v>0</v>
      </c>
      <c r="IQ111" s="234"/>
      <c r="IR111" s="338"/>
      <c r="IS111" s="39" t="s">
        <v>22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2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23"/>
      <c r="BB112" s="320"/>
      <c r="BC112" s="3" t="s">
        <v>133</v>
      </c>
      <c r="BD112" s="186">
        <v>15150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7"/>
        <v>15150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20"/>
      <c r="CO112" s="3" t="s">
        <v>133</v>
      </c>
      <c r="CP112" s="186">
        <f t="shared" ca="1" si="15"/>
        <v>0</v>
      </c>
      <c r="CQ112" s="186">
        <f t="shared" ca="1" si="13"/>
        <v>0</v>
      </c>
      <c r="CR112" s="186">
        <f t="shared" ca="1" si="13"/>
        <v>0</v>
      </c>
      <c r="CS112" s="186">
        <f t="shared" ca="1" si="13"/>
        <v>0</v>
      </c>
      <c r="CT112" s="186">
        <f t="shared" ca="1" si="13"/>
        <v>0</v>
      </c>
      <c r="CU112" s="186">
        <f t="shared" ca="1" si="13"/>
        <v>0</v>
      </c>
      <c r="CV112" s="186">
        <f t="shared" ca="1" si="13"/>
        <v>0</v>
      </c>
      <c r="CW112" s="186">
        <f t="shared" ca="1" si="13"/>
        <v>0</v>
      </c>
      <c r="CX112" s="186">
        <f t="shared" ca="1" si="13"/>
        <v>0</v>
      </c>
      <c r="CY112" s="186">
        <f t="shared" ca="1" si="13"/>
        <v>15150</v>
      </c>
      <c r="CZ112" s="186">
        <f t="shared" ca="1" si="13"/>
        <v>0</v>
      </c>
      <c r="DA112" s="186">
        <f t="shared" ca="1" si="13"/>
        <v>0</v>
      </c>
      <c r="DB112" s="186">
        <f t="shared" ca="1" si="13"/>
        <v>0</v>
      </c>
      <c r="DC112" s="186">
        <f t="shared" ca="1" si="13"/>
        <v>0</v>
      </c>
      <c r="DD112" s="186">
        <f t="shared" ca="1" si="13"/>
        <v>0</v>
      </c>
      <c r="DE112" s="186">
        <f t="shared" ca="1" si="13"/>
        <v>0</v>
      </c>
      <c r="DF112" s="186">
        <f t="shared" ca="1" si="13"/>
        <v>0</v>
      </c>
      <c r="DG112" s="186">
        <f t="shared" ca="1" si="13"/>
        <v>0</v>
      </c>
      <c r="DH112" s="186">
        <f t="shared" ca="1" si="13"/>
        <v>0</v>
      </c>
      <c r="DL112" s="320"/>
      <c r="DM112" s="3" t="s">
        <v>133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270">
        <f ca="1"/>
        <v>0.99999999999999989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20"/>
      <c r="EJ112" s="3" t="s">
        <v>133</v>
      </c>
      <c r="EK112" s="186">
        <f ca="1"/>
        <v>0</v>
      </c>
      <c r="EL112" s="186">
        <f ca="1"/>
        <v>1.0763122477531781E-3</v>
      </c>
      <c r="EM112" s="186">
        <f ca="1"/>
        <v>4.7083234091868115E-3</v>
      </c>
      <c r="EN112" s="186">
        <f ca="1"/>
        <v>0</v>
      </c>
      <c r="EO112" s="186">
        <f ca="1"/>
        <v>1.2469471162994137E-3</v>
      </c>
      <c r="EP112" s="186">
        <f ca="1"/>
        <v>5.3973463471165039E-3</v>
      </c>
      <c r="EQ112" s="186">
        <f ca="1"/>
        <v>5.2938113632070754E-3</v>
      </c>
      <c r="ER112" s="186">
        <f ca="1"/>
        <v>1.0155041218793763</v>
      </c>
      <c r="ES112" s="186">
        <f ca="1"/>
        <v>1.3711881914233235E-2</v>
      </c>
      <c r="ET112" s="186">
        <f ca="1"/>
        <v>1.3985026972285581E-2</v>
      </c>
      <c r="EU112" s="186">
        <f ca="1"/>
        <v>5.2938113632070754E-3</v>
      </c>
      <c r="EV112" s="186">
        <f ca="1"/>
        <v>1.4212925255356201E-2</v>
      </c>
      <c r="EW112" s="186">
        <f ca="1"/>
        <v>6.9925134861427637E-2</v>
      </c>
      <c r="EX112" s="186">
        <f ca="1"/>
        <v>6.746682933895614E-3</v>
      </c>
      <c r="EY112" s="186">
        <f ca="1"/>
        <v>0.12316226391122968</v>
      </c>
      <c r="EZ112" s="186">
        <f ca="1"/>
        <v>8.4908371394596696</v>
      </c>
      <c r="FA112" s="186">
        <f ca="1"/>
        <v>1.0188891356189661E-7</v>
      </c>
      <c r="FB112" s="186">
        <f ca="1"/>
        <v>1.6782032366742803E-13</v>
      </c>
      <c r="FC112" s="186">
        <f ca="1"/>
        <v>7.3907211327852002E-10</v>
      </c>
      <c r="FD112" s="186">
        <f ca="1"/>
        <v>1.7991154490388534E-9</v>
      </c>
      <c r="FG112" s="209"/>
      <c r="FH112" s="17"/>
      <c r="FI112" s="17"/>
      <c r="FJ112" s="17"/>
      <c r="FK112" s="17"/>
      <c r="FL112" s="320"/>
      <c r="FM112" s="3" t="s">
        <v>133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1.3711881914233235E-2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20"/>
      <c r="HQ112" s="259"/>
      <c r="HR112" s="338"/>
      <c r="HS112" s="39" t="s">
        <v>133</v>
      </c>
      <c r="HT112" s="38">
        <f ca="1"/>
        <v>0</v>
      </c>
      <c r="HU112" s="17" t="s">
        <v>187</v>
      </c>
      <c r="HV112" s="17"/>
      <c r="HW112" s="17"/>
      <c r="HX112" s="38">
        <f t="shared" ca="1" si="16"/>
        <v>0</v>
      </c>
      <c r="HY112" s="38">
        <f t="shared" ca="1" si="14"/>
        <v>0</v>
      </c>
      <c r="HZ112" s="38">
        <f t="shared" ca="1" si="14"/>
        <v>0</v>
      </c>
      <c r="IA112" s="38">
        <f t="shared" ca="1" si="14"/>
        <v>0</v>
      </c>
      <c r="IB112" s="38">
        <f t="shared" ca="1" si="14"/>
        <v>0</v>
      </c>
      <c r="IC112" s="38">
        <f t="shared" ca="1" si="14"/>
        <v>0</v>
      </c>
      <c r="ID112" s="38">
        <f t="shared" ca="1" si="14"/>
        <v>0</v>
      </c>
      <c r="IE112" s="38">
        <f t="shared" ca="1" si="14"/>
        <v>0</v>
      </c>
      <c r="IF112" s="38">
        <f t="shared" ca="1" si="14"/>
        <v>0</v>
      </c>
      <c r="IG112" s="38">
        <f t="shared" ca="1" si="14"/>
        <v>0</v>
      </c>
      <c r="IH112" s="38">
        <f t="shared" ca="1" si="14"/>
        <v>0</v>
      </c>
      <c r="II112" s="38">
        <f t="shared" ca="1" si="14"/>
        <v>0</v>
      </c>
      <c r="IJ112" s="38">
        <f t="shared" ca="1" si="14"/>
        <v>0</v>
      </c>
      <c r="IK112" s="38">
        <f t="shared" ca="1" si="14"/>
        <v>0</v>
      </c>
      <c r="IL112" s="38">
        <f t="shared" ca="1" si="14"/>
        <v>0</v>
      </c>
      <c r="IM112" s="38">
        <f t="shared" ca="1" si="14"/>
        <v>0</v>
      </c>
      <c r="IN112" s="38">
        <f t="shared" ca="1" si="14"/>
        <v>0</v>
      </c>
      <c r="IO112" s="38">
        <f t="shared" ca="1" si="14"/>
        <v>0</v>
      </c>
      <c r="IP112" s="38">
        <f t="shared" ca="1" si="14"/>
        <v>0</v>
      </c>
      <c r="IQ112" s="234"/>
      <c r="IR112" s="338"/>
      <c r="IS112" s="39" t="s">
        <v>133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2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23"/>
      <c r="BB113" s="320"/>
      <c r="BC113" s="3" t="s">
        <v>134</v>
      </c>
      <c r="BD113" s="186">
        <v>26000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7"/>
        <v>26000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64"/>
      <c r="CL113" s="164"/>
      <c r="CM113" s="36"/>
      <c r="CN113" s="320"/>
      <c r="CO113" s="3" t="s">
        <v>134</v>
      </c>
      <c r="CP113" s="186">
        <f t="shared" ca="1" si="15"/>
        <v>0</v>
      </c>
      <c r="CQ113" s="186">
        <f t="shared" ca="1" si="13"/>
        <v>0</v>
      </c>
      <c r="CR113" s="186">
        <f t="shared" ca="1" si="13"/>
        <v>0</v>
      </c>
      <c r="CS113" s="186">
        <f t="shared" ca="1" si="13"/>
        <v>0</v>
      </c>
      <c r="CT113" s="186">
        <f t="shared" ca="1" si="13"/>
        <v>0</v>
      </c>
      <c r="CU113" s="186">
        <f t="shared" ca="1" si="13"/>
        <v>0</v>
      </c>
      <c r="CV113" s="186">
        <f t="shared" ca="1" si="13"/>
        <v>0</v>
      </c>
      <c r="CW113" s="186">
        <f t="shared" ca="1" si="13"/>
        <v>0</v>
      </c>
      <c r="CX113" s="186">
        <f t="shared" ca="1" si="13"/>
        <v>0</v>
      </c>
      <c r="CY113" s="186">
        <f t="shared" ca="1" si="13"/>
        <v>0</v>
      </c>
      <c r="CZ113" s="186">
        <f t="shared" ca="1" si="13"/>
        <v>26000</v>
      </c>
      <c r="DA113" s="186">
        <f t="shared" ca="1" si="13"/>
        <v>0</v>
      </c>
      <c r="DB113" s="186">
        <f t="shared" ca="1" si="13"/>
        <v>0</v>
      </c>
      <c r="DC113" s="186">
        <f t="shared" ca="1" si="13"/>
        <v>0</v>
      </c>
      <c r="DD113" s="186">
        <f t="shared" ca="1" si="13"/>
        <v>0</v>
      </c>
      <c r="DE113" s="186">
        <f t="shared" ca="1" si="13"/>
        <v>0</v>
      </c>
      <c r="DF113" s="186">
        <f t="shared" ca="1" si="13"/>
        <v>0</v>
      </c>
      <c r="DG113" s="186">
        <f t="shared" ca="1" si="13"/>
        <v>0</v>
      </c>
      <c r="DH113" s="186">
        <f t="shared" ca="1" si="13"/>
        <v>0</v>
      </c>
      <c r="DL113" s="320"/>
      <c r="DM113" s="3" t="s">
        <v>134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0</v>
      </c>
      <c r="DX113" s="186">
        <f ca="1"/>
        <v>0</v>
      </c>
      <c r="DY113" s="186">
        <f ca="1"/>
        <v>1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20"/>
      <c r="EJ113" s="3" t="s">
        <v>134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2.2561558852006542E-19</v>
      </c>
      <c r="EP113" s="186">
        <f ca="1"/>
        <v>0</v>
      </c>
      <c r="EQ113" s="186">
        <f ca="1"/>
        <v>0</v>
      </c>
      <c r="ER113" s="186">
        <f ca="1"/>
        <v>-2.3103036264454699E-16</v>
      </c>
      <c r="ES113" s="186">
        <f ca="1"/>
        <v>0</v>
      </c>
      <c r="ET113" s="186">
        <f ca="1"/>
        <v>1.155151813222735E-16</v>
      </c>
      <c r="EU113" s="186">
        <f ca="1"/>
        <v>0</v>
      </c>
      <c r="EV113" s="186">
        <f ca="1"/>
        <v>1</v>
      </c>
      <c r="EW113" s="186">
        <f ca="1"/>
        <v>0</v>
      </c>
      <c r="EX113" s="186">
        <f ca="1"/>
        <v>0</v>
      </c>
      <c r="EY113" s="186">
        <f ca="1"/>
        <v>8.6655112651646409</v>
      </c>
      <c r="EZ113" s="186">
        <f ca="1"/>
        <v>1.8482429011563759E-15</v>
      </c>
      <c r="FA113" s="186">
        <f ca="1"/>
        <v>0</v>
      </c>
      <c r="FB113" s="186">
        <f ca="1"/>
        <v>1.6809671261911498E-27</v>
      </c>
      <c r="FC113" s="186">
        <f ca="1"/>
        <v>5.2000000000000002E-8</v>
      </c>
      <c r="FD113" s="186">
        <f ca="1"/>
        <v>0</v>
      </c>
      <c r="FG113" s="209"/>
      <c r="FH113" s="17"/>
      <c r="FI113" s="17"/>
      <c r="FJ113" s="17"/>
      <c r="FK113" s="17"/>
      <c r="FL113" s="320"/>
      <c r="FM113" s="3" t="s">
        <v>134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20"/>
      <c r="HQ113" s="259"/>
      <c r="HR113" s="338"/>
      <c r="HS113" s="39" t="s">
        <v>134</v>
      </c>
      <c r="HT113" s="38">
        <f ca="1"/>
        <v>0</v>
      </c>
      <c r="HU113" s="17" t="s">
        <v>187</v>
      </c>
      <c r="HV113" s="17"/>
      <c r="HW113" s="17"/>
      <c r="HX113" s="38">
        <f t="shared" ca="1" si="16"/>
        <v>0</v>
      </c>
      <c r="HY113" s="38">
        <f t="shared" ca="1" si="14"/>
        <v>0</v>
      </c>
      <c r="HZ113" s="38">
        <f t="shared" ca="1" si="14"/>
        <v>0</v>
      </c>
      <c r="IA113" s="38">
        <f t="shared" ca="1" si="14"/>
        <v>0</v>
      </c>
      <c r="IB113" s="38">
        <f t="shared" ca="1" si="14"/>
        <v>0</v>
      </c>
      <c r="IC113" s="38">
        <f t="shared" ca="1" si="14"/>
        <v>0</v>
      </c>
      <c r="ID113" s="38">
        <f t="shared" ca="1" si="14"/>
        <v>0</v>
      </c>
      <c r="IE113" s="38">
        <f t="shared" ca="1" si="14"/>
        <v>0</v>
      </c>
      <c r="IF113" s="38">
        <f t="shared" ca="1" si="14"/>
        <v>0</v>
      </c>
      <c r="IG113" s="38">
        <f t="shared" ca="1" si="14"/>
        <v>0</v>
      </c>
      <c r="IH113" s="38">
        <f t="shared" ca="1" si="14"/>
        <v>0</v>
      </c>
      <c r="II113" s="38">
        <f t="shared" ca="1" si="14"/>
        <v>0</v>
      </c>
      <c r="IJ113" s="38">
        <f t="shared" ca="1" si="14"/>
        <v>0</v>
      </c>
      <c r="IK113" s="38">
        <f t="shared" ca="1" si="14"/>
        <v>0</v>
      </c>
      <c r="IL113" s="38">
        <f t="shared" ca="1" si="14"/>
        <v>0</v>
      </c>
      <c r="IM113" s="38">
        <f t="shared" ca="1" si="14"/>
        <v>0</v>
      </c>
      <c r="IN113" s="38">
        <f t="shared" ca="1" si="14"/>
        <v>0</v>
      </c>
      <c r="IO113" s="38">
        <f t="shared" ca="1" si="14"/>
        <v>0</v>
      </c>
      <c r="IP113" s="38">
        <f t="shared" ca="1" si="14"/>
        <v>0</v>
      </c>
      <c r="IQ113" s="234"/>
      <c r="IR113" s="338"/>
      <c r="IS113" s="39" t="s">
        <v>134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2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23"/>
      <c r="BB114" s="320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7"/>
        <v>3000.4000000000015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20"/>
      <c r="CO114" s="3" t="s">
        <v>32</v>
      </c>
      <c r="CP114" s="186">
        <f t="shared" ca="1" si="15"/>
        <v>0</v>
      </c>
      <c r="CQ114" s="186">
        <f t="shared" ca="1" si="13"/>
        <v>0</v>
      </c>
      <c r="CR114" s="186">
        <f t="shared" ca="1" si="13"/>
        <v>0</v>
      </c>
      <c r="CS114" s="186">
        <f t="shared" ca="1" si="13"/>
        <v>0</v>
      </c>
      <c r="CT114" s="186">
        <f t="shared" ca="1" si="13"/>
        <v>0</v>
      </c>
      <c r="CU114" s="186">
        <f t="shared" ca="1" si="13"/>
        <v>0</v>
      </c>
      <c r="CV114" s="186">
        <f t="shared" ca="1" si="13"/>
        <v>0</v>
      </c>
      <c r="CW114" s="186">
        <f t="shared" ca="1" si="13"/>
        <v>0</v>
      </c>
      <c r="CX114" s="186">
        <f t="shared" ca="1" si="13"/>
        <v>0</v>
      </c>
      <c r="CY114" s="186">
        <f t="shared" ca="1" si="13"/>
        <v>0</v>
      </c>
      <c r="CZ114" s="186">
        <f t="shared" ca="1" si="13"/>
        <v>0</v>
      </c>
      <c r="DA114" s="186">
        <f t="shared" ca="1" si="13"/>
        <v>3000.4000000000015</v>
      </c>
      <c r="DB114" s="186">
        <f t="shared" ca="1" si="13"/>
        <v>0</v>
      </c>
      <c r="DC114" s="186">
        <f t="shared" ca="1" si="13"/>
        <v>0</v>
      </c>
      <c r="DD114" s="186">
        <f t="shared" ca="1" si="13"/>
        <v>0</v>
      </c>
      <c r="DE114" s="186">
        <f t="shared" ca="1" si="13"/>
        <v>0</v>
      </c>
      <c r="DF114" s="186">
        <f t="shared" ca="1" si="13"/>
        <v>0</v>
      </c>
      <c r="DG114" s="186">
        <f t="shared" ca="1" si="13"/>
        <v>0</v>
      </c>
      <c r="DH114" s="186">
        <f t="shared" ca="1" si="13"/>
        <v>0</v>
      </c>
      <c r="DL114" s="320"/>
      <c r="DM114" s="3" t="s">
        <v>32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1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20"/>
      <c r="EJ114" s="3" t="s">
        <v>32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2.6036038915215561E-20</v>
      </c>
      <c r="EP114" s="186">
        <f ca="1"/>
        <v>0</v>
      </c>
      <c r="EQ114" s="186">
        <f ca="1"/>
        <v>0</v>
      </c>
      <c r="ER114" s="186">
        <f ca="1"/>
        <v>-2.6660903849180735E-17</v>
      </c>
      <c r="ES114" s="186">
        <f ca="1"/>
        <v>0</v>
      </c>
      <c r="ET114" s="186">
        <f ca="1"/>
        <v>1.3330451924590367E-17</v>
      </c>
      <c r="EU114" s="186">
        <f ca="1"/>
        <v>0</v>
      </c>
      <c r="EV114" s="186">
        <f ca="1"/>
        <v>0</v>
      </c>
      <c r="EW114" s="186">
        <f ca="1"/>
        <v>0</v>
      </c>
      <c r="EX114" s="186">
        <f ca="1"/>
        <v>0</v>
      </c>
      <c r="EY114" s="186">
        <f ca="1"/>
        <v>1</v>
      </c>
      <c r="EZ114" s="186">
        <f ca="1"/>
        <v>2.1328723079344588E-16</v>
      </c>
      <c r="FA114" s="186">
        <f ca="1"/>
        <v>0</v>
      </c>
      <c r="FB114" s="186">
        <f ca="1"/>
        <v>1.9398360636245878E-28</v>
      </c>
      <c r="FC114" s="186">
        <f ca="1"/>
        <v>6.0008000000000027E-9</v>
      </c>
      <c r="FD114" s="186">
        <f ca="1"/>
        <v>0</v>
      </c>
      <c r="FG114" s="209"/>
      <c r="FH114" s="17"/>
      <c r="FI114" s="17"/>
      <c r="FJ114" s="17"/>
      <c r="FK114" s="17"/>
      <c r="FL114" s="320"/>
      <c r="FM114" s="3" t="s">
        <v>32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20"/>
      <c r="HQ114" s="259"/>
      <c r="HR114" s="338"/>
      <c r="HS114" s="39" t="s">
        <v>32</v>
      </c>
      <c r="HT114" s="38">
        <f ca="1"/>
        <v>0</v>
      </c>
      <c r="HU114" s="17" t="s">
        <v>187</v>
      </c>
      <c r="HV114" s="17"/>
      <c r="HW114" s="17"/>
      <c r="HX114" s="38">
        <f t="shared" ca="1" si="16"/>
        <v>0</v>
      </c>
      <c r="HY114" s="38">
        <f t="shared" ca="1" si="14"/>
        <v>0</v>
      </c>
      <c r="HZ114" s="38">
        <f t="shared" ca="1" si="14"/>
        <v>0</v>
      </c>
      <c r="IA114" s="38">
        <f t="shared" ca="1" si="14"/>
        <v>0</v>
      </c>
      <c r="IB114" s="38">
        <f t="shared" ca="1" si="14"/>
        <v>0</v>
      </c>
      <c r="IC114" s="38">
        <f t="shared" ca="1" si="14"/>
        <v>0</v>
      </c>
      <c r="ID114" s="38">
        <f t="shared" ca="1" si="14"/>
        <v>0</v>
      </c>
      <c r="IE114" s="38">
        <f t="shared" ca="1" si="14"/>
        <v>0</v>
      </c>
      <c r="IF114" s="38">
        <f t="shared" ca="1" si="14"/>
        <v>0</v>
      </c>
      <c r="IG114" s="38">
        <f t="shared" ca="1" si="14"/>
        <v>0</v>
      </c>
      <c r="IH114" s="38">
        <f t="shared" ca="1" si="14"/>
        <v>0</v>
      </c>
      <c r="II114" s="38">
        <f t="shared" ca="1" si="14"/>
        <v>0</v>
      </c>
      <c r="IJ114" s="38">
        <f t="shared" ca="1" si="14"/>
        <v>0</v>
      </c>
      <c r="IK114" s="38">
        <f t="shared" ca="1" si="14"/>
        <v>0</v>
      </c>
      <c r="IL114" s="38">
        <f t="shared" ca="1" si="14"/>
        <v>0</v>
      </c>
      <c r="IM114" s="38">
        <f t="shared" ca="1" si="14"/>
        <v>0</v>
      </c>
      <c r="IN114" s="38">
        <f t="shared" ca="1" si="14"/>
        <v>0</v>
      </c>
      <c r="IO114" s="38">
        <f t="shared" ca="1" si="14"/>
        <v>0</v>
      </c>
      <c r="IP114" s="38">
        <f t="shared" ca="1" si="14"/>
        <v>0</v>
      </c>
      <c r="IQ114" s="234"/>
      <c r="IR114" s="338"/>
      <c r="IS114" s="39" t="s">
        <v>32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2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23"/>
      <c r="BB115" s="320"/>
      <c r="BC115" s="3" t="s">
        <v>33</v>
      </c>
      <c r="BD115" s="186">
        <v>20000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7"/>
        <v>20000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40"/>
      <c r="CL115" s="140"/>
      <c r="CM115" s="36"/>
      <c r="CN115" s="320"/>
      <c r="CO115" s="3" t="s">
        <v>33</v>
      </c>
      <c r="CP115" s="186">
        <f t="shared" ca="1" si="15"/>
        <v>0</v>
      </c>
      <c r="CQ115" s="186">
        <f t="shared" ca="1" si="13"/>
        <v>0</v>
      </c>
      <c r="CR115" s="186">
        <f t="shared" ca="1" si="13"/>
        <v>0</v>
      </c>
      <c r="CS115" s="186">
        <f t="shared" ca="1" si="13"/>
        <v>0</v>
      </c>
      <c r="CT115" s="186">
        <f t="shared" ca="1" si="13"/>
        <v>0</v>
      </c>
      <c r="CU115" s="186">
        <f t="shared" ca="1" si="13"/>
        <v>0</v>
      </c>
      <c r="CV115" s="186">
        <f t="shared" ca="1" si="13"/>
        <v>0</v>
      </c>
      <c r="CW115" s="186">
        <f t="shared" ca="1" si="13"/>
        <v>0</v>
      </c>
      <c r="CX115" s="186">
        <f t="shared" ca="1" si="13"/>
        <v>0</v>
      </c>
      <c r="CY115" s="186">
        <f t="shared" ca="1" si="13"/>
        <v>0</v>
      </c>
      <c r="CZ115" s="186">
        <f t="shared" ca="1" si="13"/>
        <v>0</v>
      </c>
      <c r="DA115" s="186">
        <f t="shared" ca="1" si="13"/>
        <v>0</v>
      </c>
      <c r="DB115" s="186">
        <f t="shared" ca="1" si="13"/>
        <v>20000</v>
      </c>
      <c r="DC115" s="186">
        <f t="shared" ca="1" si="13"/>
        <v>0</v>
      </c>
      <c r="DD115" s="186">
        <f t="shared" ca="1" si="13"/>
        <v>0</v>
      </c>
      <c r="DE115" s="186">
        <f t="shared" ca="1" si="13"/>
        <v>0</v>
      </c>
      <c r="DF115" s="186">
        <f t="shared" ca="1" si="13"/>
        <v>0</v>
      </c>
      <c r="DG115" s="186">
        <f t="shared" ca="1" si="13"/>
        <v>0</v>
      </c>
      <c r="DH115" s="186">
        <f t="shared" ca="1" si="13"/>
        <v>0</v>
      </c>
      <c r="DL115" s="320"/>
      <c r="DM115" s="3" t="s">
        <v>33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0</v>
      </c>
      <c r="DZ115" s="186">
        <f ca="1"/>
        <v>0</v>
      </c>
      <c r="EA115" s="186">
        <f ca="1"/>
        <v>1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20"/>
      <c r="EJ115" s="3" t="s">
        <v>33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0</v>
      </c>
      <c r="EW115" s="186">
        <f ca="1"/>
        <v>0</v>
      </c>
      <c r="EX115" s="186">
        <f ca="1"/>
        <v>1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0</v>
      </c>
      <c r="FC115" s="186">
        <f ca="1"/>
        <v>0</v>
      </c>
      <c r="FD115" s="186">
        <f ca="1"/>
        <v>2.6666666666666662E-7</v>
      </c>
      <c r="FG115" s="209"/>
      <c r="FH115" s="17"/>
      <c r="FI115" s="17"/>
      <c r="FJ115" s="17"/>
      <c r="FK115" s="17"/>
      <c r="FL115" s="320"/>
      <c r="FM115" s="3" t="s">
        <v>33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20"/>
      <c r="HQ115" s="259"/>
      <c r="HR115" s="338"/>
      <c r="HS115" s="39" t="s">
        <v>33</v>
      </c>
      <c r="HT115" s="38">
        <f ca="1"/>
        <v>0</v>
      </c>
      <c r="HU115" s="17" t="s">
        <v>187</v>
      </c>
      <c r="HV115" s="17"/>
      <c r="HW115" s="17"/>
      <c r="HX115" s="38">
        <f t="shared" ca="1" si="16"/>
        <v>0</v>
      </c>
      <c r="HY115" s="38">
        <f t="shared" ca="1" si="14"/>
        <v>0</v>
      </c>
      <c r="HZ115" s="38">
        <f t="shared" ca="1" si="14"/>
        <v>0</v>
      </c>
      <c r="IA115" s="38">
        <f t="shared" ca="1" si="14"/>
        <v>0</v>
      </c>
      <c r="IB115" s="38">
        <f t="shared" ca="1" si="14"/>
        <v>0</v>
      </c>
      <c r="IC115" s="38">
        <f t="shared" ca="1" si="14"/>
        <v>0</v>
      </c>
      <c r="ID115" s="38">
        <f t="shared" ca="1" si="14"/>
        <v>0</v>
      </c>
      <c r="IE115" s="38">
        <f t="shared" ca="1" si="14"/>
        <v>0</v>
      </c>
      <c r="IF115" s="38">
        <f t="shared" ca="1" si="14"/>
        <v>0</v>
      </c>
      <c r="IG115" s="38">
        <f t="shared" ca="1" si="14"/>
        <v>0</v>
      </c>
      <c r="IH115" s="38">
        <f t="shared" ca="1" si="14"/>
        <v>0</v>
      </c>
      <c r="II115" s="38">
        <f t="shared" ca="1" si="14"/>
        <v>0</v>
      </c>
      <c r="IJ115" s="38">
        <f t="shared" ca="1" si="14"/>
        <v>0</v>
      </c>
      <c r="IK115" s="38">
        <f t="shared" ca="1" si="14"/>
        <v>0</v>
      </c>
      <c r="IL115" s="38">
        <f t="shared" ca="1" si="14"/>
        <v>0</v>
      </c>
      <c r="IM115" s="38">
        <f t="shared" ca="1" si="14"/>
        <v>0</v>
      </c>
      <c r="IN115" s="38">
        <f t="shared" ca="1" si="14"/>
        <v>0</v>
      </c>
      <c r="IO115" s="38">
        <f t="shared" ca="1" si="14"/>
        <v>0</v>
      </c>
      <c r="IP115" s="38">
        <f t="shared" ca="1" si="14"/>
        <v>0</v>
      </c>
      <c r="IQ115" s="234"/>
      <c r="IR115" s="338"/>
      <c r="IS115" s="39" t="s">
        <v>33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>
      <c r="A116" s="32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23"/>
      <c r="BB116" s="320"/>
      <c r="BC116" s="3" t="s">
        <v>42</v>
      </c>
      <c r="BD116" s="186">
        <v>1200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7"/>
        <v>1200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20"/>
      <c r="CO116" s="3" t="s">
        <v>42</v>
      </c>
      <c r="CP116" s="186">
        <f t="shared" ca="1" si="15"/>
        <v>0</v>
      </c>
      <c r="CQ116" s="186">
        <f t="shared" ca="1" si="13"/>
        <v>0</v>
      </c>
      <c r="CR116" s="186">
        <f t="shared" ca="1" si="13"/>
        <v>0</v>
      </c>
      <c r="CS116" s="186">
        <f t="shared" ca="1" si="13"/>
        <v>0</v>
      </c>
      <c r="CT116" s="186">
        <f t="shared" ca="1" si="13"/>
        <v>0</v>
      </c>
      <c r="CU116" s="186">
        <f t="shared" ca="1" si="13"/>
        <v>0</v>
      </c>
      <c r="CV116" s="186">
        <f t="shared" ca="1" si="13"/>
        <v>0</v>
      </c>
      <c r="CW116" s="186">
        <f t="shared" ca="1" si="13"/>
        <v>0</v>
      </c>
      <c r="CX116" s="186">
        <f t="shared" ca="1" si="13"/>
        <v>0</v>
      </c>
      <c r="CY116" s="186">
        <f t="shared" ca="1" si="13"/>
        <v>0</v>
      </c>
      <c r="CZ116" s="186">
        <f t="shared" ca="1" si="13"/>
        <v>0</v>
      </c>
      <c r="DA116" s="186">
        <f t="shared" ca="1" si="13"/>
        <v>0</v>
      </c>
      <c r="DB116" s="186">
        <f t="shared" ca="1" si="13"/>
        <v>0</v>
      </c>
      <c r="DC116" s="186">
        <f t="shared" ca="1" si="13"/>
        <v>1200</v>
      </c>
      <c r="DD116" s="186">
        <f t="shared" ca="1" si="13"/>
        <v>0</v>
      </c>
      <c r="DE116" s="186">
        <f t="shared" ca="1" si="13"/>
        <v>0</v>
      </c>
      <c r="DF116" s="186">
        <f t="shared" ca="1" si="13"/>
        <v>0</v>
      </c>
      <c r="DG116" s="186">
        <f t="shared" ca="1" si="13"/>
        <v>0</v>
      </c>
      <c r="DH116" s="186">
        <f t="shared" ca="1" si="13"/>
        <v>0</v>
      </c>
      <c r="DL116" s="320"/>
      <c r="DM116" s="3" t="s">
        <v>42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1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20"/>
      <c r="EJ116" s="3" t="s">
        <v>42</v>
      </c>
      <c r="EK116" s="186">
        <f ca="1"/>
        <v>0</v>
      </c>
      <c r="EL116" s="186">
        <f ca="1"/>
        <v>5.7262477540038771E-20</v>
      </c>
      <c r="EM116" s="186">
        <f ca="1"/>
        <v>0</v>
      </c>
      <c r="EN116" s="186">
        <f ca="1"/>
        <v>0</v>
      </c>
      <c r="EO116" s="186">
        <f ca="1"/>
        <v>-5.7262477540038771E-20</v>
      </c>
      <c r="EP116" s="186">
        <f ca="1"/>
        <v>0</v>
      </c>
      <c r="EQ116" s="186">
        <f ca="1"/>
        <v>0</v>
      </c>
      <c r="ER116" s="186">
        <f ca="1"/>
        <v>5.8636777000999702E-17</v>
      </c>
      <c r="ES116" s="186">
        <f ca="1"/>
        <v>0</v>
      </c>
      <c r="ET116" s="186">
        <f ca="1"/>
        <v>0</v>
      </c>
      <c r="EU116" s="186">
        <f ca="1"/>
        <v>0</v>
      </c>
      <c r="EV116" s="186">
        <f ca="1"/>
        <v>0</v>
      </c>
      <c r="EW116" s="186">
        <f ca="1"/>
        <v>1.0000000000000002</v>
      </c>
      <c r="EX116" s="186">
        <f ca="1"/>
        <v>1.4659194250249926E-17</v>
      </c>
      <c r="EY116" s="186">
        <f ca="1"/>
        <v>0</v>
      </c>
      <c r="EZ116" s="186">
        <f ca="1"/>
        <v>4.6909421600799762E-16</v>
      </c>
      <c r="FA116" s="186">
        <f ca="1"/>
        <v>2.2368155289077645E-22</v>
      </c>
      <c r="FB116" s="186">
        <f ca="1"/>
        <v>2.3999999999999999E-12</v>
      </c>
      <c r="FC116" s="186">
        <f ca="1"/>
        <v>0</v>
      </c>
      <c r="FD116" s="186">
        <f ca="1"/>
        <v>3.495024263918382E-24</v>
      </c>
      <c r="FG116" s="209"/>
      <c r="FH116" s="17"/>
      <c r="FI116" s="17"/>
      <c r="FJ116" s="17"/>
      <c r="FK116" s="17"/>
      <c r="FL116" s="320"/>
      <c r="FM116" s="3" t="s">
        <v>42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20"/>
      <c r="HQ116" s="259"/>
      <c r="HR116" s="338"/>
      <c r="HS116" s="39" t="s">
        <v>42</v>
      </c>
      <c r="HT116" s="38">
        <f ca="1"/>
        <v>0</v>
      </c>
      <c r="HU116" s="17" t="s">
        <v>187</v>
      </c>
      <c r="HV116" s="17"/>
      <c r="HW116" s="17"/>
      <c r="HX116" s="38">
        <f t="shared" ca="1" si="16"/>
        <v>0</v>
      </c>
      <c r="HY116" s="38">
        <f t="shared" ca="1" si="14"/>
        <v>0</v>
      </c>
      <c r="HZ116" s="38">
        <f t="shared" ca="1" si="14"/>
        <v>0</v>
      </c>
      <c r="IA116" s="38">
        <f t="shared" ca="1" si="14"/>
        <v>0</v>
      </c>
      <c r="IB116" s="38">
        <f t="shared" ca="1" si="14"/>
        <v>0</v>
      </c>
      <c r="IC116" s="38">
        <f t="shared" ca="1" si="14"/>
        <v>0</v>
      </c>
      <c r="ID116" s="38">
        <f t="shared" ca="1" si="14"/>
        <v>0</v>
      </c>
      <c r="IE116" s="38">
        <f t="shared" ca="1" si="14"/>
        <v>0</v>
      </c>
      <c r="IF116" s="38">
        <f t="shared" ca="1" si="14"/>
        <v>0</v>
      </c>
      <c r="IG116" s="38">
        <f t="shared" ca="1" si="14"/>
        <v>0</v>
      </c>
      <c r="IH116" s="38">
        <f t="shared" ca="1" si="14"/>
        <v>0</v>
      </c>
      <c r="II116" s="38">
        <f t="shared" ca="1" si="14"/>
        <v>0</v>
      </c>
      <c r="IJ116" s="38">
        <f t="shared" ca="1" si="14"/>
        <v>0</v>
      </c>
      <c r="IK116" s="38">
        <f t="shared" ca="1" si="14"/>
        <v>0</v>
      </c>
      <c r="IL116" s="38">
        <f t="shared" ca="1" si="14"/>
        <v>0</v>
      </c>
      <c r="IM116" s="38">
        <f t="shared" ca="1" si="14"/>
        <v>0</v>
      </c>
      <c r="IN116" s="38">
        <f t="shared" ca="1" si="14"/>
        <v>0</v>
      </c>
      <c r="IO116" s="38">
        <f t="shared" ca="1" si="14"/>
        <v>0</v>
      </c>
      <c r="IP116" s="38">
        <f t="shared" ca="1" si="14"/>
        <v>0</v>
      </c>
      <c r="IQ116" s="234"/>
      <c r="IR116" s="338"/>
      <c r="IS116" s="39" t="s">
        <v>42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2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23"/>
      <c r="BB117" s="320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7"/>
        <v>1799.9799999999996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20"/>
      <c r="CO117" s="3" t="s">
        <v>34</v>
      </c>
      <c r="CP117" s="186">
        <f t="shared" ca="1" si="15"/>
        <v>0</v>
      </c>
      <c r="CQ117" s="186">
        <f t="shared" ca="1" si="13"/>
        <v>0</v>
      </c>
      <c r="CR117" s="186">
        <f t="shared" ca="1" si="13"/>
        <v>0</v>
      </c>
      <c r="CS117" s="186">
        <f t="shared" ca="1" si="13"/>
        <v>0</v>
      </c>
      <c r="CT117" s="186">
        <f t="shared" ref="CT117:DH121" ca="1" si="18">IF((ROW()-ROW($CP$103))=(COLUMN()-COLUMN($CP$103)),INDIRECT("BJ"&amp;ROW()),0)</f>
        <v>0</v>
      </c>
      <c r="CU117" s="186">
        <f t="shared" ca="1" si="18"/>
        <v>0</v>
      </c>
      <c r="CV117" s="186">
        <f t="shared" ca="1" si="18"/>
        <v>0</v>
      </c>
      <c r="CW117" s="186">
        <f t="shared" ca="1" si="18"/>
        <v>0</v>
      </c>
      <c r="CX117" s="186">
        <f t="shared" ca="1" si="18"/>
        <v>0</v>
      </c>
      <c r="CY117" s="186">
        <f t="shared" ca="1" si="18"/>
        <v>0</v>
      </c>
      <c r="CZ117" s="186">
        <f t="shared" ca="1" si="18"/>
        <v>0</v>
      </c>
      <c r="DA117" s="186">
        <f t="shared" ca="1" si="18"/>
        <v>0</v>
      </c>
      <c r="DB117" s="186">
        <f t="shared" ca="1" si="18"/>
        <v>0</v>
      </c>
      <c r="DC117" s="186">
        <f t="shared" ca="1" si="18"/>
        <v>0</v>
      </c>
      <c r="DD117" s="186">
        <f t="shared" ca="1" si="18"/>
        <v>1799.9799999999996</v>
      </c>
      <c r="DE117" s="186">
        <f t="shared" ca="1" si="18"/>
        <v>0</v>
      </c>
      <c r="DF117" s="186">
        <f t="shared" ca="1" si="18"/>
        <v>0</v>
      </c>
      <c r="DG117" s="186">
        <f t="shared" ca="1" si="18"/>
        <v>0</v>
      </c>
      <c r="DH117" s="186">
        <f t="shared" ca="1" si="18"/>
        <v>0</v>
      </c>
      <c r="DL117" s="320"/>
      <c r="DM117" s="3" t="s">
        <v>34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0</v>
      </c>
      <c r="EB117" s="186">
        <f ca="1"/>
        <v>0</v>
      </c>
      <c r="EC117" s="270">
        <f ca="1"/>
        <v>1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20"/>
      <c r="EJ117" s="3" t="s">
        <v>34</v>
      </c>
      <c r="EK117" s="186">
        <f ca="1"/>
        <v>0</v>
      </c>
      <c r="EL117" s="186">
        <f ca="1"/>
        <v>2.4746428041847348E-6</v>
      </c>
      <c r="EM117" s="186">
        <f ca="1"/>
        <v>4.3478682170201523E-4</v>
      </c>
      <c r="EN117" s="186">
        <f ca="1"/>
        <v>0</v>
      </c>
      <c r="EO117" s="186">
        <f ca="1"/>
        <v>2.866964224360344E-6</v>
      </c>
      <c r="EP117" s="186">
        <f ca="1"/>
        <v>4.9841416146328608E-4</v>
      </c>
      <c r="EQ117" s="186">
        <f ca="1"/>
        <v>4.8885329601782085E-4</v>
      </c>
      <c r="ER117" s="186">
        <f ca="1"/>
        <v>1.705191912282171E-3</v>
      </c>
      <c r="ES117" s="186">
        <f ca="1"/>
        <v>1.2662141146486227E-3</v>
      </c>
      <c r="ET117" s="186">
        <f ca="1"/>
        <v>1.2914375033866452E-3</v>
      </c>
      <c r="EU117" s="186">
        <f ca="1"/>
        <v>4.8885329601782085E-4</v>
      </c>
      <c r="EV117" s="186">
        <f ca="1"/>
        <v>1.5515099776411594E-3</v>
      </c>
      <c r="EW117" s="186">
        <f ca="1"/>
        <v>6.4571875169331869E-3</v>
      </c>
      <c r="EX117" s="186">
        <f ca="1"/>
        <v>6.2301770182910754E-4</v>
      </c>
      <c r="EY117" s="186">
        <f ca="1"/>
        <v>1.3444627189264761E-2</v>
      </c>
      <c r="EZ117" s="186">
        <f ca="1"/>
        <v>1.0142574574605532</v>
      </c>
      <c r="FA117" s="186">
        <f ca="1"/>
        <v>1.2170954255198941E-8</v>
      </c>
      <c r="FB117" s="186">
        <f ca="1"/>
        <v>1.5497250040639788E-14</v>
      </c>
      <c r="FC117" s="186">
        <f ca="1"/>
        <v>8.0678518837341011E-11</v>
      </c>
      <c r="FD117" s="186">
        <f ca="1"/>
        <v>1.6613805382109477E-10</v>
      </c>
      <c r="FG117" s="209"/>
      <c r="FH117" s="17"/>
      <c r="FI117" s="17"/>
      <c r="FJ117" s="17"/>
      <c r="FK117" s="17"/>
      <c r="FL117" s="320"/>
      <c r="FM117" s="3" t="s">
        <v>34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1.2662141146486227E-3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20"/>
      <c r="HQ117" s="259"/>
      <c r="HR117" s="338"/>
      <c r="HS117" s="39" t="s">
        <v>34</v>
      </c>
      <c r="HT117" s="38">
        <f ca="1"/>
        <v>0</v>
      </c>
      <c r="HU117" s="17" t="s">
        <v>187</v>
      </c>
      <c r="HV117" s="17"/>
      <c r="HW117" s="17"/>
      <c r="HX117" s="38">
        <f t="shared" ca="1" si="16"/>
        <v>0</v>
      </c>
      <c r="HY117" s="38">
        <f t="shared" ca="1" si="14"/>
        <v>0</v>
      </c>
      <c r="HZ117" s="38">
        <f t="shared" ca="1" si="14"/>
        <v>0</v>
      </c>
      <c r="IA117" s="38">
        <f t="shared" ca="1" si="14"/>
        <v>0</v>
      </c>
      <c r="IB117" s="38">
        <f t="shared" ref="IB117:IP121" ca="1" si="19">IF((ROW()-ROW($HX$103))=(COLUMN()-COLUMN($HX$103)),INDIRECT("HB"&amp;ROW()),0)</f>
        <v>0</v>
      </c>
      <c r="IC117" s="38">
        <f t="shared" ca="1" si="19"/>
        <v>0</v>
      </c>
      <c r="ID117" s="38">
        <f t="shared" ca="1" si="19"/>
        <v>0</v>
      </c>
      <c r="IE117" s="38">
        <f t="shared" ca="1" si="19"/>
        <v>0</v>
      </c>
      <c r="IF117" s="38">
        <f t="shared" ca="1" si="19"/>
        <v>0</v>
      </c>
      <c r="IG117" s="38">
        <f t="shared" ca="1" si="19"/>
        <v>0</v>
      </c>
      <c r="IH117" s="38">
        <f t="shared" ca="1" si="19"/>
        <v>0</v>
      </c>
      <c r="II117" s="38">
        <f t="shared" ca="1" si="19"/>
        <v>0</v>
      </c>
      <c r="IJ117" s="38">
        <f t="shared" ca="1" si="19"/>
        <v>0</v>
      </c>
      <c r="IK117" s="38">
        <f t="shared" ca="1" si="19"/>
        <v>0</v>
      </c>
      <c r="IL117" s="38">
        <f t="shared" ca="1" si="19"/>
        <v>0</v>
      </c>
      <c r="IM117" s="38">
        <f t="shared" ca="1" si="19"/>
        <v>0</v>
      </c>
      <c r="IN117" s="38">
        <f t="shared" ca="1" si="19"/>
        <v>0</v>
      </c>
      <c r="IO117" s="38">
        <f t="shared" ca="1" si="19"/>
        <v>0</v>
      </c>
      <c r="IP117" s="38">
        <f t="shared" ca="1" si="19"/>
        <v>0</v>
      </c>
      <c r="IQ117" s="234"/>
      <c r="IR117" s="338"/>
      <c r="IS117" s="39" t="s">
        <v>34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 ht="16" customHeight="1">
      <c r="A118" s="32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23"/>
      <c r="BB118" s="320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185"/>
      <c r="BJ118" s="186">
        <f t="shared" si="17"/>
        <v>500000000000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20"/>
      <c r="CO118" s="3" t="s">
        <v>35</v>
      </c>
      <c r="CP118" s="186">
        <f t="shared" ca="1" si="15"/>
        <v>0</v>
      </c>
      <c r="CQ118" s="186">
        <f t="shared" ca="1" si="15"/>
        <v>0</v>
      </c>
      <c r="CR118" s="186">
        <f t="shared" ca="1" si="15"/>
        <v>0</v>
      </c>
      <c r="CS118" s="186">
        <f t="shared" ca="1" si="15"/>
        <v>0</v>
      </c>
      <c r="CT118" s="186">
        <f t="shared" ca="1" si="15"/>
        <v>0</v>
      </c>
      <c r="CU118" s="186">
        <f t="shared" ca="1" si="15"/>
        <v>0</v>
      </c>
      <c r="CV118" s="186">
        <f t="shared" ca="1" si="15"/>
        <v>0</v>
      </c>
      <c r="CW118" s="186">
        <f t="shared" ca="1" si="15"/>
        <v>0</v>
      </c>
      <c r="CX118" s="186">
        <f t="shared" ca="1" si="15"/>
        <v>0</v>
      </c>
      <c r="CY118" s="186">
        <f t="shared" ca="1" si="15"/>
        <v>0</v>
      </c>
      <c r="CZ118" s="186">
        <f t="shared" ca="1" si="15"/>
        <v>0</v>
      </c>
      <c r="DA118" s="186">
        <f t="shared" ca="1" si="15"/>
        <v>0</v>
      </c>
      <c r="DB118" s="186">
        <f t="shared" ca="1" si="15"/>
        <v>0</v>
      </c>
      <c r="DC118" s="186">
        <f t="shared" ca="1" si="15"/>
        <v>0</v>
      </c>
      <c r="DD118" s="186">
        <f t="shared" ca="1" si="15"/>
        <v>0</v>
      </c>
      <c r="DE118" s="186">
        <f t="shared" ca="1" si="15"/>
        <v>500000000000</v>
      </c>
      <c r="DF118" s="186">
        <f t="shared" ca="1" si="18"/>
        <v>0</v>
      </c>
      <c r="DG118" s="186">
        <f t="shared" ca="1" si="18"/>
        <v>0</v>
      </c>
      <c r="DH118" s="186">
        <f t="shared" ca="1" si="18"/>
        <v>0</v>
      </c>
      <c r="DL118" s="320"/>
      <c r="DM118" s="3" t="s">
        <v>35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1</v>
      </c>
      <c r="EG118" s="186">
        <f ca="1"/>
        <v>0</v>
      </c>
      <c r="EI118" s="320"/>
      <c r="EJ118" s="3" t="s">
        <v>35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0</v>
      </c>
      <c r="FB118" s="186">
        <f ca="1"/>
        <v>0</v>
      </c>
      <c r="FC118" s="186">
        <f ca="1"/>
        <v>1</v>
      </c>
      <c r="FD118" s="186">
        <f ca="1"/>
        <v>0</v>
      </c>
      <c r="FG118" s="209"/>
      <c r="FH118" s="17"/>
      <c r="FI118" s="17"/>
      <c r="FJ118" s="17"/>
      <c r="FK118" s="17"/>
      <c r="FL118" s="320"/>
      <c r="FM118" s="3" t="s">
        <v>35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20"/>
      <c r="HQ118" s="259"/>
      <c r="HR118" s="338"/>
      <c r="HS118" s="39" t="s">
        <v>35</v>
      </c>
      <c r="HT118" s="38">
        <f ca="1"/>
        <v>0</v>
      </c>
      <c r="HU118" s="17" t="s">
        <v>188</v>
      </c>
      <c r="HV118" s="17"/>
      <c r="HW118" s="17"/>
      <c r="HX118" s="38">
        <f t="shared" ca="1" si="16"/>
        <v>0</v>
      </c>
      <c r="HY118" s="38">
        <f t="shared" ca="1" si="16"/>
        <v>0</v>
      </c>
      <c r="HZ118" s="38">
        <f t="shared" ca="1" si="16"/>
        <v>0</v>
      </c>
      <c r="IA118" s="38">
        <f t="shared" ca="1" si="16"/>
        <v>0</v>
      </c>
      <c r="IB118" s="38">
        <f t="shared" ca="1" si="16"/>
        <v>0</v>
      </c>
      <c r="IC118" s="38">
        <f t="shared" ca="1" si="16"/>
        <v>0</v>
      </c>
      <c r="ID118" s="38">
        <f t="shared" ca="1" si="16"/>
        <v>0</v>
      </c>
      <c r="IE118" s="38">
        <f t="shared" ca="1" si="16"/>
        <v>0</v>
      </c>
      <c r="IF118" s="38">
        <f t="shared" ca="1" si="16"/>
        <v>0</v>
      </c>
      <c r="IG118" s="38">
        <f t="shared" ca="1" si="16"/>
        <v>0</v>
      </c>
      <c r="IH118" s="38">
        <f t="shared" ca="1" si="16"/>
        <v>0</v>
      </c>
      <c r="II118" s="38">
        <f t="shared" ca="1" si="16"/>
        <v>0</v>
      </c>
      <c r="IJ118" s="38">
        <f t="shared" ca="1" si="16"/>
        <v>0</v>
      </c>
      <c r="IK118" s="38">
        <f t="shared" ca="1" si="16"/>
        <v>0</v>
      </c>
      <c r="IL118" s="38">
        <f t="shared" ca="1" si="16"/>
        <v>0</v>
      </c>
      <c r="IM118" s="38">
        <f t="shared" ca="1" si="16"/>
        <v>0</v>
      </c>
      <c r="IN118" s="38">
        <f t="shared" ca="1" si="19"/>
        <v>0</v>
      </c>
      <c r="IO118" s="38">
        <f t="shared" ca="1" si="19"/>
        <v>0</v>
      </c>
      <c r="IP118" s="38">
        <f t="shared" ca="1" si="19"/>
        <v>0</v>
      </c>
      <c r="IQ118" s="234"/>
      <c r="IR118" s="338"/>
      <c r="IS118" s="39" t="s">
        <v>35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2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23"/>
      <c r="BB119" s="320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185"/>
      <c r="BJ119" s="186">
        <f t="shared" si="17"/>
        <v>75000000000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20"/>
      <c r="CO119" s="3" t="s">
        <v>36</v>
      </c>
      <c r="CP119" s="186">
        <f t="shared" ca="1" si="15"/>
        <v>0</v>
      </c>
      <c r="CQ119" s="186">
        <f t="shared" ca="1" si="15"/>
        <v>0</v>
      </c>
      <c r="CR119" s="186">
        <f t="shared" ca="1" si="15"/>
        <v>0</v>
      </c>
      <c r="CS119" s="186">
        <f t="shared" ca="1" si="15"/>
        <v>0</v>
      </c>
      <c r="CT119" s="186">
        <f t="shared" ca="1" si="15"/>
        <v>0</v>
      </c>
      <c r="CU119" s="186">
        <f t="shared" ca="1" si="15"/>
        <v>0</v>
      </c>
      <c r="CV119" s="186">
        <f t="shared" ca="1" si="15"/>
        <v>0</v>
      </c>
      <c r="CW119" s="186">
        <f t="shared" ca="1" si="15"/>
        <v>0</v>
      </c>
      <c r="CX119" s="186">
        <f t="shared" ca="1" si="15"/>
        <v>0</v>
      </c>
      <c r="CY119" s="186">
        <f t="shared" ca="1" si="15"/>
        <v>0</v>
      </c>
      <c r="CZ119" s="186">
        <f t="shared" ca="1" si="15"/>
        <v>0</v>
      </c>
      <c r="DA119" s="186">
        <f t="shared" ca="1" si="15"/>
        <v>0</v>
      </c>
      <c r="DB119" s="186">
        <f t="shared" ca="1" si="15"/>
        <v>0</v>
      </c>
      <c r="DC119" s="186">
        <f t="shared" ca="1" si="15"/>
        <v>0</v>
      </c>
      <c r="DD119" s="186">
        <f t="shared" ca="1" si="15"/>
        <v>0</v>
      </c>
      <c r="DE119" s="186">
        <f t="shared" ca="1" si="15"/>
        <v>0</v>
      </c>
      <c r="DF119" s="186">
        <f t="shared" ca="1" si="18"/>
        <v>75000000000</v>
      </c>
      <c r="DG119" s="186">
        <f t="shared" ca="1" si="18"/>
        <v>0</v>
      </c>
      <c r="DH119" s="186">
        <f t="shared" ca="1" si="18"/>
        <v>0</v>
      </c>
      <c r="DL119" s="320"/>
      <c r="DM119" s="3" t="s">
        <v>36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0.99999999999999989</v>
      </c>
      <c r="EI119" s="320"/>
      <c r="EJ119" s="3" t="s">
        <v>36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</v>
      </c>
      <c r="FC119" s="186">
        <f ca="1"/>
        <v>0</v>
      </c>
      <c r="FD119" s="186">
        <f ca="1"/>
        <v>0.99999999999999989</v>
      </c>
      <c r="FG119" s="209"/>
      <c r="FH119" s="17"/>
      <c r="FI119" s="17"/>
      <c r="FJ119" s="17"/>
      <c r="FK119" s="17"/>
      <c r="FL119" s="320"/>
      <c r="FM119" s="3" t="s">
        <v>36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20"/>
      <c r="HQ119" s="259"/>
      <c r="HR119" s="338"/>
      <c r="HS119" s="39" t="s">
        <v>36</v>
      </c>
      <c r="HT119" s="38">
        <f ca="1"/>
        <v>0</v>
      </c>
      <c r="HU119" s="17" t="s">
        <v>189</v>
      </c>
      <c r="HV119" s="17"/>
      <c r="HW119" s="17"/>
      <c r="HX119" s="38">
        <f t="shared" ca="1" si="16"/>
        <v>0</v>
      </c>
      <c r="HY119" s="38">
        <f t="shared" ca="1" si="16"/>
        <v>0</v>
      </c>
      <c r="HZ119" s="38">
        <f t="shared" ca="1" si="16"/>
        <v>0</v>
      </c>
      <c r="IA119" s="38">
        <f t="shared" ca="1" si="16"/>
        <v>0</v>
      </c>
      <c r="IB119" s="38">
        <f t="shared" ca="1" si="16"/>
        <v>0</v>
      </c>
      <c r="IC119" s="38">
        <f t="shared" ca="1" si="16"/>
        <v>0</v>
      </c>
      <c r="ID119" s="38">
        <f t="shared" ca="1" si="16"/>
        <v>0</v>
      </c>
      <c r="IE119" s="38">
        <f t="shared" ca="1" si="16"/>
        <v>0</v>
      </c>
      <c r="IF119" s="38">
        <f t="shared" ca="1" si="16"/>
        <v>0</v>
      </c>
      <c r="IG119" s="38">
        <f t="shared" ca="1" si="16"/>
        <v>0</v>
      </c>
      <c r="IH119" s="38">
        <f t="shared" ca="1" si="16"/>
        <v>0</v>
      </c>
      <c r="II119" s="38">
        <f t="shared" ca="1" si="16"/>
        <v>0</v>
      </c>
      <c r="IJ119" s="38">
        <f t="shared" ca="1" si="16"/>
        <v>0</v>
      </c>
      <c r="IK119" s="38">
        <f t="shared" ca="1" si="16"/>
        <v>0</v>
      </c>
      <c r="IL119" s="38">
        <f t="shared" ca="1" si="16"/>
        <v>0</v>
      </c>
      <c r="IM119" s="38">
        <f t="shared" ca="1" si="16"/>
        <v>0</v>
      </c>
      <c r="IN119" s="38">
        <f t="shared" ca="1" si="19"/>
        <v>0</v>
      </c>
      <c r="IO119" s="38">
        <f t="shared" ca="1" si="19"/>
        <v>0</v>
      </c>
      <c r="IP119" s="38">
        <f t="shared" ca="1" si="19"/>
        <v>0</v>
      </c>
      <c r="IQ119" s="234"/>
      <c r="IR119" s="338"/>
      <c r="IS119" s="39" t="s">
        <v>36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2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23"/>
      <c r="BB120" s="320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185"/>
      <c r="BJ120" s="186">
        <f t="shared" si="17"/>
        <v>500000000000000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20"/>
      <c r="CO120" s="3" t="s">
        <v>41</v>
      </c>
      <c r="CP120" s="186">
        <f t="shared" ca="1" si="15"/>
        <v>0</v>
      </c>
      <c r="CQ120" s="186">
        <f t="shared" ca="1" si="15"/>
        <v>0</v>
      </c>
      <c r="CR120" s="186">
        <f t="shared" ca="1" si="15"/>
        <v>0</v>
      </c>
      <c r="CS120" s="186">
        <f t="shared" ca="1" si="15"/>
        <v>0</v>
      </c>
      <c r="CT120" s="186">
        <f t="shared" ca="1" si="15"/>
        <v>0</v>
      </c>
      <c r="CU120" s="186">
        <f t="shared" ca="1" si="15"/>
        <v>0</v>
      </c>
      <c r="CV120" s="186">
        <f t="shared" ca="1" si="15"/>
        <v>0</v>
      </c>
      <c r="CW120" s="186">
        <f t="shared" ca="1" si="15"/>
        <v>0</v>
      </c>
      <c r="CX120" s="186">
        <f t="shared" ca="1" si="15"/>
        <v>0</v>
      </c>
      <c r="CY120" s="186">
        <f t="shared" ca="1" si="15"/>
        <v>0</v>
      </c>
      <c r="CZ120" s="186">
        <f t="shared" ca="1" si="15"/>
        <v>0</v>
      </c>
      <c r="DA120" s="186">
        <f t="shared" ca="1" si="15"/>
        <v>0</v>
      </c>
      <c r="DB120" s="186">
        <f t="shared" ca="1" si="15"/>
        <v>0</v>
      </c>
      <c r="DC120" s="186">
        <f t="shared" ca="1" si="15"/>
        <v>0</v>
      </c>
      <c r="DD120" s="186">
        <f t="shared" ca="1" si="15"/>
        <v>0</v>
      </c>
      <c r="DE120" s="186">
        <f t="shared" ca="1" si="15"/>
        <v>0</v>
      </c>
      <c r="DF120" s="186">
        <f t="shared" ca="1" si="18"/>
        <v>0</v>
      </c>
      <c r="DG120" s="186">
        <f t="shared" ca="1" si="18"/>
        <v>500000000000000</v>
      </c>
      <c r="DH120" s="186">
        <f t="shared" ca="1" si="18"/>
        <v>0</v>
      </c>
      <c r="DL120" s="320"/>
      <c r="DM120" s="3" t="s">
        <v>41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1</v>
      </c>
      <c r="EF120" s="186">
        <f ca="1"/>
        <v>0</v>
      </c>
      <c r="EG120" s="186">
        <f ca="1"/>
        <v>0</v>
      </c>
      <c r="EI120" s="320"/>
      <c r="EJ120" s="3" t="s">
        <v>41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1</v>
      </c>
      <c r="FC120" s="186">
        <f ca="1"/>
        <v>0</v>
      </c>
      <c r="FD120" s="186">
        <f ca="1"/>
        <v>0</v>
      </c>
      <c r="FG120" s="209"/>
      <c r="FH120" s="17"/>
      <c r="FI120" s="17"/>
      <c r="FJ120" s="17"/>
      <c r="FK120" s="17"/>
      <c r="FL120" s="320"/>
      <c r="FM120" s="3" t="s">
        <v>41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20"/>
      <c r="HQ120" s="259"/>
      <c r="HR120" s="338"/>
      <c r="HS120" s="39" t="s">
        <v>41</v>
      </c>
      <c r="HT120" s="38">
        <f ca="1"/>
        <v>0</v>
      </c>
      <c r="HU120" s="17" t="s">
        <v>190</v>
      </c>
      <c r="HV120" s="17"/>
      <c r="HW120" s="17"/>
      <c r="HX120" s="38">
        <f t="shared" ca="1" si="16"/>
        <v>0</v>
      </c>
      <c r="HY120" s="38">
        <f t="shared" ca="1" si="16"/>
        <v>0</v>
      </c>
      <c r="HZ120" s="38">
        <f t="shared" ca="1" si="16"/>
        <v>0</v>
      </c>
      <c r="IA120" s="38">
        <f t="shared" ca="1" si="16"/>
        <v>0</v>
      </c>
      <c r="IB120" s="38">
        <f t="shared" ca="1" si="16"/>
        <v>0</v>
      </c>
      <c r="IC120" s="38">
        <f t="shared" ca="1" si="16"/>
        <v>0</v>
      </c>
      <c r="ID120" s="38">
        <f t="shared" ca="1" si="16"/>
        <v>0</v>
      </c>
      <c r="IE120" s="38">
        <f t="shared" ca="1" si="16"/>
        <v>0</v>
      </c>
      <c r="IF120" s="38">
        <f t="shared" ca="1" si="16"/>
        <v>0</v>
      </c>
      <c r="IG120" s="38">
        <f t="shared" ca="1" si="16"/>
        <v>0</v>
      </c>
      <c r="IH120" s="38">
        <f t="shared" ca="1" si="16"/>
        <v>0</v>
      </c>
      <c r="II120" s="38">
        <f t="shared" ca="1" si="16"/>
        <v>0</v>
      </c>
      <c r="IJ120" s="38">
        <f t="shared" ca="1" si="16"/>
        <v>0</v>
      </c>
      <c r="IK120" s="38">
        <f t="shared" ca="1" si="16"/>
        <v>0</v>
      </c>
      <c r="IL120" s="38">
        <f t="shared" ca="1" si="16"/>
        <v>0</v>
      </c>
      <c r="IM120" s="38">
        <f t="shared" ca="1" si="16"/>
        <v>0</v>
      </c>
      <c r="IN120" s="38">
        <f t="shared" ca="1" si="19"/>
        <v>0</v>
      </c>
      <c r="IO120" s="38">
        <f t="shared" ca="1" si="19"/>
        <v>0</v>
      </c>
      <c r="IP120" s="38">
        <f t="shared" ca="1" si="19"/>
        <v>0</v>
      </c>
      <c r="IQ120" s="234"/>
      <c r="IR120" s="338"/>
      <c r="IS120" s="39" t="s">
        <v>41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2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23"/>
      <c r="BB121" s="320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185"/>
      <c r="BJ121" s="186">
        <f t="shared" si="17"/>
        <v>150000000000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20"/>
      <c r="CO121" s="3" t="s">
        <v>136</v>
      </c>
      <c r="CP121" s="186">
        <f t="shared" ca="1" si="15"/>
        <v>0</v>
      </c>
      <c r="CQ121" s="186">
        <f t="shared" ca="1" si="15"/>
        <v>0</v>
      </c>
      <c r="CR121" s="186">
        <f t="shared" ca="1" si="15"/>
        <v>0</v>
      </c>
      <c r="CS121" s="186">
        <f t="shared" ca="1" si="15"/>
        <v>0</v>
      </c>
      <c r="CT121" s="186">
        <f t="shared" ca="1" si="15"/>
        <v>0</v>
      </c>
      <c r="CU121" s="186">
        <f t="shared" ca="1" si="15"/>
        <v>0</v>
      </c>
      <c r="CV121" s="186">
        <f t="shared" ca="1" si="15"/>
        <v>0</v>
      </c>
      <c r="CW121" s="186">
        <f t="shared" ca="1" si="15"/>
        <v>0</v>
      </c>
      <c r="CX121" s="186">
        <f t="shared" ca="1" si="15"/>
        <v>0</v>
      </c>
      <c r="CY121" s="186">
        <f t="shared" ca="1" si="15"/>
        <v>0</v>
      </c>
      <c r="CZ121" s="186">
        <f t="shared" ca="1" si="15"/>
        <v>0</v>
      </c>
      <c r="DA121" s="186">
        <f t="shared" ca="1" si="15"/>
        <v>0</v>
      </c>
      <c r="DB121" s="186">
        <f t="shared" ca="1" si="15"/>
        <v>0</v>
      </c>
      <c r="DC121" s="186">
        <f t="shared" ca="1" si="15"/>
        <v>0</v>
      </c>
      <c r="DD121" s="186">
        <f t="shared" ca="1" si="15"/>
        <v>0</v>
      </c>
      <c r="DE121" s="186">
        <f t="shared" ca="1" si="15"/>
        <v>0</v>
      </c>
      <c r="DF121" s="186">
        <f t="shared" ca="1" si="18"/>
        <v>0</v>
      </c>
      <c r="DG121" s="186">
        <f t="shared" ca="1" si="18"/>
        <v>0</v>
      </c>
      <c r="DH121" s="186">
        <f t="shared" ca="1" si="18"/>
        <v>150000000000</v>
      </c>
      <c r="DL121" s="320"/>
      <c r="DM121" s="3" t="s">
        <v>136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270">
        <f ca="1"/>
        <v>1.0000000000000002</v>
      </c>
      <c r="EE121" s="186">
        <f ca="1"/>
        <v>0</v>
      </c>
      <c r="EF121" s="186">
        <f ca="1"/>
        <v>0</v>
      </c>
      <c r="EG121" s="186">
        <f ca="1"/>
        <v>0</v>
      </c>
      <c r="EI121" s="320"/>
      <c r="EJ121" s="3" t="s">
        <v>136</v>
      </c>
      <c r="EK121" s="186">
        <f ca="1"/>
        <v>0</v>
      </c>
      <c r="EL121" s="186">
        <f ca="1"/>
        <v>206.22252504344883</v>
      </c>
      <c r="EM121" s="186">
        <f ca="1"/>
        <v>36232.637726697874</v>
      </c>
      <c r="EN121" s="186">
        <f ca="1"/>
        <v>0</v>
      </c>
      <c r="EO121" s="186">
        <f ca="1"/>
        <v>238.9163399893614</v>
      </c>
      <c r="EP121" s="186">
        <f ca="1"/>
        <v>41534.974954995116</v>
      </c>
      <c r="EQ121" s="186">
        <f ca="1"/>
        <v>40738.227315121971</v>
      </c>
      <c r="ER121" s="186">
        <f ca="1"/>
        <v>142100.90492245677</v>
      </c>
      <c r="ES121" s="186">
        <f ca="1"/>
        <v>105519.01532088841</v>
      </c>
      <c r="ET121" s="186">
        <f ca="1"/>
        <v>107620.98773763918</v>
      </c>
      <c r="EU121" s="186">
        <f ca="1"/>
        <v>40738.227315121971</v>
      </c>
      <c r="EV121" s="186">
        <f ca="1"/>
        <v>129293.93473603761</v>
      </c>
      <c r="EW121" s="186">
        <f ca="1"/>
        <v>538104.93868819578</v>
      </c>
      <c r="EX121" s="186">
        <f ca="1"/>
        <v>51918.718693743904</v>
      </c>
      <c r="EY121" s="186">
        <f ca="1"/>
        <v>1120398.0479725956</v>
      </c>
      <c r="EZ121" s="186">
        <f ca="1"/>
        <v>1188134.6565422814</v>
      </c>
      <c r="FA121" s="186">
        <f ca="1"/>
        <v>1.0142574574605534</v>
      </c>
      <c r="FB121" s="186">
        <f ca="1"/>
        <v>1.2914518528516701E-6</v>
      </c>
      <c r="FC121" s="186">
        <f ca="1"/>
        <v>6.7232846062739559E-3</v>
      </c>
      <c r="FD121" s="186">
        <f ca="1"/>
        <v>1.3844991651665039E-2</v>
      </c>
      <c r="FG121" s="209"/>
      <c r="FH121" s="17"/>
      <c r="FI121" s="17"/>
      <c r="FJ121" s="17"/>
      <c r="FK121" s="17"/>
      <c r="FL121" s="320"/>
      <c r="FM121" s="3" t="s">
        <v>136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105519.01532088841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20"/>
      <c r="HQ121" s="259"/>
      <c r="HR121" s="338"/>
      <c r="HS121" s="39" t="s">
        <v>136</v>
      </c>
      <c r="HT121" s="38">
        <f ca="1"/>
        <v>0</v>
      </c>
      <c r="HU121" s="17" t="s">
        <v>191</v>
      </c>
      <c r="HV121" s="17"/>
      <c r="HW121" s="17"/>
      <c r="HX121" s="38">
        <f t="shared" ca="1" si="16"/>
        <v>0</v>
      </c>
      <c r="HY121" s="38">
        <f t="shared" ca="1" si="16"/>
        <v>0</v>
      </c>
      <c r="HZ121" s="38">
        <f t="shared" ca="1" si="16"/>
        <v>0</v>
      </c>
      <c r="IA121" s="38">
        <f t="shared" ca="1" si="16"/>
        <v>0</v>
      </c>
      <c r="IB121" s="38">
        <f t="shared" ca="1" si="16"/>
        <v>0</v>
      </c>
      <c r="IC121" s="38">
        <f t="shared" ca="1" si="16"/>
        <v>0</v>
      </c>
      <c r="ID121" s="38">
        <f t="shared" ca="1" si="16"/>
        <v>0</v>
      </c>
      <c r="IE121" s="38">
        <f t="shared" ca="1" si="16"/>
        <v>0</v>
      </c>
      <c r="IF121" s="38">
        <f t="shared" ca="1" si="16"/>
        <v>0</v>
      </c>
      <c r="IG121" s="38">
        <f t="shared" ca="1" si="16"/>
        <v>0</v>
      </c>
      <c r="IH121" s="38">
        <f t="shared" ca="1" si="16"/>
        <v>0</v>
      </c>
      <c r="II121" s="38">
        <f t="shared" ca="1" si="16"/>
        <v>0</v>
      </c>
      <c r="IJ121" s="38">
        <f t="shared" ca="1" si="16"/>
        <v>0</v>
      </c>
      <c r="IK121" s="38">
        <f t="shared" ca="1" si="16"/>
        <v>0</v>
      </c>
      <c r="IL121" s="38">
        <f t="shared" ca="1" si="16"/>
        <v>0</v>
      </c>
      <c r="IM121" s="38">
        <f t="shared" ca="1" si="16"/>
        <v>0</v>
      </c>
      <c r="IN121" s="38">
        <f t="shared" ca="1" si="19"/>
        <v>0</v>
      </c>
      <c r="IO121" s="38">
        <f t="shared" ca="1" si="19"/>
        <v>0</v>
      </c>
      <c r="IP121" s="38">
        <f t="shared" ca="1" si="19"/>
        <v>0</v>
      </c>
      <c r="IQ121" s="234"/>
      <c r="IR121" s="338"/>
      <c r="IS121" s="39" t="s">
        <v>136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20">
      <c r="A122" s="23"/>
      <c r="C122" s="321"/>
      <c r="D122" s="321"/>
      <c r="E122" s="321"/>
      <c r="F122" s="321"/>
      <c r="G122" s="321"/>
      <c r="H122" s="321"/>
      <c r="I122" s="321"/>
      <c r="J122" s="321"/>
      <c r="K122" s="321"/>
      <c r="L122" s="321"/>
      <c r="M122" s="321"/>
      <c r="N122" s="321"/>
      <c r="O122" s="321"/>
      <c r="P122" s="321"/>
      <c r="Q122" s="321"/>
      <c r="R122" s="321"/>
      <c r="S122" s="321"/>
      <c r="T122" s="321"/>
      <c r="U122" s="321"/>
      <c r="V122" s="321"/>
      <c r="BD122" s="334"/>
      <c r="BE122" s="334"/>
      <c r="BF122" s="334"/>
      <c r="BG122" s="334"/>
      <c r="BH122" s="334"/>
      <c r="BI122" s="25"/>
      <c r="BJ122" s="184" t="s">
        <v>105</v>
      </c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180"/>
      <c r="CK122" s="141"/>
      <c r="CL122" s="141"/>
      <c r="CM122" s="36"/>
      <c r="CN122" s="141"/>
      <c r="CO122" s="36"/>
      <c r="CP122" s="321" t="s">
        <v>111</v>
      </c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C122" s="321"/>
      <c r="DD122" s="321"/>
      <c r="DE122" s="321"/>
      <c r="DF122" s="321"/>
      <c r="DG122" s="321"/>
      <c r="DH122" s="321"/>
      <c r="DN122" s="340" t="s">
        <v>18</v>
      </c>
      <c r="DO122" s="340"/>
      <c r="DP122" s="340"/>
      <c r="DQ122" s="340"/>
      <c r="DR122" s="340"/>
      <c r="DS122" s="340"/>
      <c r="DT122" s="340"/>
      <c r="DU122" s="340"/>
      <c r="DV122" s="340"/>
      <c r="DW122" s="340"/>
      <c r="DX122" s="340"/>
      <c r="DY122" s="340"/>
      <c r="DZ122" s="340"/>
      <c r="EA122" s="340"/>
      <c r="EB122" s="340"/>
      <c r="EC122" s="340"/>
      <c r="ED122" s="340"/>
      <c r="EE122" s="340"/>
      <c r="EF122" s="340"/>
      <c r="EG122" s="340"/>
      <c r="EK122" s="330" t="s">
        <v>129</v>
      </c>
      <c r="EL122" s="330"/>
      <c r="EM122" s="330"/>
      <c r="EN122" s="330"/>
      <c r="EO122" s="330"/>
      <c r="EP122" s="330"/>
      <c r="EQ122" s="330"/>
      <c r="ER122" s="330"/>
      <c r="ES122" s="330"/>
      <c r="ET122" s="330"/>
      <c r="EU122" s="330"/>
      <c r="EV122" s="330"/>
      <c r="EW122" s="330"/>
      <c r="EX122" s="330"/>
      <c r="EY122" s="330"/>
      <c r="EZ122" s="330"/>
      <c r="FA122" s="330"/>
      <c r="FB122" s="330"/>
      <c r="FC122" s="330"/>
      <c r="FD122" s="330"/>
      <c r="FG122" s="209"/>
      <c r="FH122" s="17"/>
      <c r="FI122" s="17"/>
      <c r="FJ122" s="17"/>
      <c r="FK122" s="17"/>
      <c r="FL122" s="17"/>
      <c r="FM122" s="17"/>
      <c r="FN122" s="330" t="s">
        <v>176</v>
      </c>
      <c r="FO122" s="330"/>
      <c r="FP122" s="330"/>
      <c r="FQ122" s="330"/>
      <c r="FR122" s="330"/>
      <c r="FS122" s="330"/>
      <c r="FT122" s="330"/>
      <c r="FU122" s="330"/>
      <c r="FV122" s="330"/>
      <c r="FW122" s="330"/>
      <c r="FX122" s="330"/>
      <c r="FY122" s="330"/>
      <c r="FZ122" s="330"/>
      <c r="GA122" s="330"/>
      <c r="GB122" s="330"/>
      <c r="GC122" s="330"/>
      <c r="GD122" s="330"/>
      <c r="GE122" s="330"/>
      <c r="GF122" s="330"/>
      <c r="GG122" s="330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Q122" s="258"/>
      <c r="HR122" s="236"/>
      <c r="HS122" s="17"/>
      <c r="HT122" s="236" t="s">
        <v>213</v>
      </c>
      <c r="HU122" s="17"/>
      <c r="HV122" s="17"/>
      <c r="HW122" s="17"/>
      <c r="HX122" s="330" t="s">
        <v>194</v>
      </c>
      <c r="HY122" s="330"/>
      <c r="HZ122" s="330"/>
      <c r="IA122" s="330"/>
      <c r="IB122" s="330"/>
      <c r="IC122" s="330"/>
      <c r="ID122" s="330"/>
      <c r="IE122" s="330"/>
      <c r="IF122" s="330"/>
      <c r="IG122" s="330"/>
      <c r="IH122" s="330"/>
      <c r="II122" s="330"/>
      <c r="IJ122" s="330"/>
      <c r="IK122" s="330"/>
      <c r="IL122" s="330"/>
      <c r="IM122" s="330"/>
      <c r="IN122" s="330"/>
      <c r="IO122" s="330"/>
      <c r="IP122" s="330"/>
      <c r="IQ122" s="235"/>
      <c r="IR122" s="17"/>
      <c r="IS122" s="17"/>
      <c r="IT122" s="343" t="s">
        <v>196</v>
      </c>
      <c r="IU122" s="343"/>
      <c r="IV122" s="343"/>
      <c r="IW122" s="343"/>
      <c r="IX122" s="343"/>
      <c r="IY122" s="343"/>
      <c r="IZ122" s="343"/>
      <c r="JA122" s="343"/>
      <c r="JB122" s="343"/>
      <c r="JC122" s="343"/>
      <c r="JD122" s="343"/>
      <c r="JE122" s="343"/>
      <c r="JF122" s="343"/>
      <c r="JG122" s="343"/>
      <c r="JH122" s="343"/>
      <c r="JI122" s="343"/>
      <c r="JJ122" s="343"/>
      <c r="JK122" s="343"/>
      <c r="JL122" s="343"/>
      <c r="JM122" s="343"/>
      <c r="JN122" s="254"/>
    </row>
    <row r="123" spans="1:274">
      <c r="BB123" s="25"/>
      <c r="BC123" s="25"/>
      <c r="BD123" s="25"/>
      <c r="BE123" s="25"/>
      <c r="BF123" s="25"/>
      <c r="BG123" s="183"/>
      <c r="BH123" s="36"/>
      <c r="BI123" s="18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140"/>
      <c r="CR123" s="36"/>
      <c r="CS123" s="36"/>
      <c r="FG123" s="209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Q123" s="258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6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36">
        <f ca="1">SUM(JC103:JC121)</f>
        <v>0</v>
      </c>
      <c r="JK123" s="236">
        <f ca="1">SUM(JD103:JD121)</f>
        <v>0</v>
      </c>
      <c r="JL123" s="236">
        <f ca="1">SUM(JE103:JE121)</f>
        <v>0</v>
      </c>
      <c r="JM123" s="236">
        <f ca="1">SUM(JF103:JF121)</f>
        <v>0</v>
      </c>
      <c r="JN123" s="254"/>
    </row>
    <row r="124" spans="1:274">
      <c r="B124" s="3" t="s">
        <v>11</v>
      </c>
      <c r="C124" s="7">
        <f>SUM(C103:C121)</f>
        <v>50000</v>
      </c>
      <c r="D124" s="186">
        <f t="shared" ref="D124:V124" si="20">SUM(D103:D121)</f>
        <v>47500</v>
      </c>
      <c r="E124" s="186">
        <f t="shared" si="20"/>
        <v>47000</v>
      </c>
      <c r="F124" s="186">
        <f t="shared" si="20"/>
        <v>43000</v>
      </c>
      <c r="G124" s="186">
        <f t="shared" si="20"/>
        <v>41000</v>
      </c>
      <c r="H124" s="186">
        <f t="shared" si="20"/>
        <v>41000</v>
      </c>
      <c r="I124" s="186">
        <f t="shared" si="20"/>
        <v>15500</v>
      </c>
      <c r="J124" s="186">
        <f t="shared" si="20"/>
        <v>15150</v>
      </c>
      <c r="K124" s="186">
        <f t="shared" si="20"/>
        <v>6400</v>
      </c>
      <c r="L124" s="186">
        <f t="shared" si="20"/>
        <v>6275</v>
      </c>
      <c r="M124" s="186">
        <f t="shared" si="20"/>
        <v>26500</v>
      </c>
      <c r="N124" s="186">
        <f t="shared" si="20"/>
        <v>26000</v>
      </c>
      <c r="O124" s="186">
        <f t="shared" si="20"/>
        <v>1200</v>
      </c>
      <c r="P124" s="186">
        <f t="shared" si="20"/>
        <v>20000</v>
      </c>
      <c r="Q124" s="186">
        <f t="shared" si="20"/>
        <v>3000.4000000000015</v>
      </c>
      <c r="R124" s="186">
        <f t="shared" si="20"/>
        <v>1799.9799999999996</v>
      </c>
      <c r="S124" s="186">
        <f t="shared" si="20"/>
        <v>150000000000</v>
      </c>
      <c r="T124" s="186">
        <f t="shared" si="20"/>
        <v>500000000000000</v>
      </c>
      <c r="U124" s="186">
        <f t="shared" si="20"/>
        <v>500000000000</v>
      </c>
      <c r="V124" s="186">
        <f t="shared" si="20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21" t="s">
        <v>110</v>
      </c>
      <c r="CQ124" s="321"/>
      <c r="CR124" s="321"/>
      <c r="CS124" s="321"/>
      <c r="CT124" s="321"/>
      <c r="CU124" s="321"/>
      <c r="CV124" s="321"/>
      <c r="CW124" s="321"/>
      <c r="CX124" s="321"/>
      <c r="CY124" s="321"/>
      <c r="CZ124" s="321"/>
      <c r="DA124" s="321"/>
      <c r="DB124" s="321"/>
      <c r="DC124" s="321"/>
      <c r="DD124" s="321"/>
      <c r="DE124" s="321"/>
      <c r="DF124" s="321"/>
      <c r="DG124" s="321"/>
      <c r="DH124" s="321"/>
      <c r="DI124" s="321"/>
      <c r="DN124" s="321" t="s">
        <v>110</v>
      </c>
      <c r="DO124" s="321"/>
      <c r="DP124" s="321"/>
      <c r="DQ124" s="321"/>
      <c r="DR124" s="321"/>
      <c r="DS124" s="321"/>
      <c r="DT124" s="321"/>
      <c r="DU124" s="321"/>
      <c r="DV124" s="321"/>
      <c r="DW124" s="321"/>
      <c r="DX124" s="321"/>
      <c r="DY124" s="321"/>
      <c r="DZ124" s="321"/>
      <c r="EA124" s="321"/>
      <c r="EB124" s="321"/>
      <c r="EC124" s="321"/>
      <c r="ED124" s="321"/>
      <c r="EE124" s="321"/>
      <c r="EF124" s="321"/>
      <c r="EG124" s="321"/>
      <c r="EK124" s="321" t="s">
        <v>110</v>
      </c>
      <c r="EL124" s="321"/>
      <c r="EM124" s="321"/>
      <c r="EN124" s="321"/>
      <c r="EO124" s="321"/>
      <c r="EP124" s="321"/>
      <c r="EQ124" s="321"/>
      <c r="ER124" s="321"/>
      <c r="ES124" s="321"/>
      <c r="ET124" s="321"/>
      <c r="EU124" s="321"/>
      <c r="EV124" s="321"/>
      <c r="EW124" s="321"/>
      <c r="EX124" s="321"/>
      <c r="EY124" s="321"/>
      <c r="EZ124" s="321"/>
      <c r="FA124" s="321"/>
      <c r="FB124" s="321"/>
      <c r="FC124" s="321"/>
      <c r="FD124" s="321"/>
      <c r="FG124" s="209"/>
      <c r="FH124" s="17"/>
      <c r="FI124" s="17"/>
      <c r="FJ124" s="17"/>
      <c r="FK124" s="36"/>
      <c r="FL124" s="36"/>
      <c r="FM124" s="36"/>
      <c r="FN124" s="339"/>
      <c r="FO124" s="339"/>
      <c r="FP124" s="339"/>
      <c r="FQ124" s="339"/>
      <c r="FR124" s="339"/>
      <c r="FS124" s="339"/>
      <c r="FT124" s="339"/>
      <c r="FU124" s="339"/>
      <c r="FV124" s="339"/>
      <c r="FW124" s="339"/>
      <c r="FX124" s="339"/>
      <c r="FY124" s="339"/>
      <c r="FZ124" s="339"/>
      <c r="GA124" s="230"/>
      <c r="GB124" s="230"/>
      <c r="GC124" s="230"/>
      <c r="GD124" s="230"/>
      <c r="GE124" s="230"/>
      <c r="GF124" s="230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17"/>
      <c r="HS124" s="17"/>
      <c r="HT124" s="17"/>
      <c r="HU124" s="17"/>
      <c r="HV124" s="17"/>
      <c r="HW124" s="17"/>
      <c r="HX124" s="330" t="s">
        <v>1</v>
      </c>
      <c r="HY124" s="330"/>
      <c r="HZ124" s="330"/>
      <c r="IA124" s="330"/>
      <c r="IB124" s="330"/>
      <c r="IC124" s="330"/>
      <c r="ID124" s="330"/>
      <c r="IE124" s="330"/>
      <c r="IF124" s="330"/>
      <c r="IG124" s="330"/>
      <c r="IH124" s="330"/>
      <c r="II124" s="330"/>
      <c r="IJ124" s="330"/>
      <c r="IK124" s="330"/>
      <c r="IL124" s="330"/>
      <c r="IM124" s="330"/>
      <c r="IN124" s="330"/>
      <c r="IO124" s="330"/>
      <c r="IP124" s="330"/>
      <c r="IQ124" s="36"/>
      <c r="IR124" s="17"/>
      <c r="IS124" s="17"/>
      <c r="IT124" s="330" t="s">
        <v>110</v>
      </c>
      <c r="IU124" s="330"/>
      <c r="IV124" s="330"/>
      <c r="IW124" s="330"/>
      <c r="IX124" s="330"/>
      <c r="IY124" s="330"/>
      <c r="IZ124" s="330"/>
      <c r="JA124" s="330"/>
      <c r="JB124" s="330"/>
      <c r="JC124" s="330"/>
      <c r="JD124" s="330"/>
      <c r="JE124" s="330"/>
      <c r="JF124" s="330"/>
      <c r="JG124" s="330"/>
      <c r="JH124" s="330"/>
      <c r="JI124" s="330"/>
      <c r="JJ124" s="330"/>
      <c r="JK124" s="330"/>
      <c r="JL124" s="330"/>
      <c r="JM124" s="330"/>
      <c r="JN124" s="254"/>
    </row>
    <row r="125" spans="1:274" ht="156">
      <c r="C125" s="328" t="s">
        <v>124</v>
      </c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8"/>
      <c r="S125" s="328"/>
      <c r="T125" s="328"/>
      <c r="U125" s="328"/>
      <c r="V125" s="328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09"/>
      <c r="FH125" s="17"/>
      <c r="FI125" s="17"/>
      <c r="FJ125" s="17"/>
      <c r="FK125" s="36"/>
      <c r="FL125" s="36"/>
      <c r="FM125" s="36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220"/>
      <c r="GF125" s="220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 t="s">
        <v>192</v>
      </c>
      <c r="HV125" s="17"/>
      <c r="HW125" s="17"/>
      <c r="HX125" s="34" t="s">
        <v>177</v>
      </c>
      <c r="HY125" s="34" t="s">
        <v>178</v>
      </c>
      <c r="HZ125" s="34" t="s">
        <v>28</v>
      </c>
      <c r="IA125" s="35" t="s">
        <v>0</v>
      </c>
      <c r="IB125" s="35" t="s">
        <v>37</v>
      </c>
      <c r="IC125" s="35" t="s">
        <v>38</v>
      </c>
      <c r="ID125" s="35" t="s">
        <v>13</v>
      </c>
      <c r="IE125" s="35" t="s">
        <v>23</v>
      </c>
      <c r="IF125" s="35" t="s">
        <v>22</v>
      </c>
      <c r="IG125" s="35" t="s">
        <v>133</v>
      </c>
      <c r="IH125" s="35" t="s">
        <v>134</v>
      </c>
      <c r="II125" s="35" t="s">
        <v>32</v>
      </c>
      <c r="IJ125" s="35" t="s">
        <v>33</v>
      </c>
      <c r="IK125" s="35" t="s">
        <v>42</v>
      </c>
      <c r="IL125" s="35" t="s">
        <v>34</v>
      </c>
      <c r="IM125" s="35" t="s">
        <v>35</v>
      </c>
      <c r="IN125" s="35" t="s">
        <v>36</v>
      </c>
      <c r="IO125" s="35" t="s">
        <v>41</v>
      </c>
      <c r="IP125" s="35" t="s">
        <v>136</v>
      </c>
      <c r="IQ125" s="36"/>
      <c r="IR125" s="17"/>
      <c r="IS125" s="17"/>
      <c r="IT125" s="34" t="s">
        <v>14</v>
      </c>
      <c r="IU125" s="34" t="s">
        <v>203</v>
      </c>
      <c r="IV125" s="34" t="s">
        <v>204</v>
      </c>
      <c r="IW125" s="34" t="s">
        <v>27</v>
      </c>
      <c r="IX125" s="34" t="s">
        <v>205</v>
      </c>
      <c r="IY125" s="34" t="s">
        <v>206</v>
      </c>
      <c r="IZ125" s="34" t="s">
        <v>15</v>
      </c>
      <c r="JA125" s="34" t="s">
        <v>208</v>
      </c>
      <c r="JB125" s="34" t="s">
        <v>21</v>
      </c>
      <c r="JC125" s="34" t="s">
        <v>207</v>
      </c>
      <c r="JD125" s="34" t="s">
        <v>20</v>
      </c>
      <c r="JE125" s="34" t="s">
        <v>209</v>
      </c>
      <c r="JF125" s="34" t="s">
        <v>184</v>
      </c>
      <c r="JG125" s="34" t="s">
        <v>185</v>
      </c>
      <c r="JH125" s="34" t="s">
        <v>186</v>
      </c>
      <c r="JI125" s="34" t="s">
        <v>182</v>
      </c>
      <c r="JJ125" s="34" t="s">
        <v>141</v>
      </c>
      <c r="JK125" s="34" t="s">
        <v>142</v>
      </c>
      <c r="JL125" s="34" t="s">
        <v>183</v>
      </c>
      <c r="JM125" s="34" t="s">
        <v>144</v>
      </c>
      <c r="JN125" s="254"/>
    </row>
    <row r="126" spans="1:274" ht="16" customHeight="1">
      <c r="A126" s="332" t="s">
        <v>173</v>
      </c>
      <c r="B126" s="28" t="s">
        <v>14</v>
      </c>
      <c r="X126" s="7">
        <f t="array" ref="X126:AP145">TRANSPOSE(C103:V121)-X73:AP92</f>
        <v>50000</v>
      </c>
      <c r="Y126" s="186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32" t="s">
        <v>173</v>
      </c>
      <c r="CO126" s="28" t="s">
        <v>14</v>
      </c>
      <c r="CP126" s="69">
        <f t="array" aca="1" ref="CP126:DI145" ca="1">MMULT(DN73:EF92, DN103:EG121)</f>
        <v>0</v>
      </c>
      <c r="CQ126" s="69">
        <f ca="1"/>
        <v>1.0526315789473684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69">
        <f ca="1"/>
        <v>0</v>
      </c>
      <c r="DB126" s="69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H126" s="186">
        <f ca="1"/>
        <v>0</v>
      </c>
      <c r="DI126" s="186">
        <f ca="1"/>
        <v>0</v>
      </c>
      <c r="DL126" s="332" t="s">
        <v>173</v>
      </c>
      <c r="DM126" s="28" t="s">
        <v>14</v>
      </c>
      <c r="DN126" s="186">
        <f t="array" aca="1" ref="DN126:EG145" ca="1">_xlfn.MUNIT(20) - CP126:DI145</f>
        <v>1</v>
      </c>
      <c r="DO126" s="186">
        <f ca="1"/>
        <v>-1.0526315789473684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F126" s="186">
        <f ca="1"/>
        <v>0</v>
      </c>
      <c r="EG126" s="186">
        <f ca="1"/>
        <v>0</v>
      </c>
      <c r="EI126" s="332" t="s">
        <v>173</v>
      </c>
      <c r="EJ126" s="28" t="s">
        <v>14</v>
      </c>
      <c r="EK126" s="186">
        <f t="array" aca="1" ref="EK126:FD145" ca="1">MINVERSE(DN126:EG145)</f>
        <v>1</v>
      </c>
      <c r="EL126" s="186">
        <f ca="1"/>
        <v>1.0539425045988045</v>
      </c>
      <c r="EM126" s="186">
        <f ca="1"/>
        <v>1.0695644259926782</v>
      </c>
      <c r="EN126" s="186">
        <f ca="1"/>
        <v>0</v>
      </c>
      <c r="EO126" s="186">
        <f ca="1"/>
        <v>1.5187553278831463E-3</v>
      </c>
      <c r="EP126" s="186">
        <f ca="1"/>
        <v>6.5738541867283867E-3</v>
      </c>
      <c r="EQ126" s="186">
        <f ca="1"/>
        <v>1.1969239412328863</v>
      </c>
      <c r="ER126" s="186">
        <f ca="1"/>
        <v>1.2368626346951375</v>
      </c>
      <c r="ES126" s="186">
        <f ca="1"/>
        <v>1.6700783409603542E-2</v>
      </c>
      <c r="ET126" s="186">
        <f ca="1"/>
        <v>1.7033468338081028E-2</v>
      </c>
      <c r="EU126" s="186">
        <f ca="1"/>
        <v>1.1969239412328863</v>
      </c>
      <c r="EV126" s="186">
        <f ca="1"/>
        <v>1.2306810070174585</v>
      </c>
      <c r="EW126" s="186">
        <f ca="1"/>
        <v>8.5167341690403825E-2</v>
      </c>
      <c r="EX126" s="186">
        <f ca="1"/>
        <v>8.2173177334104279E-3</v>
      </c>
      <c r="EY126" s="186">
        <f ca="1"/>
        <v>10.664480130133951</v>
      </c>
      <c r="EZ126" s="186">
        <f ca="1"/>
        <v>10.341660825210202</v>
      </c>
      <c r="FA126" s="186">
        <f ca="1"/>
        <v>1.2409855101440913E-7</v>
      </c>
      <c r="FB126" s="186">
        <f ca="1"/>
        <v>2.0440162005697303E-13</v>
      </c>
      <c r="FC126" s="186">
        <f ca="1"/>
        <v>6.3995412364907853E-8</v>
      </c>
      <c r="FD126" s="186">
        <f ca="1"/>
        <v>2.1912847289094369E-9</v>
      </c>
      <c r="FG126" s="209"/>
      <c r="FH126" s="17"/>
      <c r="FI126" s="17"/>
      <c r="FJ126" s="17"/>
      <c r="FK126" s="36"/>
      <c r="FL126" s="344"/>
      <c r="FM126" s="154"/>
      <c r="FN126" s="231"/>
      <c r="FO126" s="231"/>
      <c r="FP126" s="231"/>
      <c r="FQ126" s="231"/>
      <c r="FR126" s="231"/>
      <c r="FS126" s="231"/>
      <c r="FT126" s="231"/>
      <c r="FU126" s="231"/>
      <c r="FV126" s="231"/>
      <c r="FW126" s="231"/>
      <c r="FX126" s="231"/>
      <c r="FY126" s="231"/>
      <c r="FZ126" s="231"/>
      <c r="GA126" s="231"/>
      <c r="GB126" s="231"/>
      <c r="GC126" s="231"/>
      <c r="GD126" s="231"/>
      <c r="GE126" s="231"/>
      <c r="GF126" s="231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P126" s="342"/>
      <c r="HQ126" s="260"/>
      <c r="HR126" s="338" t="s">
        <v>171</v>
      </c>
      <c r="HS126" s="39" t="s">
        <v>177</v>
      </c>
      <c r="HT126" s="38">
        <f t="array" aca="1" ref="HT126:HT144" ca="1">TRANSPOSE(HX76:IP76)</f>
        <v>0</v>
      </c>
      <c r="HU126" s="17" t="s">
        <v>187</v>
      </c>
      <c r="HV126" s="17"/>
      <c r="HW126" s="17"/>
      <c r="HX126" s="38">
        <f ca="1">IF((ROW()-ROW($HX$126))=(COLUMN()-COLUMN($HX$126)),INDIRECT("HB"&amp;ROW()),0)</f>
        <v>0</v>
      </c>
      <c r="HY126" s="38">
        <f t="shared" ref="HY126:IP140" ca="1" si="21">IF((ROW()-ROW($HX$126))=(COLUMN()-COLUMN($HX$126)),INDIRECT("HB"&amp;ROW()),0)</f>
        <v>0</v>
      </c>
      <c r="HZ126" s="38">
        <f t="shared" ca="1" si="21"/>
        <v>0</v>
      </c>
      <c r="IA126" s="38">
        <f t="shared" ca="1" si="21"/>
        <v>0</v>
      </c>
      <c r="IB126" s="38">
        <f t="shared" ca="1" si="21"/>
        <v>0</v>
      </c>
      <c r="IC126" s="38">
        <f t="shared" ca="1" si="21"/>
        <v>0</v>
      </c>
      <c r="ID126" s="38">
        <f t="shared" ca="1" si="21"/>
        <v>0</v>
      </c>
      <c r="IE126" s="38">
        <f t="shared" ca="1" si="21"/>
        <v>0</v>
      </c>
      <c r="IF126" s="38">
        <f t="shared" ca="1" si="21"/>
        <v>0</v>
      </c>
      <c r="IG126" s="38">
        <f t="shared" ca="1" si="21"/>
        <v>0</v>
      </c>
      <c r="IH126" s="38">
        <f t="shared" ca="1" si="21"/>
        <v>0</v>
      </c>
      <c r="II126" s="38">
        <f t="shared" ca="1" si="21"/>
        <v>0</v>
      </c>
      <c r="IJ126" s="38">
        <f t="shared" ca="1" si="21"/>
        <v>0</v>
      </c>
      <c r="IK126" s="38">
        <f t="shared" ca="1" si="21"/>
        <v>0</v>
      </c>
      <c r="IL126" s="38">
        <f t="shared" ca="1" si="21"/>
        <v>0</v>
      </c>
      <c r="IM126" s="38">
        <f t="shared" ca="1" si="21"/>
        <v>0</v>
      </c>
      <c r="IN126" s="38">
        <f t="shared" ca="1" si="21"/>
        <v>0</v>
      </c>
      <c r="IO126" s="38">
        <f t="shared" ca="1" si="21"/>
        <v>0</v>
      </c>
      <c r="IP126" s="38">
        <f t="shared" ca="1" si="21"/>
        <v>0</v>
      </c>
      <c r="IQ126" s="234"/>
      <c r="IR126" s="338" t="s">
        <v>171</v>
      </c>
      <c r="IS126" s="39" t="s">
        <v>177</v>
      </c>
      <c r="IT126" s="38">
        <f t="array" aca="1" ref="IT126:JM144" ca="1">MMULT(HX126:IP144, FN103:GG121)</f>
        <v>0</v>
      </c>
      <c r="IU126" s="38">
        <f ca="1"/>
        <v>0</v>
      </c>
      <c r="IV126" s="38">
        <f ca="1"/>
        <v>0</v>
      </c>
      <c r="IW126" s="38">
        <f ca="1"/>
        <v>0</v>
      </c>
      <c r="IX126" s="38">
        <f ca="1"/>
        <v>0</v>
      </c>
      <c r="IY126" s="38">
        <f ca="1"/>
        <v>0</v>
      </c>
      <c r="IZ126" s="38">
        <f ca="1"/>
        <v>0</v>
      </c>
      <c r="JA126" s="38">
        <f ca="1"/>
        <v>0</v>
      </c>
      <c r="JB126" s="38">
        <f ca="1"/>
        <v>0</v>
      </c>
      <c r="JC126" s="38">
        <f ca="1"/>
        <v>0</v>
      </c>
      <c r="JD126" s="38">
        <f ca="1"/>
        <v>0</v>
      </c>
      <c r="JE126" s="38">
        <f ca="1"/>
        <v>0</v>
      </c>
      <c r="JF126" s="38">
        <f ca="1"/>
        <v>0</v>
      </c>
      <c r="JG126" s="38">
        <f ca="1"/>
        <v>0</v>
      </c>
      <c r="JH126" s="38">
        <f ca="1"/>
        <v>0</v>
      </c>
      <c r="JI126" s="38">
        <f ca="1"/>
        <v>0</v>
      </c>
      <c r="JJ126" s="38">
        <f ca="1"/>
        <v>0</v>
      </c>
      <c r="JK126" s="38">
        <f ca="1"/>
        <v>0</v>
      </c>
      <c r="JL126" s="38">
        <f ca="1"/>
        <v>0</v>
      </c>
      <c r="JM126" s="38">
        <f ca="1"/>
        <v>0</v>
      </c>
      <c r="JN126" s="254"/>
    </row>
    <row r="127" spans="1:274" ht="16" customHeight="1">
      <c r="A127" s="332"/>
      <c r="B127" s="28" t="s">
        <v>203</v>
      </c>
      <c r="X127" s="186">
        <v>0</v>
      </c>
      <c r="Y127" s="186">
        <v>0</v>
      </c>
      <c r="Z127" s="186">
        <v>0</v>
      </c>
      <c r="AA127" s="186">
        <v>47500</v>
      </c>
      <c r="AB127" s="186">
        <v>-47500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22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32"/>
      <c r="CO127" s="28" t="s">
        <v>203</v>
      </c>
      <c r="CP127" s="69">
        <f ca="1"/>
        <v>0</v>
      </c>
      <c r="CQ127" s="69">
        <f ca="1"/>
        <v>0</v>
      </c>
      <c r="CR127" s="69">
        <f ca="1"/>
        <v>1.0106382978723405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69">
        <f ca="1"/>
        <v>0</v>
      </c>
      <c r="DB127" s="69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H127" s="186">
        <f ca="1"/>
        <v>0</v>
      </c>
      <c r="DI127" s="186">
        <f ca="1"/>
        <v>0</v>
      </c>
      <c r="DL127" s="332"/>
      <c r="DM127" s="28" t="s">
        <v>203</v>
      </c>
      <c r="DN127" s="186">
        <f ca="1"/>
        <v>0</v>
      </c>
      <c r="DO127" s="186">
        <f ca="1"/>
        <v>1</v>
      </c>
      <c r="DP127" s="186">
        <f ca="1"/>
        <v>-1.0106382978723405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F127" s="186">
        <f ca="1"/>
        <v>0</v>
      </c>
      <c r="EG127" s="186">
        <f ca="1"/>
        <v>0</v>
      </c>
      <c r="EI127" s="332"/>
      <c r="EJ127" s="28" t="s">
        <v>203</v>
      </c>
      <c r="EK127" s="186">
        <f ca="1"/>
        <v>0</v>
      </c>
      <c r="EL127" s="186">
        <f ca="1"/>
        <v>1.0012453793688643</v>
      </c>
      <c r="EM127" s="186">
        <f ca="1"/>
        <v>1.0160862046930443</v>
      </c>
      <c r="EN127" s="186">
        <f ca="1"/>
        <v>0</v>
      </c>
      <c r="EO127" s="186">
        <f ca="1"/>
        <v>1.4428175614889891E-3</v>
      </c>
      <c r="EP127" s="186">
        <f ca="1"/>
        <v>6.2451614773919679E-3</v>
      </c>
      <c r="EQ127" s="186">
        <f ca="1"/>
        <v>1.1370777441712421</v>
      </c>
      <c r="ER127" s="186">
        <f ca="1"/>
        <v>1.1750195029603807</v>
      </c>
      <c r="ES127" s="186">
        <f ca="1"/>
        <v>1.5865744239123365E-2</v>
      </c>
      <c r="ET127" s="186">
        <f ca="1"/>
        <v>1.6181794921176978E-2</v>
      </c>
      <c r="EU127" s="186">
        <f ca="1"/>
        <v>1.1370777441712421</v>
      </c>
      <c r="EV127" s="186">
        <f ca="1"/>
        <v>1.1691469566665857</v>
      </c>
      <c r="EW127" s="186">
        <f ca="1"/>
        <v>8.0908974605883643E-2</v>
      </c>
      <c r="EX127" s="186">
        <f ca="1"/>
        <v>7.8064518467399072E-3</v>
      </c>
      <c r="EY127" s="186">
        <f ca="1"/>
        <v>10.131256123627255</v>
      </c>
      <c r="EZ127" s="186">
        <f ca="1"/>
        <v>9.8245777839496924</v>
      </c>
      <c r="FA127" s="186">
        <f ca="1"/>
        <v>1.1789362346368868E-7</v>
      </c>
      <c r="FB127" s="186">
        <f ca="1"/>
        <v>1.9418153905412438E-13</v>
      </c>
      <c r="FC127" s="186">
        <f ca="1"/>
        <v>6.079564174666246E-8</v>
      </c>
      <c r="FD127" s="186">
        <f ca="1"/>
        <v>2.0817204924639651E-9</v>
      </c>
      <c r="FG127" s="209"/>
      <c r="FH127" s="17"/>
      <c r="FI127" s="17"/>
      <c r="FJ127" s="17"/>
      <c r="FK127" s="36"/>
      <c r="FL127" s="344"/>
      <c r="FM127" s="154"/>
      <c r="FN127" s="231"/>
      <c r="FO127" s="231"/>
      <c r="FP127" s="231"/>
      <c r="FQ127" s="231"/>
      <c r="FR127" s="231"/>
      <c r="FS127" s="231"/>
      <c r="FT127" s="231"/>
      <c r="FU127" s="231"/>
      <c r="FV127" s="231"/>
      <c r="FW127" s="231"/>
      <c r="FX127" s="231"/>
      <c r="FY127" s="231"/>
      <c r="FZ127" s="231"/>
      <c r="GA127" s="231"/>
      <c r="GB127" s="231"/>
      <c r="GC127" s="231"/>
      <c r="GD127" s="231"/>
      <c r="GE127" s="231"/>
      <c r="GF127" s="231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P127" s="342"/>
      <c r="HQ127" s="260"/>
      <c r="HR127" s="338"/>
      <c r="HS127" s="39" t="s">
        <v>178</v>
      </c>
      <c r="HT127" s="38">
        <f ca="1"/>
        <v>0.99999999999999989</v>
      </c>
      <c r="HU127" s="17" t="s">
        <v>187</v>
      </c>
      <c r="HV127" s="17"/>
      <c r="HW127" s="17"/>
      <c r="HX127" s="38">
        <f t="shared" ref="HX127:IM144" ca="1" si="23">IF((ROW()-ROW($HX$126))=(COLUMN()-COLUMN($HX$126)),INDIRECT("HB"&amp;ROW()),0)</f>
        <v>0</v>
      </c>
      <c r="HY127" s="38">
        <f t="shared" ca="1" si="21"/>
        <v>0</v>
      </c>
      <c r="HZ127" s="38">
        <f t="shared" ca="1" si="21"/>
        <v>0</v>
      </c>
      <c r="IA127" s="38">
        <f t="shared" ca="1" si="21"/>
        <v>0</v>
      </c>
      <c r="IB127" s="38">
        <f t="shared" ca="1" si="21"/>
        <v>0</v>
      </c>
      <c r="IC127" s="38">
        <f t="shared" ca="1" si="21"/>
        <v>0</v>
      </c>
      <c r="ID127" s="38">
        <f t="shared" ca="1" si="21"/>
        <v>0</v>
      </c>
      <c r="IE127" s="38">
        <f t="shared" ca="1" si="21"/>
        <v>0</v>
      </c>
      <c r="IF127" s="38">
        <f t="shared" ca="1" si="21"/>
        <v>0</v>
      </c>
      <c r="IG127" s="38">
        <f t="shared" ca="1" si="21"/>
        <v>0</v>
      </c>
      <c r="IH127" s="38">
        <f t="shared" ca="1" si="21"/>
        <v>0</v>
      </c>
      <c r="II127" s="38">
        <f t="shared" ca="1" si="21"/>
        <v>0</v>
      </c>
      <c r="IJ127" s="38">
        <f t="shared" ca="1" si="21"/>
        <v>0</v>
      </c>
      <c r="IK127" s="38">
        <f t="shared" ca="1" si="21"/>
        <v>0</v>
      </c>
      <c r="IL127" s="38">
        <f t="shared" ca="1" si="21"/>
        <v>0</v>
      </c>
      <c r="IM127" s="38">
        <f t="shared" ca="1" si="21"/>
        <v>0</v>
      </c>
      <c r="IN127" s="38">
        <f t="shared" ca="1" si="21"/>
        <v>0</v>
      </c>
      <c r="IO127" s="38">
        <f t="shared" ca="1" si="21"/>
        <v>0</v>
      </c>
      <c r="IP127" s="38">
        <f t="shared" ca="1" si="21"/>
        <v>0</v>
      </c>
      <c r="IQ127" s="234"/>
      <c r="IR127" s="338"/>
      <c r="IS127" s="39" t="s">
        <v>178</v>
      </c>
      <c r="IT127" s="38">
        <f ca="1"/>
        <v>0</v>
      </c>
      <c r="IU127" s="38">
        <f ca="1"/>
        <v>0</v>
      </c>
      <c r="IV127" s="38">
        <f ca="1"/>
        <v>0</v>
      </c>
      <c r="IW127" s="38">
        <f ca="1"/>
        <v>0</v>
      </c>
      <c r="IX127" s="38">
        <f ca="1"/>
        <v>0</v>
      </c>
      <c r="IY127" s="38">
        <f ca="1"/>
        <v>0</v>
      </c>
      <c r="IZ127" s="38">
        <f ca="1"/>
        <v>0</v>
      </c>
      <c r="JA127" s="38">
        <f ca="1"/>
        <v>0</v>
      </c>
      <c r="JB127" s="38">
        <f ca="1"/>
        <v>0</v>
      </c>
      <c r="JC127" s="38">
        <f ca="1"/>
        <v>0</v>
      </c>
      <c r="JD127" s="38">
        <f ca="1"/>
        <v>0</v>
      </c>
      <c r="JE127" s="38">
        <f ca="1"/>
        <v>0</v>
      </c>
      <c r="JF127" s="38">
        <f ca="1"/>
        <v>0</v>
      </c>
      <c r="JG127" s="38">
        <f ca="1"/>
        <v>0</v>
      </c>
      <c r="JH127" s="38">
        <f ca="1"/>
        <v>0</v>
      </c>
      <c r="JI127" s="38">
        <f ca="1"/>
        <v>0</v>
      </c>
      <c r="JJ127" s="38">
        <f ca="1"/>
        <v>0</v>
      </c>
      <c r="JK127" s="38">
        <f ca="1"/>
        <v>0</v>
      </c>
      <c r="JL127" s="38">
        <f ca="1"/>
        <v>0</v>
      </c>
      <c r="JM127" s="38">
        <f ca="1"/>
        <v>0</v>
      </c>
      <c r="JN127" s="254"/>
    </row>
    <row r="128" spans="1:274" ht="16" customHeight="1">
      <c r="A128" s="332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47000</v>
      </c>
      <c r="AC128" s="186">
        <v>0</v>
      </c>
      <c r="AD128" s="186">
        <v>-47000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22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32"/>
      <c r="CO128" s="28" t="s">
        <v>204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1.1190476190476191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1.1190476190476191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32"/>
      <c r="DM128" s="28" t="s">
        <v>204</v>
      </c>
      <c r="DN128" s="186">
        <f ca="1"/>
        <v>0</v>
      </c>
      <c r="DO128" s="186">
        <f ca="1"/>
        <v>0</v>
      </c>
      <c r="DP128" s="186">
        <f ca="1"/>
        <v>1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-1.1190476190476191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-1.1190476190476191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32"/>
      <c r="EJ128" s="28" t="s">
        <v>204</v>
      </c>
      <c r="EK128" s="186">
        <f ca="1"/>
        <v>0</v>
      </c>
      <c r="EL128" s="186">
        <f ca="1"/>
        <v>1.2322701123498193E-3</v>
      </c>
      <c r="EM128" s="186">
        <f ca="1"/>
        <v>1.0053905604331175</v>
      </c>
      <c r="EN128" s="186">
        <f ca="1"/>
        <v>0</v>
      </c>
      <c r="EO128" s="186">
        <f ca="1"/>
        <v>1.4276300082101574E-3</v>
      </c>
      <c r="EP128" s="186">
        <f ca="1"/>
        <v>6.1794229355246833E-3</v>
      </c>
      <c r="EQ128" s="186">
        <f ca="1"/>
        <v>1.1251085047589131</v>
      </c>
      <c r="ER128" s="186">
        <f ca="1"/>
        <v>1.1626508766134294</v>
      </c>
      <c r="ES128" s="186">
        <f ca="1"/>
        <v>1.5698736405027329E-2</v>
      </c>
      <c r="ET128" s="186">
        <f ca="1"/>
        <v>1.6011460237796166E-2</v>
      </c>
      <c r="EU128" s="186">
        <f ca="1"/>
        <v>1.1251085047589131</v>
      </c>
      <c r="EV128" s="186">
        <f ca="1"/>
        <v>1.1568401465964111</v>
      </c>
      <c r="EW128" s="186">
        <f ca="1"/>
        <v>8.0057301188979593E-2</v>
      </c>
      <c r="EX128" s="186">
        <f ca="1"/>
        <v>7.7242786694058027E-3</v>
      </c>
      <c r="EY128" s="186">
        <f ca="1"/>
        <v>10.024611322325914</v>
      </c>
      <c r="EZ128" s="186">
        <f ca="1"/>
        <v>9.7211611756975902</v>
      </c>
      <c r="FA128" s="186">
        <f ca="1"/>
        <v>1.1665263795354459E-7</v>
      </c>
      <c r="FB128" s="186">
        <f ca="1"/>
        <v>1.9213752285355465E-13</v>
      </c>
      <c r="FC128" s="186">
        <f ca="1"/>
        <v>6.0155687623013381E-8</v>
      </c>
      <c r="FD128" s="186">
        <f ca="1"/>
        <v>2.0598076451748704E-9</v>
      </c>
      <c r="FG128" s="209"/>
      <c r="FH128" s="17"/>
      <c r="FI128" s="17"/>
      <c r="FJ128" s="17"/>
      <c r="FK128" s="36"/>
      <c r="FL128" s="344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42"/>
      <c r="HQ128" s="260"/>
      <c r="HR128" s="338"/>
      <c r="HS128" s="39" t="s">
        <v>28</v>
      </c>
      <c r="HT128" s="38">
        <f ca="1"/>
        <v>-1.0487804878048781</v>
      </c>
      <c r="HU128" s="17" t="s">
        <v>187</v>
      </c>
      <c r="HV128" s="17"/>
      <c r="HW128" s="17"/>
      <c r="HX128" s="38">
        <f t="shared" ca="1" si="23"/>
        <v>0</v>
      </c>
      <c r="HY128" s="38">
        <f t="shared" ca="1" si="21"/>
        <v>0</v>
      </c>
      <c r="HZ128" s="38">
        <f t="shared" ca="1" si="21"/>
        <v>0</v>
      </c>
      <c r="IA128" s="38">
        <f t="shared" ca="1" si="21"/>
        <v>0</v>
      </c>
      <c r="IB128" s="38">
        <f t="shared" ca="1" si="21"/>
        <v>0</v>
      </c>
      <c r="IC128" s="38">
        <f t="shared" ca="1" si="21"/>
        <v>0</v>
      </c>
      <c r="ID128" s="38">
        <f t="shared" ca="1" si="21"/>
        <v>0</v>
      </c>
      <c r="IE128" s="38">
        <f t="shared" ca="1" si="21"/>
        <v>0</v>
      </c>
      <c r="IF128" s="38">
        <f t="shared" ca="1" si="21"/>
        <v>0</v>
      </c>
      <c r="IG128" s="38">
        <f t="shared" ca="1" si="21"/>
        <v>0</v>
      </c>
      <c r="IH128" s="38">
        <f t="shared" ca="1" si="21"/>
        <v>0</v>
      </c>
      <c r="II128" s="38">
        <f t="shared" ca="1" si="21"/>
        <v>0</v>
      </c>
      <c r="IJ128" s="38">
        <f t="shared" ca="1" si="21"/>
        <v>0</v>
      </c>
      <c r="IK128" s="38">
        <f t="shared" ca="1" si="21"/>
        <v>0</v>
      </c>
      <c r="IL128" s="38">
        <f t="shared" ca="1" si="21"/>
        <v>0</v>
      </c>
      <c r="IM128" s="38">
        <f t="shared" ca="1" si="21"/>
        <v>0</v>
      </c>
      <c r="IN128" s="38">
        <f t="shared" ca="1" si="21"/>
        <v>0</v>
      </c>
      <c r="IO128" s="38">
        <f t="shared" ca="1" si="21"/>
        <v>0</v>
      </c>
      <c r="IP128" s="38">
        <f t="shared" ca="1" si="21"/>
        <v>0</v>
      </c>
      <c r="IQ128" s="234"/>
      <c r="IR128" s="338"/>
      <c r="IS128" s="39" t="s">
        <v>28</v>
      </c>
      <c r="IT128" s="38">
        <f ca="1"/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32"/>
      <c r="B129" s="28" t="s">
        <v>27</v>
      </c>
      <c r="X129" s="7">
        <v>0</v>
      </c>
      <c r="Y129" s="186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1"/>
      <c r="BD129" s="69">
        <f t="shared" si="22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32"/>
      <c r="CO129" s="28" t="s">
        <v>27</v>
      </c>
      <c r="CP129" s="69">
        <f ca="1"/>
        <v>0</v>
      </c>
      <c r="CQ129" s="69">
        <f ca="1"/>
        <v>0</v>
      </c>
      <c r="CR129" s="69">
        <f ca="1"/>
        <v>0</v>
      </c>
      <c r="CS129" s="69">
        <f ca="1"/>
        <v>0</v>
      </c>
      <c r="CT129" s="69">
        <f ca="1"/>
        <v>1.0487804878048781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32"/>
      <c r="DM129" s="28" t="s">
        <v>27</v>
      </c>
      <c r="DN129" s="186">
        <f ca="1"/>
        <v>0</v>
      </c>
      <c r="DO129" s="186">
        <f ca="1"/>
        <v>0</v>
      </c>
      <c r="DP129" s="186">
        <f ca="1"/>
        <v>0</v>
      </c>
      <c r="DQ129" s="186">
        <f ca="1"/>
        <v>1</v>
      </c>
      <c r="DR129" s="186">
        <f ca="1"/>
        <v>-1.0487804878048781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32"/>
      <c r="EJ129" s="28" t="s">
        <v>27</v>
      </c>
      <c r="EK129" s="186">
        <f ca="1"/>
        <v>0</v>
      </c>
      <c r="EL129" s="186">
        <f ca="1"/>
        <v>1.4437248351792569E-3</v>
      </c>
      <c r="EM129" s="186">
        <f ca="1"/>
        <v>2.9391915692197844E-3</v>
      </c>
      <c r="EN129" s="186">
        <f ca="1"/>
        <v>1</v>
      </c>
      <c r="EO129" s="186">
        <f ca="1"/>
        <v>1.0504530958456346</v>
      </c>
      <c r="EP129" s="186">
        <f ca="1"/>
        <v>1.0521498049695936</v>
      </c>
      <c r="EQ129" s="186">
        <f ca="1"/>
        <v>8.1573419669960009E-3</v>
      </c>
      <c r="ER129" s="186">
        <f ca="1"/>
        <v>8.4295343503755348E-3</v>
      </c>
      <c r="ES129" s="186">
        <f ca="1"/>
        <v>2.6729716705199191</v>
      </c>
      <c r="ET129" s="186">
        <f ca="1"/>
        <v>2.7262181181398386</v>
      </c>
      <c r="EU129" s="186">
        <f ca="1"/>
        <v>8.1573419669960009E-3</v>
      </c>
      <c r="EV129" s="186">
        <f ca="1"/>
        <v>8.3874049809605482E-3</v>
      </c>
      <c r="EW129" s="186">
        <f ca="1"/>
        <v>13.631090590699191</v>
      </c>
      <c r="EX129" s="186">
        <f ca="1"/>
        <v>1.3151872562119924</v>
      </c>
      <c r="EY129" s="186">
        <f ca="1"/>
        <v>7.2681152348014422E-2</v>
      </c>
      <c r="EZ129" s="186">
        <f ca="1"/>
        <v>7.0481056441259085E-2</v>
      </c>
      <c r="FA129" s="186">
        <f ca="1"/>
        <v>8.4576327982143354E-10</v>
      </c>
      <c r="FB129" s="186">
        <f ca="1"/>
        <v>3.2714617417678057E-11</v>
      </c>
      <c r="FC129" s="186">
        <f ca="1"/>
        <v>4.3614505900994862E-10</v>
      </c>
      <c r="FD129" s="186">
        <f ca="1"/>
        <v>3.5071660165653117E-7</v>
      </c>
      <c r="FG129" s="209"/>
      <c r="FH129" s="17"/>
      <c r="FI129" s="17"/>
      <c r="FJ129" s="17"/>
      <c r="FK129" s="36"/>
      <c r="FL129" s="344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42"/>
      <c r="HQ129" s="260"/>
      <c r="HR129" s="338"/>
      <c r="HS129" s="39" t="s">
        <v>0</v>
      </c>
      <c r="HT129" s="38">
        <f ca="1"/>
        <v>0</v>
      </c>
      <c r="HU129" s="17" t="s">
        <v>187</v>
      </c>
      <c r="HV129" s="17"/>
      <c r="HW129" s="17"/>
      <c r="HX129" s="38">
        <f t="shared" ca="1" si="23"/>
        <v>0</v>
      </c>
      <c r="HY129" s="38">
        <f t="shared" ca="1" si="21"/>
        <v>0</v>
      </c>
      <c r="HZ129" s="38">
        <f t="shared" ca="1" si="21"/>
        <v>0</v>
      </c>
      <c r="IA129" s="38">
        <f t="shared" ca="1" si="21"/>
        <v>0</v>
      </c>
      <c r="IB129" s="38">
        <f t="shared" ca="1" si="21"/>
        <v>0</v>
      </c>
      <c r="IC129" s="38">
        <f t="shared" ca="1" si="21"/>
        <v>0</v>
      </c>
      <c r="ID129" s="38">
        <f t="shared" ca="1" si="21"/>
        <v>0</v>
      </c>
      <c r="IE129" s="38">
        <f t="shared" ca="1" si="21"/>
        <v>0</v>
      </c>
      <c r="IF129" s="38">
        <f t="shared" ca="1" si="21"/>
        <v>0</v>
      </c>
      <c r="IG129" s="38">
        <f t="shared" ca="1" si="21"/>
        <v>0</v>
      </c>
      <c r="IH129" s="38">
        <f t="shared" ca="1" si="21"/>
        <v>0</v>
      </c>
      <c r="II129" s="38">
        <f t="shared" ca="1" si="21"/>
        <v>0</v>
      </c>
      <c r="IJ129" s="38">
        <f t="shared" ca="1" si="21"/>
        <v>0</v>
      </c>
      <c r="IK129" s="38">
        <f t="shared" ca="1" si="21"/>
        <v>0</v>
      </c>
      <c r="IL129" s="38">
        <f t="shared" ca="1" si="21"/>
        <v>0</v>
      </c>
      <c r="IM129" s="38">
        <f t="shared" ca="1" si="21"/>
        <v>0</v>
      </c>
      <c r="IN129" s="38">
        <f t="shared" ca="1" si="21"/>
        <v>0</v>
      </c>
      <c r="IO129" s="38">
        <f t="shared" ca="1" si="21"/>
        <v>0</v>
      </c>
      <c r="IP129" s="38">
        <f t="shared" ca="1" si="21"/>
        <v>0</v>
      </c>
      <c r="IQ129" s="234"/>
      <c r="IR129" s="338"/>
      <c r="IS129" s="39" t="s">
        <v>0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32"/>
      <c r="B130" s="28" t="s">
        <v>205</v>
      </c>
      <c r="X130" s="186">
        <v>0</v>
      </c>
      <c r="Y130" s="186">
        <v>0</v>
      </c>
      <c r="Z130" s="186">
        <v>41000</v>
      </c>
      <c r="AA130" s="186">
        <v>0</v>
      </c>
      <c r="AB130" s="186">
        <v>0</v>
      </c>
      <c r="AC130" s="186">
        <v>-41000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22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32"/>
      <c r="CO130" s="28" t="s">
        <v>205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1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32"/>
      <c r="DM130" s="28" t="s">
        <v>205</v>
      </c>
      <c r="DN130" s="186">
        <f ca="1"/>
        <v>0</v>
      </c>
      <c r="DO130" s="186">
        <f ca="1"/>
        <v>0</v>
      </c>
      <c r="DP130" s="186">
        <f ca="1"/>
        <v>0</v>
      </c>
      <c r="DQ130" s="186">
        <f ca="1"/>
        <v>0</v>
      </c>
      <c r="DR130" s="186">
        <f ca="1"/>
        <v>1</v>
      </c>
      <c r="DS130" s="186">
        <f ca="1"/>
        <v>-1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32"/>
      <c r="EJ130" s="28" t="s">
        <v>205</v>
      </c>
      <c r="EK130" s="186">
        <f ca="1"/>
        <v>0</v>
      </c>
      <c r="EL130" s="186">
        <f ca="1"/>
        <v>1.376574842845338E-3</v>
      </c>
      <c r="EM130" s="186">
        <f ca="1"/>
        <v>2.8024849846049107E-3</v>
      </c>
      <c r="EN130" s="186">
        <f ca="1"/>
        <v>0</v>
      </c>
      <c r="EO130" s="186">
        <f ca="1"/>
        <v>1.0015948123179306</v>
      </c>
      <c r="EP130" s="186">
        <f ca="1"/>
        <v>1.0032126047384498</v>
      </c>
      <c r="EQ130" s="186">
        <f ca="1"/>
        <v>7.7779307127171168E-3</v>
      </c>
      <c r="ER130" s="186">
        <f ca="1"/>
        <v>8.0374629852417879E-3</v>
      </c>
      <c r="ES130" s="186">
        <f ca="1"/>
        <v>2.5486474067748066</v>
      </c>
      <c r="ET130" s="186">
        <f ca="1"/>
        <v>2.5994172754356599</v>
      </c>
      <c r="EU130" s="186">
        <f ca="1"/>
        <v>7.7779307127171168E-3</v>
      </c>
      <c r="EV130" s="186">
        <f ca="1"/>
        <v>7.9972931213809877E-3</v>
      </c>
      <c r="EW130" s="186">
        <f ca="1"/>
        <v>12.997086377178299</v>
      </c>
      <c r="EX130" s="186">
        <f ca="1"/>
        <v>1.2540157559230625</v>
      </c>
      <c r="EY130" s="186">
        <f ca="1"/>
        <v>6.9300633634153286E-2</v>
      </c>
      <c r="EZ130" s="186">
        <f ca="1"/>
        <v>6.7202867769572613E-2</v>
      </c>
      <c r="FA130" s="186">
        <f ca="1"/>
        <v>8.0642545285299471E-10</v>
      </c>
      <c r="FB130" s="186">
        <f ca="1"/>
        <v>3.1193007305227916E-11</v>
      </c>
      <c r="FC130" s="186">
        <f ca="1"/>
        <v>4.1585924231181143E-10</v>
      </c>
      <c r="FD130" s="186">
        <f ca="1"/>
        <v>3.3440420157948321E-7</v>
      </c>
      <c r="FG130" s="209"/>
      <c r="FH130" s="17"/>
      <c r="FI130" s="17"/>
      <c r="FJ130" s="17"/>
      <c r="FK130" s="36"/>
      <c r="FL130" s="344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42"/>
      <c r="HQ130" s="260"/>
      <c r="HR130" s="338"/>
      <c r="HS130" s="39" t="s">
        <v>37</v>
      </c>
      <c r="HT130" s="38">
        <f ca="1"/>
        <v>0</v>
      </c>
      <c r="HU130" s="17" t="s">
        <v>187</v>
      </c>
      <c r="HV130" s="17"/>
      <c r="HW130" s="17"/>
      <c r="HX130" s="38">
        <f t="shared" ca="1" si="23"/>
        <v>0</v>
      </c>
      <c r="HY130" s="38">
        <f t="shared" ca="1" si="21"/>
        <v>0</v>
      </c>
      <c r="HZ130" s="38">
        <f t="shared" ca="1" si="21"/>
        <v>0</v>
      </c>
      <c r="IA130" s="38">
        <f t="shared" ca="1" si="21"/>
        <v>0</v>
      </c>
      <c r="IB130" s="38">
        <f t="shared" ca="1" si="21"/>
        <v>0</v>
      </c>
      <c r="IC130" s="38">
        <f t="shared" ca="1" si="21"/>
        <v>0</v>
      </c>
      <c r="ID130" s="38">
        <f t="shared" ca="1" si="21"/>
        <v>0</v>
      </c>
      <c r="IE130" s="38">
        <f t="shared" ca="1" si="21"/>
        <v>0</v>
      </c>
      <c r="IF130" s="38">
        <f t="shared" ca="1" si="21"/>
        <v>0</v>
      </c>
      <c r="IG130" s="38">
        <f t="shared" ca="1" si="21"/>
        <v>0</v>
      </c>
      <c r="IH130" s="38">
        <f t="shared" ca="1" si="21"/>
        <v>0</v>
      </c>
      <c r="II130" s="38">
        <f t="shared" ca="1" si="21"/>
        <v>0</v>
      </c>
      <c r="IJ130" s="38">
        <f t="shared" ca="1" si="21"/>
        <v>0</v>
      </c>
      <c r="IK130" s="38">
        <f t="shared" ca="1" si="21"/>
        <v>0</v>
      </c>
      <c r="IL130" s="38">
        <f t="shared" ca="1" si="21"/>
        <v>0</v>
      </c>
      <c r="IM130" s="38">
        <f t="shared" ca="1" si="21"/>
        <v>0</v>
      </c>
      <c r="IN130" s="38">
        <f t="shared" ca="1" si="21"/>
        <v>0</v>
      </c>
      <c r="IO130" s="38">
        <f t="shared" ca="1" si="21"/>
        <v>0</v>
      </c>
      <c r="IP130" s="38">
        <f t="shared" ca="1" si="21"/>
        <v>0</v>
      </c>
      <c r="IQ130" s="234"/>
      <c r="IR130" s="338"/>
      <c r="IS130" s="39" t="s">
        <v>37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32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41000</v>
      </c>
      <c r="AD131" s="186">
        <v>0</v>
      </c>
      <c r="AE131" s="186">
        <v>-16000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-25000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22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32"/>
      <c r="CO131" s="28" t="s">
        <v>206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2.5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1.25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32"/>
      <c r="DM131" s="28" t="s">
        <v>206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0</v>
      </c>
      <c r="DR131" s="186">
        <f ca="1"/>
        <v>0</v>
      </c>
      <c r="DS131" s="186">
        <f ca="1"/>
        <v>1</v>
      </c>
      <c r="DT131" s="186">
        <f ca="1"/>
        <v>0</v>
      </c>
      <c r="DU131" s="186">
        <f ca="1"/>
        <v>0</v>
      </c>
      <c r="DV131" s="186">
        <f ca="1"/>
        <v>-2.5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-1.25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32"/>
      <c r="EJ131" s="28" t="s">
        <v>206</v>
      </c>
      <c r="EK131" s="186">
        <f ca="1"/>
        <v>0</v>
      </c>
      <c r="EL131" s="186">
        <f ca="1"/>
        <v>1.376574842845338E-3</v>
      </c>
      <c r="EM131" s="186">
        <f ca="1"/>
        <v>2.8024849846049107E-3</v>
      </c>
      <c r="EN131" s="186">
        <f ca="1"/>
        <v>0</v>
      </c>
      <c r="EO131" s="186">
        <f ca="1"/>
        <v>1.594812317930572E-3</v>
      </c>
      <c r="EP131" s="186">
        <f ca="1"/>
        <v>1.0032126047384498</v>
      </c>
      <c r="EQ131" s="186">
        <f ca="1"/>
        <v>7.7779307127171168E-3</v>
      </c>
      <c r="ER131" s="186">
        <f ca="1"/>
        <v>8.0374629852417879E-3</v>
      </c>
      <c r="ES131" s="186">
        <f ca="1"/>
        <v>2.5486474067748066</v>
      </c>
      <c r="ET131" s="186">
        <f ca="1"/>
        <v>2.5994172754356599</v>
      </c>
      <c r="EU131" s="186">
        <f ca="1"/>
        <v>7.7779307127171168E-3</v>
      </c>
      <c r="EV131" s="186">
        <f ca="1"/>
        <v>7.9972931213809877E-3</v>
      </c>
      <c r="EW131" s="186">
        <f ca="1"/>
        <v>12.997086377178299</v>
      </c>
      <c r="EX131" s="186">
        <f ca="1"/>
        <v>1.2540157559230625</v>
      </c>
      <c r="EY131" s="186">
        <f ca="1"/>
        <v>6.9300633634153286E-2</v>
      </c>
      <c r="EZ131" s="186">
        <f ca="1"/>
        <v>6.7202867769572613E-2</v>
      </c>
      <c r="FA131" s="186">
        <f ca="1"/>
        <v>8.0642545285299471E-10</v>
      </c>
      <c r="FB131" s="186">
        <f ca="1"/>
        <v>3.1193007305227916E-11</v>
      </c>
      <c r="FC131" s="186">
        <f ca="1"/>
        <v>4.1585924231181143E-10</v>
      </c>
      <c r="FD131" s="186">
        <f ca="1"/>
        <v>3.3440420157948321E-7</v>
      </c>
      <c r="FG131" s="209"/>
      <c r="FH131" s="17"/>
      <c r="FI131" s="17"/>
      <c r="FJ131" s="17"/>
      <c r="FK131" s="36"/>
      <c r="FL131" s="344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42"/>
      <c r="HQ131" s="260"/>
      <c r="HR131" s="338"/>
      <c r="HS131" s="39" t="s">
        <v>38</v>
      </c>
      <c r="HT131" s="38">
        <f ca="1"/>
        <v>0</v>
      </c>
      <c r="HU131" s="17" t="s">
        <v>187</v>
      </c>
      <c r="HV131" s="17"/>
      <c r="HW131" s="17"/>
      <c r="HX131" s="38">
        <f t="shared" ca="1" si="23"/>
        <v>0</v>
      </c>
      <c r="HY131" s="38">
        <f t="shared" ca="1" si="21"/>
        <v>0</v>
      </c>
      <c r="HZ131" s="38">
        <f t="shared" ca="1" si="21"/>
        <v>0</v>
      </c>
      <c r="IA131" s="38">
        <f t="shared" ca="1" si="21"/>
        <v>0</v>
      </c>
      <c r="IB131" s="38">
        <f t="shared" ca="1" si="21"/>
        <v>0</v>
      </c>
      <c r="IC131" s="38">
        <f t="shared" ca="1" si="21"/>
        <v>0</v>
      </c>
      <c r="ID131" s="38">
        <f t="shared" ca="1" si="21"/>
        <v>0</v>
      </c>
      <c r="IE131" s="38">
        <f t="shared" ca="1" si="21"/>
        <v>0</v>
      </c>
      <c r="IF131" s="38">
        <f t="shared" ca="1" si="21"/>
        <v>0</v>
      </c>
      <c r="IG131" s="38">
        <f t="shared" ca="1" si="21"/>
        <v>0</v>
      </c>
      <c r="IH131" s="38">
        <f t="shared" ca="1" si="21"/>
        <v>0</v>
      </c>
      <c r="II131" s="38">
        <f t="shared" ca="1" si="21"/>
        <v>0</v>
      </c>
      <c r="IJ131" s="38">
        <f t="shared" ca="1" si="21"/>
        <v>0</v>
      </c>
      <c r="IK131" s="38">
        <f t="shared" ca="1" si="21"/>
        <v>0</v>
      </c>
      <c r="IL131" s="38">
        <f t="shared" ca="1" si="21"/>
        <v>0</v>
      </c>
      <c r="IM131" s="38">
        <f t="shared" ca="1" si="21"/>
        <v>0</v>
      </c>
      <c r="IN131" s="38">
        <f t="shared" ca="1" si="21"/>
        <v>0</v>
      </c>
      <c r="IO131" s="38">
        <f t="shared" ca="1" si="21"/>
        <v>0</v>
      </c>
      <c r="IP131" s="38">
        <f t="shared" ca="1" si="21"/>
        <v>0</v>
      </c>
      <c r="IQ131" s="234"/>
      <c r="IR131" s="338"/>
      <c r="IS131" s="39" t="s">
        <v>38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32"/>
      <c r="B132" s="28" t="s">
        <v>15</v>
      </c>
      <c r="X132" s="7">
        <v>0</v>
      </c>
      <c r="Y132" s="186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75"/>
      <c r="BC132" s="78"/>
      <c r="BD132" s="69">
        <f t="shared" si="22"/>
        <v>0</v>
      </c>
      <c r="BE132" s="74"/>
      <c r="BF132" s="74"/>
      <c r="BG132" s="166"/>
      <c r="BH132" s="166"/>
      <c r="BI132" s="166"/>
      <c r="BJ132" s="166"/>
      <c r="BK132" s="166"/>
      <c r="BL132" s="278"/>
      <c r="BM132" s="278"/>
      <c r="BN132" s="278"/>
      <c r="BO132" s="278"/>
      <c r="BP132" s="278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166"/>
      <c r="CK132" s="74"/>
      <c r="CL132" s="74"/>
      <c r="CM132" s="74"/>
      <c r="CN132" s="332"/>
      <c r="CO132" s="28" t="s">
        <v>15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0</v>
      </c>
      <c r="CV132" s="69">
        <f ca="1"/>
        <v>0</v>
      </c>
      <c r="CW132" s="69">
        <f ca="1"/>
        <v>1.0231023102310228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32"/>
      <c r="DM132" s="28" t="s">
        <v>15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0</v>
      </c>
      <c r="DS132" s="186">
        <f ca="1"/>
        <v>0</v>
      </c>
      <c r="DT132" s="186">
        <f ca="1"/>
        <v>1</v>
      </c>
      <c r="DU132" s="186">
        <f ca="1"/>
        <v>-1.0231023102310228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32"/>
      <c r="EJ132" s="28" t="s">
        <v>15</v>
      </c>
      <c r="EK132" s="186">
        <f ca="1"/>
        <v>0</v>
      </c>
      <c r="EL132" s="186">
        <f ca="1"/>
        <v>1.1011775472062218E-3</v>
      </c>
      <c r="EM132" s="186">
        <f ca="1"/>
        <v>4.8170965572538332E-3</v>
      </c>
      <c r="EN132" s="186">
        <f ca="1"/>
        <v>0</v>
      </c>
      <c r="EO132" s="186">
        <f ca="1"/>
        <v>1.2757544754218423E-3</v>
      </c>
      <c r="EP132" s="186">
        <f ca="1"/>
        <v>5.5220375168518682E-3</v>
      </c>
      <c r="EQ132" s="186">
        <f ca="1"/>
        <v>1.0054161106356243</v>
      </c>
      <c r="ER132" s="186">
        <f ca="1"/>
        <v>1.0389646131439163</v>
      </c>
      <c r="ES132" s="186">
        <f ca="1"/>
        <v>1.4028658064067005E-2</v>
      </c>
      <c r="ET132" s="186">
        <f ca="1"/>
        <v>1.4308113403988547E-2</v>
      </c>
      <c r="EU132" s="186">
        <f ca="1"/>
        <v>5.4161106356244004E-3</v>
      </c>
      <c r="EV132" s="186">
        <f ca="1"/>
        <v>1.4541276663895781E-2</v>
      </c>
      <c r="EW132" s="186">
        <f ca="1"/>
        <v>7.1540567019942464E-2</v>
      </c>
      <c r="EX132" s="186">
        <f ca="1"/>
        <v>6.9025468960648186E-3</v>
      </c>
      <c r="EY132" s="186">
        <f ca="1"/>
        <v>0.12600759674086204</v>
      </c>
      <c r="EZ132" s="186">
        <f ca="1"/>
        <v>8.6869950931765594</v>
      </c>
      <c r="FA132" s="186">
        <f ca="1"/>
        <v>1.0424278285210544E-7</v>
      </c>
      <c r="FB132" s="186">
        <f ca="1"/>
        <v>1.7169736084786365E-13</v>
      </c>
      <c r="FC132" s="186">
        <f ca="1"/>
        <v>7.5614638652257817E-10</v>
      </c>
      <c r="FD132" s="186">
        <f ca="1"/>
        <v>1.8406791722839752E-9</v>
      </c>
      <c r="FG132" s="209"/>
      <c r="FH132" s="17"/>
      <c r="FI132" s="17"/>
      <c r="FJ132" s="17"/>
      <c r="FK132" s="36"/>
      <c r="FL132" s="344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42"/>
      <c r="HQ132" s="260"/>
      <c r="HR132" s="338"/>
      <c r="HS132" s="39" t="s">
        <v>13</v>
      </c>
      <c r="HT132" s="38">
        <f ca="1"/>
        <v>0</v>
      </c>
      <c r="HU132" s="17" t="s">
        <v>187</v>
      </c>
      <c r="HV132" s="17"/>
      <c r="HW132" s="17"/>
      <c r="HX132" s="38">
        <f t="shared" ca="1" si="23"/>
        <v>0</v>
      </c>
      <c r="HY132" s="38">
        <f t="shared" ca="1" si="21"/>
        <v>0</v>
      </c>
      <c r="HZ132" s="38">
        <f t="shared" ca="1" si="21"/>
        <v>0</v>
      </c>
      <c r="IA132" s="38">
        <f t="shared" ca="1" si="21"/>
        <v>0</v>
      </c>
      <c r="IB132" s="38">
        <f t="shared" ca="1" si="21"/>
        <v>0</v>
      </c>
      <c r="IC132" s="38">
        <f t="shared" ca="1" si="21"/>
        <v>0</v>
      </c>
      <c r="ID132" s="38">
        <f t="shared" ca="1" si="21"/>
        <v>0</v>
      </c>
      <c r="IE132" s="38">
        <f t="shared" ca="1" si="21"/>
        <v>0</v>
      </c>
      <c r="IF132" s="38">
        <f t="shared" ca="1" si="21"/>
        <v>0</v>
      </c>
      <c r="IG132" s="38">
        <f t="shared" ca="1" si="21"/>
        <v>0</v>
      </c>
      <c r="IH132" s="38">
        <f t="shared" ca="1" si="21"/>
        <v>0</v>
      </c>
      <c r="II132" s="38">
        <f t="shared" ca="1" si="21"/>
        <v>0</v>
      </c>
      <c r="IJ132" s="38">
        <f t="shared" ca="1" si="21"/>
        <v>0</v>
      </c>
      <c r="IK132" s="38">
        <f t="shared" ca="1" si="21"/>
        <v>0</v>
      </c>
      <c r="IL132" s="38">
        <f t="shared" ca="1" si="21"/>
        <v>0</v>
      </c>
      <c r="IM132" s="38">
        <f t="shared" ca="1" si="21"/>
        <v>0</v>
      </c>
      <c r="IN132" s="38">
        <f t="shared" ca="1" si="21"/>
        <v>0</v>
      </c>
      <c r="IO132" s="38">
        <f t="shared" ca="1" si="21"/>
        <v>0</v>
      </c>
      <c r="IP132" s="38">
        <f t="shared" ca="1" si="21"/>
        <v>0</v>
      </c>
      <c r="IQ132" s="234"/>
      <c r="IR132" s="338"/>
      <c r="IS132" s="39" t="s">
        <v>13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32"/>
      <c r="B133" s="28" t="s">
        <v>208</v>
      </c>
      <c r="X133" s="186">
        <v>0</v>
      </c>
      <c r="Y133" s="186">
        <v>0</v>
      </c>
      <c r="Z133" s="186">
        <v>-50</v>
      </c>
      <c r="AA133" s="186">
        <v>-50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15150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-15050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80"/>
      <c r="BC133" s="78"/>
      <c r="BD133" s="69">
        <f t="shared" si="22"/>
        <v>0</v>
      </c>
      <c r="BE133" s="227"/>
      <c r="BF133" s="227"/>
      <c r="BG133" s="227"/>
      <c r="BH133" s="227"/>
      <c r="BI133" s="227"/>
      <c r="BJ133" s="227"/>
      <c r="BK133" s="227"/>
      <c r="BL133" s="278"/>
      <c r="BM133" s="278"/>
      <c r="BN133" s="278"/>
      <c r="BO133" s="278"/>
      <c r="BP133" s="278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27"/>
      <c r="CK133" s="227"/>
      <c r="CL133" s="227"/>
      <c r="CM133" s="227"/>
      <c r="CN133" s="332"/>
      <c r="CO133" s="28" t="s">
        <v>208</v>
      </c>
      <c r="CP133" s="69">
        <f ca="1"/>
        <v>0</v>
      </c>
      <c r="CQ133" s="69">
        <f ca="1"/>
        <v>1.0526315789473684E-3</v>
      </c>
      <c r="CR133" s="69">
        <f ca="1"/>
        <v>0</v>
      </c>
      <c r="CS133" s="69">
        <f ca="1"/>
        <v>0</v>
      </c>
      <c r="CT133" s="69">
        <f ca="1"/>
        <v>1.2195121951219512E-3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0</v>
      </c>
      <c r="DD133" s="186">
        <f ca="1"/>
        <v>0</v>
      </c>
      <c r="DE133" s="186">
        <f ca="1"/>
        <v>8.3612040133779288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32"/>
      <c r="DM133" s="28" t="s">
        <v>208</v>
      </c>
      <c r="DN133" s="186">
        <f ca="1"/>
        <v>0</v>
      </c>
      <c r="DO133" s="186">
        <f ca="1"/>
        <v>-1.0526315789473684E-3</v>
      </c>
      <c r="DP133" s="186">
        <f ca="1"/>
        <v>0</v>
      </c>
      <c r="DQ133" s="186">
        <f ca="1"/>
        <v>0</v>
      </c>
      <c r="DR133" s="186">
        <f ca="1"/>
        <v>-1.2195121951219512E-3</v>
      </c>
      <c r="DS133" s="186">
        <f ca="1"/>
        <v>0</v>
      </c>
      <c r="DT133" s="186">
        <f ca="1"/>
        <v>0</v>
      </c>
      <c r="DU133" s="186">
        <f ca="1"/>
        <v>1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0</v>
      </c>
      <c r="EB133" s="186">
        <f ca="1"/>
        <v>0</v>
      </c>
      <c r="EC133" s="186">
        <f ca="1"/>
        <v>-8.3612040133779288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32"/>
      <c r="EJ133" s="28" t="s">
        <v>208</v>
      </c>
      <c r="EK133" s="186">
        <f ca="1"/>
        <v>0</v>
      </c>
      <c r="EL133" s="186">
        <f ca="1"/>
        <v>1.0763122477531783E-3</v>
      </c>
      <c r="EM133" s="186">
        <f ca="1"/>
        <v>4.7083234091868124E-3</v>
      </c>
      <c r="EN133" s="186">
        <f ca="1"/>
        <v>0</v>
      </c>
      <c r="EO133" s="186">
        <f ca="1"/>
        <v>1.2469471162994139E-3</v>
      </c>
      <c r="EP133" s="186">
        <f ca="1"/>
        <v>5.3973463471165047E-3</v>
      </c>
      <c r="EQ133" s="186">
        <f ca="1"/>
        <v>5.2938113632070762E-3</v>
      </c>
      <c r="ER133" s="186">
        <f ca="1"/>
        <v>1.0155041218793766</v>
      </c>
      <c r="ES133" s="186">
        <f ca="1"/>
        <v>1.3711881914233236E-2</v>
      </c>
      <c r="ET133" s="186">
        <f ca="1"/>
        <v>1.3985026972285583E-2</v>
      </c>
      <c r="EU133" s="186">
        <f ca="1"/>
        <v>5.2938113632070762E-3</v>
      </c>
      <c r="EV133" s="186">
        <f ca="1"/>
        <v>1.4212925255356203E-2</v>
      </c>
      <c r="EW133" s="186">
        <f ca="1"/>
        <v>6.9925134861427651E-2</v>
      </c>
      <c r="EX133" s="186">
        <f ca="1"/>
        <v>6.7466829338956149E-3</v>
      </c>
      <c r="EY133" s="186">
        <f ca="1"/>
        <v>0.1231622639112297</v>
      </c>
      <c r="EZ133" s="186">
        <f ca="1"/>
        <v>8.4908371394596713</v>
      </c>
      <c r="FA133" s="186">
        <f ca="1"/>
        <v>1.0188891356189663E-7</v>
      </c>
      <c r="FB133" s="186">
        <f ca="1"/>
        <v>1.6782032366742806E-13</v>
      </c>
      <c r="FC133" s="186">
        <f ca="1"/>
        <v>7.3907211327852012E-10</v>
      </c>
      <c r="FD133" s="186">
        <f ca="1"/>
        <v>1.7991154490388536E-9</v>
      </c>
      <c r="FG133" s="209"/>
      <c r="FH133" s="17"/>
      <c r="FI133" s="17"/>
      <c r="FJ133" s="17"/>
      <c r="FK133" s="36"/>
      <c r="FL133" s="344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42"/>
      <c r="HQ133" s="260"/>
      <c r="HR133" s="338"/>
      <c r="HS133" s="39" t="s">
        <v>23</v>
      </c>
      <c r="HT133" s="38">
        <f ca="1"/>
        <v>0</v>
      </c>
      <c r="HU133" s="17" t="s">
        <v>187</v>
      </c>
      <c r="HV133" s="17"/>
      <c r="HW133" s="17"/>
      <c r="HX133" s="38">
        <f t="shared" ca="1" si="23"/>
        <v>0</v>
      </c>
      <c r="HY133" s="38">
        <f t="shared" ca="1" si="21"/>
        <v>0</v>
      </c>
      <c r="HZ133" s="38">
        <f t="shared" ca="1" si="21"/>
        <v>0</v>
      </c>
      <c r="IA133" s="38">
        <f t="shared" ca="1" si="21"/>
        <v>0</v>
      </c>
      <c r="IB133" s="38">
        <f t="shared" ca="1" si="21"/>
        <v>0</v>
      </c>
      <c r="IC133" s="38">
        <f t="shared" ca="1" si="21"/>
        <v>0</v>
      </c>
      <c r="ID133" s="38">
        <f t="shared" ca="1" si="21"/>
        <v>0</v>
      </c>
      <c r="IE133" s="38">
        <f t="shared" ca="1" si="21"/>
        <v>0</v>
      </c>
      <c r="IF133" s="38">
        <f t="shared" ca="1" si="21"/>
        <v>0</v>
      </c>
      <c r="IG133" s="38">
        <f t="shared" ca="1" si="21"/>
        <v>0</v>
      </c>
      <c r="IH133" s="38">
        <f t="shared" ca="1" si="21"/>
        <v>0</v>
      </c>
      <c r="II133" s="38">
        <f t="shared" ca="1" si="21"/>
        <v>0</v>
      </c>
      <c r="IJ133" s="38">
        <f t="shared" ca="1" si="21"/>
        <v>0</v>
      </c>
      <c r="IK133" s="38">
        <f t="shared" ca="1" si="21"/>
        <v>0</v>
      </c>
      <c r="IL133" s="38">
        <f t="shared" ca="1" si="21"/>
        <v>0</v>
      </c>
      <c r="IM133" s="38">
        <f t="shared" ca="1" si="21"/>
        <v>0</v>
      </c>
      <c r="IN133" s="38">
        <f t="shared" ca="1" si="21"/>
        <v>0</v>
      </c>
      <c r="IO133" s="38">
        <f t="shared" ca="1" si="21"/>
        <v>0</v>
      </c>
      <c r="IP133" s="38">
        <f t="shared" ca="1" si="21"/>
        <v>0</v>
      </c>
      <c r="IQ133" s="234"/>
      <c r="IR133" s="338"/>
      <c r="IS133" s="39" t="s">
        <v>23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32"/>
      <c r="B134" s="28" t="s">
        <v>21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2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32"/>
      <c r="CO134" s="28" t="s">
        <v>21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0</v>
      </c>
      <c r="CX134" s="69">
        <f ca="1"/>
        <v>0</v>
      </c>
      <c r="CY134" s="69">
        <f ca="1"/>
        <v>1.0199203187250996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32"/>
      <c r="DM134" s="28" t="s">
        <v>21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0</v>
      </c>
      <c r="DU134" s="186">
        <f ca="1"/>
        <v>0</v>
      </c>
      <c r="DV134" s="186">
        <f ca="1"/>
        <v>1</v>
      </c>
      <c r="DW134" s="186">
        <f ca="1"/>
        <v>-1.0199203187250996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32"/>
      <c r="EJ134" s="28" t="s">
        <v>21</v>
      </c>
      <c r="EK134" s="186">
        <f ca="1"/>
        <v>0</v>
      </c>
      <c r="EL134" s="186">
        <f ca="1"/>
        <v>5.5062993713813507E-4</v>
      </c>
      <c r="EM134" s="186">
        <f ca="1"/>
        <v>1.1209939938420118E-3</v>
      </c>
      <c r="EN134" s="186">
        <f ca="1"/>
        <v>0</v>
      </c>
      <c r="EO134" s="186">
        <f ca="1"/>
        <v>6.3792492717222886E-4</v>
      </c>
      <c r="EP134" s="186">
        <f ca="1"/>
        <v>1.2850418953798668E-3</v>
      </c>
      <c r="EQ134" s="186">
        <f ca="1"/>
        <v>3.1111722850867695E-3</v>
      </c>
      <c r="ER134" s="186">
        <f ca="1"/>
        <v>3.2149851940964347E-3</v>
      </c>
      <c r="ES134" s="186">
        <f ca="1"/>
        <v>1.0194589627099226</v>
      </c>
      <c r="ET134" s="186">
        <f ca="1"/>
        <v>1.0397669101742637</v>
      </c>
      <c r="EU134" s="186">
        <f ca="1"/>
        <v>3.1111722850867695E-3</v>
      </c>
      <c r="EV134" s="186">
        <f ca="1"/>
        <v>3.1989172485525613E-3</v>
      </c>
      <c r="EW134" s="186">
        <f ca="1"/>
        <v>5.198834550871319</v>
      </c>
      <c r="EX134" s="186">
        <f ca="1"/>
        <v>1.6063023692249098E-3</v>
      </c>
      <c r="EY134" s="186">
        <f ca="1"/>
        <v>2.7720253453661688E-2</v>
      </c>
      <c r="EZ134" s="186">
        <f ca="1"/>
        <v>2.6881147107829625E-2</v>
      </c>
      <c r="FA134" s="186">
        <f ca="1"/>
        <v>3.2257018114213974E-10</v>
      </c>
      <c r="FB134" s="186">
        <f ca="1"/>
        <v>1.2477202922091163E-11</v>
      </c>
      <c r="FC134" s="186">
        <f ca="1"/>
        <v>1.6634369692473316E-10</v>
      </c>
      <c r="FD134" s="186">
        <f ca="1"/>
        <v>4.2834729845997369E-10</v>
      </c>
      <c r="FG134" s="209"/>
      <c r="FH134" s="17"/>
      <c r="FI134" s="17"/>
      <c r="FJ134" s="17"/>
      <c r="FK134" s="36"/>
      <c r="FL134" s="344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42"/>
      <c r="HQ134" s="260"/>
      <c r="HR134" s="338"/>
      <c r="HS134" s="39" t="s">
        <v>22</v>
      </c>
      <c r="HT134" s="38">
        <f ca="1"/>
        <v>0</v>
      </c>
      <c r="HU134" s="17" t="s">
        <v>187</v>
      </c>
      <c r="HV134" s="17"/>
      <c r="HW134" s="17"/>
      <c r="HX134" s="38">
        <f t="shared" ca="1" si="23"/>
        <v>0</v>
      </c>
      <c r="HY134" s="38">
        <f t="shared" ca="1" si="21"/>
        <v>0</v>
      </c>
      <c r="HZ134" s="38">
        <f t="shared" ca="1" si="21"/>
        <v>0</v>
      </c>
      <c r="IA134" s="38">
        <f t="shared" ca="1" si="21"/>
        <v>0</v>
      </c>
      <c r="IB134" s="38">
        <f t="shared" ca="1" si="21"/>
        <v>0</v>
      </c>
      <c r="IC134" s="38">
        <f t="shared" ca="1" si="21"/>
        <v>0</v>
      </c>
      <c r="ID134" s="38">
        <f t="shared" ca="1" si="21"/>
        <v>0</v>
      </c>
      <c r="IE134" s="38">
        <f t="shared" ca="1" si="21"/>
        <v>0</v>
      </c>
      <c r="IF134" s="38">
        <f t="shared" ca="1" si="21"/>
        <v>0</v>
      </c>
      <c r="IG134" s="38">
        <f t="shared" ca="1" si="21"/>
        <v>0</v>
      </c>
      <c r="IH134" s="38">
        <f t="shared" ca="1" si="21"/>
        <v>0</v>
      </c>
      <c r="II134" s="38">
        <f t="shared" ca="1" si="21"/>
        <v>0</v>
      </c>
      <c r="IJ134" s="38">
        <f t="shared" ca="1" si="21"/>
        <v>0</v>
      </c>
      <c r="IK134" s="38">
        <f t="shared" ca="1" si="21"/>
        <v>0</v>
      </c>
      <c r="IL134" s="38">
        <f t="shared" ca="1" si="21"/>
        <v>0</v>
      </c>
      <c r="IM134" s="38">
        <f t="shared" ca="1" si="21"/>
        <v>0</v>
      </c>
      <c r="IN134" s="38">
        <f t="shared" ca="1" si="21"/>
        <v>0</v>
      </c>
      <c r="IO134" s="38">
        <f t="shared" ca="1" si="21"/>
        <v>0</v>
      </c>
      <c r="IP134" s="38">
        <f t="shared" ca="1" si="21"/>
        <v>0</v>
      </c>
      <c r="IQ134" s="234"/>
      <c r="IR134" s="338"/>
      <c r="IS134" s="39" t="s">
        <v>22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32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2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32"/>
      <c r="CO135" s="28" t="s">
        <v>207</v>
      </c>
      <c r="CP135" s="69">
        <f ca="1"/>
        <v>0</v>
      </c>
      <c r="CQ135" s="69">
        <f ca="1"/>
        <v>5.263157894736842E-4</v>
      </c>
      <c r="CR135" s="69">
        <f ca="1"/>
        <v>5.3191489361702129E-4</v>
      </c>
      <c r="CS135" s="69">
        <f ca="1"/>
        <v>0</v>
      </c>
      <c r="CT135" s="69">
        <f ca="1"/>
        <v>6.0975609756097561E-4</v>
      </c>
      <c r="CU135" s="69">
        <f ca="1"/>
        <v>6.0975609756097561E-4</v>
      </c>
      <c r="CV135" s="69">
        <f ca="1"/>
        <v>1.7857142857142857E-3</v>
      </c>
      <c r="CW135" s="69">
        <f ca="1"/>
        <v>0</v>
      </c>
      <c r="CX135" s="69">
        <f ca="1"/>
        <v>1.5625E-2</v>
      </c>
      <c r="CY135" s="69">
        <f ca="1"/>
        <v>0</v>
      </c>
      <c r="CZ135" s="69">
        <f ca="1"/>
        <v>1.7857142857142857E-3</v>
      </c>
      <c r="DA135" s="69">
        <f ca="1"/>
        <v>0</v>
      </c>
      <c r="DB135" s="69">
        <f ca="1"/>
        <v>5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32"/>
      <c r="DM135" s="28" t="s">
        <v>207</v>
      </c>
      <c r="DN135" s="186">
        <f ca="1"/>
        <v>0</v>
      </c>
      <c r="DO135" s="186">
        <f ca="1"/>
        <v>-5.263157894736842E-4</v>
      </c>
      <c r="DP135" s="186">
        <f ca="1"/>
        <v>-5.3191489361702129E-4</v>
      </c>
      <c r="DQ135" s="186">
        <f ca="1"/>
        <v>0</v>
      </c>
      <c r="DR135" s="186">
        <f ca="1"/>
        <v>-6.0975609756097561E-4</v>
      </c>
      <c r="DS135" s="186">
        <f ca="1"/>
        <v>-6.0975609756097561E-4</v>
      </c>
      <c r="DT135" s="186">
        <f ca="1"/>
        <v>-1.7857142857142857E-3</v>
      </c>
      <c r="DU135" s="186">
        <f ca="1"/>
        <v>0</v>
      </c>
      <c r="DV135" s="186">
        <f ca="1"/>
        <v>-1.5625E-2</v>
      </c>
      <c r="DW135" s="186">
        <f ca="1"/>
        <v>1</v>
      </c>
      <c r="DX135" s="186">
        <f ca="1"/>
        <v>-1.7857142857142857E-3</v>
      </c>
      <c r="DY135" s="186">
        <f ca="1"/>
        <v>0</v>
      </c>
      <c r="DZ135" s="186">
        <f ca="1"/>
        <v>-5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32"/>
      <c r="EJ135" s="28" t="s">
        <v>207</v>
      </c>
      <c r="EK135" s="186">
        <f ca="1"/>
        <v>0</v>
      </c>
      <c r="EL135" s="186">
        <f ca="1"/>
        <v>5.3987544617840584E-4</v>
      </c>
      <c r="EM135" s="186">
        <f ca="1"/>
        <v>1.099099579899785E-3</v>
      </c>
      <c r="EN135" s="186">
        <f ca="1"/>
        <v>0</v>
      </c>
      <c r="EO135" s="186">
        <f ca="1"/>
        <v>6.2546545593839627E-4</v>
      </c>
      <c r="EP135" s="186">
        <f ca="1"/>
        <v>1.2599434208607288E-3</v>
      </c>
      <c r="EQ135" s="186">
        <f ca="1"/>
        <v>3.0504072013936684E-3</v>
      </c>
      <c r="ER135" s="186">
        <f ca="1"/>
        <v>3.1521925145242386E-3</v>
      </c>
      <c r="ES135" s="186">
        <f ca="1"/>
        <v>1.9078904844494361E-2</v>
      </c>
      <c r="ET135" s="186">
        <f ca="1"/>
        <v>1.0194589627099226</v>
      </c>
      <c r="EU135" s="186">
        <f ca="1"/>
        <v>3.0504072013936684E-3</v>
      </c>
      <c r="EV135" s="186">
        <f ca="1"/>
        <v>3.1364383960417689E-3</v>
      </c>
      <c r="EW135" s="186">
        <f ca="1"/>
        <v>5.0972948135496132</v>
      </c>
      <c r="EX135" s="186">
        <f ca="1"/>
        <v>1.5749292760759857E-3</v>
      </c>
      <c r="EY135" s="186">
        <f ca="1"/>
        <v>2.7178842253394859E-2</v>
      </c>
      <c r="EZ135" s="186">
        <f ca="1"/>
        <v>2.6356124703379828E-2</v>
      </c>
      <c r="FA135" s="186">
        <f ca="1"/>
        <v>3.1626998229170735E-10</v>
      </c>
      <c r="FB135" s="186">
        <f ca="1"/>
        <v>1.223350755251907E-11</v>
      </c>
      <c r="FC135" s="186">
        <f ca="1"/>
        <v>1.6309479659417196E-10</v>
      </c>
      <c r="FD135" s="186">
        <f ca="1"/>
        <v>4.1998114028692734E-10</v>
      </c>
      <c r="FG135" s="209"/>
      <c r="FH135" s="17"/>
      <c r="FI135" s="17"/>
      <c r="FJ135" s="17"/>
      <c r="FK135" s="36"/>
      <c r="FL135" s="344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42"/>
      <c r="HQ135" s="260"/>
      <c r="HR135" s="338"/>
      <c r="HS135" s="39" t="s">
        <v>133</v>
      </c>
      <c r="HT135" s="38">
        <f ca="1"/>
        <v>0</v>
      </c>
      <c r="HU135" s="17" t="s">
        <v>187</v>
      </c>
      <c r="HV135" s="17"/>
      <c r="HW135" s="17"/>
      <c r="HX135" s="38">
        <f t="shared" ca="1" si="23"/>
        <v>0</v>
      </c>
      <c r="HY135" s="38">
        <f t="shared" ca="1" si="21"/>
        <v>0</v>
      </c>
      <c r="HZ135" s="38">
        <f t="shared" ca="1" si="21"/>
        <v>0</v>
      </c>
      <c r="IA135" s="38">
        <f t="shared" ca="1" si="21"/>
        <v>0</v>
      </c>
      <c r="IB135" s="38">
        <f t="shared" ca="1" si="21"/>
        <v>0</v>
      </c>
      <c r="IC135" s="38">
        <f t="shared" ca="1" si="21"/>
        <v>0</v>
      </c>
      <c r="ID135" s="38">
        <f t="shared" ca="1" si="21"/>
        <v>0</v>
      </c>
      <c r="IE135" s="38">
        <f t="shared" ca="1" si="21"/>
        <v>0</v>
      </c>
      <c r="IF135" s="38">
        <f t="shared" ca="1" si="21"/>
        <v>0</v>
      </c>
      <c r="IG135" s="38">
        <f t="shared" ca="1" si="21"/>
        <v>0</v>
      </c>
      <c r="IH135" s="38">
        <f t="shared" ca="1" si="21"/>
        <v>0</v>
      </c>
      <c r="II135" s="38">
        <f t="shared" ca="1" si="21"/>
        <v>0</v>
      </c>
      <c r="IJ135" s="38">
        <f t="shared" ca="1" si="21"/>
        <v>0</v>
      </c>
      <c r="IK135" s="38">
        <f t="shared" ca="1" si="21"/>
        <v>0</v>
      </c>
      <c r="IL135" s="38">
        <f t="shared" ca="1" si="21"/>
        <v>0</v>
      </c>
      <c r="IM135" s="38">
        <f t="shared" ca="1" si="21"/>
        <v>0</v>
      </c>
      <c r="IN135" s="38">
        <f t="shared" ca="1" si="21"/>
        <v>0</v>
      </c>
      <c r="IO135" s="38">
        <f t="shared" ca="1" si="21"/>
        <v>0</v>
      </c>
      <c r="IP135" s="38">
        <f t="shared" ca="1" si="21"/>
        <v>0</v>
      </c>
      <c r="IQ135" s="234"/>
      <c r="IR135" s="338"/>
      <c r="IS135" s="39" t="s">
        <v>133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32"/>
      <c r="B136" s="28" t="s">
        <v>20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2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32"/>
      <c r="CO136" s="28" t="s">
        <v>20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0</v>
      </c>
      <c r="CZ136" s="69">
        <f ca="1"/>
        <v>0</v>
      </c>
      <c r="DA136" s="69">
        <f ca="1"/>
        <v>1.0192307692307692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32"/>
      <c r="DM136" s="28" t="s">
        <v>20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0</v>
      </c>
      <c r="DW136" s="186">
        <f ca="1"/>
        <v>0</v>
      </c>
      <c r="DX136" s="186">
        <f ca="1"/>
        <v>1</v>
      </c>
      <c r="DY136" s="186">
        <f ca="1"/>
        <v>-1.0192307692307692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32"/>
      <c r="EJ136" s="28" t="s">
        <v>20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2.2995434983775899E-19</v>
      </c>
      <c r="EP136" s="186">
        <f ca="1"/>
        <v>0</v>
      </c>
      <c r="EQ136" s="186">
        <f ca="1"/>
        <v>0</v>
      </c>
      <c r="ER136" s="186">
        <f ca="1"/>
        <v>-2.3547325423386521E-16</v>
      </c>
      <c r="ES136" s="186">
        <f ca="1"/>
        <v>0</v>
      </c>
      <c r="ET136" s="186">
        <f ca="1"/>
        <v>1.177366271169326E-16</v>
      </c>
      <c r="EU136" s="186">
        <f ca="1"/>
        <v>1</v>
      </c>
      <c r="EV136" s="186">
        <f ca="1"/>
        <v>1.0192307692307692</v>
      </c>
      <c r="EW136" s="186">
        <f ca="1"/>
        <v>0</v>
      </c>
      <c r="EX136" s="186">
        <f ca="1"/>
        <v>0</v>
      </c>
      <c r="EY136" s="186">
        <f ca="1"/>
        <v>8.8321557125716534</v>
      </c>
      <c r="EZ136" s="186">
        <f ca="1"/>
        <v>1.8837860338709216E-15</v>
      </c>
      <c r="FA136" s="186">
        <f ca="1"/>
        <v>0</v>
      </c>
      <c r="FB136" s="186">
        <f ca="1"/>
        <v>1.7132934170794412E-27</v>
      </c>
      <c r="FC136" s="186">
        <f ca="1"/>
        <v>5.2999999999999998E-8</v>
      </c>
      <c r="FD136" s="186">
        <f ca="1"/>
        <v>0</v>
      </c>
      <c r="FG136" s="209"/>
      <c r="FH136" s="17"/>
      <c r="FI136" s="17"/>
      <c r="FJ136" s="17"/>
      <c r="FK136" s="36"/>
      <c r="FL136" s="344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42"/>
      <c r="HQ136" s="260"/>
      <c r="HR136" s="338"/>
      <c r="HS136" s="39" t="s">
        <v>134</v>
      </c>
      <c r="HT136" s="38">
        <f ca="1"/>
        <v>0</v>
      </c>
      <c r="HU136" s="17" t="s">
        <v>187</v>
      </c>
      <c r="HV136" s="17"/>
      <c r="HW136" s="17"/>
      <c r="HX136" s="38">
        <f t="shared" ca="1" si="23"/>
        <v>0</v>
      </c>
      <c r="HY136" s="38">
        <f t="shared" ca="1" si="21"/>
        <v>0</v>
      </c>
      <c r="HZ136" s="38">
        <f t="shared" ca="1" si="21"/>
        <v>0</v>
      </c>
      <c r="IA136" s="38">
        <f t="shared" ca="1" si="21"/>
        <v>0</v>
      </c>
      <c r="IB136" s="38">
        <f t="shared" ca="1" si="21"/>
        <v>0</v>
      </c>
      <c r="IC136" s="38">
        <f t="shared" ca="1" si="21"/>
        <v>0</v>
      </c>
      <c r="ID136" s="38">
        <f t="shared" ca="1" si="21"/>
        <v>0</v>
      </c>
      <c r="IE136" s="38">
        <f t="shared" ca="1" si="21"/>
        <v>0</v>
      </c>
      <c r="IF136" s="38">
        <f t="shared" ca="1" si="21"/>
        <v>0</v>
      </c>
      <c r="IG136" s="38">
        <f t="shared" ca="1" si="21"/>
        <v>0</v>
      </c>
      <c r="IH136" s="38">
        <f t="shared" ca="1" si="21"/>
        <v>0</v>
      </c>
      <c r="II136" s="38">
        <f t="shared" ca="1" si="21"/>
        <v>0</v>
      </c>
      <c r="IJ136" s="38">
        <f t="shared" ca="1" si="21"/>
        <v>0</v>
      </c>
      <c r="IK136" s="38">
        <f t="shared" ca="1" si="21"/>
        <v>0</v>
      </c>
      <c r="IL136" s="38">
        <f t="shared" ca="1" si="21"/>
        <v>0</v>
      </c>
      <c r="IM136" s="38">
        <f t="shared" ca="1" si="21"/>
        <v>0</v>
      </c>
      <c r="IN136" s="38">
        <f t="shared" ca="1" si="21"/>
        <v>0</v>
      </c>
      <c r="IO136" s="38">
        <f t="shared" ca="1" si="21"/>
        <v>0</v>
      </c>
      <c r="IP136" s="38">
        <f t="shared" ca="1" si="21"/>
        <v>0</v>
      </c>
      <c r="IQ136" s="234"/>
      <c r="IR136" s="338"/>
      <c r="IS136" s="39" t="s">
        <v>134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32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26000</v>
      </c>
      <c r="AI137" s="186">
        <v>-26000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2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32"/>
      <c r="CO137" s="28" t="s">
        <v>209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69">
        <f ca="1"/>
        <v>0</v>
      </c>
      <c r="DB137" s="69">
        <f ca="1"/>
        <v>0</v>
      </c>
      <c r="DC137" s="186">
        <f ca="1"/>
        <v>0</v>
      </c>
      <c r="DD137" s="186">
        <f ca="1"/>
        <v>8.6655112651646409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32"/>
      <c r="DM137" s="28" t="s">
        <v>209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0</v>
      </c>
      <c r="DX137" s="186">
        <f ca="1"/>
        <v>0</v>
      </c>
      <c r="DY137" s="186">
        <f ca="1"/>
        <v>1</v>
      </c>
      <c r="DZ137" s="186">
        <f ca="1"/>
        <v>0</v>
      </c>
      <c r="EA137" s="186">
        <f ca="1"/>
        <v>0</v>
      </c>
      <c r="EB137" s="186">
        <f ca="1"/>
        <v>-8.6655112651646409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32"/>
      <c r="EJ137" s="28" t="s">
        <v>209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2.2561558852006542E-19</v>
      </c>
      <c r="EP137" s="186">
        <f ca="1"/>
        <v>0</v>
      </c>
      <c r="EQ137" s="186">
        <f ca="1"/>
        <v>0</v>
      </c>
      <c r="ER137" s="186">
        <f ca="1"/>
        <v>-2.3103036264454699E-16</v>
      </c>
      <c r="ES137" s="186">
        <f ca="1"/>
        <v>0</v>
      </c>
      <c r="ET137" s="186">
        <f ca="1"/>
        <v>1.155151813222735E-16</v>
      </c>
      <c r="EU137" s="186">
        <f ca="1"/>
        <v>0</v>
      </c>
      <c r="EV137" s="186">
        <f ca="1"/>
        <v>1</v>
      </c>
      <c r="EW137" s="186">
        <f ca="1"/>
        <v>0</v>
      </c>
      <c r="EX137" s="186">
        <f ca="1"/>
        <v>0</v>
      </c>
      <c r="EY137" s="186">
        <f ca="1"/>
        <v>8.6655112651646409</v>
      </c>
      <c r="EZ137" s="186">
        <f ca="1"/>
        <v>1.8482429011563759E-15</v>
      </c>
      <c r="FA137" s="186">
        <f ca="1"/>
        <v>0</v>
      </c>
      <c r="FB137" s="186">
        <f ca="1"/>
        <v>1.6809671261911498E-27</v>
      </c>
      <c r="FC137" s="186">
        <f ca="1"/>
        <v>5.2000000000000002E-8</v>
      </c>
      <c r="FD137" s="186">
        <f ca="1"/>
        <v>0</v>
      </c>
      <c r="FG137" s="209"/>
      <c r="FH137" s="17"/>
      <c r="FI137" s="17"/>
      <c r="FJ137" s="17"/>
      <c r="FK137" s="36"/>
      <c r="FL137" s="344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42"/>
      <c r="HQ137" s="260"/>
      <c r="HR137" s="338"/>
      <c r="HS137" s="39" t="s">
        <v>32</v>
      </c>
      <c r="HT137" s="38">
        <f ca="1"/>
        <v>0</v>
      </c>
      <c r="HU137" s="17" t="s">
        <v>187</v>
      </c>
      <c r="HV137" s="17"/>
      <c r="HW137" s="17"/>
      <c r="HX137" s="38">
        <f t="shared" ca="1" si="23"/>
        <v>0</v>
      </c>
      <c r="HY137" s="38">
        <f t="shared" ca="1" si="21"/>
        <v>0</v>
      </c>
      <c r="HZ137" s="38">
        <f t="shared" ca="1" si="21"/>
        <v>0</v>
      </c>
      <c r="IA137" s="38">
        <f t="shared" ca="1" si="21"/>
        <v>0</v>
      </c>
      <c r="IB137" s="38">
        <f t="shared" ca="1" si="21"/>
        <v>0</v>
      </c>
      <c r="IC137" s="38">
        <f t="shared" ca="1" si="21"/>
        <v>0</v>
      </c>
      <c r="ID137" s="38">
        <f t="shared" ca="1" si="21"/>
        <v>0</v>
      </c>
      <c r="IE137" s="38">
        <f t="shared" ca="1" si="21"/>
        <v>0</v>
      </c>
      <c r="IF137" s="38">
        <f t="shared" ca="1" si="21"/>
        <v>0</v>
      </c>
      <c r="IG137" s="38">
        <f t="shared" ca="1" si="21"/>
        <v>0</v>
      </c>
      <c r="IH137" s="38">
        <f t="shared" ca="1" si="21"/>
        <v>0</v>
      </c>
      <c r="II137" s="38">
        <f t="shared" ca="1" si="21"/>
        <v>0</v>
      </c>
      <c r="IJ137" s="38">
        <f t="shared" ca="1" si="21"/>
        <v>0</v>
      </c>
      <c r="IK137" s="38">
        <f t="shared" ca="1" si="21"/>
        <v>0</v>
      </c>
      <c r="IL137" s="38">
        <f t="shared" ca="1" si="21"/>
        <v>0</v>
      </c>
      <c r="IM137" s="38">
        <f t="shared" ca="1" si="21"/>
        <v>0</v>
      </c>
      <c r="IN137" s="38">
        <f t="shared" ca="1" si="21"/>
        <v>0</v>
      </c>
      <c r="IO137" s="38">
        <f t="shared" ca="1" si="21"/>
        <v>0</v>
      </c>
      <c r="IP137" s="38">
        <f t="shared" ca="1" si="21"/>
        <v>0</v>
      </c>
      <c r="IQ137" s="234"/>
      <c r="IR137" s="338"/>
      <c r="IS137" s="39" t="s">
        <v>32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32"/>
      <c r="B138" s="28" t="s">
        <v>30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75"/>
      <c r="BB138" s="75"/>
      <c r="BC138" s="78"/>
      <c r="BD138" s="69">
        <f t="shared" si="22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32"/>
      <c r="CO138" s="28" t="s">
        <v>30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0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2.4000000000000003E-12</v>
      </c>
      <c r="DH138" s="186">
        <f ca="1"/>
        <v>0</v>
      </c>
      <c r="DI138" s="186">
        <f ca="1"/>
        <v>0</v>
      </c>
      <c r="DL138" s="332"/>
      <c r="DM138" s="28" t="s">
        <v>30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0</v>
      </c>
      <c r="DY138" s="186">
        <f ca="1"/>
        <v>0</v>
      </c>
      <c r="DZ138" s="186">
        <f ca="1"/>
        <v>1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-2.4000000000000003E-12</v>
      </c>
      <c r="EF138" s="186">
        <f ca="1"/>
        <v>0</v>
      </c>
      <c r="EG138" s="186">
        <f ca="1"/>
        <v>0</v>
      </c>
      <c r="EI138" s="332"/>
      <c r="EJ138" s="28" t="s">
        <v>30</v>
      </c>
      <c r="EK138" s="186">
        <f ca="1"/>
        <v>0</v>
      </c>
      <c r="EL138" s="186">
        <f ca="1"/>
        <v>5.7262477540038771E-20</v>
      </c>
      <c r="EM138" s="186">
        <f ca="1"/>
        <v>0</v>
      </c>
      <c r="EN138" s="186">
        <f ca="1"/>
        <v>0</v>
      </c>
      <c r="EO138" s="186">
        <f ca="1"/>
        <v>-5.7262477540038771E-20</v>
      </c>
      <c r="EP138" s="186">
        <f ca="1"/>
        <v>0</v>
      </c>
      <c r="EQ138" s="186">
        <f ca="1"/>
        <v>0</v>
      </c>
      <c r="ER138" s="186">
        <f ca="1"/>
        <v>5.8636777000999702E-17</v>
      </c>
      <c r="ES138" s="186">
        <f ca="1"/>
        <v>0</v>
      </c>
      <c r="ET138" s="186">
        <f ca="1"/>
        <v>0</v>
      </c>
      <c r="EU138" s="186">
        <f ca="1"/>
        <v>0</v>
      </c>
      <c r="EV138" s="186">
        <f ca="1"/>
        <v>0</v>
      </c>
      <c r="EW138" s="186">
        <f ca="1"/>
        <v>1.0000000000000002</v>
      </c>
      <c r="EX138" s="186">
        <f ca="1"/>
        <v>1.4659194250249926E-17</v>
      </c>
      <c r="EY138" s="186">
        <f ca="1"/>
        <v>0</v>
      </c>
      <c r="EZ138" s="186">
        <f ca="1"/>
        <v>4.6909421600799762E-16</v>
      </c>
      <c r="FA138" s="186">
        <f ca="1"/>
        <v>2.2368155289077645E-22</v>
      </c>
      <c r="FB138" s="186">
        <f ca="1"/>
        <v>2.3999999999999999E-12</v>
      </c>
      <c r="FC138" s="186">
        <f ca="1"/>
        <v>0</v>
      </c>
      <c r="FD138" s="186">
        <f ca="1"/>
        <v>3.495024263918382E-24</v>
      </c>
      <c r="FG138" s="209"/>
      <c r="FH138" s="17"/>
      <c r="FI138" s="17"/>
      <c r="FJ138" s="17"/>
      <c r="FK138" s="36"/>
      <c r="FL138" s="344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42"/>
      <c r="HQ138" s="260"/>
      <c r="HR138" s="338"/>
      <c r="HS138" s="39" t="s">
        <v>33</v>
      </c>
      <c r="HT138" s="38">
        <f ca="1"/>
        <v>0</v>
      </c>
      <c r="HU138" s="17" t="s">
        <v>187</v>
      </c>
      <c r="HV138" s="17"/>
      <c r="HW138" s="17"/>
      <c r="HX138" s="38">
        <f t="shared" ca="1" si="23"/>
        <v>0</v>
      </c>
      <c r="HY138" s="38">
        <f t="shared" ca="1" si="21"/>
        <v>0</v>
      </c>
      <c r="HZ138" s="38">
        <f t="shared" ca="1" si="21"/>
        <v>0</v>
      </c>
      <c r="IA138" s="38">
        <f t="shared" ca="1" si="21"/>
        <v>0</v>
      </c>
      <c r="IB138" s="38">
        <f t="shared" ca="1" si="21"/>
        <v>0</v>
      </c>
      <c r="IC138" s="38">
        <f t="shared" ca="1" si="21"/>
        <v>0</v>
      </c>
      <c r="ID138" s="38">
        <f t="shared" ca="1" si="21"/>
        <v>0</v>
      </c>
      <c r="IE138" s="38">
        <f t="shared" ca="1" si="21"/>
        <v>0</v>
      </c>
      <c r="IF138" s="38">
        <f t="shared" ca="1" si="21"/>
        <v>0</v>
      </c>
      <c r="IG138" s="38">
        <f t="shared" ca="1" si="21"/>
        <v>0</v>
      </c>
      <c r="IH138" s="38">
        <f t="shared" ca="1" si="21"/>
        <v>0</v>
      </c>
      <c r="II138" s="38">
        <f t="shared" ca="1" si="21"/>
        <v>0</v>
      </c>
      <c r="IJ138" s="38">
        <f t="shared" ca="1" si="21"/>
        <v>0</v>
      </c>
      <c r="IK138" s="38">
        <f t="shared" ca="1" si="21"/>
        <v>0</v>
      </c>
      <c r="IL138" s="38">
        <f t="shared" ca="1" si="21"/>
        <v>0</v>
      </c>
      <c r="IM138" s="38">
        <f t="shared" ca="1" si="21"/>
        <v>0</v>
      </c>
      <c r="IN138" s="38">
        <f t="shared" ca="1" si="21"/>
        <v>0</v>
      </c>
      <c r="IO138" s="38">
        <f t="shared" ca="1" si="21"/>
        <v>0</v>
      </c>
      <c r="IP138" s="38">
        <f t="shared" ca="1" si="21"/>
        <v>0</v>
      </c>
      <c r="IQ138" s="234"/>
      <c r="IR138" s="338"/>
      <c r="IS138" s="39" t="s">
        <v>33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32"/>
      <c r="B139" s="28" t="s">
        <v>31</v>
      </c>
      <c r="X139" s="7">
        <v>0</v>
      </c>
      <c r="Y139" s="186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75"/>
      <c r="BC139" s="78"/>
      <c r="BD139" s="69">
        <f t="shared" si="22"/>
        <v>0</v>
      </c>
      <c r="BE139" s="74"/>
      <c r="BF139" s="74"/>
      <c r="BG139" s="166"/>
      <c r="BH139" s="166"/>
      <c r="BI139" s="166"/>
      <c r="BJ139" s="166"/>
      <c r="BK139" s="166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166"/>
      <c r="CK139" s="74"/>
      <c r="CL139" s="74"/>
      <c r="CM139" s="74"/>
      <c r="CN139" s="332"/>
      <c r="CO139" s="28" t="s">
        <v>31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2.6666666666666662E-7</v>
      </c>
      <c r="DL139" s="332"/>
      <c r="DM139" s="28" t="s">
        <v>31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0</v>
      </c>
      <c r="DZ139" s="186">
        <f ca="1"/>
        <v>0</v>
      </c>
      <c r="EA139" s="186">
        <f ca="1"/>
        <v>1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-2.6666666666666662E-7</v>
      </c>
      <c r="EI139" s="332"/>
      <c r="EJ139" s="28" t="s">
        <v>31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0</v>
      </c>
      <c r="EW139" s="186">
        <f ca="1"/>
        <v>0</v>
      </c>
      <c r="EX139" s="186">
        <f ca="1"/>
        <v>1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0</v>
      </c>
      <c r="FC139" s="186">
        <f ca="1"/>
        <v>0</v>
      </c>
      <c r="FD139" s="186">
        <f ca="1"/>
        <v>2.6666666666666662E-7</v>
      </c>
      <c r="FG139" s="209"/>
      <c r="FH139" s="17"/>
      <c r="FI139" s="17"/>
      <c r="FJ139" s="17"/>
      <c r="FK139" s="36"/>
      <c r="FL139" s="344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42"/>
      <c r="HQ139" s="260"/>
      <c r="HR139" s="338"/>
      <c r="HS139" s="39" t="s">
        <v>42</v>
      </c>
      <c r="HT139" s="38">
        <f ca="1"/>
        <v>0</v>
      </c>
      <c r="HU139" s="17" t="s">
        <v>187</v>
      </c>
      <c r="HV139" s="17"/>
      <c r="HW139" s="17"/>
      <c r="HX139" s="38">
        <f t="shared" ca="1" si="23"/>
        <v>0</v>
      </c>
      <c r="HY139" s="38">
        <f t="shared" ca="1" si="21"/>
        <v>0</v>
      </c>
      <c r="HZ139" s="38">
        <f t="shared" ca="1" si="21"/>
        <v>0</v>
      </c>
      <c r="IA139" s="38">
        <f t="shared" ca="1" si="21"/>
        <v>0</v>
      </c>
      <c r="IB139" s="38">
        <f t="shared" ca="1" si="21"/>
        <v>0</v>
      </c>
      <c r="IC139" s="38">
        <f t="shared" ca="1" si="21"/>
        <v>0</v>
      </c>
      <c r="ID139" s="38">
        <f t="shared" ca="1" si="21"/>
        <v>0</v>
      </c>
      <c r="IE139" s="38">
        <f t="shared" ca="1" si="21"/>
        <v>0</v>
      </c>
      <c r="IF139" s="38">
        <f t="shared" ca="1" si="21"/>
        <v>0</v>
      </c>
      <c r="IG139" s="38">
        <f t="shared" ca="1" si="21"/>
        <v>0</v>
      </c>
      <c r="IH139" s="38">
        <f t="shared" ca="1" si="21"/>
        <v>0</v>
      </c>
      <c r="II139" s="38">
        <f t="shared" ca="1" si="21"/>
        <v>0</v>
      </c>
      <c r="IJ139" s="38">
        <f t="shared" ca="1" si="21"/>
        <v>0</v>
      </c>
      <c r="IK139" s="38">
        <f t="shared" ca="1" si="21"/>
        <v>0</v>
      </c>
      <c r="IL139" s="38">
        <f t="shared" ca="1" si="21"/>
        <v>0</v>
      </c>
      <c r="IM139" s="38">
        <f t="shared" ca="1" si="21"/>
        <v>0</v>
      </c>
      <c r="IN139" s="38">
        <f t="shared" ca="1" si="21"/>
        <v>0</v>
      </c>
      <c r="IO139" s="38">
        <f t="shared" ca="1" si="21"/>
        <v>0</v>
      </c>
      <c r="IP139" s="38">
        <f t="shared" ca="1" si="21"/>
        <v>0</v>
      </c>
      <c r="IQ139" s="234"/>
      <c r="IR139" s="338"/>
      <c r="IS139" s="39" t="s">
        <v>42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>
      <c r="A140" s="332"/>
      <c r="B140" s="28" t="s">
        <v>137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75"/>
      <c r="BC140" s="78"/>
      <c r="BD140" s="69">
        <f t="shared" si="22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32"/>
      <c r="CO140" s="28" t="s">
        <v>137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0</v>
      </c>
      <c r="DH140" s="186">
        <f ca="1"/>
        <v>6.0008000000000027E-9</v>
      </c>
      <c r="DI140" s="186">
        <f ca="1"/>
        <v>0</v>
      </c>
      <c r="DL140" s="332"/>
      <c r="DM140" s="28" t="s">
        <v>137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0</v>
      </c>
      <c r="EA140" s="186">
        <f ca="1"/>
        <v>0</v>
      </c>
      <c r="EB140" s="186">
        <f ca="1"/>
        <v>1</v>
      </c>
      <c r="EC140" s="186">
        <f ca="1"/>
        <v>0</v>
      </c>
      <c r="ED140" s="186">
        <f ca="1"/>
        <v>0</v>
      </c>
      <c r="EE140" s="186">
        <f ca="1"/>
        <v>0</v>
      </c>
      <c r="EF140" s="186">
        <f ca="1"/>
        <v>-6.0008000000000027E-9</v>
      </c>
      <c r="EG140" s="186">
        <f ca="1"/>
        <v>0</v>
      </c>
      <c r="EI140" s="332"/>
      <c r="EJ140" s="28" t="s">
        <v>137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2.6036038915215561E-20</v>
      </c>
      <c r="EP140" s="186">
        <f ca="1"/>
        <v>0</v>
      </c>
      <c r="EQ140" s="186">
        <f ca="1"/>
        <v>0</v>
      </c>
      <c r="ER140" s="186">
        <f ca="1"/>
        <v>-2.6660903849180735E-17</v>
      </c>
      <c r="ES140" s="186">
        <f ca="1"/>
        <v>0</v>
      </c>
      <c r="ET140" s="186">
        <f ca="1"/>
        <v>1.3330451924590367E-17</v>
      </c>
      <c r="EU140" s="186">
        <f ca="1"/>
        <v>0</v>
      </c>
      <c r="EV140" s="186">
        <f ca="1"/>
        <v>0</v>
      </c>
      <c r="EW140" s="186">
        <f ca="1"/>
        <v>0</v>
      </c>
      <c r="EX140" s="186">
        <f ca="1"/>
        <v>0</v>
      </c>
      <c r="EY140" s="186">
        <f ca="1"/>
        <v>1</v>
      </c>
      <c r="EZ140" s="186">
        <f ca="1"/>
        <v>2.1328723079344588E-16</v>
      </c>
      <c r="FA140" s="186">
        <f ca="1"/>
        <v>0</v>
      </c>
      <c r="FB140" s="186">
        <f ca="1"/>
        <v>1.9398360636245878E-28</v>
      </c>
      <c r="FC140" s="186">
        <f ca="1"/>
        <v>6.0008000000000027E-9</v>
      </c>
      <c r="FD140" s="186">
        <f ca="1"/>
        <v>0</v>
      </c>
      <c r="FG140" s="209"/>
      <c r="FH140" s="17"/>
      <c r="FI140" s="17"/>
      <c r="FJ140" s="17"/>
      <c r="FK140" s="36"/>
      <c r="FL140" s="344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42"/>
      <c r="HQ140" s="260"/>
      <c r="HR140" s="338"/>
      <c r="HS140" s="39" t="s">
        <v>34</v>
      </c>
      <c r="HT140" s="38">
        <f ca="1"/>
        <v>0</v>
      </c>
      <c r="HU140" s="17" t="s">
        <v>187</v>
      </c>
      <c r="HV140" s="17"/>
      <c r="HW140" s="17"/>
      <c r="HX140" s="38">
        <f t="shared" ca="1" si="23"/>
        <v>0</v>
      </c>
      <c r="HY140" s="38">
        <f t="shared" ca="1" si="21"/>
        <v>0</v>
      </c>
      <c r="HZ140" s="38">
        <f t="shared" ca="1" si="21"/>
        <v>0</v>
      </c>
      <c r="IA140" s="38">
        <f t="shared" ca="1" si="21"/>
        <v>0</v>
      </c>
      <c r="IB140" s="38">
        <f t="shared" ref="IB140:IP144" ca="1" si="24">IF((ROW()-ROW($HX$126))=(COLUMN()-COLUMN($HX$126)),INDIRECT("HB"&amp;ROW()),0)</f>
        <v>0</v>
      </c>
      <c r="IC140" s="38">
        <f t="shared" ca="1" si="24"/>
        <v>0</v>
      </c>
      <c r="ID140" s="38">
        <f t="shared" ca="1" si="24"/>
        <v>0</v>
      </c>
      <c r="IE140" s="38">
        <f t="shared" ca="1" si="24"/>
        <v>0</v>
      </c>
      <c r="IF140" s="38">
        <f t="shared" ca="1" si="24"/>
        <v>0</v>
      </c>
      <c r="IG140" s="38">
        <f t="shared" ca="1" si="24"/>
        <v>0</v>
      </c>
      <c r="IH140" s="38">
        <f t="shared" ca="1" si="24"/>
        <v>0</v>
      </c>
      <c r="II140" s="38">
        <f t="shared" ca="1" si="24"/>
        <v>0</v>
      </c>
      <c r="IJ140" s="38">
        <f t="shared" ca="1" si="24"/>
        <v>0</v>
      </c>
      <c r="IK140" s="38">
        <f t="shared" ca="1" si="24"/>
        <v>0</v>
      </c>
      <c r="IL140" s="38">
        <f t="shared" ca="1" si="24"/>
        <v>0</v>
      </c>
      <c r="IM140" s="38">
        <f t="shared" ca="1" si="24"/>
        <v>0</v>
      </c>
      <c r="IN140" s="38">
        <f t="shared" ca="1" si="24"/>
        <v>0</v>
      </c>
      <c r="IO140" s="38">
        <f t="shared" ca="1" si="24"/>
        <v>0</v>
      </c>
      <c r="IP140" s="38">
        <f t="shared" ca="1" si="24"/>
        <v>0</v>
      </c>
      <c r="IQ140" s="234"/>
      <c r="IR140" s="338"/>
      <c r="IS140" s="39" t="s">
        <v>34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>
      <c r="A141" s="332"/>
      <c r="B141" s="28" t="s">
        <v>138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80"/>
      <c r="BC141" s="78"/>
      <c r="BD141" s="69">
        <f t="shared" si="22"/>
        <v>0</v>
      </c>
      <c r="BE141" s="166"/>
      <c r="BF141" s="166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166"/>
      <c r="CL141" s="166"/>
      <c r="CM141" s="166"/>
      <c r="CN141" s="332"/>
      <c r="CO141" s="28" t="s">
        <v>138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1.1999866666666667E-8</v>
      </c>
      <c r="DG141" s="186">
        <f ca="1"/>
        <v>0</v>
      </c>
      <c r="DH141" s="186">
        <f ca="1"/>
        <v>0</v>
      </c>
      <c r="DI141" s="186">
        <f ca="1"/>
        <v>0</v>
      </c>
      <c r="DL141" s="332"/>
      <c r="DM141" s="28" t="s">
        <v>138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0</v>
      </c>
      <c r="EB141" s="186">
        <f ca="1"/>
        <v>0</v>
      </c>
      <c r="EC141" s="186">
        <f ca="1"/>
        <v>1</v>
      </c>
      <c r="ED141" s="186">
        <f ca="1"/>
        <v>-1.1999866666666667E-8</v>
      </c>
      <c r="EE141" s="186">
        <f ca="1"/>
        <v>0</v>
      </c>
      <c r="EF141" s="186">
        <f ca="1"/>
        <v>0</v>
      </c>
      <c r="EG141" s="186">
        <f ca="1"/>
        <v>0</v>
      </c>
      <c r="EI141" s="332"/>
      <c r="EJ141" s="28" t="s">
        <v>138</v>
      </c>
      <c r="EK141" s="186">
        <f ca="1"/>
        <v>0</v>
      </c>
      <c r="EL141" s="186">
        <f ca="1"/>
        <v>2.4746428041847348E-6</v>
      </c>
      <c r="EM141" s="186">
        <f ca="1"/>
        <v>4.3478682170201523E-4</v>
      </c>
      <c r="EN141" s="186">
        <f ca="1"/>
        <v>0</v>
      </c>
      <c r="EO141" s="186">
        <f ca="1"/>
        <v>2.866964224360344E-6</v>
      </c>
      <c r="EP141" s="186">
        <f ca="1"/>
        <v>4.9841416146328608E-4</v>
      </c>
      <c r="EQ141" s="186">
        <f ca="1"/>
        <v>4.8885329601782085E-4</v>
      </c>
      <c r="ER141" s="186">
        <f ca="1"/>
        <v>1.705191912282171E-3</v>
      </c>
      <c r="ES141" s="186">
        <f ca="1"/>
        <v>1.2662141146486227E-3</v>
      </c>
      <c r="ET141" s="186">
        <f ca="1"/>
        <v>1.2914375033866452E-3</v>
      </c>
      <c r="EU141" s="186">
        <f ca="1"/>
        <v>4.8885329601782085E-4</v>
      </c>
      <c r="EV141" s="186">
        <f ca="1"/>
        <v>1.5515099776411594E-3</v>
      </c>
      <c r="EW141" s="186">
        <f ca="1"/>
        <v>6.4571875169331869E-3</v>
      </c>
      <c r="EX141" s="186">
        <f ca="1"/>
        <v>6.2301770182910754E-4</v>
      </c>
      <c r="EY141" s="186">
        <f ca="1"/>
        <v>1.3444627189264761E-2</v>
      </c>
      <c r="EZ141" s="186">
        <f ca="1"/>
        <v>1.0142574574605532</v>
      </c>
      <c r="FA141" s="186">
        <f ca="1"/>
        <v>1.2170954255198941E-8</v>
      </c>
      <c r="FB141" s="186">
        <f ca="1"/>
        <v>1.5497250040639788E-14</v>
      </c>
      <c r="FC141" s="186">
        <f ca="1"/>
        <v>8.0678518837341011E-11</v>
      </c>
      <c r="FD141" s="186">
        <f ca="1"/>
        <v>1.6613805382109477E-10</v>
      </c>
      <c r="FG141" s="209"/>
      <c r="FH141" s="17"/>
      <c r="FI141" s="17"/>
      <c r="FJ141" s="17"/>
      <c r="FK141" s="36"/>
      <c r="FL141" s="344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42"/>
      <c r="HQ141" s="260"/>
      <c r="HR141" s="338"/>
      <c r="HS141" s="39" t="s">
        <v>35</v>
      </c>
      <c r="HT141" s="38">
        <f ca="1"/>
        <v>0</v>
      </c>
      <c r="HU141" s="17" t="s">
        <v>188</v>
      </c>
      <c r="HV141" s="17"/>
      <c r="HW141" s="17"/>
      <c r="HX141" s="38">
        <f t="shared" ca="1" si="23"/>
        <v>0</v>
      </c>
      <c r="HY141" s="38">
        <f t="shared" ca="1" si="23"/>
        <v>0</v>
      </c>
      <c r="HZ141" s="38">
        <f t="shared" ca="1" si="23"/>
        <v>0</v>
      </c>
      <c r="IA141" s="38">
        <f t="shared" ca="1" si="23"/>
        <v>0</v>
      </c>
      <c r="IB141" s="38">
        <f t="shared" ca="1" si="23"/>
        <v>0</v>
      </c>
      <c r="IC141" s="38">
        <f t="shared" ca="1" si="23"/>
        <v>0</v>
      </c>
      <c r="ID141" s="38">
        <f t="shared" ca="1" si="23"/>
        <v>0</v>
      </c>
      <c r="IE141" s="38">
        <f t="shared" ca="1" si="23"/>
        <v>0</v>
      </c>
      <c r="IF141" s="38">
        <f t="shared" ca="1" si="23"/>
        <v>0</v>
      </c>
      <c r="IG141" s="38">
        <f t="shared" ca="1" si="23"/>
        <v>0</v>
      </c>
      <c r="IH141" s="38">
        <f t="shared" ca="1" si="23"/>
        <v>0</v>
      </c>
      <c r="II141" s="38">
        <f t="shared" ca="1" si="23"/>
        <v>0</v>
      </c>
      <c r="IJ141" s="38">
        <f t="shared" ca="1" si="23"/>
        <v>0</v>
      </c>
      <c r="IK141" s="38">
        <f t="shared" ca="1" si="23"/>
        <v>0</v>
      </c>
      <c r="IL141" s="38">
        <f t="shared" ca="1" si="23"/>
        <v>0</v>
      </c>
      <c r="IM141" s="38">
        <f t="shared" ca="1" si="23"/>
        <v>0</v>
      </c>
      <c r="IN141" s="38">
        <f t="shared" ca="1" si="24"/>
        <v>0</v>
      </c>
      <c r="IO141" s="38">
        <f t="shared" ca="1" si="24"/>
        <v>0</v>
      </c>
      <c r="IP141" s="38">
        <f t="shared" ca="1" si="24"/>
        <v>0</v>
      </c>
      <c r="IQ141" s="234"/>
      <c r="IR141" s="338"/>
      <c r="IS141" s="39" t="s">
        <v>35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 ht="19">
      <c r="A142" s="332"/>
      <c r="B142" s="28" t="s">
        <v>141</v>
      </c>
      <c r="X142" s="7">
        <v>0</v>
      </c>
      <c r="Y142" s="186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75"/>
      <c r="BC142" s="78"/>
      <c r="BD142" s="69">
        <f t="shared" si="22"/>
        <v>142916629629.21811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32"/>
      <c r="CO142" s="28" t="s">
        <v>141</v>
      </c>
      <c r="CP142" s="69">
        <f ca="1"/>
        <v>0</v>
      </c>
      <c r="CQ142" s="69">
        <f ca="1"/>
        <v>0</v>
      </c>
      <c r="CR142" s="69">
        <f ca="1"/>
        <v>35461.386923211678</v>
      </c>
      <c r="CS142" s="69">
        <f ca="1"/>
        <v>0</v>
      </c>
      <c r="CT142" s="69">
        <f ca="1"/>
        <v>0</v>
      </c>
      <c r="CU142" s="69">
        <f ca="1"/>
        <v>40650.858180267045</v>
      </c>
      <c r="CV142" s="69">
        <f ca="1"/>
        <v>0</v>
      </c>
      <c r="CW142" s="69">
        <f ca="1"/>
        <v>99009.900990098991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86538.461538461546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0</v>
      </c>
      <c r="DI142" s="186">
        <f ca="1"/>
        <v>0</v>
      </c>
      <c r="DL142" s="332"/>
      <c r="DM142" s="28" t="s">
        <v>141</v>
      </c>
      <c r="DN142" s="186">
        <f ca="1"/>
        <v>0</v>
      </c>
      <c r="DO142" s="186">
        <f ca="1"/>
        <v>0</v>
      </c>
      <c r="DP142" s="186">
        <f ca="1"/>
        <v>-35461.386923211678</v>
      </c>
      <c r="DQ142" s="186">
        <f ca="1"/>
        <v>0</v>
      </c>
      <c r="DR142" s="186">
        <f ca="1"/>
        <v>0</v>
      </c>
      <c r="DS142" s="186">
        <f ca="1"/>
        <v>-40650.858180267045</v>
      </c>
      <c r="DT142" s="186">
        <f ca="1"/>
        <v>0</v>
      </c>
      <c r="DU142" s="186">
        <f ca="1"/>
        <v>-99009.900990098991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-86538.461538461546</v>
      </c>
      <c r="DZ142" s="186">
        <f ca="1"/>
        <v>0</v>
      </c>
      <c r="EA142" s="186">
        <f ca="1"/>
        <v>0</v>
      </c>
      <c r="EB142" s="186">
        <f ca="1"/>
        <v>0</v>
      </c>
      <c r="EC142" s="186">
        <f ca="1"/>
        <v>0</v>
      </c>
      <c r="ED142" s="186">
        <f ca="1"/>
        <v>1</v>
      </c>
      <c r="EE142" s="186">
        <f ca="1"/>
        <v>0</v>
      </c>
      <c r="EF142" s="186">
        <f ca="1"/>
        <v>0</v>
      </c>
      <c r="EG142" s="186">
        <f ca="1"/>
        <v>0</v>
      </c>
      <c r="EI142" s="332"/>
      <c r="EJ142" s="28" t="s">
        <v>141</v>
      </c>
      <c r="EK142" s="186">
        <f ca="1"/>
        <v>0</v>
      </c>
      <c r="EL142" s="186">
        <f ca="1"/>
        <v>206.22252504344877</v>
      </c>
      <c r="EM142" s="186">
        <f ca="1"/>
        <v>36232.637726697867</v>
      </c>
      <c r="EN142" s="186">
        <f ca="1"/>
        <v>0</v>
      </c>
      <c r="EO142" s="186">
        <f ca="1"/>
        <v>238.91633998936135</v>
      </c>
      <c r="EP142" s="186">
        <f ca="1"/>
        <v>41534.974954995108</v>
      </c>
      <c r="EQ142" s="186">
        <f ca="1"/>
        <v>40738.227315121963</v>
      </c>
      <c r="ER142" s="186">
        <f ca="1"/>
        <v>142100.90492245674</v>
      </c>
      <c r="ES142" s="186">
        <f ca="1"/>
        <v>105519.01532088839</v>
      </c>
      <c r="ET142" s="186">
        <f ca="1"/>
        <v>107620.98773763915</v>
      </c>
      <c r="EU142" s="186">
        <f ca="1"/>
        <v>40738.227315121963</v>
      </c>
      <c r="EV142" s="186">
        <f ca="1"/>
        <v>129293.93473603758</v>
      </c>
      <c r="EW142" s="186">
        <f ca="1"/>
        <v>538104.93868819566</v>
      </c>
      <c r="EX142" s="186">
        <f ca="1"/>
        <v>51918.718693743889</v>
      </c>
      <c r="EY142" s="186">
        <f ca="1"/>
        <v>1120398.0479725953</v>
      </c>
      <c r="EZ142" s="186">
        <f ca="1"/>
        <v>1188134.6565422812</v>
      </c>
      <c r="FA142" s="186">
        <f ca="1"/>
        <v>1.0142574574605532</v>
      </c>
      <c r="FB142" s="186">
        <f ca="1"/>
        <v>1.2914518528516699E-6</v>
      </c>
      <c r="FC142" s="186">
        <f ca="1"/>
        <v>6.7232846062739542E-3</v>
      </c>
      <c r="FD142" s="186">
        <f ca="1"/>
        <v>1.3844991651665035E-2</v>
      </c>
      <c r="FG142" s="209"/>
      <c r="FH142" s="17"/>
      <c r="FI142" s="17"/>
      <c r="FJ142" s="17"/>
      <c r="FK142" s="36"/>
      <c r="FL142" s="344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42"/>
      <c r="HQ142" s="260"/>
      <c r="HR142" s="338"/>
      <c r="HS142" s="39" t="s">
        <v>36</v>
      </c>
      <c r="HT142" s="38">
        <f ca="1"/>
        <v>0</v>
      </c>
      <c r="HU142" s="17" t="s">
        <v>189</v>
      </c>
      <c r="HV142" s="17"/>
      <c r="HW142" s="17"/>
      <c r="HX142" s="38">
        <f t="shared" ca="1" si="23"/>
        <v>0</v>
      </c>
      <c r="HY142" s="38">
        <f t="shared" ca="1" si="23"/>
        <v>0</v>
      </c>
      <c r="HZ142" s="38">
        <f t="shared" ca="1" si="23"/>
        <v>0</v>
      </c>
      <c r="IA142" s="38">
        <f t="shared" ca="1" si="23"/>
        <v>0</v>
      </c>
      <c r="IB142" s="38">
        <f t="shared" ca="1" si="23"/>
        <v>0</v>
      </c>
      <c r="IC142" s="38">
        <f t="shared" ca="1" si="23"/>
        <v>0</v>
      </c>
      <c r="ID142" s="38">
        <f t="shared" ca="1" si="23"/>
        <v>0</v>
      </c>
      <c r="IE142" s="38">
        <f t="shared" ca="1" si="23"/>
        <v>0</v>
      </c>
      <c r="IF142" s="38">
        <f t="shared" ca="1" si="23"/>
        <v>0</v>
      </c>
      <c r="IG142" s="38">
        <f t="shared" ca="1" si="23"/>
        <v>0</v>
      </c>
      <c r="IH142" s="38">
        <f t="shared" ca="1" si="23"/>
        <v>0</v>
      </c>
      <c r="II142" s="38">
        <f t="shared" ca="1" si="23"/>
        <v>0</v>
      </c>
      <c r="IJ142" s="38">
        <f t="shared" ca="1" si="23"/>
        <v>0</v>
      </c>
      <c r="IK142" s="38">
        <f t="shared" ca="1" si="23"/>
        <v>0</v>
      </c>
      <c r="IL142" s="38">
        <f t="shared" ca="1" si="23"/>
        <v>0</v>
      </c>
      <c r="IM142" s="38">
        <f t="shared" ca="1" si="23"/>
        <v>0</v>
      </c>
      <c r="IN142" s="38">
        <f t="shared" ca="1" si="24"/>
        <v>0</v>
      </c>
      <c r="IO142" s="38">
        <f t="shared" ca="1" si="24"/>
        <v>0</v>
      </c>
      <c r="IP142" s="38">
        <f t="shared" ca="1" si="24"/>
        <v>0</v>
      </c>
      <c r="IQ142" s="234"/>
      <c r="IR142" s="338"/>
      <c r="IS142" s="39" t="s">
        <v>36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32"/>
      <c r="B143" s="28" t="s">
        <v>142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75"/>
      <c r="BC143" s="78"/>
      <c r="BD143" s="69">
        <f t="shared" si="22"/>
        <v>500000000000000</v>
      </c>
      <c r="BE143" s="74"/>
      <c r="BF143" s="74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74"/>
      <c r="CL143" s="74"/>
      <c r="CM143" s="74"/>
      <c r="CN143" s="332"/>
      <c r="CO143" s="28" t="s">
        <v>142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H143" s="186">
        <f ca="1"/>
        <v>0</v>
      </c>
      <c r="DI143" s="186">
        <f ca="1"/>
        <v>0</v>
      </c>
      <c r="DL143" s="332"/>
      <c r="DM143" s="28" t="s">
        <v>142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0</v>
      </c>
      <c r="ED143" s="186">
        <f ca="1"/>
        <v>0</v>
      </c>
      <c r="EE143" s="186">
        <f ca="1"/>
        <v>1</v>
      </c>
      <c r="EF143" s="186">
        <f ca="1"/>
        <v>0</v>
      </c>
      <c r="EG143" s="186">
        <f ca="1"/>
        <v>0</v>
      </c>
      <c r="EI143" s="332"/>
      <c r="EJ143" s="28" t="s">
        <v>142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0</v>
      </c>
      <c r="FA143" s="186">
        <f ca="1"/>
        <v>0</v>
      </c>
      <c r="FB143" s="186">
        <f ca="1"/>
        <v>1</v>
      </c>
      <c r="FC143" s="186">
        <f ca="1"/>
        <v>0</v>
      </c>
      <c r="FD143" s="186">
        <f ca="1"/>
        <v>0</v>
      </c>
      <c r="FG143" s="209"/>
      <c r="FH143" s="17"/>
      <c r="FI143" s="17"/>
      <c r="FJ143" s="17"/>
      <c r="FK143" s="36"/>
      <c r="FL143" s="344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42"/>
      <c r="HQ143" s="260"/>
      <c r="HR143" s="338"/>
      <c r="HS143" s="39" t="s">
        <v>41</v>
      </c>
      <c r="HT143" s="38">
        <f ca="1"/>
        <v>0</v>
      </c>
      <c r="HU143" s="17" t="s">
        <v>190</v>
      </c>
      <c r="HV143" s="17"/>
      <c r="HW143" s="17"/>
      <c r="HX143" s="38">
        <f t="shared" ca="1" si="23"/>
        <v>0</v>
      </c>
      <c r="HY143" s="38">
        <f t="shared" ca="1" si="23"/>
        <v>0</v>
      </c>
      <c r="HZ143" s="38">
        <f t="shared" ca="1" si="23"/>
        <v>0</v>
      </c>
      <c r="IA143" s="38">
        <f t="shared" ca="1" si="23"/>
        <v>0</v>
      </c>
      <c r="IB143" s="38">
        <f t="shared" ca="1" si="23"/>
        <v>0</v>
      </c>
      <c r="IC143" s="38">
        <f t="shared" ca="1" si="23"/>
        <v>0</v>
      </c>
      <c r="ID143" s="38">
        <f t="shared" ca="1" si="23"/>
        <v>0</v>
      </c>
      <c r="IE143" s="38">
        <f t="shared" ca="1" si="23"/>
        <v>0</v>
      </c>
      <c r="IF143" s="38">
        <f t="shared" ca="1" si="23"/>
        <v>0</v>
      </c>
      <c r="IG143" s="38">
        <f t="shared" ca="1" si="23"/>
        <v>0</v>
      </c>
      <c r="IH143" s="38">
        <f t="shared" ca="1" si="23"/>
        <v>0</v>
      </c>
      <c r="II143" s="38">
        <f t="shared" ca="1" si="23"/>
        <v>0</v>
      </c>
      <c r="IJ143" s="38">
        <f t="shared" ca="1" si="23"/>
        <v>0</v>
      </c>
      <c r="IK143" s="38">
        <f t="shared" ca="1" si="23"/>
        <v>0</v>
      </c>
      <c r="IL143" s="38">
        <f t="shared" ca="1" si="23"/>
        <v>0</v>
      </c>
      <c r="IM143" s="38">
        <f t="shared" ca="1" si="23"/>
        <v>0</v>
      </c>
      <c r="IN143" s="38">
        <f t="shared" ca="1" si="24"/>
        <v>0</v>
      </c>
      <c r="IO143" s="38">
        <f t="shared" ca="1" si="24"/>
        <v>0</v>
      </c>
      <c r="IP143" s="38">
        <f t="shared" ca="1" si="24"/>
        <v>0</v>
      </c>
      <c r="IQ143" s="234"/>
      <c r="IR143" s="338"/>
      <c r="IS143" s="39" t="s">
        <v>41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8" customHeight="1">
      <c r="A144" s="332"/>
      <c r="B144" s="28" t="s">
        <v>143</v>
      </c>
      <c r="X144" s="7">
        <v>0</v>
      </c>
      <c r="Y144" s="186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75"/>
      <c r="BC144" s="78"/>
      <c r="BD144" s="69">
        <f t="shared" si="22"/>
        <v>500000000000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32"/>
      <c r="CO144" s="28" t="s">
        <v>143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0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32"/>
      <c r="DM144" s="28" t="s">
        <v>143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0</v>
      </c>
      <c r="EE144" s="186">
        <f ca="1"/>
        <v>0</v>
      </c>
      <c r="EF144" s="186">
        <f ca="1"/>
        <v>1</v>
      </c>
      <c r="EG144" s="186">
        <f ca="1"/>
        <v>0</v>
      </c>
      <c r="EI144" s="332"/>
      <c r="EJ144" s="28" t="s">
        <v>143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0</v>
      </c>
      <c r="FB144" s="186">
        <f ca="1"/>
        <v>0</v>
      </c>
      <c r="FC144" s="186">
        <f ca="1"/>
        <v>1</v>
      </c>
      <c r="FD144" s="186">
        <f ca="1"/>
        <v>0</v>
      </c>
      <c r="FG144" s="209"/>
      <c r="FH144" s="17"/>
      <c r="FI144" s="17"/>
      <c r="FJ144" s="17"/>
      <c r="FK144" s="36"/>
      <c r="FL144" s="344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42"/>
      <c r="HQ144" s="260"/>
      <c r="HR144" s="338"/>
      <c r="HS144" s="39" t="s">
        <v>136</v>
      </c>
      <c r="HT144" s="38">
        <f ca="1"/>
        <v>0</v>
      </c>
      <c r="HU144" s="17" t="s">
        <v>191</v>
      </c>
      <c r="HV144" s="17"/>
      <c r="HW144" s="17"/>
      <c r="HX144" s="38">
        <f t="shared" ca="1" si="23"/>
        <v>0</v>
      </c>
      <c r="HY144" s="38">
        <f t="shared" ca="1" si="23"/>
        <v>0</v>
      </c>
      <c r="HZ144" s="38">
        <f t="shared" ca="1" si="23"/>
        <v>0</v>
      </c>
      <c r="IA144" s="38">
        <f t="shared" ca="1" si="23"/>
        <v>0</v>
      </c>
      <c r="IB144" s="38">
        <f t="shared" ca="1" si="23"/>
        <v>0</v>
      </c>
      <c r="IC144" s="38">
        <f t="shared" ca="1" si="23"/>
        <v>0</v>
      </c>
      <c r="ID144" s="38">
        <f t="shared" ca="1" si="23"/>
        <v>0</v>
      </c>
      <c r="IE144" s="38">
        <f t="shared" ca="1" si="23"/>
        <v>0</v>
      </c>
      <c r="IF144" s="38">
        <f t="shared" ca="1" si="23"/>
        <v>0</v>
      </c>
      <c r="IG144" s="38">
        <f t="shared" ca="1" si="23"/>
        <v>0</v>
      </c>
      <c r="IH144" s="38">
        <f t="shared" ca="1" si="23"/>
        <v>0</v>
      </c>
      <c r="II144" s="38">
        <f t="shared" ca="1" si="23"/>
        <v>0</v>
      </c>
      <c r="IJ144" s="38">
        <f t="shared" ca="1" si="23"/>
        <v>0</v>
      </c>
      <c r="IK144" s="38">
        <f t="shared" ca="1" si="23"/>
        <v>0</v>
      </c>
      <c r="IL144" s="38">
        <f t="shared" ca="1" si="23"/>
        <v>0</v>
      </c>
      <c r="IM144" s="38">
        <f t="shared" ca="1" si="23"/>
        <v>0</v>
      </c>
      <c r="IN144" s="38">
        <f t="shared" ca="1" si="24"/>
        <v>0</v>
      </c>
      <c r="IO144" s="38">
        <f t="shared" ca="1" si="24"/>
        <v>0</v>
      </c>
      <c r="IP144" s="38">
        <f t="shared" ca="1" si="24"/>
        <v>0</v>
      </c>
      <c r="IQ144" s="234"/>
      <c r="IR144" s="338"/>
      <c r="IS144" s="39" t="s">
        <v>136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 ht="20">
      <c r="A145" s="332"/>
      <c r="B145" s="28" t="s">
        <v>144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75"/>
      <c r="BC145" s="78"/>
      <c r="BD145" s="69">
        <f t="shared" si="22"/>
        <v>75000000000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32"/>
      <c r="CO145" s="28" t="s">
        <v>144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32"/>
      <c r="DM145" s="28" t="s">
        <v>144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0</v>
      </c>
      <c r="EF145" s="186">
        <f ca="1"/>
        <v>0</v>
      </c>
      <c r="EG145" s="186">
        <f ca="1"/>
        <v>1</v>
      </c>
      <c r="EI145" s="332"/>
      <c r="EJ145" s="28" t="s">
        <v>144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0</v>
      </c>
      <c r="FC145" s="186">
        <f ca="1"/>
        <v>0</v>
      </c>
      <c r="FD145" s="186">
        <f ca="1"/>
        <v>1</v>
      </c>
      <c r="FG145" s="209"/>
      <c r="FH145" s="17"/>
      <c r="FI145" s="17"/>
      <c r="FJ145" s="17"/>
      <c r="FK145" s="36"/>
      <c r="FL145" s="344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42"/>
      <c r="HQ145" s="260"/>
      <c r="HR145" s="234"/>
      <c r="HS145" s="36"/>
      <c r="HT145" s="236" t="s">
        <v>214</v>
      </c>
      <c r="HU145" s="36"/>
      <c r="HV145" s="36"/>
      <c r="HW145" s="36"/>
      <c r="HX145" s="330" t="s">
        <v>195</v>
      </c>
      <c r="HY145" s="330"/>
      <c r="HZ145" s="330"/>
      <c r="IA145" s="330"/>
      <c r="IB145" s="330"/>
      <c r="IC145" s="330"/>
      <c r="ID145" s="330"/>
      <c r="IE145" s="330"/>
      <c r="IF145" s="330"/>
      <c r="IG145" s="330"/>
      <c r="IH145" s="330"/>
      <c r="II145" s="330"/>
      <c r="IJ145" s="330"/>
      <c r="IK145" s="330"/>
      <c r="IL145" s="330"/>
      <c r="IM145" s="330"/>
      <c r="IN145" s="330"/>
      <c r="IO145" s="330"/>
      <c r="IP145" s="330"/>
      <c r="IQ145" s="234"/>
      <c r="IR145" s="245"/>
      <c r="IS145" s="39"/>
      <c r="IT145" s="343" t="s">
        <v>197</v>
      </c>
      <c r="IU145" s="343"/>
      <c r="IV145" s="343"/>
      <c r="IW145" s="343"/>
      <c r="IX145" s="343"/>
      <c r="IY145" s="343"/>
      <c r="IZ145" s="343"/>
      <c r="JA145" s="343"/>
      <c r="JB145" s="343"/>
      <c r="JC145" s="343"/>
      <c r="JD145" s="343"/>
      <c r="JE145" s="343"/>
      <c r="JF145" s="343"/>
      <c r="JG145" s="343"/>
      <c r="JH145" s="343"/>
      <c r="JI145" s="343"/>
      <c r="JJ145" s="343"/>
      <c r="JK145" s="343"/>
      <c r="JL145" s="343"/>
      <c r="JM145" s="343"/>
      <c r="JN145" s="254"/>
    </row>
    <row r="146" spans="1:274" ht="19">
      <c r="X146" s="321" t="s">
        <v>106</v>
      </c>
      <c r="Y146" s="321"/>
      <c r="Z146" s="321"/>
      <c r="AA146" s="321"/>
      <c r="AB146" s="321"/>
      <c r="AC146" s="321"/>
      <c r="AD146" s="321"/>
      <c r="AE146" s="321"/>
      <c r="AF146" s="321"/>
      <c r="AG146" s="321"/>
      <c r="AH146" s="321"/>
      <c r="AI146" s="321"/>
      <c r="AJ146" s="321"/>
      <c r="AK146" s="321"/>
      <c r="AL146" s="321"/>
      <c r="AM146" s="321"/>
      <c r="AN146" s="321"/>
      <c r="AO146" s="321"/>
      <c r="AP146" s="321"/>
      <c r="BA146" s="25"/>
      <c r="BB146" s="75"/>
      <c r="BC146" s="78"/>
      <c r="BD146" s="139" t="s">
        <v>109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74"/>
      <c r="CO146" s="74"/>
      <c r="CP146" s="321" t="s">
        <v>113</v>
      </c>
      <c r="CQ146" s="321"/>
      <c r="CR146" s="321"/>
      <c r="CS146" s="321"/>
      <c r="CT146" s="321"/>
      <c r="CU146" s="321"/>
      <c r="CV146" s="321"/>
      <c r="CW146" s="321"/>
      <c r="CX146" s="321"/>
      <c r="CY146" s="321"/>
      <c r="CZ146" s="321"/>
      <c r="DA146" s="321"/>
      <c r="DB146" s="321"/>
      <c r="DC146" s="321"/>
      <c r="DD146" s="321"/>
      <c r="DE146" s="321"/>
      <c r="DF146" s="321"/>
      <c r="DG146" s="321"/>
      <c r="DH146" s="321"/>
      <c r="DI146" s="321"/>
      <c r="DN146" s="321" t="s">
        <v>140</v>
      </c>
      <c r="DO146" s="321"/>
      <c r="DP146" s="321"/>
      <c r="DQ146" s="321"/>
      <c r="DR146" s="321"/>
      <c r="DS146" s="321"/>
      <c r="DT146" s="321"/>
      <c r="DU146" s="321"/>
      <c r="DV146" s="321"/>
      <c r="DW146" s="321"/>
      <c r="DX146" s="321"/>
      <c r="DY146" s="321"/>
      <c r="DZ146" s="321"/>
      <c r="EA146" s="321"/>
      <c r="EB146" s="321"/>
      <c r="EC146" s="321"/>
      <c r="ED146" s="321"/>
      <c r="EE146" s="321"/>
      <c r="EF146" s="321"/>
      <c r="EG146" s="321"/>
      <c r="EK146" s="321" t="s">
        <v>135</v>
      </c>
      <c r="EL146" s="321"/>
      <c r="EM146" s="321"/>
      <c r="EN146" s="321"/>
      <c r="EO146" s="321"/>
      <c r="EP146" s="321"/>
      <c r="EQ146" s="321"/>
      <c r="ER146" s="321"/>
      <c r="ES146" s="321"/>
      <c r="ET146" s="321"/>
      <c r="EU146" s="321"/>
      <c r="EV146" s="321"/>
      <c r="EW146" s="321"/>
      <c r="EX146" s="321"/>
      <c r="EY146" s="321"/>
      <c r="EZ146" s="321"/>
      <c r="FA146" s="321"/>
      <c r="FB146" s="321"/>
      <c r="FC146" s="321"/>
      <c r="FD146" s="321"/>
      <c r="FG146" s="209"/>
      <c r="FH146" s="17"/>
      <c r="FI146" s="17"/>
      <c r="FJ146" s="17"/>
      <c r="FK146" s="36"/>
      <c r="FL146" s="36"/>
      <c r="FM146" s="36"/>
      <c r="FN146" s="339"/>
      <c r="FO146" s="339"/>
      <c r="FP146" s="339"/>
      <c r="FQ146" s="339"/>
      <c r="FR146" s="339"/>
      <c r="FS146" s="339"/>
      <c r="FT146" s="339"/>
      <c r="FU146" s="339"/>
      <c r="FV146" s="339"/>
      <c r="FW146" s="339"/>
      <c r="FX146" s="339"/>
      <c r="FY146" s="339"/>
      <c r="FZ146" s="339"/>
      <c r="GA146" s="230"/>
      <c r="GB146" s="230"/>
      <c r="GC146" s="230"/>
      <c r="GD146" s="230"/>
      <c r="GE146" s="230"/>
      <c r="GF146" s="230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42"/>
      <c r="HQ146" s="260"/>
      <c r="HR146" s="234"/>
      <c r="HS146" s="36"/>
      <c r="HT146" s="234"/>
      <c r="HU146" s="36"/>
      <c r="HV146" s="36"/>
      <c r="HW146" s="36"/>
      <c r="HX146" s="234"/>
      <c r="HY146" s="234"/>
      <c r="HZ146" s="234"/>
      <c r="IA146" s="234"/>
      <c r="IB146" s="234"/>
      <c r="IC146" s="234"/>
      <c r="ID146" s="234"/>
      <c r="IE146" s="234"/>
      <c r="IF146" s="234"/>
      <c r="IG146" s="234"/>
      <c r="IH146" s="234"/>
      <c r="II146" s="234"/>
      <c r="IJ146" s="234"/>
      <c r="IK146" s="234"/>
      <c r="IL146" s="234"/>
      <c r="IM146" s="234"/>
      <c r="IN146" s="234"/>
      <c r="IO146" s="234"/>
      <c r="IP146" s="234"/>
      <c r="IQ146" s="234"/>
      <c r="IR146" s="245"/>
      <c r="IS146" s="39"/>
      <c r="IT146" s="234"/>
      <c r="IU146" s="234"/>
      <c r="IV146" s="234"/>
      <c r="IW146" s="234"/>
      <c r="IX146" s="234"/>
      <c r="IY146" s="234"/>
      <c r="IZ146" s="234"/>
      <c r="JA146" s="234"/>
      <c r="JB146" s="234"/>
      <c r="JC146" s="234"/>
      <c r="JD146" s="234"/>
      <c r="JE146" s="234"/>
      <c r="JF146" s="234"/>
      <c r="JG146" s="17"/>
      <c r="JH146" s="17"/>
      <c r="JI146" s="17"/>
      <c r="JJ146" s="236">
        <f ca="1">SUM(JC126:JC151)</f>
        <v>0</v>
      </c>
      <c r="JK146" s="236">
        <f ca="1">SUM(JD126:JD151)</f>
        <v>0</v>
      </c>
      <c r="JL146" s="236">
        <f ca="1">SUM(JE126:JE151)</f>
        <v>0</v>
      </c>
      <c r="JM146" s="236">
        <f ca="1">SUM(JF126:JF151)</f>
        <v>0</v>
      </c>
      <c r="JN146" s="254"/>
    </row>
    <row r="147" spans="1:274" ht="16" customHeight="1" thickBot="1">
      <c r="V147" s="320" t="s">
        <v>145</v>
      </c>
      <c r="W147" s="158" t="s">
        <v>147</v>
      </c>
      <c r="X147" s="7">
        <f t="array" ref="X147:AP151">MMULT(TRANSPOSE(C47:G66), X126:AP145)</f>
        <v>50000</v>
      </c>
      <c r="Y147" s="186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75"/>
      <c r="BC147" s="78"/>
      <c r="BD147" s="74"/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74"/>
      <c r="CO147" s="74"/>
      <c r="CP147" s="74"/>
      <c r="CQ147" s="74"/>
      <c r="CR147" s="74"/>
      <c r="CS147" s="74"/>
      <c r="FG147" s="215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6"/>
      <c r="HD147" s="216"/>
      <c r="HE147" s="217"/>
      <c r="HP147" s="342"/>
      <c r="HQ147" s="260"/>
      <c r="HR147" s="17"/>
      <c r="HS147" s="17"/>
      <c r="HT147" s="17"/>
      <c r="HU147" s="17"/>
      <c r="HV147" s="36"/>
      <c r="HW147" s="36"/>
      <c r="HX147" s="330" t="s">
        <v>1</v>
      </c>
      <c r="HY147" s="330"/>
      <c r="HZ147" s="330"/>
      <c r="IA147" s="330"/>
      <c r="IB147" s="330"/>
      <c r="IC147" s="330"/>
      <c r="ID147" s="330"/>
      <c r="IE147" s="330"/>
      <c r="IF147" s="330"/>
      <c r="IG147" s="330"/>
      <c r="IH147" s="330"/>
      <c r="II147" s="330"/>
      <c r="IJ147" s="330"/>
      <c r="IK147" s="330"/>
      <c r="IL147" s="330"/>
      <c r="IM147" s="330"/>
      <c r="IN147" s="330"/>
      <c r="IO147" s="330"/>
      <c r="IP147" s="330"/>
      <c r="IQ147" s="234"/>
      <c r="IR147" s="245"/>
      <c r="IS147" s="39"/>
      <c r="IT147" s="330" t="s">
        <v>110</v>
      </c>
      <c r="IU147" s="330"/>
      <c r="IV147" s="330"/>
      <c r="IW147" s="330"/>
      <c r="IX147" s="330"/>
      <c r="IY147" s="330"/>
      <c r="IZ147" s="330"/>
      <c r="JA147" s="330"/>
      <c r="JB147" s="330"/>
      <c r="JC147" s="330"/>
      <c r="JD147" s="330"/>
      <c r="JE147" s="330"/>
      <c r="JF147" s="330"/>
      <c r="JG147" s="330"/>
      <c r="JH147" s="330"/>
      <c r="JI147" s="330"/>
      <c r="JJ147" s="330"/>
      <c r="JK147" s="330"/>
      <c r="JL147" s="330"/>
      <c r="JM147" s="330"/>
      <c r="JN147" s="254"/>
    </row>
    <row r="148" spans="1:274" ht="157" thickTop="1">
      <c r="V148" s="320"/>
      <c r="W148" s="158" t="s">
        <v>148</v>
      </c>
      <c r="X148" s="7">
        <v>0</v>
      </c>
      <c r="Y148" s="186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HP148" s="342"/>
      <c r="HQ148" s="260"/>
      <c r="HR148" s="17"/>
      <c r="HS148" s="17"/>
      <c r="HT148" s="17"/>
      <c r="HU148" s="17" t="s">
        <v>192</v>
      </c>
      <c r="HV148" s="36"/>
      <c r="HW148" s="36"/>
      <c r="HX148" s="34" t="s">
        <v>177</v>
      </c>
      <c r="HY148" s="34" t="s">
        <v>178</v>
      </c>
      <c r="HZ148" s="34" t="s">
        <v>28</v>
      </c>
      <c r="IA148" s="35" t="s">
        <v>0</v>
      </c>
      <c r="IB148" s="35" t="s">
        <v>37</v>
      </c>
      <c r="IC148" s="35" t="s">
        <v>38</v>
      </c>
      <c r="ID148" s="35" t="s">
        <v>13</v>
      </c>
      <c r="IE148" s="35" t="s">
        <v>23</v>
      </c>
      <c r="IF148" s="35" t="s">
        <v>22</v>
      </c>
      <c r="IG148" s="35" t="s">
        <v>133</v>
      </c>
      <c r="IH148" s="35" t="s">
        <v>134</v>
      </c>
      <c r="II148" s="35" t="s">
        <v>32</v>
      </c>
      <c r="IJ148" s="35" t="s">
        <v>33</v>
      </c>
      <c r="IK148" s="35" t="s">
        <v>42</v>
      </c>
      <c r="IL148" s="35" t="s">
        <v>34</v>
      </c>
      <c r="IM148" s="35" t="s">
        <v>35</v>
      </c>
      <c r="IN148" s="35" t="s">
        <v>36</v>
      </c>
      <c r="IO148" s="35" t="s">
        <v>41</v>
      </c>
      <c r="IP148" s="35" t="s">
        <v>136</v>
      </c>
      <c r="IQ148" s="234"/>
      <c r="IR148" s="245"/>
      <c r="IS148" s="39"/>
      <c r="IT148" s="34" t="s">
        <v>14</v>
      </c>
      <c r="IU148" s="34" t="s">
        <v>203</v>
      </c>
      <c r="IV148" s="34" t="s">
        <v>204</v>
      </c>
      <c r="IW148" s="34" t="s">
        <v>27</v>
      </c>
      <c r="IX148" s="34" t="s">
        <v>205</v>
      </c>
      <c r="IY148" s="34" t="s">
        <v>206</v>
      </c>
      <c r="IZ148" s="34" t="s">
        <v>15</v>
      </c>
      <c r="JA148" s="34" t="s">
        <v>208</v>
      </c>
      <c r="JB148" s="34" t="s">
        <v>21</v>
      </c>
      <c r="JC148" s="34" t="s">
        <v>207</v>
      </c>
      <c r="JD148" s="34" t="s">
        <v>20</v>
      </c>
      <c r="JE148" s="34" t="s">
        <v>209</v>
      </c>
      <c r="JF148" s="34" t="s">
        <v>184</v>
      </c>
      <c r="JG148" s="34" t="s">
        <v>185</v>
      </c>
      <c r="JH148" s="34" t="s">
        <v>186</v>
      </c>
      <c r="JI148" s="34" t="s">
        <v>182</v>
      </c>
      <c r="JJ148" s="34" t="s">
        <v>141</v>
      </c>
      <c r="JK148" s="34" t="s">
        <v>142</v>
      </c>
      <c r="JL148" s="34" t="s">
        <v>183</v>
      </c>
      <c r="JM148" s="34" t="s">
        <v>144</v>
      </c>
      <c r="JN148" s="254"/>
    </row>
    <row r="149" spans="1:274">
      <c r="V149" s="320"/>
      <c r="W149" s="144" t="s">
        <v>150</v>
      </c>
      <c r="X149" s="7">
        <v>0</v>
      </c>
      <c r="Y149" s="186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73"/>
      <c r="HP149" s="342"/>
      <c r="HQ149" s="260"/>
      <c r="HR149" s="338" t="s">
        <v>171</v>
      </c>
      <c r="HS149" s="39" t="s">
        <v>177</v>
      </c>
      <c r="HT149" s="38">
        <f t="array" aca="1" ref="HT149:HT167" ca="1">TRANSPOSE(HX89:IP89)</f>
        <v>0</v>
      </c>
      <c r="HU149" s="17" t="s">
        <v>187</v>
      </c>
      <c r="HV149" s="36"/>
      <c r="HW149" s="36"/>
      <c r="HX149" s="38">
        <f ca="1">IF((ROW()-ROW($HX$149))=(COLUMN()-COLUMN($HX$149)),INDIRECT("HB"&amp;ROW()),0)</f>
        <v>0</v>
      </c>
      <c r="HY149" s="38">
        <f t="shared" ref="HY149:IP163" ca="1" si="25">IF((ROW()-ROW($HX$149))=(COLUMN()-COLUMN($HX$149)),INDIRECT("HB"&amp;ROW()),0)</f>
        <v>0</v>
      </c>
      <c r="HZ149" s="38">
        <f t="shared" ca="1" si="25"/>
        <v>0</v>
      </c>
      <c r="IA149" s="38">
        <f t="shared" ca="1" si="25"/>
        <v>0</v>
      </c>
      <c r="IB149" s="38">
        <f t="shared" ca="1" si="25"/>
        <v>0</v>
      </c>
      <c r="IC149" s="38">
        <f t="shared" ca="1" si="25"/>
        <v>0</v>
      </c>
      <c r="ID149" s="38">
        <f t="shared" ca="1" si="25"/>
        <v>0</v>
      </c>
      <c r="IE149" s="38">
        <f t="shared" ca="1" si="25"/>
        <v>0</v>
      </c>
      <c r="IF149" s="38">
        <f t="shared" ca="1" si="25"/>
        <v>0</v>
      </c>
      <c r="IG149" s="38">
        <f t="shared" ca="1" si="25"/>
        <v>0</v>
      </c>
      <c r="IH149" s="38">
        <f t="shared" ca="1" si="25"/>
        <v>0</v>
      </c>
      <c r="II149" s="38">
        <f t="shared" ca="1" si="25"/>
        <v>0</v>
      </c>
      <c r="IJ149" s="38">
        <f t="shared" ca="1" si="25"/>
        <v>0</v>
      </c>
      <c r="IK149" s="38">
        <f t="shared" ca="1" si="25"/>
        <v>0</v>
      </c>
      <c r="IL149" s="38">
        <f t="shared" ca="1" si="25"/>
        <v>0</v>
      </c>
      <c r="IM149" s="38">
        <f t="shared" ca="1" si="25"/>
        <v>0</v>
      </c>
      <c r="IN149" s="38">
        <f t="shared" ca="1" si="25"/>
        <v>0</v>
      </c>
      <c r="IO149" s="38">
        <f t="shared" ca="1" si="25"/>
        <v>0</v>
      </c>
      <c r="IP149" s="38">
        <f t="shared" ca="1" si="25"/>
        <v>0</v>
      </c>
      <c r="IQ149" s="234"/>
      <c r="IR149" s="338" t="s">
        <v>171</v>
      </c>
      <c r="IS149" s="39" t="s">
        <v>177</v>
      </c>
      <c r="IT149" s="38">
        <f t="array" aca="1" ref="IT149:JM167" ca="1">MMULT(HX149:IP167, FN103:GG121)</f>
        <v>0</v>
      </c>
      <c r="IU149" s="38">
        <f ca="1"/>
        <v>0</v>
      </c>
      <c r="IV149" s="38">
        <f ca="1"/>
        <v>0</v>
      </c>
      <c r="IW149" s="38">
        <f ca="1"/>
        <v>0</v>
      </c>
      <c r="IX149" s="38">
        <f ca="1"/>
        <v>0</v>
      </c>
      <c r="IY149" s="38">
        <f ca="1"/>
        <v>0</v>
      </c>
      <c r="IZ149" s="38">
        <f ca="1"/>
        <v>0</v>
      </c>
      <c r="JA149" s="38">
        <f ca="1"/>
        <v>0</v>
      </c>
      <c r="JB149" s="38">
        <f ca="1"/>
        <v>0</v>
      </c>
      <c r="JC149" s="38">
        <f ca="1"/>
        <v>0</v>
      </c>
      <c r="JD149" s="38">
        <f ca="1"/>
        <v>0</v>
      </c>
      <c r="JE149" s="38">
        <f ca="1"/>
        <v>0</v>
      </c>
      <c r="JF149" s="38">
        <f ca="1"/>
        <v>0</v>
      </c>
      <c r="JG149" s="38">
        <f ca="1"/>
        <v>0</v>
      </c>
      <c r="JH149" s="38">
        <f ca="1"/>
        <v>0</v>
      </c>
      <c r="JI149" s="38">
        <f ca="1"/>
        <v>0</v>
      </c>
      <c r="JJ149" s="38">
        <f ca="1"/>
        <v>0</v>
      </c>
      <c r="JK149" s="38">
        <f ca="1"/>
        <v>0</v>
      </c>
      <c r="JL149" s="38">
        <f ca="1"/>
        <v>0</v>
      </c>
      <c r="JM149" s="38">
        <f ca="1"/>
        <v>0</v>
      </c>
      <c r="JN149" s="254"/>
    </row>
    <row r="150" spans="1:274" ht="16" customHeight="1">
      <c r="V150" s="320"/>
      <c r="W150" s="144" t="s">
        <v>151</v>
      </c>
      <c r="X150" s="7">
        <v>0</v>
      </c>
      <c r="Y150" s="186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42"/>
      <c r="HQ150" s="260"/>
      <c r="HR150" s="338"/>
      <c r="HS150" s="39" t="s">
        <v>178</v>
      </c>
      <c r="HT150" s="38">
        <f ca="1"/>
        <v>0</v>
      </c>
      <c r="HU150" s="17" t="s">
        <v>187</v>
      </c>
      <c r="HV150" s="36"/>
      <c r="HW150" s="36"/>
      <c r="HX150" s="38">
        <f t="shared" ref="HX150:IM167" ca="1" si="26">IF((ROW()-ROW($HX$149))=(COLUMN()-COLUMN($HX$149)),INDIRECT("HB"&amp;ROW()),0)</f>
        <v>0</v>
      </c>
      <c r="HY150" s="38">
        <f t="shared" ca="1" si="25"/>
        <v>0</v>
      </c>
      <c r="HZ150" s="38">
        <f t="shared" ca="1" si="25"/>
        <v>0</v>
      </c>
      <c r="IA150" s="38">
        <f t="shared" ca="1" si="25"/>
        <v>0</v>
      </c>
      <c r="IB150" s="38">
        <f t="shared" ca="1" si="25"/>
        <v>0</v>
      </c>
      <c r="IC150" s="38">
        <f t="shared" ca="1" si="25"/>
        <v>0</v>
      </c>
      <c r="ID150" s="38">
        <f t="shared" ca="1" si="25"/>
        <v>0</v>
      </c>
      <c r="IE150" s="38">
        <f t="shared" ca="1" si="25"/>
        <v>0</v>
      </c>
      <c r="IF150" s="38">
        <f t="shared" ca="1" si="25"/>
        <v>0</v>
      </c>
      <c r="IG150" s="38">
        <f t="shared" ca="1" si="25"/>
        <v>0</v>
      </c>
      <c r="IH150" s="38">
        <f t="shared" ca="1" si="25"/>
        <v>0</v>
      </c>
      <c r="II150" s="38">
        <f t="shared" ca="1" si="25"/>
        <v>0</v>
      </c>
      <c r="IJ150" s="38">
        <f t="shared" ca="1" si="25"/>
        <v>0</v>
      </c>
      <c r="IK150" s="38">
        <f t="shared" ca="1" si="25"/>
        <v>0</v>
      </c>
      <c r="IL150" s="38">
        <f t="shared" ca="1" si="25"/>
        <v>0</v>
      </c>
      <c r="IM150" s="38">
        <f t="shared" ca="1" si="25"/>
        <v>0</v>
      </c>
      <c r="IN150" s="38">
        <f t="shared" ca="1" si="25"/>
        <v>0</v>
      </c>
      <c r="IO150" s="38">
        <f t="shared" ca="1" si="25"/>
        <v>0</v>
      </c>
      <c r="IP150" s="38">
        <f t="shared" ca="1" si="25"/>
        <v>0</v>
      </c>
      <c r="IQ150" s="234"/>
      <c r="IR150" s="338"/>
      <c r="IS150" s="39" t="s">
        <v>178</v>
      </c>
      <c r="IT150" s="38">
        <f ca="1"/>
        <v>0</v>
      </c>
      <c r="IU150" s="38">
        <f ca="1"/>
        <v>0</v>
      </c>
      <c r="IV150" s="38">
        <f ca="1"/>
        <v>0</v>
      </c>
      <c r="IW150" s="38">
        <f ca="1"/>
        <v>0</v>
      </c>
      <c r="IX150" s="38">
        <f ca="1"/>
        <v>0</v>
      </c>
      <c r="IY150" s="38">
        <f ca="1"/>
        <v>0</v>
      </c>
      <c r="IZ150" s="38">
        <f ca="1"/>
        <v>0</v>
      </c>
      <c r="JA150" s="38">
        <f ca="1"/>
        <v>0</v>
      </c>
      <c r="JB150" s="38">
        <f ca="1"/>
        <v>0</v>
      </c>
      <c r="JC150" s="38">
        <f ca="1"/>
        <v>0</v>
      </c>
      <c r="JD150" s="38">
        <f ca="1"/>
        <v>0</v>
      </c>
      <c r="JE150" s="38">
        <f ca="1"/>
        <v>0</v>
      </c>
      <c r="JF150" s="38">
        <f ca="1"/>
        <v>0</v>
      </c>
      <c r="JG150" s="38">
        <f ca="1"/>
        <v>0</v>
      </c>
      <c r="JH150" s="38">
        <f ca="1"/>
        <v>0</v>
      </c>
      <c r="JI150" s="38">
        <f ca="1"/>
        <v>0</v>
      </c>
      <c r="JJ150" s="38">
        <f ca="1"/>
        <v>0</v>
      </c>
      <c r="JK150" s="38">
        <f ca="1"/>
        <v>0</v>
      </c>
      <c r="JL150" s="38">
        <f ca="1"/>
        <v>0</v>
      </c>
      <c r="JM150" s="38">
        <f ca="1"/>
        <v>0</v>
      </c>
      <c r="JN150" s="254"/>
    </row>
    <row r="151" spans="1:274" ht="16" customHeight="1">
      <c r="V151" s="320"/>
      <c r="W151" s="144" t="s">
        <v>152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42"/>
      <c r="HQ151" s="260"/>
      <c r="HR151" s="338"/>
      <c r="HS151" s="39" t="s">
        <v>28</v>
      </c>
      <c r="HT151" s="38">
        <f ca="1"/>
        <v>0</v>
      </c>
      <c r="HU151" s="17" t="s">
        <v>187</v>
      </c>
      <c r="HV151" s="36"/>
      <c r="HW151" s="36"/>
      <c r="HX151" s="38">
        <f t="shared" ca="1" si="26"/>
        <v>0</v>
      </c>
      <c r="HY151" s="38">
        <f t="shared" ca="1" si="25"/>
        <v>0</v>
      </c>
      <c r="HZ151" s="38">
        <f t="shared" ca="1" si="25"/>
        <v>0</v>
      </c>
      <c r="IA151" s="38">
        <f t="shared" ca="1" si="25"/>
        <v>0</v>
      </c>
      <c r="IB151" s="38">
        <f t="shared" ca="1" si="25"/>
        <v>0</v>
      </c>
      <c r="IC151" s="38">
        <f t="shared" ca="1" si="25"/>
        <v>0</v>
      </c>
      <c r="ID151" s="38">
        <f t="shared" ca="1" si="25"/>
        <v>0</v>
      </c>
      <c r="IE151" s="38">
        <f t="shared" ca="1" si="25"/>
        <v>0</v>
      </c>
      <c r="IF151" s="38">
        <f t="shared" ca="1" si="25"/>
        <v>0</v>
      </c>
      <c r="IG151" s="38">
        <f t="shared" ca="1" si="25"/>
        <v>0</v>
      </c>
      <c r="IH151" s="38">
        <f t="shared" ca="1" si="25"/>
        <v>0</v>
      </c>
      <c r="II151" s="38">
        <f t="shared" ca="1" si="25"/>
        <v>0</v>
      </c>
      <c r="IJ151" s="38">
        <f t="shared" ca="1" si="25"/>
        <v>0</v>
      </c>
      <c r="IK151" s="38">
        <f t="shared" ca="1" si="25"/>
        <v>0</v>
      </c>
      <c r="IL151" s="38">
        <f t="shared" ca="1" si="25"/>
        <v>0</v>
      </c>
      <c r="IM151" s="38">
        <f t="shared" ca="1" si="25"/>
        <v>0</v>
      </c>
      <c r="IN151" s="38">
        <f t="shared" ca="1" si="25"/>
        <v>0</v>
      </c>
      <c r="IO151" s="38">
        <f t="shared" ca="1" si="25"/>
        <v>0</v>
      </c>
      <c r="IP151" s="38">
        <f t="shared" ca="1" si="25"/>
        <v>0</v>
      </c>
      <c r="IQ151" s="234"/>
      <c r="IR151" s="338"/>
      <c r="IS151" s="39" t="s">
        <v>28</v>
      </c>
      <c r="IT151" s="38">
        <f ca="1"/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X152" s="331" t="s">
        <v>153</v>
      </c>
      <c r="Y152" s="331"/>
      <c r="Z152" s="331"/>
      <c r="AA152" s="331"/>
      <c r="AB152" s="331"/>
      <c r="AC152" s="331"/>
      <c r="AD152" s="331"/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HQ152" s="258"/>
      <c r="HR152" s="338"/>
      <c r="HS152" s="39" t="s">
        <v>0</v>
      </c>
      <c r="HT152" s="38">
        <f ca="1"/>
        <v>0</v>
      </c>
      <c r="HU152" s="17" t="s">
        <v>187</v>
      </c>
      <c r="HV152" s="17"/>
      <c r="HW152" s="17"/>
      <c r="HX152" s="38">
        <f t="shared" ca="1" si="26"/>
        <v>0</v>
      </c>
      <c r="HY152" s="38">
        <f t="shared" ca="1" si="25"/>
        <v>0</v>
      </c>
      <c r="HZ152" s="38">
        <f t="shared" ca="1" si="25"/>
        <v>0</v>
      </c>
      <c r="IA152" s="38">
        <f t="shared" ca="1" si="25"/>
        <v>0</v>
      </c>
      <c r="IB152" s="38">
        <f t="shared" ca="1" si="25"/>
        <v>0</v>
      </c>
      <c r="IC152" s="38">
        <f t="shared" ca="1" si="25"/>
        <v>0</v>
      </c>
      <c r="ID152" s="38">
        <f t="shared" ca="1" si="25"/>
        <v>0</v>
      </c>
      <c r="IE152" s="38">
        <f t="shared" ca="1" si="25"/>
        <v>0</v>
      </c>
      <c r="IF152" s="38">
        <f t="shared" ca="1" si="25"/>
        <v>0</v>
      </c>
      <c r="IG152" s="38">
        <f t="shared" ca="1" si="25"/>
        <v>0</v>
      </c>
      <c r="IH152" s="38">
        <f t="shared" ca="1" si="25"/>
        <v>0</v>
      </c>
      <c r="II152" s="38">
        <f t="shared" ca="1" si="25"/>
        <v>0</v>
      </c>
      <c r="IJ152" s="38">
        <f t="shared" ca="1" si="25"/>
        <v>0</v>
      </c>
      <c r="IK152" s="38">
        <f t="shared" ca="1" si="25"/>
        <v>0</v>
      </c>
      <c r="IL152" s="38">
        <f t="shared" ca="1" si="25"/>
        <v>0</v>
      </c>
      <c r="IM152" s="38">
        <f t="shared" ca="1" si="25"/>
        <v>0</v>
      </c>
      <c r="IN152" s="38">
        <f t="shared" ca="1" si="25"/>
        <v>0</v>
      </c>
      <c r="IO152" s="38">
        <f t="shared" ca="1" si="25"/>
        <v>0</v>
      </c>
      <c r="IP152" s="38">
        <f t="shared" ca="1" si="25"/>
        <v>0</v>
      </c>
      <c r="IQ152" s="235"/>
      <c r="IR152" s="338"/>
      <c r="IS152" s="39" t="s">
        <v>0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W153" s="144" t="s">
        <v>107</v>
      </c>
      <c r="X153" s="7">
        <f>X147</f>
        <v>50000</v>
      </c>
      <c r="Y153" s="186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58"/>
      <c r="HR153" s="338"/>
      <c r="HS153" s="39" t="s">
        <v>37</v>
      </c>
      <c r="HT153" s="38">
        <f ca="1"/>
        <v>-35461.386923211678</v>
      </c>
      <c r="HU153" s="17" t="s">
        <v>187</v>
      </c>
      <c r="HV153" s="17"/>
      <c r="HW153" s="17"/>
      <c r="HX153" s="38">
        <f t="shared" ca="1" si="26"/>
        <v>0</v>
      </c>
      <c r="HY153" s="38">
        <f t="shared" ca="1" si="25"/>
        <v>0</v>
      </c>
      <c r="HZ153" s="38">
        <f t="shared" ca="1" si="25"/>
        <v>0</v>
      </c>
      <c r="IA153" s="38">
        <f t="shared" ca="1" si="25"/>
        <v>0</v>
      </c>
      <c r="IB153" s="38">
        <f t="shared" ca="1" si="25"/>
        <v>0</v>
      </c>
      <c r="IC153" s="38">
        <f t="shared" ca="1" si="25"/>
        <v>0</v>
      </c>
      <c r="ID153" s="38">
        <f t="shared" ca="1" si="25"/>
        <v>0</v>
      </c>
      <c r="IE153" s="38">
        <f t="shared" ca="1" si="25"/>
        <v>0</v>
      </c>
      <c r="IF153" s="38">
        <f t="shared" ca="1" si="25"/>
        <v>0</v>
      </c>
      <c r="IG153" s="38">
        <f t="shared" ca="1" si="25"/>
        <v>0</v>
      </c>
      <c r="IH153" s="38">
        <f t="shared" ca="1" si="25"/>
        <v>0</v>
      </c>
      <c r="II153" s="38">
        <f t="shared" ca="1" si="25"/>
        <v>0</v>
      </c>
      <c r="IJ153" s="38">
        <f t="shared" ca="1" si="25"/>
        <v>0</v>
      </c>
      <c r="IK153" s="38">
        <f t="shared" ca="1" si="25"/>
        <v>0</v>
      </c>
      <c r="IL153" s="38">
        <f t="shared" ca="1" si="25"/>
        <v>0</v>
      </c>
      <c r="IM153" s="38">
        <f t="shared" ca="1" si="25"/>
        <v>0</v>
      </c>
      <c r="IN153" s="38">
        <f t="shared" ca="1" si="25"/>
        <v>0</v>
      </c>
      <c r="IO153" s="38">
        <f t="shared" ca="1" si="25"/>
        <v>0</v>
      </c>
      <c r="IP153" s="38">
        <f t="shared" ca="1" si="25"/>
        <v>0</v>
      </c>
      <c r="IQ153" s="36"/>
      <c r="IR153" s="338"/>
      <c r="IS153" s="39" t="s">
        <v>37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W154" s="144" t="s">
        <v>108</v>
      </c>
      <c r="X154" s="7">
        <v>0</v>
      </c>
      <c r="Y154" s="186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58"/>
      <c r="HR154" s="338"/>
      <c r="HS154" s="39" t="s">
        <v>38</v>
      </c>
      <c r="HT154" s="38">
        <f ca="1"/>
        <v>-40650.858180267045</v>
      </c>
      <c r="HU154" s="17" t="s">
        <v>187</v>
      </c>
      <c r="HV154" s="17"/>
      <c r="HW154" s="17"/>
      <c r="HX154" s="38">
        <f t="shared" ca="1" si="26"/>
        <v>0</v>
      </c>
      <c r="HY154" s="38">
        <f t="shared" ca="1" si="25"/>
        <v>0</v>
      </c>
      <c r="HZ154" s="38">
        <f t="shared" ca="1" si="25"/>
        <v>0</v>
      </c>
      <c r="IA154" s="38">
        <f t="shared" ca="1" si="25"/>
        <v>0</v>
      </c>
      <c r="IB154" s="38">
        <f t="shared" ca="1" si="25"/>
        <v>0</v>
      </c>
      <c r="IC154" s="38">
        <f t="shared" ca="1" si="25"/>
        <v>0</v>
      </c>
      <c r="ID154" s="38">
        <f t="shared" ca="1" si="25"/>
        <v>0</v>
      </c>
      <c r="IE154" s="38">
        <f t="shared" ca="1" si="25"/>
        <v>0</v>
      </c>
      <c r="IF154" s="38">
        <f t="shared" ca="1" si="25"/>
        <v>0</v>
      </c>
      <c r="IG154" s="38">
        <f t="shared" ca="1" si="25"/>
        <v>0</v>
      </c>
      <c r="IH154" s="38">
        <f t="shared" ca="1" si="25"/>
        <v>0</v>
      </c>
      <c r="II154" s="38">
        <f t="shared" ca="1" si="25"/>
        <v>0</v>
      </c>
      <c r="IJ154" s="38">
        <f t="shared" ca="1" si="25"/>
        <v>0</v>
      </c>
      <c r="IK154" s="38">
        <f t="shared" ca="1" si="25"/>
        <v>0</v>
      </c>
      <c r="IL154" s="38">
        <f t="shared" ca="1" si="25"/>
        <v>0</v>
      </c>
      <c r="IM154" s="38">
        <f t="shared" ca="1" si="25"/>
        <v>0</v>
      </c>
      <c r="IN154" s="38">
        <f t="shared" ca="1" si="25"/>
        <v>0</v>
      </c>
      <c r="IO154" s="38">
        <f t="shared" ca="1" si="25"/>
        <v>0</v>
      </c>
      <c r="IP154" s="38">
        <f t="shared" ca="1" si="25"/>
        <v>0</v>
      </c>
      <c r="IQ154" s="36"/>
      <c r="IR154" s="338"/>
      <c r="IS154" s="39" t="s">
        <v>38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Q155" s="258"/>
      <c r="HR155" s="338"/>
      <c r="HS155" s="39" t="s">
        <v>13</v>
      </c>
      <c r="HT155" s="38">
        <f ca="1"/>
        <v>0</v>
      </c>
      <c r="HU155" s="17" t="s">
        <v>187</v>
      </c>
      <c r="HV155" s="17"/>
      <c r="HW155" s="17"/>
      <c r="HX155" s="38">
        <f t="shared" ca="1" si="26"/>
        <v>0</v>
      </c>
      <c r="HY155" s="38">
        <f t="shared" ca="1" si="25"/>
        <v>0</v>
      </c>
      <c r="HZ155" s="38">
        <f t="shared" ca="1" si="25"/>
        <v>0</v>
      </c>
      <c r="IA155" s="38">
        <f t="shared" ca="1" si="25"/>
        <v>0</v>
      </c>
      <c r="IB155" s="38">
        <f t="shared" ca="1" si="25"/>
        <v>0</v>
      </c>
      <c r="IC155" s="38">
        <f t="shared" ca="1" si="25"/>
        <v>0</v>
      </c>
      <c r="ID155" s="38">
        <f t="shared" ca="1" si="25"/>
        <v>0</v>
      </c>
      <c r="IE155" s="38">
        <f t="shared" ca="1" si="25"/>
        <v>0</v>
      </c>
      <c r="IF155" s="38">
        <f t="shared" ca="1" si="25"/>
        <v>0</v>
      </c>
      <c r="IG155" s="38">
        <f t="shared" ca="1" si="25"/>
        <v>0</v>
      </c>
      <c r="IH155" s="38">
        <f t="shared" ca="1" si="25"/>
        <v>0</v>
      </c>
      <c r="II155" s="38">
        <f t="shared" ca="1" si="25"/>
        <v>0</v>
      </c>
      <c r="IJ155" s="38">
        <f t="shared" ca="1" si="25"/>
        <v>0</v>
      </c>
      <c r="IK155" s="38">
        <f t="shared" ca="1" si="25"/>
        <v>0</v>
      </c>
      <c r="IL155" s="38">
        <f t="shared" ca="1" si="25"/>
        <v>0</v>
      </c>
      <c r="IM155" s="38">
        <f t="shared" ca="1" si="25"/>
        <v>0</v>
      </c>
      <c r="IN155" s="38">
        <f t="shared" ca="1" si="25"/>
        <v>0</v>
      </c>
      <c r="IO155" s="38">
        <f t="shared" ca="1" si="25"/>
        <v>0</v>
      </c>
      <c r="IP155" s="38">
        <f t="shared" ca="1" si="25"/>
        <v>0</v>
      </c>
      <c r="IQ155" s="36"/>
      <c r="IR155" s="338"/>
      <c r="IS155" s="39" t="s">
        <v>13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HQ156" s="258"/>
      <c r="HR156" s="338"/>
      <c r="HS156" s="39" t="s">
        <v>23</v>
      </c>
      <c r="HT156" s="38">
        <f ca="1"/>
        <v>0</v>
      </c>
      <c r="HU156" s="17" t="s">
        <v>187</v>
      </c>
      <c r="HV156" s="17"/>
      <c r="HW156" s="17"/>
      <c r="HX156" s="38">
        <f t="shared" ca="1" si="26"/>
        <v>0</v>
      </c>
      <c r="HY156" s="38">
        <f t="shared" ca="1" si="25"/>
        <v>0</v>
      </c>
      <c r="HZ156" s="38">
        <f t="shared" ca="1" si="25"/>
        <v>0</v>
      </c>
      <c r="IA156" s="38">
        <f t="shared" ca="1" si="25"/>
        <v>0</v>
      </c>
      <c r="IB156" s="38">
        <f t="shared" ca="1" si="25"/>
        <v>0</v>
      </c>
      <c r="IC156" s="38">
        <f t="shared" ca="1" si="25"/>
        <v>0</v>
      </c>
      <c r="ID156" s="38">
        <f t="shared" ca="1" si="25"/>
        <v>0</v>
      </c>
      <c r="IE156" s="38">
        <f t="shared" ca="1" si="25"/>
        <v>0</v>
      </c>
      <c r="IF156" s="38">
        <f t="shared" ca="1" si="25"/>
        <v>0</v>
      </c>
      <c r="IG156" s="38">
        <f t="shared" ca="1" si="25"/>
        <v>0</v>
      </c>
      <c r="IH156" s="38">
        <f t="shared" ca="1" si="25"/>
        <v>0</v>
      </c>
      <c r="II156" s="38">
        <f t="shared" ca="1" si="25"/>
        <v>0</v>
      </c>
      <c r="IJ156" s="38">
        <f t="shared" ca="1" si="25"/>
        <v>0</v>
      </c>
      <c r="IK156" s="38">
        <f t="shared" ca="1" si="25"/>
        <v>0</v>
      </c>
      <c r="IL156" s="38">
        <f t="shared" ca="1" si="25"/>
        <v>0</v>
      </c>
      <c r="IM156" s="38">
        <f t="shared" ca="1" si="25"/>
        <v>0</v>
      </c>
      <c r="IN156" s="38">
        <f t="shared" ca="1" si="25"/>
        <v>0</v>
      </c>
      <c r="IO156" s="38">
        <f t="shared" ca="1" si="25"/>
        <v>0</v>
      </c>
      <c r="IP156" s="38">
        <f t="shared" ca="1" si="25"/>
        <v>0</v>
      </c>
      <c r="IQ156" s="36"/>
      <c r="IR156" s="338"/>
      <c r="IS156" s="39" t="s">
        <v>23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s="248" customFormat="1" ht="16" customHeight="1">
      <c r="A157" s="337" t="s">
        <v>121</v>
      </c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7"/>
      <c r="T157" s="337"/>
      <c r="U157" s="337"/>
      <c r="V157" s="337"/>
      <c r="W157" s="337"/>
      <c r="X157" s="337"/>
      <c r="Y157" s="337"/>
      <c r="HQ157" s="261"/>
      <c r="HR157" s="338"/>
      <c r="HS157" s="37" t="s">
        <v>22</v>
      </c>
      <c r="HT157" s="198">
        <f ca="1"/>
        <v>0</v>
      </c>
      <c r="HU157" s="262" t="s">
        <v>187</v>
      </c>
      <c r="HV157" s="262"/>
      <c r="HW157" s="262"/>
      <c r="HX157" s="198">
        <f t="shared" ca="1" si="26"/>
        <v>0</v>
      </c>
      <c r="HY157" s="198">
        <f t="shared" ca="1" si="25"/>
        <v>0</v>
      </c>
      <c r="HZ157" s="198">
        <f t="shared" ca="1" si="25"/>
        <v>0</v>
      </c>
      <c r="IA157" s="198">
        <f t="shared" ca="1" si="25"/>
        <v>0</v>
      </c>
      <c r="IB157" s="198">
        <f t="shared" ca="1" si="25"/>
        <v>0</v>
      </c>
      <c r="IC157" s="198">
        <f t="shared" ca="1" si="25"/>
        <v>0</v>
      </c>
      <c r="ID157" s="198">
        <f t="shared" ca="1" si="25"/>
        <v>0</v>
      </c>
      <c r="IE157" s="198">
        <f t="shared" ca="1" si="25"/>
        <v>0</v>
      </c>
      <c r="IF157" s="198">
        <f t="shared" ca="1" si="25"/>
        <v>0</v>
      </c>
      <c r="IG157" s="198">
        <f t="shared" ca="1" si="25"/>
        <v>0</v>
      </c>
      <c r="IH157" s="198">
        <f t="shared" ca="1" si="25"/>
        <v>0</v>
      </c>
      <c r="II157" s="198">
        <f t="shared" ca="1" si="25"/>
        <v>0</v>
      </c>
      <c r="IJ157" s="198">
        <f t="shared" ca="1" si="25"/>
        <v>0</v>
      </c>
      <c r="IK157" s="198">
        <f t="shared" ca="1" si="25"/>
        <v>0</v>
      </c>
      <c r="IL157" s="198">
        <f t="shared" ca="1" si="25"/>
        <v>0</v>
      </c>
      <c r="IM157" s="198">
        <f t="shared" ca="1" si="25"/>
        <v>0</v>
      </c>
      <c r="IN157" s="198">
        <f t="shared" ca="1" si="25"/>
        <v>0</v>
      </c>
      <c r="IO157" s="198">
        <f t="shared" ca="1" si="25"/>
        <v>0</v>
      </c>
      <c r="IP157" s="198">
        <f t="shared" ca="1" si="25"/>
        <v>0</v>
      </c>
      <c r="IQ157" s="262"/>
      <c r="IR157" s="338"/>
      <c r="IS157" s="39" t="s">
        <v>22</v>
      </c>
      <c r="IT157" s="198">
        <f ca="1"/>
        <v>0</v>
      </c>
      <c r="IU157" s="198">
        <f ca="1"/>
        <v>0</v>
      </c>
      <c r="IV157" s="198">
        <f ca="1"/>
        <v>0</v>
      </c>
      <c r="IW157" s="198">
        <f ca="1"/>
        <v>0</v>
      </c>
      <c r="IX157" s="198">
        <f ca="1"/>
        <v>0</v>
      </c>
      <c r="IY157" s="198">
        <f ca="1"/>
        <v>0</v>
      </c>
      <c r="IZ157" s="198">
        <f ca="1"/>
        <v>0</v>
      </c>
      <c r="JA157" s="198">
        <f ca="1"/>
        <v>0</v>
      </c>
      <c r="JB157" s="198">
        <f ca="1"/>
        <v>0</v>
      </c>
      <c r="JC157" s="198">
        <f ca="1"/>
        <v>0</v>
      </c>
      <c r="JD157" s="198">
        <f ca="1"/>
        <v>0</v>
      </c>
      <c r="JE157" s="198">
        <f ca="1"/>
        <v>0</v>
      </c>
      <c r="JF157" s="198">
        <f ca="1"/>
        <v>0</v>
      </c>
      <c r="JG157" s="198">
        <f ca="1"/>
        <v>0</v>
      </c>
      <c r="JH157" s="198">
        <f ca="1"/>
        <v>0</v>
      </c>
      <c r="JI157" s="198">
        <f ca="1"/>
        <v>0</v>
      </c>
      <c r="JJ157" s="198">
        <f ca="1"/>
        <v>0</v>
      </c>
      <c r="JK157" s="198">
        <f ca="1"/>
        <v>0</v>
      </c>
      <c r="JL157" s="198">
        <f ca="1"/>
        <v>0</v>
      </c>
      <c r="JM157" s="198">
        <f ca="1"/>
        <v>0</v>
      </c>
      <c r="JN157" s="263"/>
    </row>
    <row r="158" spans="1:274">
      <c r="HQ158" s="258"/>
      <c r="HR158" s="338"/>
      <c r="HS158" s="39" t="s">
        <v>133</v>
      </c>
      <c r="HT158" s="38">
        <f ca="1"/>
        <v>-99009.900990099006</v>
      </c>
      <c r="HU158" s="17" t="s">
        <v>187</v>
      </c>
      <c r="HV158" s="17"/>
      <c r="HW158" s="17"/>
      <c r="HX158" s="38">
        <f t="shared" ca="1" si="26"/>
        <v>0</v>
      </c>
      <c r="HY158" s="38">
        <f t="shared" ca="1" si="25"/>
        <v>0</v>
      </c>
      <c r="HZ158" s="38">
        <f t="shared" ca="1" si="25"/>
        <v>0</v>
      </c>
      <c r="IA158" s="38">
        <f t="shared" ca="1" si="25"/>
        <v>0</v>
      </c>
      <c r="IB158" s="38">
        <f t="shared" ca="1" si="25"/>
        <v>0</v>
      </c>
      <c r="IC158" s="38">
        <f t="shared" ca="1" si="25"/>
        <v>0</v>
      </c>
      <c r="ID158" s="38">
        <f t="shared" ca="1" si="25"/>
        <v>0</v>
      </c>
      <c r="IE158" s="38">
        <f t="shared" ca="1" si="25"/>
        <v>0</v>
      </c>
      <c r="IF158" s="38">
        <f t="shared" ca="1" si="25"/>
        <v>0</v>
      </c>
      <c r="IG158" s="38">
        <f t="shared" ca="1" si="25"/>
        <v>0</v>
      </c>
      <c r="IH158" s="38">
        <f t="shared" ca="1" si="25"/>
        <v>0</v>
      </c>
      <c r="II158" s="38">
        <f t="shared" ca="1" si="25"/>
        <v>0</v>
      </c>
      <c r="IJ158" s="38">
        <f t="shared" ca="1" si="25"/>
        <v>0</v>
      </c>
      <c r="IK158" s="38">
        <f t="shared" ca="1" si="25"/>
        <v>0</v>
      </c>
      <c r="IL158" s="38">
        <f t="shared" ca="1" si="25"/>
        <v>0</v>
      </c>
      <c r="IM158" s="38">
        <f t="shared" ca="1" si="25"/>
        <v>0</v>
      </c>
      <c r="IN158" s="38">
        <f t="shared" ca="1" si="25"/>
        <v>0</v>
      </c>
      <c r="IO158" s="38">
        <f t="shared" ca="1" si="25"/>
        <v>0</v>
      </c>
      <c r="IP158" s="38">
        <f t="shared" ca="1" si="25"/>
        <v>0</v>
      </c>
      <c r="IQ158" s="17"/>
      <c r="IR158" s="338"/>
      <c r="IS158" s="39" t="s">
        <v>133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>
      <c r="A159" s="321" t="s">
        <v>122</v>
      </c>
      <c r="B159" s="321"/>
      <c r="C159" s="321"/>
      <c r="D159" s="321"/>
      <c r="E159" s="321"/>
      <c r="F159" s="321"/>
      <c r="G159" s="321"/>
      <c r="H159" s="321"/>
      <c r="I159" s="321"/>
      <c r="HQ159" s="258"/>
      <c r="HR159" s="338"/>
      <c r="HS159" s="39" t="s">
        <v>134</v>
      </c>
      <c r="HT159" s="38">
        <f ca="1"/>
        <v>-86538.461538461546</v>
      </c>
      <c r="HU159" s="17" t="s">
        <v>187</v>
      </c>
      <c r="HV159" s="17"/>
      <c r="HW159" s="17"/>
      <c r="HX159" s="38">
        <f t="shared" ca="1" si="26"/>
        <v>0</v>
      </c>
      <c r="HY159" s="38">
        <f t="shared" ca="1" si="25"/>
        <v>0</v>
      </c>
      <c r="HZ159" s="38">
        <f t="shared" ca="1" si="25"/>
        <v>0</v>
      </c>
      <c r="IA159" s="38">
        <f t="shared" ca="1" si="25"/>
        <v>0</v>
      </c>
      <c r="IB159" s="38">
        <f t="shared" ca="1" si="25"/>
        <v>0</v>
      </c>
      <c r="IC159" s="38">
        <f t="shared" ca="1" si="25"/>
        <v>0</v>
      </c>
      <c r="ID159" s="38">
        <f t="shared" ca="1" si="25"/>
        <v>0</v>
      </c>
      <c r="IE159" s="38">
        <f t="shared" ca="1" si="25"/>
        <v>0</v>
      </c>
      <c r="IF159" s="38">
        <f t="shared" ca="1" si="25"/>
        <v>0</v>
      </c>
      <c r="IG159" s="38">
        <f t="shared" ca="1" si="25"/>
        <v>0</v>
      </c>
      <c r="IH159" s="38">
        <f t="shared" ca="1" si="25"/>
        <v>0</v>
      </c>
      <c r="II159" s="38">
        <f t="shared" ca="1" si="25"/>
        <v>0</v>
      </c>
      <c r="IJ159" s="38">
        <f t="shared" ca="1" si="25"/>
        <v>0</v>
      </c>
      <c r="IK159" s="38">
        <f t="shared" ca="1" si="25"/>
        <v>0</v>
      </c>
      <c r="IL159" s="38">
        <f t="shared" ca="1" si="25"/>
        <v>0</v>
      </c>
      <c r="IM159" s="38">
        <f t="shared" ca="1" si="25"/>
        <v>0</v>
      </c>
      <c r="IN159" s="38">
        <f t="shared" ca="1" si="25"/>
        <v>0</v>
      </c>
      <c r="IO159" s="38">
        <f t="shared" ca="1" si="25"/>
        <v>0</v>
      </c>
      <c r="IP159" s="38">
        <f t="shared" ca="1" si="25"/>
        <v>0</v>
      </c>
      <c r="IQ159" s="17"/>
      <c r="IR159" s="338"/>
      <c r="IS159" s="39" t="s">
        <v>134</v>
      </c>
      <c r="IT159" s="38">
        <f ca="1"/>
        <v>0</v>
      </c>
      <c r="IU159" s="38">
        <f ca="1"/>
        <v>0</v>
      </c>
      <c r="IV159" s="38">
        <f ca="1"/>
        <v>0</v>
      </c>
      <c r="IW159" s="38">
        <f ca="1"/>
        <v>0</v>
      </c>
      <c r="IX159" s="38">
        <f ca="1"/>
        <v>0</v>
      </c>
      <c r="IY159" s="38">
        <f ca="1"/>
        <v>0</v>
      </c>
      <c r="IZ159" s="38">
        <f ca="1"/>
        <v>0</v>
      </c>
      <c r="JA159" s="38">
        <f ca="1"/>
        <v>0</v>
      </c>
      <c r="JB159" s="38">
        <f ca="1"/>
        <v>0</v>
      </c>
      <c r="JC159" s="38">
        <f ca="1"/>
        <v>0</v>
      </c>
      <c r="JD159" s="38">
        <f ca="1"/>
        <v>0</v>
      </c>
      <c r="JE159" s="38">
        <f ca="1"/>
        <v>0</v>
      </c>
      <c r="JF159" s="38">
        <f ca="1"/>
        <v>0</v>
      </c>
      <c r="JG159" s="38">
        <f ca="1"/>
        <v>0</v>
      </c>
      <c r="JH159" s="38">
        <f ca="1"/>
        <v>0</v>
      </c>
      <c r="JI159" s="38">
        <f ca="1"/>
        <v>0</v>
      </c>
      <c r="JJ159" s="38">
        <f ca="1"/>
        <v>0</v>
      </c>
      <c r="JK159" s="38">
        <f ca="1"/>
        <v>0</v>
      </c>
      <c r="JL159" s="38">
        <f ca="1"/>
        <v>0</v>
      </c>
      <c r="JM159" s="38">
        <f ca="1"/>
        <v>0</v>
      </c>
      <c r="JN159" s="254"/>
    </row>
    <row r="160" spans="1:274">
      <c r="A160" s="137"/>
      <c r="B160" s="137"/>
      <c r="C160" s="137"/>
      <c r="D160" s="137"/>
      <c r="E160" s="137"/>
      <c r="F160" s="137"/>
      <c r="G160" s="137"/>
      <c r="H160" s="19"/>
      <c r="I160" s="19"/>
      <c r="HQ160" s="258"/>
      <c r="HR160" s="338"/>
      <c r="HS160" s="39" t="s">
        <v>32</v>
      </c>
      <c r="HT160" s="38">
        <f ca="1"/>
        <v>0</v>
      </c>
      <c r="HU160" s="17" t="s">
        <v>187</v>
      </c>
      <c r="HV160" s="17"/>
      <c r="HW160" s="17"/>
      <c r="HX160" s="38">
        <f t="shared" ca="1" si="26"/>
        <v>0</v>
      </c>
      <c r="HY160" s="38">
        <f t="shared" ca="1" si="25"/>
        <v>0</v>
      </c>
      <c r="HZ160" s="38">
        <f t="shared" ca="1" si="25"/>
        <v>0</v>
      </c>
      <c r="IA160" s="38">
        <f t="shared" ca="1" si="25"/>
        <v>0</v>
      </c>
      <c r="IB160" s="38">
        <f t="shared" ca="1" si="25"/>
        <v>0</v>
      </c>
      <c r="IC160" s="38">
        <f t="shared" ca="1" si="25"/>
        <v>0</v>
      </c>
      <c r="ID160" s="38">
        <f t="shared" ca="1" si="25"/>
        <v>0</v>
      </c>
      <c r="IE160" s="38">
        <f t="shared" ca="1" si="25"/>
        <v>0</v>
      </c>
      <c r="IF160" s="38">
        <f t="shared" ca="1" si="25"/>
        <v>0</v>
      </c>
      <c r="IG160" s="38">
        <f t="shared" ca="1" si="25"/>
        <v>0</v>
      </c>
      <c r="IH160" s="38">
        <f t="shared" ca="1" si="25"/>
        <v>0</v>
      </c>
      <c r="II160" s="38">
        <f t="shared" ca="1" si="25"/>
        <v>0</v>
      </c>
      <c r="IJ160" s="38">
        <f t="shared" ca="1" si="25"/>
        <v>0</v>
      </c>
      <c r="IK160" s="38">
        <f t="shared" ca="1" si="25"/>
        <v>0</v>
      </c>
      <c r="IL160" s="38">
        <f t="shared" ca="1" si="25"/>
        <v>0</v>
      </c>
      <c r="IM160" s="38">
        <f t="shared" ca="1" si="25"/>
        <v>0</v>
      </c>
      <c r="IN160" s="38">
        <f t="shared" ca="1" si="25"/>
        <v>0</v>
      </c>
      <c r="IO160" s="38">
        <f t="shared" ca="1" si="25"/>
        <v>0</v>
      </c>
      <c r="IP160" s="38">
        <f t="shared" ca="1" si="25"/>
        <v>0</v>
      </c>
      <c r="IQ160" s="17"/>
      <c r="IR160" s="338"/>
      <c r="IS160" s="39" t="s">
        <v>32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 ht="16" customHeight="1">
      <c r="A161" s="332" t="s">
        <v>173</v>
      </c>
      <c r="B161" s="28" t="s">
        <v>14</v>
      </c>
      <c r="C161" s="7">
        <f>BD126</f>
        <v>0</v>
      </c>
      <c r="D161" s="143"/>
      <c r="E161" s="76">
        <f>BB73</f>
        <v>0</v>
      </c>
      <c r="H161" s="143"/>
      <c r="I161" s="27">
        <f>C161-E161</f>
        <v>0</v>
      </c>
      <c r="HQ161" s="258"/>
      <c r="HR161" s="338"/>
      <c r="HS161" s="39" t="s">
        <v>33</v>
      </c>
      <c r="HT161" s="38">
        <f ca="1"/>
        <v>0</v>
      </c>
      <c r="HU161" s="17" t="s">
        <v>187</v>
      </c>
      <c r="HV161" s="17"/>
      <c r="HW161" s="17"/>
      <c r="HX161" s="38">
        <f t="shared" ca="1" si="26"/>
        <v>0</v>
      </c>
      <c r="HY161" s="38">
        <f t="shared" ca="1" si="25"/>
        <v>0</v>
      </c>
      <c r="HZ161" s="38">
        <f t="shared" ca="1" si="25"/>
        <v>0</v>
      </c>
      <c r="IA161" s="38">
        <f t="shared" ca="1" si="25"/>
        <v>0</v>
      </c>
      <c r="IB161" s="38">
        <f t="shared" ca="1" si="25"/>
        <v>0</v>
      </c>
      <c r="IC161" s="38">
        <f t="shared" ca="1" si="25"/>
        <v>0</v>
      </c>
      <c r="ID161" s="38">
        <f t="shared" ca="1" si="25"/>
        <v>0</v>
      </c>
      <c r="IE161" s="38">
        <f t="shared" ca="1" si="25"/>
        <v>0</v>
      </c>
      <c r="IF161" s="38">
        <f t="shared" ca="1" si="25"/>
        <v>0</v>
      </c>
      <c r="IG161" s="38">
        <f t="shared" ca="1" si="25"/>
        <v>0</v>
      </c>
      <c r="IH161" s="38">
        <f t="shared" ca="1" si="25"/>
        <v>0</v>
      </c>
      <c r="II161" s="38">
        <f t="shared" ca="1" si="25"/>
        <v>0</v>
      </c>
      <c r="IJ161" s="38">
        <f t="shared" ca="1" si="25"/>
        <v>0</v>
      </c>
      <c r="IK161" s="38">
        <f t="shared" ca="1" si="25"/>
        <v>0</v>
      </c>
      <c r="IL161" s="38">
        <f t="shared" ca="1" si="25"/>
        <v>0</v>
      </c>
      <c r="IM161" s="38">
        <f t="shared" ca="1" si="25"/>
        <v>0</v>
      </c>
      <c r="IN161" s="38">
        <f t="shared" ca="1" si="25"/>
        <v>0</v>
      </c>
      <c r="IO161" s="38">
        <f t="shared" ca="1" si="25"/>
        <v>0</v>
      </c>
      <c r="IP161" s="38">
        <f t="shared" ca="1" si="25"/>
        <v>0</v>
      </c>
      <c r="IQ161" s="17"/>
      <c r="IR161" s="338"/>
      <c r="IS161" s="39" t="s">
        <v>33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 ht="16" customHeight="1">
      <c r="A162" s="332"/>
      <c r="B162" s="28" t="s">
        <v>203</v>
      </c>
      <c r="C162" s="186">
        <f t="shared" ref="C162:C180" si="28">BD127</f>
        <v>0</v>
      </c>
      <c r="D162" s="227"/>
      <c r="E162" s="76">
        <f t="shared" ref="E162:E180" si="29">BB74</f>
        <v>0</v>
      </c>
      <c r="H162" s="227"/>
      <c r="I162" s="27">
        <f t="shared" ref="I162:I180" si="30">C162-E162</f>
        <v>0</v>
      </c>
      <c r="HQ162" s="258"/>
      <c r="HR162" s="338"/>
      <c r="HS162" s="39" t="s">
        <v>42</v>
      </c>
      <c r="HT162" s="38">
        <f ca="1"/>
        <v>0</v>
      </c>
      <c r="HU162" s="17" t="s">
        <v>187</v>
      </c>
      <c r="HV162" s="17"/>
      <c r="HW162" s="17"/>
      <c r="HX162" s="38">
        <f t="shared" ca="1" si="26"/>
        <v>0</v>
      </c>
      <c r="HY162" s="38">
        <f t="shared" ca="1" si="25"/>
        <v>0</v>
      </c>
      <c r="HZ162" s="38">
        <f t="shared" ca="1" si="25"/>
        <v>0</v>
      </c>
      <c r="IA162" s="38">
        <f t="shared" ca="1" si="25"/>
        <v>0</v>
      </c>
      <c r="IB162" s="38">
        <f t="shared" ca="1" si="25"/>
        <v>0</v>
      </c>
      <c r="IC162" s="38">
        <f t="shared" ca="1" si="25"/>
        <v>0</v>
      </c>
      <c r="ID162" s="38">
        <f t="shared" ca="1" si="25"/>
        <v>0</v>
      </c>
      <c r="IE162" s="38">
        <f t="shared" ca="1" si="25"/>
        <v>0</v>
      </c>
      <c r="IF162" s="38">
        <f t="shared" ca="1" si="25"/>
        <v>0</v>
      </c>
      <c r="IG162" s="38">
        <f t="shared" ca="1" si="25"/>
        <v>0</v>
      </c>
      <c r="IH162" s="38">
        <f t="shared" ca="1" si="25"/>
        <v>0</v>
      </c>
      <c r="II162" s="38">
        <f t="shared" ca="1" si="25"/>
        <v>0</v>
      </c>
      <c r="IJ162" s="38">
        <f t="shared" ca="1" si="25"/>
        <v>0</v>
      </c>
      <c r="IK162" s="38">
        <f t="shared" ca="1" si="25"/>
        <v>0</v>
      </c>
      <c r="IL162" s="38">
        <f t="shared" ca="1" si="25"/>
        <v>0</v>
      </c>
      <c r="IM162" s="38">
        <f t="shared" ca="1" si="25"/>
        <v>0</v>
      </c>
      <c r="IN162" s="38">
        <f t="shared" ca="1" si="25"/>
        <v>0</v>
      </c>
      <c r="IO162" s="38">
        <f t="shared" ca="1" si="25"/>
        <v>0</v>
      </c>
      <c r="IP162" s="38">
        <f t="shared" ca="1" si="25"/>
        <v>0</v>
      </c>
      <c r="IQ162" s="17"/>
      <c r="IR162" s="338"/>
      <c r="IS162" s="39" t="s">
        <v>42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32"/>
      <c r="B163" s="28" t="s">
        <v>204</v>
      </c>
      <c r="C163" s="186">
        <f t="shared" si="28"/>
        <v>0</v>
      </c>
      <c r="D163" s="227"/>
      <c r="E163" s="76">
        <f t="shared" si="29"/>
        <v>0</v>
      </c>
      <c r="H163" s="227"/>
      <c r="I163" s="27">
        <f t="shared" si="30"/>
        <v>0</v>
      </c>
      <c r="HQ163" s="258"/>
      <c r="HR163" s="338"/>
      <c r="HS163" s="39" t="s">
        <v>34</v>
      </c>
      <c r="HT163" s="38">
        <f ca="1"/>
        <v>0</v>
      </c>
      <c r="HU163" s="17" t="s">
        <v>187</v>
      </c>
      <c r="HV163" s="17"/>
      <c r="HW163" s="17"/>
      <c r="HX163" s="38">
        <f t="shared" ca="1" si="26"/>
        <v>0</v>
      </c>
      <c r="HY163" s="38">
        <f t="shared" ca="1" si="25"/>
        <v>0</v>
      </c>
      <c r="HZ163" s="38">
        <f t="shared" ca="1" si="25"/>
        <v>0</v>
      </c>
      <c r="IA163" s="38">
        <f t="shared" ca="1" si="25"/>
        <v>0</v>
      </c>
      <c r="IB163" s="38">
        <f t="shared" ref="IB163:IP167" ca="1" si="31">IF((ROW()-ROW($HX$149))=(COLUMN()-COLUMN($HX$149)),INDIRECT("HB"&amp;ROW()),0)</f>
        <v>0</v>
      </c>
      <c r="IC163" s="38">
        <f t="shared" ca="1" si="31"/>
        <v>0</v>
      </c>
      <c r="ID163" s="38">
        <f t="shared" ca="1" si="31"/>
        <v>0</v>
      </c>
      <c r="IE163" s="38">
        <f t="shared" ca="1" si="31"/>
        <v>0</v>
      </c>
      <c r="IF163" s="38">
        <f t="shared" ca="1" si="31"/>
        <v>0</v>
      </c>
      <c r="IG163" s="38">
        <f t="shared" ca="1" si="31"/>
        <v>0</v>
      </c>
      <c r="IH163" s="38">
        <f t="shared" ca="1" si="31"/>
        <v>0</v>
      </c>
      <c r="II163" s="38">
        <f t="shared" ca="1" si="31"/>
        <v>0</v>
      </c>
      <c r="IJ163" s="38">
        <f t="shared" ca="1" si="31"/>
        <v>0</v>
      </c>
      <c r="IK163" s="38">
        <f t="shared" ca="1" si="31"/>
        <v>0</v>
      </c>
      <c r="IL163" s="38">
        <f t="shared" ca="1" si="31"/>
        <v>0</v>
      </c>
      <c r="IM163" s="38">
        <f t="shared" ca="1" si="31"/>
        <v>0</v>
      </c>
      <c r="IN163" s="38">
        <f t="shared" ca="1" si="31"/>
        <v>0</v>
      </c>
      <c r="IO163" s="38">
        <f t="shared" ca="1" si="31"/>
        <v>0</v>
      </c>
      <c r="IP163" s="38">
        <f t="shared" ca="1" si="31"/>
        <v>0</v>
      </c>
      <c r="IQ163" s="17"/>
      <c r="IR163" s="338"/>
      <c r="IS163" s="39" t="s">
        <v>34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>
      <c r="A164" s="332"/>
      <c r="B164" s="28" t="s">
        <v>27</v>
      </c>
      <c r="C164" s="186">
        <f t="shared" si="28"/>
        <v>0</v>
      </c>
      <c r="D164" s="143"/>
      <c r="E164" s="76">
        <f t="shared" si="29"/>
        <v>0</v>
      </c>
      <c r="H164" s="143"/>
      <c r="I164" s="27">
        <f t="shared" si="30"/>
        <v>0</v>
      </c>
      <c r="HQ164" s="258"/>
      <c r="HR164" s="338"/>
      <c r="HS164" s="39" t="s">
        <v>35</v>
      </c>
      <c r="HT164" s="38">
        <f ca="1"/>
        <v>0</v>
      </c>
      <c r="HU164" s="17" t="s">
        <v>188</v>
      </c>
      <c r="HV164" s="17"/>
      <c r="HW164" s="17"/>
      <c r="HX164" s="38">
        <f t="shared" ca="1" si="26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31"/>
        <v>0</v>
      </c>
      <c r="IO164" s="38">
        <f t="shared" ca="1" si="31"/>
        <v>0</v>
      </c>
      <c r="IP164" s="38">
        <f t="shared" ca="1" si="31"/>
        <v>0</v>
      </c>
      <c r="IQ164" s="17"/>
      <c r="IR164" s="338"/>
      <c r="IS164" s="39" t="s">
        <v>35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9">
      <c r="A165" s="332"/>
      <c r="B165" s="28" t="s">
        <v>205</v>
      </c>
      <c r="C165" s="186">
        <f t="shared" si="28"/>
        <v>0</v>
      </c>
      <c r="D165" s="227"/>
      <c r="E165" s="76">
        <f t="shared" si="29"/>
        <v>0</v>
      </c>
      <c r="H165" s="227"/>
      <c r="I165" s="27">
        <f t="shared" si="30"/>
        <v>0</v>
      </c>
      <c r="HQ165" s="258"/>
      <c r="HR165" s="338"/>
      <c r="HS165" s="39" t="s">
        <v>36</v>
      </c>
      <c r="HT165" s="38">
        <f ca="1"/>
        <v>0</v>
      </c>
      <c r="HU165" s="17" t="s">
        <v>189</v>
      </c>
      <c r="HV165" s="17"/>
      <c r="HW165" s="17"/>
      <c r="HX165" s="38">
        <f t="shared" ca="1" si="26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ca="1" si="26"/>
        <v>0</v>
      </c>
      <c r="IC165" s="38">
        <f t="shared" ca="1" si="26"/>
        <v>0</v>
      </c>
      <c r="ID165" s="38">
        <f t="shared" ca="1" si="26"/>
        <v>0</v>
      </c>
      <c r="IE165" s="38">
        <f t="shared" ca="1" si="26"/>
        <v>0</v>
      </c>
      <c r="IF165" s="38">
        <f t="shared" ca="1" si="26"/>
        <v>0</v>
      </c>
      <c r="IG165" s="38">
        <f t="shared" ca="1" si="26"/>
        <v>0</v>
      </c>
      <c r="IH165" s="38">
        <f t="shared" ca="1" si="26"/>
        <v>0</v>
      </c>
      <c r="II165" s="38">
        <f t="shared" ca="1" si="26"/>
        <v>0</v>
      </c>
      <c r="IJ165" s="38">
        <f t="shared" ca="1" si="26"/>
        <v>0</v>
      </c>
      <c r="IK165" s="38">
        <f t="shared" ca="1" si="26"/>
        <v>0</v>
      </c>
      <c r="IL165" s="38">
        <f t="shared" ca="1" si="26"/>
        <v>0</v>
      </c>
      <c r="IM165" s="38">
        <f t="shared" ca="1" si="26"/>
        <v>0</v>
      </c>
      <c r="IN165" s="38">
        <f t="shared" ca="1" si="31"/>
        <v>0</v>
      </c>
      <c r="IO165" s="38">
        <f t="shared" ca="1" si="31"/>
        <v>0</v>
      </c>
      <c r="IP165" s="38">
        <f t="shared" ca="1" si="31"/>
        <v>0</v>
      </c>
      <c r="IQ165" s="17"/>
      <c r="IR165" s="338"/>
      <c r="IS165" s="39" t="s">
        <v>36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32"/>
      <c r="B166" s="28" t="s">
        <v>206</v>
      </c>
      <c r="C166" s="186">
        <f t="shared" si="28"/>
        <v>0</v>
      </c>
      <c r="D166" s="227"/>
      <c r="E166" s="76">
        <f t="shared" si="29"/>
        <v>0</v>
      </c>
      <c r="H166" s="227"/>
      <c r="I166" s="27">
        <f t="shared" si="30"/>
        <v>0</v>
      </c>
      <c r="HQ166" s="258"/>
      <c r="HR166" s="338"/>
      <c r="HS166" s="39" t="s">
        <v>41</v>
      </c>
      <c r="HT166" s="38">
        <f ca="1"/>
        <v>0</v>
      </c>
      <c r="HU166" s="17" t="s">
        <v>190</v>
      </c>
      <c r="HV166" s="17"/>
      <c r="HW166" s="17"/>
      <c r="HX166" s="38">
        <f t="shared" ca="1" si="26"/>
        <v>0</v>
      </c>
      <c r="HY166" s="38">
        <f t="shared" ca="1" si="26"/>
        <v>0</v>
      </c>
      <c r="HZ166" s="38">
        <f t="shared" ca="1" si="26"/>
        <v>0</v>
      </c>
      <c r="IA166" s="38">
        <f t="shared" ca="1" si="26"/>
        <v>0</v>
      </c>
      <c r="IB166" s="38">
        <f t="shared" ca="1" si="26"/>
        <v>0</v>
      </c>
      <c r="IC166" s="38">
        <f t="shared" ca="1" si="26"/>
        <v>0</v>
      </c>
      <c r="ID166" s="38">
        <f t="shared" ca="1" si="26"/>
        <v>0</v>
      </c>
      <c r="IE166" s="38">
        <f t="shared" ca="1" si="26"/>
        <v>0</v>
      </c>
      <c r="IF166" s="38">
        <f t="shared" ca="1" si="26"/>
        <v>0</v>
      </c>
      <c r="IG166" s="38">
        <f t="shared" ca="1" si="26"/>
        <v>0</v>
      </c>
      <c r="IH166" s="38">
        <f t="shared" ca="1" si="26"/>
        <v>0</v>
      </c>
      <c r="II166" s="38">
        <f t="shared" ca="1" si="26"/>
        <v>0</v>
      </c>
      <c r="IJ166" s="38">
        <f t="shared" ca="1" si="26"/>
        <v>0</v>
      </c>
      <c r="IK166" s="38">
        <f t="shared" ca="1" si="26"/>
        <v>0</v>
      </c>
      <c r="IL166" s="38">
        <f t="shared" ca="1" si="26"/>
        <v>0</v>
      </c>
      <c r="IM166" s="38">
        <f t="shared" ca="1" si="26"/>
        <v>0</v>
      </c>
      <c r="IN166" s="38">
        <f t="shared" ca="1" si="31"/>
        <v>0</v>
      </c>
      <c r="IO166" s="38">
        <f t="shared" ca="1" si="31"/>
        <v>0</v>
      </c>
      <c r="IP166" s="38">
        <f t="shared" ca="1" si="31"/>
        <v>0</v>
      </c>
      <c r="IQ166" s="17"/>
      <c r="IR166" s="338"/>
      <c r="IS166" s="39" t="s">
        <v>41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>
      <c r="A167" s="332"/>
      <c r="B167" s="28" t="s">
        <v>15</v>
      </c>
      <c r="C167" s="186">
        <f t="shared" si="28"/>
        <v>0</v>
      </c>
      <c r="E167" s="76">
        <f t="shared" si="29"/>
        <v>0</v>
      </c>
      <c r="I167" s="27">
        <f t="shared" si="30"/>
        <v>0</v>
      </c>
      <c r="HQ167" s="258"/>
      <c r="HR167" s="338"/>
      <c r="HS167" s="39" t="s">
        <v>136</v>
      </c>
      <c r="HT167" s="38">
        <f ca="1"/>
        <v>0.99999999999999989</v>
      </c>
      <c r="HU167" s="17" t="s">
        <v>191</v>
      </c>
      <c r="HV167" s="17"/>
      <c r="HW167" s="17"/>
      <c r="HX167" s="38">
        <f t="shared" ca="1" si="26"/>
        <v>0</v>
      </c>
      <c r="HY167" s="38">
        <f t="shared" ca="1" si="26"/>
        <v>0</v>
      </c>
      <c r="HZ167" s="38">
        <f t="shared" ca="1" si="26"/>
        <v>0</v>
      </c>
      <c r="IA167" s="38">
        <f t="shared" ca="1" si="26"/>
        <v>0</v>
      </c>
      <c r="IB167" s="38">
        <f t="shared" ca="1" si="26"/>
        <v>0</v>
      </c>
      <c r="IC167" s="38">
        <f t="shared" ca="1" si="26"/>
        <v>0</v>
      </c>
      <c r="ID167" s="38">
        <f t="shared" ca="1" si="26"/>
        <v>0</v>
      </c>
      <c r="IE167" s="38">
        <f t="shared" ca="1" si="26"/>
        <v>0</v>
      </c>
      <c r="IF167" s="38">
        <f t="shared" ca="1" si="26"/>
        <v>0</v>
      </c>
      <c r="IG167" s="38">
        <f t="shared" ca="1" si="26"/>
        <v>0</v>
      </c>
      <c r="IH167" s="38">
        <f t="shared" ca="1" si="26"/>
        <v>0</v>
      </c>
      <c r="II167" s="38">
        <f t="shared" ca="1" si="26"/>
        <v>0</v>
      </c>
      <c r="IJ167" s="38">
        <f t="shared" ca="1" si="26"/>
        <v>0</v>
      </c>
      <c r="IK167" s="38">
        <f t="shared" ca="1" si="26"/>
        <v>0</v>
      </c>
      <c r="IL167" s="38">
        <f t="shared" ca="1" si="26"/>
        <v>0</v>
      </c>
      <c r="IM167" s="38">
        <f t="shared" ca="1" si="26"/>
        <v>0</v>
      </c>
      <c r="IN167" s="38">
        <f t="shared" ca="1" si="31"/>
        <v>0</v>
      </c>
      <c r="IO167" s="38">
        <f t="shared" ca="1" si="31"/>
        <v>0</v>
      </c>
      <c r="IP167" s="38">
        <f t="shared" ca="1" si="31"/>
        <v>0</v>
      </c>
      <c r="IQ167" s="17"/>
      <c r="IR167" s="338"/>
      <c r="IS167" s="39" t="s">
        <v>136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  <c r="JP167">
        <f ca="1">SUM(JJ167:JM167)</f>
        <v>0</v>
      </c>
    </row>
    <row r="168" spans="1:276" ht="20">
      <c r="A168" s="332"/>
      <c r="B168" s="28" t="s">
        <v>208</v>
      </c>
      <c r="C168" s="186">
        <f t="shared" si="28"/>
        <v>0</v>
      </c>
      <c r="E168" s="76">
        <f t="shared" si="29"/>
        <v>0</v>
      </c>
      <c r="I168" s="27">
        <f t="shared" si="30"/>
        <v>0</v>
      </c>
      <c r="HQ168" s="258"/>
      <c r="HR168" s="234"/>
      <c r="HS168" s="36"/>
      <c r="HT168" s="236" t="s">
        <v>215</v>
      </c>
      <c r="HU168" s="36"/>
      <c r="HV168" s="17"/>
      <c r="HW168" s="17"/>
      <c r="HX168" s="330" t="s">
        <v>193</v>
      </c>
      <c r="HY168" s="330"/>
      <c r="HZ168" s="330"/>
      <c r="IA168" s="330"/>
      <c r="IB168" s="330"/>
      <c r="IC168" s="330"/>
      <c r="ID168" s="330"/>
      <c r="IE168" s="330"/>
      <c r="IF168" s="330"/>
      <c r="IG168" s="330"/>
      <c r="IH168" s="330"/>
      <c r="II168" s="330"/>
      <c r="IJ168" s="330"/>
      <c r="IK168" s="330"/>
      <c r="IL168" s="330"/>
      <c r="IM168" s="330"/>
      <c r="IN168" s="330"/>
      <c r="IO168" s="330"/>
      <c r="IP168" s="330"/>
      <c r="IQ168" s="17"/>
      <c r="IR168" s="17"/>
      <c r="IS168" s="17"/>
      <c r="IT168" s="343" t="s">
        <v>216</v>
      </c>
      <c r="IU168" s="343"/>
      <c r="IV168" s="343"/>
      <c r="IW168" s="343"/>
      <c r="IX168" s="343"/>
      <c r="IY168" s="343"/>
      <c r="IZ168" s="343"/>
      <c r="JA168" s="343"/>
      <c r="JB168" s="343"/>
      <c r="JC168" s="343"/>
      <c r="JD168" s="343"/>
      <c r="JE168" s="343"/>
      <c r="JF168" s="343"/>
      <c r="JG168" s="343"/>
      <c r="JH168" s="343"/>
      <c r="JI168" s="343"/>
      <c r="JJ168" s="343"/>
      <c r="JK168" s="343"/>
      <c r="JL168" s="343"/>
      <c r="JM168" s="343"/>
      <c r="JN168" s="254"/>
    </row>
    <row r="169" spans="1:276" ht="17" thickBot="1">
      <c r="A169" s="332"/>
      <c r="B169" s="28" t="s">
        <v>21</v>
      </c>
      <c r="C169" s="186">
        <f t="shared" si="28"/>
        <v>0</v>
      </c>
      <c r="E169" s="76">
        <f t="shared" si="29"/>
        <v>0</v>
      </c>
      <c r="I169" s="27">
        <f t="shared" si="30"/>
        <v>0</v>
      </c>
      <c r="HQ169" s="264"/>
      <c r="HR169" s="265"/>
      <c r="HS169" s="265"/>
      <c r="HT169" s="265"/>
      <c r="HU169" s="265"/>
      <c r="HV169" s="265"/>
      <c r="HW169" s="265"/>
      <c r="HX169" s="265"/>
      <c r="HY169" s="265"/>
      <c r="HZ169" s="265"/>
      <c r="IA169" s="265"/>
      <c r="IB169" s="265"/>
      <c r="IC169" s="265"/>
      <c r="ID169" s="265"/>
      <c r="IE169" s="265"/>
      <c r="IF169" s="265"/>
      <c r="IG169" s="265"/>
      <c r="IH169" s="265"/>
      <c r="II169" s="265"/>
      <c r="IJ169" s="266"/>
      <c r="IK169" s="265"/>
      <c r="IL169" s="265"/>
      <c r="IM169" s="265"/>
      <c r="IN169" s="265"/>
      <c r="IO169" s="265"/>
      <c r="IP169" s="265"/>
      <c r="IQ169" s="265"/>
      <c r="IR169" s="265"/>
      <c r="IS169" s="265"/>
      <c r="IT169" s="265"/>
      <c r="IU169" s="265"/>
      <c r="IV169" s="265"/>
      <c r="IW169" s="265"/>
      <c r="IX169" s="265"/>
      <c r="IY169" s="265"/>
      <c r="IZ169" s="265"/>
      <c r="JA169" s="265"/>
      <c r="JB169" s="265"/>
      <c r="JC169" s="265"/>
      <c r="JD169" s="265"/>
      <c r="JE169" s="265"/>
      <c r="JF169" s="265"/>
      <c r="JG169" s="265"/>
      <c r="JH169" s="265"/>
      <c r="JI169" s="265"/>
      <c r="JJ169" s="267">
        <f ca="1">SUM(JC149:JC174)</f>
        <v>0</v>
      </c>
      <c r="JK169" s="267">
        <f ca="1">SUM(JD149:JD174)</f>
        <v>0</v>
      </c>
      <c r="JL169" s="267">
        <f ca="1">SUM(JE149:JE174)</f>
        <v>0</v>
      </c>
      <c r="JM169" s="267">
        <f ca="1">SUM(JF149:JF174)</f>
        <v>0</v>
      </c>
      <c r="JN169" s="268"/>
    </row>
    <row r="170" spans="1:276" ht="17" thickTop="1">
      <c r="A170" s="332"/>
      <c r="B170" s="28" t="s">
        <v>207</v>
      </c>
      <c r="C170" s="186">
        <f t="shared" si="28"/>
        <v>0</v>
      </c>
      <c r="E170" s="76">
        <f t="shared" si="29"/>
        <v>0</v>
      </c>
      <c r="I170" s="27">
        <f t="shared" si="30"/>
        <v>0</v>
      </c>
    </row>
    <row r="171" spans="1:276">
      <c r="A171" s="332"/>
      <c r="B171" s="28" t="s">
        <v>20</v>
      </c>
      <c r="C171" s="186">
        <f t="shared" si="28"/>
        <v>0</v>
      </c>
      <c r="D171" s="143"/>
      <c r="E171" s="76">
        <f t="shared" si="29"/>
        <v>0</v>
      </c>
      <c r="H171" s="143"/>
      <c r="I171" s="27">
        <f t="shared" si="30"/>
        <v>0</v>
      </c>
    </row>
    <row r="172" spans="1:276">
      <c r="A172" s="332"/>
      <c r="B172" s="28" t="s">
        <v>209</v>
      </c>
      <c r="C172" s="186">
        <f t="shared" si="28"/>
        <v>0</v>
      </c>
      <c r="D172" s="227"/>
      <c r="E172" s="76">
        <f t="shared" si="29"/>
        <v>0</v>
      </c>
      <c r="H172" s="227"/>
      <c r="I172" s="27">
        <f t="shared" si="30"/>
        <v>0</v>
      </c>
    </row>
    <row r="173" spans="1:276">
      <c r="A173" s="332"/>
      <c r="B173" s="28" t="s">
        <v>30</v>
      </c>
      <c r="C173" s="186">
        <f t="shared" si="28"/>
        <v>0</v>
      </c>
      <c r="E173" s="76">
        <f t="shared" si="29"/>
        <v>0</v>
      </c>
      <c r="I173" s="27">
        <f t="shared" si="30"/>
        <v>0</v>
      </c>
    </row>
    <row r="174" spans="1:276">
      <c r="A174" s="332"/>
      <c r="B174" s="28" t="s">
        <v>31</v>
      </c>
      <c r="C174" s="186">
        <f t="shared" si="28"/>
        <v>0</v>
      </c>
      <c r="D174" s="137" t="s">
        <v>26</v>
      </c>
      <c r="E174" s="76">
        <f t="shared" si="29"/>
        <v>0</v>
      </c>
      <c r="H174" s="146" t="s">
        <v>25</v>
      </c>
      <c r="I174" s="27">
        <f t="shared" si="30"/>
        <v>0</v>
      </c>
    </row>
    <row r="175" spans="1:276">
      <c r="A175" s="332"/>
      <c r="B175" s="28" t="s">
        <v>137</v>
      </c>
      <c r="C175" s="186">
        <f t="shared" si="28"/>
        <v>0</v>
      </c>
      <c r="D175" s="143"/>
      <c r="E175" s="76">
        <f t="shared" si="29"/>
        <v>0</v>
      </c>
      <c r="H175" s="143"/>
      <c r="I175" s="27">
        <f t="shared" si="30"/>
        <v>0</v>
      </c>
    </row>
    <row r="176" spans="1:276">
      <c r="A176" s="332"/>
      <c r="B176" s="28" t="s">
        <v>138</v>
      </c>
      <c r="C176" s="186">
        <f t="shared" si="28"/>
        <v>0</v>
      </c>
      <c r="D176" s="143"/>
      <c r="E176" s="76">
        <f t="shared" si="29"/>
        <v>0</v>
      </c>
      <c r="H176" s="143"/>
      <c r="I176" s="27">
        <f t="shared" si="30"/>
        <v>0</v>
      </c>
    </row>
    <row r="177" spans="1:25">
      <c r="A177" s="332"/>
      <c r="B177" s="28" t="s">
        <v>141</v>
      </c>
      <c r="C177" s="186">
        <f t="shared" si="28"/>
        <v>142916629629.21811</v>
      </c>
      <c r="D177" s="143"/>
      <c r="E177" s="76">
        <f t="shared" si="29"/>
        <v>142916629629.21808</v>
      </c>
      <c r="H177" s="143"/>
      <c r="I177" s="27">
        <f t="shared" si="30"/>
        <v>0</v>
      </c>
    </row>
    <row r="178" spans="1:25">
      <c r="A178" s="332"/>
      <c r="B178" s="28" t="s">
        <v>142</v>
      </c>
      <c r="C178" s="186">
        <f t="shared" si="28"/>
        <v>500000000000000</v>
      </c>
      <c r="D178" s="143"/>
      <c r="E178" s="76">
        <f t="shared" si="29"/>
        <v>500000000000000</v>
      </c>
      <c r="H178" s="143"/>
      <c r="I178" s="27">
        <f t="shared" si="30"/>
        <v>0</v>
      </c>
    </row>
    <row r="179" spans="1:25">
      <c r="A179" s="332"/>
      <c r="B179" s="28" t="s">
        <v>143</v>
      </c>
      <c r="C179" s="186">
        <f t="shared" si="28"/>
        <v>500000000000</v>
      </c>
      <c r="D179" s="143"/>
      <c r="E179" s="76">
        <f t="shared" si="29"/>
        <v>500000000000</v>
      </c>
      <c r="H179" s="143"/>
      <c r="I179" s="27">
        <f t="shared" si="30"/>
        <v>0</v>
      </c>
    </row>
    <row r="180" spans="1:25" ht="19">
      <c r="A180" s="332"/>
      <c r="B180" s="28" t="s">
        <v>144</v>
      </c>
      <c r="C180" s="186">
        <f t="shared" si="28"/>
        <v>75000000000</v>
      </c>
      <c r="D180" s="166"/>
      <c r="E180" s="76">
        <f t="shared" si="29"/>
        <v>75000000000</v>
      </c>
      <c r="H180" s="166"/>
      <c r="I180" s="27">
        <f t="shared" si="30"/>
        <v>0</v>
      </c>
    </row>
    <row r="181" spans="1:25">
      <c r="C181" s="137" t="s">
        <v>109</v>
      </c>
      <c r="D181" s="22"/>
      <c r="E181" s="137" t="s">
        <v>104</v>
      </c>
      <c r="H181" s="22"/>
      <c r="I181" s="18" t="s">
        <v>119</v>
      </c>
    </row>
    <row r="182" spans="1:25">
      <c r="C182" s="137"/>
      <c r="D182" s="22"/>
      <c r="E182" s="137"/>
      <c r="H182" s="22"/>
      <c r="I182" s="18"/>
    </row>
    <row r="183" spans="1:25">
      <c r="C183" s="194"/>
      <c r="D183" s="22"/>
      <c r="E183" s="194"/>
      <c r="H183" s="22"/>
      <c r="I183" s="18"/>
    </row>
    <row r="184" spans="1:25">
      <c r="C184" s="194"/>
      <c r="D184" s="22"/>
      <c r="E184" s="194"/>
      <c r="H184" s="22"/>
      <c r="I184" s="18"/>
    </row>
    <row r="185" spans="1:25">
      <c r="A185" s="321" t="s">
        <v>161</v>
      </c>
      <c r="B185" s="321"/>
      <c r="C185" s="321"/>
      <c r="D185" s="321"/>
      <c r="E185" s="321"/>
      <c r="F185" s="321"/>
      <c r="G185" s="321"/>
      <c r="H185" s="321"/>
      <c r="I185" s="321"/>
      <c r="J185" s="321"/>
      <c r="K185" s="321"/>
      <c r="L185" s="321"/>
      <c r="M185" s="321"/>
      <c r="N185" s="321"/>
      <c r="O185" s="321"/>
      <c r="P185" s="321"/>
      <c r="Q185" s="321"/>
      <c r="R185" s="321"/>
      <c r="S185" s="321"/>
      <c r="T185" s="321"/>
      <c r="U185" s="321"/>
      <c r="V185" s="321"/>
      <c r="W185" s="321"/>
      <c r="X185" s="321"/>
      <c r="Y185" s="321"/>
    </row>
    <row r="186" spans="1:25" ht="16" customHeight="1">
      <c r="A186" s="203"/>
      <c r="B186" s="203"/>
      <c r="C186" s="203"/>
      <c r="D186" s="203"/>
      <c r="E186" s="203"/>
      <c r="F186" s="203"/>
      <c r="G186" s="203"/>
      <c r="H186" s="203"/>
      <c r="I186" s="203"/>
    </row>
    <row r="187" spans="1:25">
      <c r="C187" s="333" t="s">
        <v>145</v>
      </c>
      <c r="D187" s="333"/>
      <c r="E187" s="333"/>
      <c r="F187" s="333"/>
      <c r="G187" s="333"/>
      <c r="I187" s="333" t="s">
        <v>145</v>
      </c>
      <c r="J187" s="333"/>
      <c r="K187" s="333"/>
      <c r="L187" s="333"/>
      <c r="M187" s="333"/>
      <c r="O187" s="333" t="s">
        <v>145</v>
      </c>
      <c r="P187" s="333"/>
      <c r="Q187" s="333"/>
      <c r="R187" s="333"/>
      <c r="S187" s="333"/>
      <c r="U187" s="333" t="s">
        <v>145</v>
      </c>
      <c r="V187" s="333"/>
      <c r="W187" s="333"/>
      <c r="X187" s="333"/>
      <c r="Y187" s="333"/>
    </row>
    <row r="188" spans="1:25" ht="143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20" t="s">
        <v>1</v>
      </c>
      <c r="B189" s="3" t="s">
        <v>177</v>
      </c>
      <c r="C189" s="7">
        <f t="shared" ref="C189:C207" si="32">BD103</f>
        <v>50000</v>
      </c>
      <c r="D189" s="186">
        <f t="shared" ref="D189:D207" si="33">BE103</f>
        <v>0</v>
      </c>
      <c r="E189" s="186">
        <f t="shared" ref="E189:E207" si="34">BF103</f>
        <v>0</v>
      </c>
      <c r="F189" s="186">
        <f t="shared" ref="F189:F207" si="35">BG103</f>
        <v>0</v>
      </c>
      <c r="G189" s="186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20"/>
      <c r="B190" s="3" t="s">
        <v>178</v>
      </c>
      <c r="C190" s="186">
        <f t="shared" si="32"/>
        <v>43000</v>
      </c>
      <c r="D190" s="186">
        <f t="shared" si="33"/>
        <v>0</v>
      </c>
      <c r="E190" s="186">
        <f t="shared" si="34"/>
        <v>0</v>
      </c>
      <c r="F190" s="186">
        <f t="shared" si="35"/>
        <v>0</v>
      </c>
      <c r="G190" s="186">
        <f t="shared" si="36"/>
        <v>0</v>
      </c>
      <c r="I190" s="186">
        <v>43000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20"/>
      <c r="B191" s="3" t="s">
        <v>28</v>
      </c>
      <c r="C191" s="186">
        <f t="shared" si="32"/>
        <v>41000</v>
      </c>
      <c r="D191" s="186">
        <f t="shared" si="33"/>
        <v>0</v>
      </c>
      <c r="E191" s="186">
        <f t="shared" si="34"/>
        <v>0</v>
      </c>
      <c r="F191" s="186">
        <f t="shared" si="35"/>
        <v>0</v>
      </c>
      <c r="G191" s="186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20"/>
      <c r="B192" s="3" t="s">
        <v>0</v>
      </c>
      <c r="C192" s="186">
        <f t="shared" si="32"/>
        <v>47500</v>
      </c>
      <c r="D192" s="186">
        <f t="shared" si="33"/>
        <v>0</v>
      </c>
      <c r="E192" s="186">
        <f t="shared" si="34"/>
        <v>0</v>
      </c>
      <c r="F192" s="186">
        <f t="shared" si="35"/>
        <v>0</v>
      </c>
      <c r="G192" s="186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20"/>
      <c r="B193" s="3" t="s">
        <v>37</v>
      </c>
      <c r="C193" s="186">
        <f t="shared" si="32"/>
        <v>47000</v>
      </c>
      <c r="D193" s="186">
        <f t="shared" si="33"/>
        <v>0</v>
      </c>
      <c r="E193" s="186">
        <f t="shared" si="34"/>
        <v>0</v>
      </c>
      <c r="F193" s="186">
        <f t="shared" si="35"/>
        <v>0</v>
      </c>
      <c r="G193" s="186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20"/>
      <c r="B194" s="3" t="s">
        <v>38</v>
      </c>
      <c r="C194" s="186">
        <f t="shared" si="32"/>
        <v>41000</v>
      </c>
      <c r="D194" s="186">
        <f t="shared" si="33"/>
        <v>0</v>
      </c>
      <c r="E194" s="186">
        <f t="shared" si="34"/>
        <v>0</v>
      </c>
      <c r="F194" s="186">
        <f t="shared" si="35"/>
        <v>0</v>
      </c>
      <c r="G194" s="186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20"/>
      <c r="B195" s="3" t="s">
        <v>13</v>
      </c>
      <c r="C195" s="186">
        <f t="shared" si="32"/>
        <v>42000</v>
      </c>
      <c r="D195" s="186">
        <f t="shared" si="33"/>
        <v>0</v>
      </c>
      <c r="E195" s="186">
        <f t="shared" si="34"/>
        <v>0</v>
      </c>
      <c r="F195" s="186">
        <f t="shared" si="35"/>
        <v>0</v>
      </c>
      <c r="G195" s="186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20"/>
      <c r="B196" s="3" t="s">
        <v>23</v>
      </c>
      <c r="C196" s="186">
        <f t="shared" si="32"/>
        <v>6400</v>
      </c>
      <c r="D196" s="186">
        <f t="shared" si="33"/>
        <v>0</v>
      </c>
      <c r="E196" s="186">
        <f t="shared" si="34"/>
        <v>0</v>
      </c>
      <c r="F196" s="186">
        <f t="shared" si="35"/>
        <v>0</v>
      </c>
      <c r="G196" s="186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20"/>
      <c r="B197" s="3" t="s">
        <v>22</v>
      </c>
      <c r="C197" s="186">
        <f t="shared" si="32"/>
        <v>6275</v>
      </c>
      <c r="D197" s="186">
        <f t="shared" si="33"/>
        <v>0</v>
      </c>
      <c r="E197" s="186">
        <f t="shared" si="34"/>
        <v>0</v>
      </c>
      <c r="F197" s="186">
        <f t="shared" si="35"/>
        <v>0</v>
      </c>
      <c r="G197" s="186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20"/>
      <c r="B198" s="3" t="s">
        <v>133</v>
      </c>
      <c r="C198" s="186">
        <f t="shared" si="32"/>
        <v>15150</v>
      </c>
      <c r="D198" s="186">
        <f t="shared" si="33"/>
        <v>0</v>
      </c>
      <c r="E198" s="186">
        <f t="shared" si="34"/>
        <v>0</v>
      </c>
      <c r="F198" s="186">
        <f t="shared" si="35"/>
        <v>0</v>
      </c>
      <c r="G198" s="186">
        <f t="shared" si="36"/>
        <v>0</v>
      </c>
      <c r="H198" s="138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38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51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20"/>
      <c r="B199" s="3" t="s">
        <v>134</v>
      </c>
      <c r="C199" s="186">
        <f t="shared" si="32"/>
        <v>26000</v>
      </c>
      <c r="D199" s="186">
        <f t="shared" si="33"/>
        <v>0</v>
      </c>
      <c r="E199" s="186">
        <f t="shared" si="34"/>
        <v>0</v>
      </c>
      <c r="F199" s="186">
        <f t="shared" si="35"/>
        <v>0</v>
      </c>
      <c r="G199" s="186">
        <f t="shared" si="36"/>
        <v>0</v>
      </c>
      <c r="H199" s="138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20"/>
      <c r="B200" s="3" t="s">
        <v>32</v>
      </c>
      <c r="C200" s="186">
        <f t="shared" si="32"/>
        <v>3000.4000000000015</v>
      </c>
      <c r="D200" s="186">
        <f t="shared" si="33"/>
        <v>0</v>
      </c>
      <c r="E200" s="186">
        <f t="shared" si="34"/>
        <v>0</v>
      </c>
      <c r="F200" s="186">
        <f t="shared" si="35"/>
        <v>0</v>
      </c>
      <c r="G200" s="186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20"/>
      <c r="B201" s="3" t="s">
        <v>33</v>
      </c>
      <c r="C201" s="186">
        <f t="shared" si="32"/>
        <v>20000</v>
      </c>
      <c r="D201" s="186">
        <f t="shared" si="33"/>
        <v>0</v>
      </c>
      <c r="E201" s="186">
        <f t="shared" si="34"/>
        <v>0</v>
      </c>
      <c r="F201" s="186">
        <f t="shared" si="35"/>
        <v>0</v>
      </c>
      <c r="G201" s="186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20"/>
      <c r="B202" s="3" t="s">
        <v>42</v>
      </c>
      <c r="C202" s="186">
        <f t="shared" si="32"/>
        <v>1200</v>
      </c>
      <c r="D202" s="186">
        <f t="shared" si="33"/>
        <v>0</v>
      </c>
      <c r="E202" s="186">
        <f t="shared" si="34"/>
        <v>0</v>
      </c>
      <c r="F202" s="186">
        <f t="shared" si="35"/>
        <v>0</v>
      </c>
      <c r="G202" s="186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20"/>
      <c r="B203" s="3" t="s">
        <v>34</v>
      </c>
      <c r="C203" s="186">
        <f t="shared" si="32"/>
        <v>1799.9799999999996</v>
      </c>
      <c r="D203" s="186">
        <f t="shared" si="33"/>
        <v>0</v>
      </c>
      <c r="E203" s="186">
        <f t="shared" si="34"/>
        <v>0</v>
      </c>
      <c r="F203" s="186">
        <f t="shared" si="35"/>
        <v>0</v>
      </c>
      <c r="G203" s="186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20"/>
      <c r="B204" s="3" t="s">
        <v>35</v>
      </c>
      <c r="C204" s="186">
        <f t="shared" si="32"/>
        <v>0</v>
      </c>
      <c r="D204" s="186">
        <f t="shared" si="33"/>
        <v>0</v>
      </c>
      <c r="E204" s="186">
        <f t="shared" si="34"/>
        <v>0</v>
      </c>
      <c r="F204" s="186">
        <f t="shared" si="35"/>
        <v>500000000000</v>
      </c>
      <c r="G204" s="186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20"/>
      <c r="B205" s="3" t="s">
        <v>36</v>
      </c>
      <c r="C205" s="186">
        <f t="shared" si="32"/>
        <v>0</v>
      </c>
      <c r="D205" s="186">
        <f t="shared" si="33"/>
        <v>0</v>
      </c>
      <c r="E205" s="186">
        <f t="shared" si="34"/>
        <v>0</v>
      </c>
      <c r="F205" s="186">
        <f t="shared" si="35"/>
        <v>0</v>
      </c>
      <c r="G205" s="186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20"/>
      <c r="B206" s="3" t="s">
        <v>41</v>
      </c>
      <c r="C206" s="186">
        <f t="shared" si="32"/>
        <v>0</v>
      </c>
      <c r="D206" s="186">
        <f t="shared" si="33"/>
        <v>0</v>
      </c>
      <c r="E206" s="186">
        <f t="shared" si="34"/>
        <v>500000000000000</v>
      </c>
      <c r="F206" s="186">
        <f t="shared" si="35"/>
        <v>0</v>
      </c>
      <c r="G206" s="186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20"/>
      <c r="B207" s="3" t="s">
        <v>136</v>
      </c>
      <c r="C207" s="186">
        <f t="shared" si="32"/>
        <v>0</v>
      </c>
      <c r="D207" s="186">
        <f t="shared" si="33"/>
        <v>150000000000</v>
      </c>
      <c r="E207" s="186">
        <f t="shared" si="34"/>
        <v>0</v>
      </c>
      <c r="F207" s="186">
        <f t="shared" si="35"/>
        <v>0</v>
      </c>
      <c r="G207" s="186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21" t="s">
        <v>154</v>
      </c>
      <c r="D208" s="331"/>
      <c r="E208" s="331"/>
      <c r="F208" s="331"/>
      <c r="G208" s="331"/>
      <c r="I208" s="331" t="s">
        <v>155</v>
      </c>
      <c r="J208" s="331"/>
      <c r="K208" s="331"/>
      <c r="L208" s="331"/>
      <c r="M208" s="331"/>
      <c r="O208" s="331" t="s">
        <v>156</v>
      </c>
      <c r="P208" s="331"/>
      <c r="Q208" s="331"/>
      <c r="R208" s="331"/>
      <c r="S208" s="331"/>
      <c r="U208" s="331" t="s">
        <v>157</v>
      </c>
      <c r="V208" s="331"/>
      <c r="W208" s="331"/>
      <c r="X208" s="331"/>
      <c r="Y208" s="331"/>
    </row>
    <row r="209" ht="16" customHeight="1"/>
    <row r="226" spans="2:15">
      <c r="B226" s="336" t="s">
        <v>73</v>
      </c>
      <c r="C226" s="336"/>
      <c r="D226" s="336"/>
      <c r="E226" s="336"/>
      <c r="F226" s="336"/>
      <c r="G226" s="336"/>
      <c r="H226" s="336"/>
      <c r="I226" s="336"/>
      <c r="J226" s="336"/>
      <c r="K226" s="336"/>
      <c r="L226" s="336"/>
      <c r="M226" s="336"/>
      <c r="N226" s="336"/>
      <c r="O226" s="336"/>
    </row>
    <row r="227" spans="2:15">
      <c r="B227" s="100" t="s">
        <v>74</v>
      </c>
      <c r="C227" s="101"/>
      <c r="D227" s="102"/>
      <c r="E227" s="103"/>
      <c r="F227" s="102"/>
      <c r="G227" s="103"/>
      <c r="H227" s="103"/>
      <c r="I227" s="104"/>
      <c r="J227" s="102"/>
      <c r="K227" s="104"/>
      <c r="L227" s="102"/>
      <c r="M227" s="105" t="s">
        <v>75</v>
      </c>
      <c r="N227" s="101"/>
      <c r="O227" s="101"/>
    </row>
    <row r="228" spans="2:15">
      <c r="B228" s="106"/>
      <c r="C228" s="107" t="s">
        <v>76</v>
      </c>
      <c r="D228" s="108"/>
      <c r="E228" s="109" t="s">
        <v>77</v>
      </c>
      <c r="F228" s="108"/>
      <c r="G228" s="109" t="s">
        <v>78</v>
      </c>
      <c r="H228" s="109"/>
      <c r="I228" s="110"/>
      <c r="J228" s="108"/>
      <c r="K228" s="110"/>
      <c r="L228" s="108"/>
      <c r="M228" s="110"/>
      <c r="N228" s="101"/>
      <c r="O228" s="101"/>
    </row>
    <row r="229" spans="2:15">
      <c r="B229" s="111" t="s">
        <v>79</v>
      </c>
      <c r="C229" s="112" t="s">
        <v>80</v>
      </c>
      <c r="D229" s="113"/>
      <c r="E229" s="112" t="s">
        <v>81</v>
      </c>
      <c r="F229" s="113"/>
      <c r="G229" s="112" t="s">
        <v>81</v>
      </c>
      <c r="H229" s="113"/>
      <c r="I229" s="114" t="s">
        <v>76</v>
      </c>
      <c r="J229" s="115"/>
      <c r="K229" s="114" t="s">
        <v>77</v>
      </c>
      <c r="L229" s="115"/>
      <c r="M229" s="114" t="s">
        <v>78</v>
      </c>
      <c r="N229" s="101"/>
      <c r="O229" s="101"/>
    </row>
    <row r="230" spans="2:15">
      <c r="B230" s="116" t="s">
        <v>82</v>
      </c>
      <c r="C230" s="117">
        <v>132</v>
      </c>
      <c r="D230" s="117"/>
      <c r="E230" s="118">
        <v>1704</v>
      </c>
      <c r="F230" s="118"/>
      <c r="G230" s="118">
        <v>21554</v>
      </c>
      <c r="H230" s="117"/>
      <c r="I230" s="119">
        <v>100</v>
      </c>
      <c r="J230" s="119"/>
      <c r="K230" s="119">
        <v>100</v>
      </c>
      <c r="L230" s="119"/>
      <c r="M230" s="119">
        <v>100</v>
      </c>
      <c r="N230" s="101"/>
      <c r="O230" s="120">
        <f>1000*C230/E230</f>
        <v>77.464788732394368</v>
      </c>
    </row>
    <row r="231" spans="2:15">
      <c r="B231" s="116" t="s">
        <v>83</v>
      </c>
      <c r="C231" s="117">
        <v>131</v>
      </c>
      <c r="D231" s="117"/>
      <c r="E231" s="118">
        <v>1645</v>
      </c>
      <c r="F231" s="118"/>
      <c r="G231" s="118">
        <v>21120</v>
      </c>
      <c r="H231" s="121"/>
      <c r="I231" s="119">
        <v>99</v>
      </c>
      <c r="J231" s="119"/>
      <c r="K231" s="119">
        <v>97</v>
      </c>
      <c r="L231" s="119"/>
      <c r="M231" s="119">
        <v>98</v>
      </c>
      <c r="N231" s="101"/>
      <c r="O231" s="120">
        <f t="shared" ref="O231:O241" si="43">1000*C231/E231</f>
        <v>79.635258358662611</v>
      </c>
    </row>
    <row r="232" spans="2:15" ht="101" customHeight="1">
      <c r="B232" s="116" t="s">
        <v>84</v>
      </c>
      <c r="C232" s="117">
        <v>125</v>
      </c>
      <c r="D232" s="117"/>
      <c r="E232" s="118">
        <v>1505</v>
      </c>
      <c r="F232" s="118"/>
      <c r="G232" s="118">
        <v>20465</v>
      </c>
      <c r="H232" s="121"/>
      <c r="I232" s="119">
        <v>94</v>
      </c>
      <c r="J232" s="119"/>
      <c r="K232" s="119">
        <v>88</v>
      </c>
      <c r="L232" s="119"/>
      <c r="M232" s="119">
        <v>95</v>
      </c>
      <c r="N232" s="101"/>
      <c r="O232" s="120">
        <f t="shared" si="43"/>
        <v>83.056478405315616</v>
      </c>
    </row>
    <row r="233" spans="2:15" ht="16" customHeight="1">
      <c r="B233" s="116" t="s">
        <v>85</v>
      </c>
      <c r="C233" s="117">
        <v>121</v>
      </c>
      <c r="D233" s="117"/>
      <c r="E233" s="118">
        <v>1463</v>
      </c>
      <c r="F233" s="118"/>
      <c r="G233" s="118">
        <v>19953</v>
      </c>
      <c r="H233" s="121"/>
      <c r="I233" s="119">
        <v>92</v>
      </c>
      <c r="J233" s="119"/>
      <c r="K233" s="119">
        <v>86</v>
      </c>
      <c r="L233" s="119"/>
      <c r="M233" s="119">
        <v>93</v>
      </c>
      <c r="N233" s="101"/>
      <c r="O233" s="120">
        <f t="shared" si="43"/>
        <v>82.706766917293237</v>
      </c>
    </row>
    <row r="234" spans="2:15">
      <c r="B234" s="116" t="s">
        <v>86</v>
      </c>
      <c r="C234" s="117">
        <v>129</v>
      </c>
      <c r="D234" s="117"/>
      <c r="E234" s="118">
        <v>1523</v>
      </c>
      <c r="F234" s="118"/>
      <c r="G234" s="118">
        <v>20584</v>
      </c>
      <c r="H234" s="121"/>
      <c r="I234" s="119">
        <v>97</v>
      </c>
      <c r="J234" s="119"/>
      <c r="K234" s="119">
        <v>89</v>
      </c>
      <c r="L234" s="119"/>
      <c r="M234" s="119">
        <v>95</v>
      </c>
      <c r="N234" s="101"/>
      <c r="O234" s="120">
        <f t="shared" si="43"/>
        <v>84.701247537754426</v>
      </c>
    </row>
    <row r="235" spans="2:15">
      <c r="B235" s="116" t="s">
        <v>87</v>
      </c>
      <c r="C235" s="117">
        <v>138</v>
      </c>
      <c r="D235" s="117"/>
      <c r="E235" s="118">
        <v>1597</v>
      </c>
      <c r="F235" s="118"/>
      <c r="G235" s="118">
        <v>22123</v>
      </c>
      <c r="H235" s="121"/>
      <c r="I235" s="119">
        <v>104</v>
      </c>
      <c r="J235" s="119"/>
      <c r="K235" s="119">
        <v>94</v>
      </c>
      <c r="L235" s="119"/>
      <c r="M235" s="119">
        <v>103</v>
      </c>
      <c r="N235" s="101"/>
      <c r="O235" s="120">
        <f t="shared" si="43"/>
        <v>86.412022542266754</v>
      </c>
    </row>
    <row r="236" spans="2:15">
      <c r="B236" s="116">
        <v>1995</v>
      </c>
      <c r="C236" s="117">
        <v>144</v>
      </c>
      <c r="D236" s="117"/>
      <c r="E236" s="118">
        <v>1609</v>
      </c>
      <c r="F236" s="118"/>
      <c r="G236" s="118">
        <v>22190</v>
      </c>
      <c r="H236" s="121"/>
      <c r="I236" s="119">
        <v>109</v>
      </c>
      <c r="J236" s="119"/>
      <c r="K236" s="119">
        <v>94</v>
      </c>
      <c r="L236" s="119"/>
      <c r="M236" s="119">
        <v>103</v>
      </c>
      <c r="N236" s="101"/>
      <c r="O236" s="120">
        <f t="shared" si="43"/>
        <v>89.496581727781233</v>
      </c>
    </row>
    <row r="237" spans="2:15">
      <c r="B237" s="116">
        <v>1996</v>
      </c>
      <c r="C237" s="117">
        <v>147</v>
      </c>
      <c r="D237" s="117"/>
      <c r="E237" s="118">
        <v>1628</v>
      </c>
      <c r="F237" s="118"/>
      <c r="G237" s="118">
        <v>22666</v>
      </c>
      <c r="H237" s="121"/>
      <c r="I237" s="119">
        <v>111</v>
      </c>
      <c r="J237" s="119"/>
      <c r="K237" s="119">
        <v>96</v>
      </c>
      <c r="L237" s="119"/>
      <c r="M237" s="119">
        <v>105</v>
      </c>
      <c r="N237" s="101"/>
      <c r="O237" s="120">
        <f t="shared" si="43"/>
        <v>90.294840294840299</v>
      </c>
    </row>
    <row r="238" spans="2:15">
      <c r="B238" s="116">
        <v>1997</v>
      </c>
      <c r="C238" s="117">
        <v>150</v>
      </c>
      <c r="D238" s="117"/>
      <c r="E238" s="118">
        <v>1643</v>
      </c>
      <c r="F238" s="118"/>
      <c r="G238" s="118">
        <v>23111</v>
      </c>
      <c r="H238" s="121"/>
      <c r="I238" s="119">
        <v>113</v>
      </c>
      <c r="J238" s="119"/>
      <c r="K238" s="119">
        <v>96</v>
      </c>
      <c r="L238" s="119"/>
      <c r="M238" s="119">
        <v>107</v>
      </c>
      <c r="N238" s="101"/>
      <c r="O238" s="120">
        <f t="shared" si="43"/>
        <v>91.296409007912359</v>
      </c>
    </row>
    <row r="239" spans="2:15">
      <c r="B239" s="116">
        <v>1998</v>
      </c>
      <c r="C239" s="117">
        <v>152</v>
      </c>
      <c r="D239" s="117"/>
      <c r="E239" s="118">
        <v>1630</v>
      </c>
      <c r="F239" s="118"/>
      <c r="G239" s="118">
        <v>23323</v>
      </c>
      <c r="H239" s="121"/>
      <c r="I239" s="119">
        <v>115</v>
      </c>
      <c r="J239" s="119"/>
      <c r="K239" s="119">
        <v>96</v>
      </c>
      <c r="L239" s="119"/>
      <c r="M239" s="119">
        <v>108</v>
      </c>
      <c r="N239" s="101"/>
      <c r="O239" s="120">
        <f t="shared" si="43"/>
        <v>93.25153374233129</v>
      </c>
    </row>
    <row r="240" spans="2:15">
      <c r="B240" s="116">
        <v>1999</v>
      </c>
      <c r="C240" s="117">
        <v>149</v>
      </c>
      <c r="D240" s="117"/>
      <c r="E240" s="118">
        <v>1567</v>
      </c>
      <c r="F240" s="118"/>
      <c r="G240" s="118">
        <v>23091</v>
      </c>
      <c r="H240" s="121"/>
      <c r="I240" s="119">
        <v>113</v>
      </c>
      <c r="J240" s="119"/>
      <c r="K240" s="119">
        <v>92</v>
      </c>
      <c r="L240" s="119"/>
      <c r="M240" s="119">
        <v>107</v>
      </c>
      <c r="N240" s="101"/>
      <c r="O240" s="120">
        <f t="shared" si="43"/>
        <v>95.086151882578179</v>
      </c>
    </row>
    <row r="241" spans="1:62">
      <c r="B241" s="116">
        <v>2000</v>
      </c>
      <c r="C241" s="117">
        <v>150</v>
      </c>
      <c r="D241" s="117"/>
      <c r="E241" s="118">
        <v>1593</v>
      </c>
      <c r="F241" s="118"/>
      <c r="G241" s="118">
        <v>22990</v>
      </c>
      <c r="H241" s="121"/>
      <c r="I241" s="119">
        <v>114</v>
      </c>
      <c r="J241" s="119"/>
      <c r="K241" s="119">
        <v>93</v>
      </c>
      <c r="L241" s="119"/>
      <c r="M241" s="119">
        <v>107</v>
      </c>
      <c r="N241" s="101"/>
      <c r="O241" s="120">
        <f t="shared" si="43"/>
        <v>94.161958568738228</v>
      </c>
    </row>
    <row r="245" spans="1:62">
      <c r="A245" s="122"/>
      <c r="B245" s="122"/>
      <c r="C245" s="122"/>
      <c r="D245" s="122">
        <v>1960</v>
      </c>
      <c r="E245" s="122">
        <v>1961</v>
      </c>
      <c r="F245" s="122">
        <v>1962</v>
      </c>
      <c r="G245" s="122">
        <v>1963</v>
      </c>
      <c r="H245" s="122">
        <v>1964</v>
      </c>
      <c r="I245" s="122">
        <v>1965</v>
      </c>
      <c r="J245" s="122">
        <v>1966</v>
      </c>
      <c r="K245" s="122">
        <v>1967</v>
      </c>
      <c r="L245" s="122">
        <v>1968</v>
      </c>
      <c r="M245" s="122">
        <v>1969</v>
      </c>
      <c r="N245" s="122">
        <v>1970</v>
      </c>
      <c r="O245" s="122">
        <v>1971</v>
      </c>
      <c r="P245" s="122">
        <v>1972</v>
      </c>
      <c r="Q245" s="122">
        <v>1973</v>
      </c>
      <c r="R245" s="122">
        <v>1974</v>
      </c>
      <c r="S245" s="122">
        <v>1975</v>
      </c>
      <c r="T245" s="122">
        <v>1976</v>
      </c>
      <c r="U245" s="122">
        <v>1977</v>
      </c>
      <c r="V245" s="122">
        <v>1978</v>
      </c>
      <c r="W245" s="122">
        <v>1979</v>
      </c>
      <c r="X245" s="122">
        <v>1980</v>
      </c>
      <c r="Y245" s="122">
        <v>1981</v>
      </c>
      <c r="Z245" s="122">
        <v>1982</v>
      </c>
      <c r="AA245" s="122">
        <v>1983</v>
      </c>
      <c r="AB245" s="122">
        <v>1984</v>
      </c>
      <c r="AC245" s="122">
        <v>1985</v>
      </c>
      <c r="AD245" s="122">
        <v>1986</v>
      </c>
      <c r="AE245" s="122">
        <v>1987</v>
      </c>
      <c r="AF245" s="122">
        <v>1988</v>
      </c>
      <c r="AG245" s="122">
        <v>1989</v>
      </c>
      <c r="AH245" s="122">
        <v>1990</v>
      </c>
      <c r="AI245" s="122">
        <v>1991</v>
      </c>
      <c r="AJ245" s="122">
        <v>1992</v>
      </c>
      <c r="AK245" s="122">
        <v>1993</v>
      </c>
      <c r="AL245" s="122">
        <v>1994</v>
      </c>
      <c r="AM245" s="122">
        <v>1995</v>
      </c>
      <c r="AN245" s="122">
        <v>1996</v>
      </c>
      <c r="AO245" s="122">
        <v>1997</v>
      </c>
      <c r="AP245" s="122">
        <v>1998</v>
      </c>
      <c r="AQ245" s="122">
        <v>1999</v>
      </c>
      <c r="AR245" s="122">
        <v>2000</v>
      </c>
      <c r="AS245" s="122">
        <v>2001</v>
      </c>
      <c r="AT245" s="122">
        <v>2002</v>
      </c>
      <c r="AU245" s="122">
        <v>2003</v>
      </c>
      <c r="AV245" s="122">
        <v>2004</v>
      </c>
      <c r="AW245" s="122">
        <v>2005</v>
      </c>
      <c r="AX245" s="122">
        <v>2006</v>
      </c>
      <c r="AY245" s="122">
        <v>2007</v>
      </c>
      <c r="AZ245" s="122">
        <v>2008</v>
      </c>
      <c r="BA245" s="122">
        <v>2009</v>
      </c>
      <c r="BB245" s="122">
        <v>2010</v>
      </c>
      <c r="BC245" s="122"/>
      <c r="BD245" s="122"/>
      <c r="BE245" s="122"/>
      <c r="BF245" s="122"/>
      <c r="BG245" s="122"/>
      <c r="BH245" s="122"/>
      <c r="BI245" s="122"/>
      <c r="BJ245" s="122"/>
    </row>
    <row r="246" spans="1:62" ht="16" customHeight="1">
      <c r="A246" s="123" t="s">
        <v>88</v>
      </c>
      <c r="B246" s="101"/>
      <c r="C246" s="124" t="s">
        <v>89</v>
      </c>
      <c r="D246" s="125">
        <v>68</v>
      </c>
      <c r="E246" s="125">
        <v>76.900000000000006</v>
      </c>
      <c r="F246" s="125">
        <v>83.7</v>
      </c>
      <c r="G246" s="125">
        <v>91.4</v>
      </c>
      <c r="H246" s="125">
        <v>105.7</v>
      </c>
      <c r="I246" s="125">
        <v>115.8</v>
      </c>
      <c r="J246" s="125">
        <v>126.5</v>
      </c>
      <c r="K246" s="125">
        <v>135.1</v>
      </c>
      <c r="L246" s="125">
        <v>142.69999999999999</v>
      </c>
      <c r="M246" s="125">
        <v>147.9</v>
      </c>
      <c r="N246" s="125">
        <v>155</v>
      </c>
      <c r="O246" s="125">
        <v>165.1</v>
      </c>
      <c r="P246" s="125">
        <v>174.7</v>
      </c>
      <c r="Q246" s="125">
        <v>184</v>
      </c>
      <c r="R246" s="125">
        <v>180</v>
      </c>
      <c r="S246" s="125">
        <v>181.6</v>
      </c>
      <c r="T246" s="125">
        <v>190.4</v>
      </c>
      <c r="U246" s="125">
        <v>194.1</v>
      </c>
      <c r="V246" s="125">
        <v>202.4</v>
      </c>
      <c r="W246" s="125">
        <v>201.5</v>
      </c>
      <c r="X246" s="125">
        <v>215</v>
      </c>
      <c r="Y246" s="125">
        <v>219.5</v>
      </c>
      <c r="Z246" s="125">
        <v>227.3</v>
      </c>
      <c r="AA246" s="125">
        <v>231.2</v>
      </c>
      <c r="AB246" s="125">
        <v>244</v>
      </c>
      <c r="AC246" s="125">
        <v>250.5</v>
      </c>
      <c r="AD246" s="125">
        <v>264.39999999999998</v>
      </c>
      <c r="AE246" s="125">
        <v>284.60000000000002</v>
      </c>
      <c r="AF246" s="125">
        <v>305.39999999999998</v>
      </c>
      <c r="AG246" s="125">
        <v>331.3</v>
      </c>
      <c r="AH246" s="125">
        <v>335.9</v>
      </c>
      <c r="AI246" s="125">
        <v>335.2</v>
      </c>
      <c r="AJ246" s="126">
        <v>338</v>
      </c>
      <c r="AK246" s="125">
        <v>338.1</v>
      </c>
      <c r="AL246" s="125">
        <v>345</v>
      </c>
      <c r="AM246" s="125">
        <v>351.1</v>
      </c>
      <c r="AN246" s="125">
        <v>359.9</v>
      </c>
      <c r="AO246" s="125">
        <v>365.8</v>
      </c>
      <c r="AP246" s="125">
        <v>370.6</v>
      </c>
      <c r="AQ246" s="125">
        <v>377.4</v>
      </c>
      <c r="AR246" s="125">
        <v>376</v>
      </c>
      <c r="AS246" s="125">
        <v>381.2</v>
      </c>
      <c r="AT246" s="125">
        <v>390.6</v>
      </c>
      <c r="AU246" s="125">
        <v>390</v>
      </c>
      <c r="AV246" s="125">
        <v>394.2</v>
      </c>
      <c r="AW246" s="125">
        <v>392.7</v>
      </c>
      <c r="AX246" s="125">
        <v>397.4</v>
      </c>
      <c r="AY246" s="125">
        <v>397.9</v>
      </c>
      <c r="AZ246" s="125">
        <v>395</v>
      </c>
      <c r="BA246" s="125">
        <v>394</v>
      </c>
      <c r="BB246" s="125">
        <v>385.9</v>
      </c>
      <c r="BC246" s="125"/>
      <c r="BD246" s="125"/>
      <c r="BE246" s="125"/>
      <c r="BF246" s="125"/>
      <c r="BG246" s="125"/>
      <c r="BH246" s="125"/>
      <c r="BI246" s="125"/>
      <c r="BJ246" s="125"/>
    </row>
    <row r="247" spans="1:62" ht="16" customHeight="1">
      <c r="A247" s="101" t="s">
        <v>90</v>
      </c>
      <c r="B247" s="101"/>
      <c r="C247" s="124" t="s">
        <v>91</v>
      </c>
      <c r="D247" s="125">
        <v>15</v>
      </c>
      <c r="E247" s="125">
        <v>16.399999999999999</v>
      </c>
      <c r="F247" s="125">
        <v>16.600000000000001</v>
      </c>
      <c r="G247" s="125">
        <v>17.600000000000001</v>
      </c>
      <c r="H247" s="125">
        <v>17.7</v>
      </c>
      <c r="I247" s="125">
        <v>19</v>
      </c>
      <c r="J247" s="125">
        <v>19</v>
      </c>
      <c r="K247" s="125">
        <v>18.7</v>
      </c>
      <c r="L247" s="125">
        <v>18.899999999999999</v>
      </c>
      <c r="M247" s="125">
        <v>19.3</v>
      </c>
      <c r="N247" s="125">
        <v>20.3</v>
      </c>
      <c r="O247" s="125">
        <v>21.3</v>
      </c>
      <c r="P247" s="125">
        <v>22.2</v>
      </c>
      <c r="Q247" s="125">
        <v>23.3</v>
      </c>
      <c r="R247" s="125">
        <v>23.6</v>
      </c>
      <c r="S247" s="125">
        <v>23.5</v>
      </c>
      <c r="T247" s="125">
        <v>24.2</v>
      </c>
      <c r="U247" s="125">
        <v>24.5</v>
      </c>
      <c r="V247" s="125">
        <v>25.2</v>
      </c>
      <c r="W247" s="125">
        <v>25.1</v>
      </c>
      <c r="X247" s="125">
        <v>26.1</v>
      </c>
      <c r="Y247" s="125">
        <v>26.2</v>
      </c>
      <c r="Z247" s="125">
        <v>26</v>
      </c>
      <c r="AA247" s="125">
        <v>26.1</v>
      </c>
      <c r="AB247" s="125">
        <v>27.5</v>
      </c>
      <c r="AC247" s="125">
        <v>28.6</v>
      </c>
      <c r="AD247" s="125">
        <v>30</v>
      </c>
      <c r="AE247" s="125">
        <v>32.700000000000003</v>
      </c>
      <c r="AF247" s="125">
        <v>36.200000000000003</v>
      </c>
      <c r="AG247" s="125">
        <v>39.700000000000003</v>
      </c>
      <c r="AH247" s="125">
        <v>39.9</v>
      </c>
      <c r="AI247" s="125">
        <v>41.7</v>
      </c>
      <c r="AJ247" s="126">
        <v>41.2</v>
      </c>
      <c r="AK247" s="125">
        <v>41.6</v>
      </c>
      <c r="AL247" s="125">
        <v>43.3</v>
      </c>
      <c r="AM247" s="125">
        <v>44.5</v>
      </c>
      <c r="AN247" s="125">
        <v>46.2</v>
      </c>
      <c r="AO247" s="125">
        <v>48.6</v>
      </c>
      <c r="AP247" s="125">
        <v>50.8</v>
      </c>
      <c r="AQ247" s="125">
        <v>51.6</v>
      </c>
      <c r="AR247" s="125">
        <v>52.2</v>
      </c>
      <c r="AS247" s="125">
        <v>53.4</v>
      </c>
      <c r="AT247" s="125">
        <v>54.7</v>
      </c>
      <c r="AU247" s="125">
        <v>57.4</v>
      </c>
      <c r="AV247" s="125">
        <v>60.2</v>
      </c>
      <c r="AW247" s="125">
        <v>61.8</v>
      </c>
      <c r="AX247" s="125">
        <v>64.3</v>
      </c>
      <c r="AY247" s="125">
        <v>67.400000000000006</v>
      </c>
      <c r="AZ247" s="125">
        <v>66.900000000000006</v>
      </c>
      <c r="BA247" s="125">
        <v>65.5</v>
      </c>
      <c r="BB247" s="125">
        <v>66.099999999999994</v>
      </c>
      <c r="BC247" s="125"/>
      <c r="BD247" s="125"/>
      <c r="BE247" s="125"/>
      <c r="BF247" s="125"/>
      <c r="BG247" s="125"/>
      <c r="BH247" s="125"/>
      <c r="BI247" s="125"/>
      <c r="BJ247" s="125"/>
    </row>
    <row r="248" spans="1:62" ht="16" customHeight="1">
      <c r="A248" s="101"/>
      <c r="B248" s="101"/>
      <c r="C248" s="127" t="s">
        <v>92</v>
      </c>
      <c r="D248" s="125">
        <v>15.3</v>
      </c>
      <c r="E248" s="125">
        <v>15.5</v>
      </c>
      <c r="F248" s="125">
        <v>15.4</v>
      </c>
      <c r="G248" s="125">
        <v>15.7</v>
      </c>
      <c r="H248" s="125">
        <v>17.399999999999999</v>
      </c>
      <c r="I248" s="125">
        <v>17.3</v>
      </c>
      <c r="J248" s="125">
        <v>17.5</v>
      </c>
      <c r="K248" s="125">
        <v>17.2</v>
      </c>
      <c r="L248" s="125">
        <v>17.600000000000001</v>
      </c>
      <c r="M248" s="125">
        <v>17.399999999999999</v>
      </c>
      <c r="N248" s="125">
        <v>17.600000000000001</v>
      </c>
      <c r="O248" s="125">
        <v>18.100000000000001</v>
      </c>
      <c r="P248" s="125">
        <v>18.399999999999999</v>
      </c>
      <c r="Q248" s="125">
        <v>19.3</v>
      </c>
      <c r="R248" s="125">
        <v>18.600000000000001</v>
      </c>
      <c r="S248" s="125">
        <v>18.3</v>
      </c>
      <c r="T248" s="125">
        <v>19.2</v>
      </c>
      <c r="U248" s="125">
        <v>18.8</v>
      </c>
      <c r="V248" s="125">
        <v>19.5</v>
      </c>
      <c r="W248" s="125">
        <v>19.600000000000001</v>
      </c>
      <c r="X248" s="125">
        <v>19.7</v>
      </c>
      <c r="Y248" s="125">
        <v>18.899999999999999</v>
      </c>
      <c r="Z248" s="125">
        <v>18.399999999999999</v>
      </c>
      <c r="AA248" s="125">
        <v>18.8</v>
      </c>
      <c r="AB248" s="125">
        <v>19.600000000000001</v>
      </c>
      <c r="AC248" s="125">
        <v>19.600000000000001</v>
      </c>
      <c r="AD248" s="125">
        <v>20.100000000000001</v>
      </c>
      <c r="AE248" s="125">
        <v>22.3</v>
      </c>
      <c r="AF248" s="125">
        <v>23.8</v>
      </c>
      <c r="AG248" s="125">
        <v>25.5</v>
      </c>
      <c r="AH248" s="125">
        <v>24.9</v>
      </c>
      <c r="AI248" s="125">
        <v>24.5</v>
      </c>
      <c r="AJ248" s="126">
        <v>23.8</v>
      </c>
      <c r="AK248" s="125">
        <v>24.3</v>
      </c>
      <c r="AL248" s="125">
        <v>24.8</v>
      </c>
      <c r="AM248" s="125">
        <v>25.4</v>
      </c>
      <c r="AN248" s="125">
        <v>26.2</v>
      </c>
      <c r="AO248" s="125">
        <v>26.9</v>
      </c>
      <c r="AP248" s="125">
        <v>27.7</v>
      </c>
      <c r="AQ248" s="125">
        <v>28.1</v>
      </c>
      <c r="AR248" s="125">
        <v>28.2</v>
      </c>
      <c r="AS248" s="125">
        <v>28</v>
      </c>
      <c r="AT248" s="125">
        <v>28.3</v>
      </c>
      <c r="AU248" s="125">
        <v>28.4</v>
      </c>
      <c r="AV248" s="125">
        <v>29.3</v>
      </c>
      <c r="AW248" s="125">
        <v>28.9</v>
      </c>
      <c r="AX248" s="125">
        <v>29</v>
      </c>
      <c r="AY248" s="125">
        <v>29.3</v>
      </c>
      <c r="AZ248" s="125">
        <v>28.6</v>
      </c>
      <c r="BA248" s="125">
        <v>26.2</v>
      </c>
      <c r="BB248" s="125">
        <v>26.3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/>
      <c r="B249" s="101"/>
      <c r="C249" s="128" t="s">
        <v>93</v>
      </c>
      <c r="D249" s="125">
        <v>10</v>
      </c>
      <c r="E249" s="125">
        <v>9.6999999999999993</v>
      </c>
      <c r="F249" s="125">
        <v>8.6999999999999993</v>
      </c>
      <c r="G249" s="125">
        <v>7.6</v>
      </c>
      <c r="H249" s="125">
        <v>7.5</v>
      </c>
      <c r="I249" s="125">
        <v>6.7</v>
      </c>
      <c r="J249" s="125">
        <v>6</v>
      </c>
      <c r="K249" s="125">
        <v>5.2</v>
      </c>
      <c r="L249" s="125">
        <v>4.7</v>
      </c>
      <c r="M249" s="125">
        <v>4.2</v>
      </c>
      <c r="N249" s="125">
        <v>4</v>
      </c>
      <c r="O249" s="125">
        <v>3.9</v>
      </c>
      <c r="P249" s="125">
        <v>3.7</v>
      </c>
      <c r="Q249" s="125">
        <v>3.9</v>
      </c>
      <c r="R249" s="125">
        <v>4.2</v>
      </c>
      <c r="S249" s="125">
        <v>5.0999999999999996</v>
      </c>
      <c r="T249" s="125">
        <v>6.3</v>
      </c>
      <c r="U249" s="125">
        <v>6.2</v>
      </c>
      <c r="V249" s="125">
        <v>6.1</v>
      </c>
      <c r="W249" s="125">
        <v>6.4</v>
      </c>
      <c r="X249" s="125">
        <v>7.7</v>
      </c>
      <c r="Y249" s="125">
        <v>8.9</v>
      </c>
      <c r="Z249" s="125">
        <v>9.1999999999999993</v>
      </c>
      <c r="AA249" s="125">
        <v>8.3000000000000007</v>
      </c>
      <c r="AB249" s="125">
        <v>8.1</v>
      </c>
      <c r="AC249" s="125">
        <v>7.4</v>
      </c>
      <c r="AD249" s="125">
        <v>7.1</v>
      </c>
      <c r="AE249" s="125">
        <v>6.7</v>
      </c>
      <c r="AF249" s="125">
        <v>6</v>
      </c>
      <c r="AG249" s="125">
        <v>5.9</v>
      </c>
      <c r="AH249" s="125">
        <v>5.6</v>
      </c>
      <c r="AI249" s="125">
        <v>5.4</v>
      </c>
      <c r="AJ249" s="126">
        <v>4.5</v>
      </c>
      <c r="AK249" s="125">
        <v>3.8</v>
      </c>
      <c r="AL249" s="125">
        <v>3.8</v>
      </c>
      <c r="AM249" s="125">
        <v>3.7</v>
      </c>
      <c r="AN249" s="125">
        <v>3.8</v>
      </c>
      <c r="AO249" s="125">
        <v>4</v>
      </c>
      <c r="AP249" s="125">
        <v>4.0999999999999996</v>
      </c>
      <c r="AQ249" s="125">
        <v>4.5</v>
      </c>
      <c r="AR249" s="125">
        <v>4.5999999999999996</v>
      </c>
      <c r="AS249" s="125">
        <v>4.8</v>
      </c>
      <c r="AT249" s="125">
        <v>5</v>
      </c>
      <c r="AU249" s="125">
        <v>5.6</v>
      </c>
      <c r="AV249" s="125">
        <v>5.0999999999999996</v>
      </c>
      <c r="AW249" s="125">
        <v>5.3</v>
      </c>
      <c r="AX249" s="125">
        <v>5.0999999999999996</v>
      </c>
      <c r="AY249" s="125">
        <v>5.5</v>
      </c>
      <c r="AZ249" s="125">
        <v>5</v>
      </c>
      <c r="BA249" s="125">
        <v>5.0999999999999996</v>
      </c>
      <c r="BB249" s="125">
        <v>4.5999999999999996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8" t="s">
        <v>94</v>
      </c>
      <c r="D250" s="125">
        <v>3.9</v>
      </c>
      <c r="E250" s="125">
        <v>4</v>
      </c>
      <c r="F250" s="125">
        <v>4</v>
      </c>
      <c r="G250" s="125">
        <v>4</v>
      </c>
      <c r="H250" s="125">
        <v>4</v>
      </c>
      <c r="I250" s="125">
        <v>3.9</v>
      </c>
      <c r="J250" s="125">
        <v>3.9</v>
      </c>
      <c r="K250" s="125">
        <v>3.8</v>
      </c>
      <c r="L250" s="125">
        <v>3.8</v>
      </c>
      <c r="M250" s="125">
        <v>3.8</v>
      </c>
      <c r="N250" s="125">
        <v>3.6</v>
      </c>
      <c r="O250" s="125">
        <v>3.6</v>
      </c>
      <c r="P250" s="125">
        <v>3.6</v>
      </c>
      <c r="Q250" s="125">
        <v>3.5</v>
      </c>
      <c r="R250" s="125">
        <v>3.3</v>
      </c>
      <c r="S250" s="125">
        <v>3.2</v>
      </c>
      <c r="T250" s="125">
        <v>3.3</v>
      </c>
      <c r="U250" s="125">
        <v>3.2</v>
      </c>
      <c r="V250" s="125">
        <v>3.3</v>
      </c>
      <c r="W250" s="125">
        <v>3.3</v>
      </c>
      <c r="X250" s="125">
        <v>3.5</v>
      </c>
      <c r="Y250" s="125">
        <v>3.5</v>
      </c>
      <c r="Z250" s="125">
        <v>3.5</v>
      </c>
      <c r="AA250" s="125">
        <v>3.7</v>
      </c>
      <c r="AB250" s="125">
        <v>3.9</v>
      </c>
      <c r="AC250" s="125">
        <v>3.7</v>
      </c>
      <c r="AD250" s="125">
        <v>3.7</v>
      </c>
      <c r="AE250" s="125">
        <v>4.0999999999999996</v>
      </c>
      <c r="AF250" s="125">
        <v>4.3</v>
      </c>
      <c r="AG250" s="125">
        <v>4.5</v>
      </c>
      <c r="AH250" s="125">
        <v>4.5999999999999996</v>
      </c>
      <c r="AI250" s="125">
        <v>4.8</v>
      </c>
      <c r="AJ250" s="126">
        <v>4.5999999999999996</v>
      </c>
      <c r="AK250" s="125">
        <v>4.5999999999999996</v>
      </c>
      <c r="AL250" s="125">
        <v>4.5999999999999996</v>
      </c>
      <c r="AM250" s="125">
        <v>4.9000000000000004</v>
      </c>
      <c r="AN250" s="125">
        <v>5</v>
      </c>
      <c r="AO250" s="125">
        <v>5.2</v>
      </c>
      <c r="AP250" s="125">
        <v>5.2</v>
      </c>
      <c r="AQ250" s="125">
        <v>5.3</v>
      </c>
      <c r="AR250" s="125">
        <v>5.0999999999999996</v>
      </c>
      <c r="AS250" s="125">
        <v>5.0999999999999996</v>
      </c>
      <c r="AT250" s="125">
        <v>5.2</v>
      </c>
      <c r="AU250" s="125">
        <v>5.3</v>
      </c>
      <c r="AV250" s="125">
        <v>5.0999999999999996</v>
      </c>
      <c r="AW250" s="125">
        <v>5.0999999999999996</v>
      </c>
      <c r="AX250" s="125">
        <v>5.3</v>
      </c>
      <c r="AY250" s="125">
        <v>5.4</v>
      </c>
      <c r="AZ250" s="125">
        <v>5</v>
      </c>
      <c r="BA250" s="125">
        <v>5</v>
      </c>
      <c r="BB250" s="125">
        <v>5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>
      <c r="A251" s="122"/>
      <c r="B251" s="122"/>
      <c r="C251" s="129" t="s">
        <v>95</v>
      </c>
      <c r="D251" s="130">
        <f>SUM(D246:D250)</f>
        <v>112.2</v>
      </c>
      <c r="E251" s="130">
        <f t="shared" ref="E251:AX251" si="44">SUM(E246:E250)</f>
        <v>122.50000000000001</v>
      </c>
      <c r="F251" s="130">
        <f t="shared" si="44"/>
        <v>128.40000000000003</v>
      </c>
      <c r="G251" s="130">
        <f t="shared" si="44"/>
        <v>136.30000000000001</v>
      </c>
      <c r="H251" s="130">
        <f t="shared" si="44"/>
        <v>152.30000000000001</v>
      </c>
      <c r="I251" s="130">
        <f t="shared" si="44"/>
        <v>162.70000000000002</v>
      </c>
      <c r="J251" s="130">
        <f t="shared" si="44"/>
        <v>172.9</v>
      </c>
      <c r="K251" s="130">
        <f t="shared" si="44"/>
        <v>179.99999999999997</v>
      </c>
      <c r="L251" s="130">
        <f t="shared" si="44"/>
        <v>187.7</v>
      </c>
      <c r="M251" s="130">
        <f t="shared" si="44"/>
        <v>192.60000000000002</v>
      </c>
      <c r="N251" s="130">
        <f t="shared" si="44"/>
        <v>200.5</v>
      </c>
      <c r="O251" s="130">
        <f t="shared" si="44"/>
        <v>212</v>
      </c>
      <c r="P251" s="130">
        <f t="shared" si="44"/>
        <v>222.59999999999997</v>
      </c>
      <c r="Q251" s="130">
        <f t="shared" si="44"/>
        <v>234.00000000000003</v>
      </c>
      <c r="R251" s="130">
        <f t="shared" si="44"/>
        <v>229.7</v>
      </c>
      <c r="S251" s="130">
        <f t="shared" si="44"/>
        <v>231.7</v>
      </c>
      <c r="T251" s="130">
        <f t="shared" si="44"/>
        <v>243.4</v>
      </c>
      <c r="U251" s="130">
        <f t="shared" si="44"/>
        <v>246.79999999999998</v>
      </c>
      <c r="V251" s="130">
        <f t="shared" si="44"/>
        <v>256.5</v>
      </c>
      <c r="W251" s="130">
        <f t="shared" si="44"/>
        <v>255.9</v>
      </c>
      <c r="X251" s="130">
        <f t="shared" si="44"/>
        <v>272</v>
      </c>
      <c r="Y251" s="130">
        <f t="shared" si="44"/>
        <v>276.99999999999994</v>
      </c>
      <c r="Z251" s="130">
        <f t="shared" si="44"/>
        <v>284.39999999999998</v>
      </c>
      <c r="AA251" s="130">
        <f t="shared" si="44"/>
        <v>288.10000000000002</v>
      </c>
      <c r="AB251" s="130">
        <f t="shared" si="44"/>
        <v>303.10000000000002</v>
      </c>
      <c r="AC251" s="130">
        <f t="shared" si="44"/>
        <v>309.8</v>
      </c>
      <c r="AD251" s="130">
        <f t="shared" si="44"/>
        <v>325.3</v>
      </c>
      <c r="AE251" s="130">
        <f t="shared" si="44"/>
        <v>350.40000000000003</v>
      </c>
      <c r="AF251" s="130">
        <f t="shared" si="44"/>
        <v>375.7</v>
      </c>
      <c r="AG251" s="130">
        <f t="shared" si="44"/>
        <v>406.9</v>
      </c>
      <c r="AH251" s="130">
        <f t="shared" si="44"/>
        <v>410.9</v>
      </c>
      <c r="AI251" s="130">
        <f t="shared" si="44"/>
        <v>411.59999999999997</v>
      </c>
      <c r="AJ251" s="130">
        <f t="shared" si="44"/>
        <v>412.1</v>
      </c>
      <c r="AK251" s="130">
        <f t="shared" si="44"/>
        <v>412.40000000000009</v>
      </c>
      <c r="AL251" s="130">
        <f t="shared" si="44"/>
        <v>421.50000000000006</v>
      </c>
      <c r="AM251" s="130">
        <f t="shared" si="44"/>
        <v>429.59999999999997</v>
      </c>
      <c r="AN251" s="130">
        <f t="shared" si="44"/>
        <v>441.09999999999997</v>
      </c>
      <c r="AO251" s="130">
        <f t="shared" si="44"/>
        <v>450.5</v>
      </c>
      <c r="AP251" s="130">
        <f t="shared" si="44"/>
        <v>458.40000000000003</v>
      </c>
      <c r="AQ251" s="130">
        <f t="shared" si="44"/>
        <v>466.90000000000003</v>
      </c>
      <c r="AR251" s="130">
        <f t="shared" si="44"/>
        <v>466.1</v>
      </c>
      <c r="AS251" s="130">
        <f t="shared" si="44"/>
        <v>472.5</v>
      </c>
      <c r="AT251" s="130">
        <f t="shared" si="44"/>
        <v>483.8</v>
      </c>
      <c r="AU251" s="130">
        <f t="shared" si="44"/>
        <v>486.7</v>
      </c>
      <c r="AV251" s="130">
        <f t="shared" si="44"/>
        <v>493.90000000000003</v>
      </c>
      <c r="AW251" s="130">
        <f t="shared" si="44"/>
        <v>493.8</v>
      </c>
      <c r="AX251" s="130">
        <f t="shared" si="44"/>
        <v>501.1</v>
      </c>
      <c r="AY251" s="130">
        <f>SUM(AY246:AY250)</f>
        <v>505.49999999999994</v>
      </c>
      <c r="AZ251" s="130">
        <f>SUM(AZ246:AZ250)</f>
        <v>500.5</v>
      </c>
      <c r="BA251" s="130">
        <f>SUM(BA246:BA250)</f>
        <v>495.8</v>
      </c>
      <c r="BB251" s="130">
        <f>SUM(BB246:BB250)</f>
        <v>487.90000000000003</v>
      </c>
      <c r="BC251" s="130"/>
      <c r="BD251" s="130"/>
      <c r="BE251" s="130"/>
      <c r="BF251" s="130"/>
      <c r="BG251" s="130"/>
      <c r="BH251" s="130"/>
      <c r="BI251" s="130"/>
      <c r="BJ251" s="130"/>
    </row>
    <row r="253" spans="1:62">
      <c r="C253" t="s">
        <v>99</v>
      </c>
    </row>
    <row r="256" spans="1:62" ht="16" customHeight="1"/>
    <row r="272" ht="16" customHeight="1"/>
  </sheetData>
  <mergeCells count="113"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</mergeCells>
  <phoneticPr fontId="59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A162" zoomScaleNormal="100" workbookViewId="0">
      <selection activeCell="S194" sqref="S19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35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35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35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35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35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35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35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35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35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35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35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35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33" t="s">
        <v>145</v>
      </c>
      <c r="D45" s="333"/>
      <c r="E45" s="333"/>
      <c r="F45" s="333"/>
      <c r="G45" s="333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32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32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32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32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32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32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32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32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32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32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32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32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32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32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32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32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32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32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32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32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33" t="s">
        <v>149</v>
      </c>
      <c r="D67" s="333"/>
      <c r="E67" s="333"/>
      <c r="F67" s="333"/>
      <c r="G67" s="333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21" t="s">
        <v>110</v>
      </c>
      <c r="D71" s="321"/>
      <c r="E71" s="321"/>
      <c r="F71" s="321"/>
      <c r="G71" s="321"/>
      <c r="H71" s="321"/>
      <c r="I71" s="321"/>
      <c r="J71" s="321"/>
      <c r="K71" s="321"/>
      <c r="L71" s="321"/>
      <c r="M71" s="321"/>
      <c r="N71" s="321"/>
      <c r="O71" s="321"/>
      <c r="P71" s="321"/>
      <c r="Q71" s="321"/>
      <c r="R71" s="321"/>
      <c r="S71" s="321"/>
      <c r="T71" s="321"/>
      <c r="U71" s="321"/>
      <c r="V71" s="321"/>
      <c r="X71" s="321" t="s">
        <v>1</v>
      </c>
      <c r="Y71" s="321"/>
      <c r="Z71" s="321"/>
      <c r="AA71" s="321"/>
      <c r="AB71" s="321"/>
      <c r="AC71" s="321"/>
      <c r="AD71" s="321"/>
      <c r="AE71" s="321"/>
      <c r="AF71" s="321"/>
      <c r="AG71" s="321"/>
      <c r="AH71" s="321"/>
      <c r="AI71" s="321"/>
      <c r="AJ71" s="321"/>
      <c r="AK71" s="321"/>
      <c r="AL71" s="321"/>
      <c r="AM71" s="321"/>
      <c r="AN71" s="321"/>
      <c r="AO71" s="321"/>
      <c r="AP71" s="321"/>
      <c r="AR71" s="321" t="s">
        <v>127</v>
      </c>
      <c r="AS71" s="321"/>
      <c r="AT71" s="321"/>
      <c r="AU71" s="321"/>
      <c r="AV71" s="321"/>
      <c r="AW71" s="321"/>
      <c r="AX71" s="321"/>
      <c r="AY71" s="321"/>
      <c r="AZ71" s="321"/>
      <c r="BB71" s="333"/>
      <c r="BC71" s="333"/>
      <c r="BD71" s="333"/>
      <c r="BE71" s="333"/>
      <c r="BF71" s="333"/>
      <c r="BP71" s="321" t="s">
        <v>1</v>
      </c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F71" s="321"/>
      <c r="CG71" s="321"/>
      <c r="CH71" s="321"/>
      <c r="CN71" s="321" t="s">
        <v>110</v>
      </c>
      <c r="CO71" s="321"/>
      <c r="CP71" s="321"/>
      <c r="CQ71" s="321"/>
      <c r="CR71" s="321"/>
      <c r="CS71" s="321"/>
      <c r="CT71" s="321"/>
      <c r="CU71" s="321"/>
      <c r="CV71" s="321"/>
      <c r="CW71" s="321"/>
      <c r="CX71" s="321"/>
      <c r="CY71" s="321"/>
      <c r="CZ71" s="321"/>
      <c r="DA71" s="321"/>
      <c r="DB71" s="321"/>
      <c r="DC71" s="321"/>
      <c r="DD71" s="321"/>
      <c r="DE71" s="321"/>
      <c r="DF71" s="321"/>
      <c r="DG71" s="321"/>
      <c r="DL71" s="321" t="s">
        <v>1</v>
      </c>
      <c r="DM71" s="321"/>
      <c r="DN71" s="321"/>
      <c r="DO71" s="321"/>
      <c r="DP71" s="321"/>
      <c r="DQ71" s="321"/>
      <c r="DR71" s="321"/>
      <c r="DS71" s="321"/>
      <c r="DT71" s="321"/>
      <c r="DU71" s="321"/>
      <c r="DV71" s="321"/>
      <c r="DW71" s="321"/>
      <c r="DX71" s="321"/>
      <c r="DY71" s="321"/>
      <c r="DZ71" s="321"/>
      <c r="EA71" s="321"/>
      <c r="EB71" s="321"/>
      <c r="EC71" s="321"/>
      <c r="ED71" s="321"/>
      <c r="EI71" s="321" t="s">
        <v>1</v>
      </c>
      <c r="EJ71" s="321"/>
      <c r="EK71" s="321"/>
      <c r="EL71" s="321"/>
      <c r="EM71" s="321"/>
      <c r="EN71" s="321"/>
      <c r="EO71" s="321"/>
      <c r="EP71" s="321"/>
      <c r="EQ71" s="321"/>
      <c r="ER71" s="321"/>
      <c r="ES71" s="321"/>
      <c r="ET71" s="321"/>
      <c r="EU71" s="321"/>
      <c r="EV71" s="321"/>
      <c r="EW71" s="321"/>
      <c r="EX71" s="321"/>
      <c r="EY71" s="321"/>
      <c r="EZ71" s="321"/>
      <c r="FA71" s="321"/>
      <c r="FE71" s="209"/>
      <c r="FF71" s="17"/>
      <c r="FG71" s="17"/>
      <c r="FH71" s="17"/>
      <c r="FI71" s="17"/>
      <c r="FJ71" s="17"/>
      <c r="FK71" s="17"/>
      <c r="FL71" s="321" t="s">
        <v>110</v>
      </c>
      <c r="FM71" s="321"/>
      <c r="FN71" s="321"/>
      <c r="FO71" s="321"/>
      <c r="FP71" s="321"/>
      <c r="FQ71" s="321"/>
      <c r="FR71" s="321"/>
      <c r="FS71" s="321"/>
      <c r="FT71" s="321"/>
      <c r="FU71" s="321"/>
      <c r="FV71" s="321"/>
      <c r="FW71" s="321"/>
      <c r="FX71" s="321"/>
      <c r="FY71" s="321"/>
      <c r="FZ71" s="321"/>
      <c r="GA71" s="321"/>
      <c r="GB71" s="321"/>
      <c r="GC71" s="321"/>
      <c r="GD71" s="321"/>
      <c r="GE71" s="321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30" t="s">
        <v>1</v>
      </c>
      <c r="HW71" s="330"/>
      <c r="HX71" s="330"/>
      <c r="HY71" s="330"/>
      <c r="HZ71" s="330"/>
      <c r="IA71" s="330"/>
      <c r="IB71" s="330"/>
      <c r="IC71" s="330"/>
      <c r="ID71" s="330"/>
      <c r="IE71" s="330"/>
      <c r="IF71" s="330"/>
      <c r="IG71" s="330"/>
      <c r="IH71" s="330"/>
      <c r="II71" s="330"/>
      <c r="IJ71" s="330"/>
      <c r="IK71" s="330"/>
      <c r="IL71" s="330"/>
      <c r="IM71" s="330"/>
      <c r="IN71" s="330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21" t="s">
        <v>337</v>
      </c>
      <c r="JQ71" s="321"/>
      <c r="JR71" s="321"/>
      <c r="JS71" s="321"/>
      <c r="JT71" s="321"/>
      <c r="JU71" s="321"/>
      <c r="JV71" s="321"/>
      <c r="JW71" s="321"/>
      <c r="JX71" s="321"/>
      <c r="JY71" s="321"/>
      <c r="JZ71" s="321"/>
      <c r="KA71" s="321"/>
      <c r="KB71" s="321"/>
      <c r="KC71" s="321"/>
      <c r="KD71" s="321"/>
      <c r="KE71" s="321"/>
      <c r="KF71" s="321"/>
      <c r="KG71" s="321"/>
      <c r="KH71" s="321"/>
      <c r="KI71" s="321"/>
      <c r="KO71" s="321" t="s">
        <v>127</v>
      </c>
      <c r="KP71" s="321"/>
      <c r="KQ71" s="321"/>
      <c r="KR71" s="321"/>
      <c r="KS71" s="321"/>
      <c r="KT71" s="321"/>
      <c r="KU71" s="321"/>
      <c r="KV71" s="321"/>
      <c r="KW71" s="321"/>
      <c r="LC71" s="321" t="s">
        <v>127</v>
      </c>
      <c r="LD71" s="321"/>
      <c r="LE71" s="321"/>
      <c r="LF71" s="321"/>
      <c r="LG71" s="321"/>
      <c r="LH71" s="321"/>
      <c r="LI71" s="321"/>
      <c r="LJ71" s="321"/>
      <c r="LK71" s="321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3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32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32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32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32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32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32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41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38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38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t="shared" ca="1" si="5"/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38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38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3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32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32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32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32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32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32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41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38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38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38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38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3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32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32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32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32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32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32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41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38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38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38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38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3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32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32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32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32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32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32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41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38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38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38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38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3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32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32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32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32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32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32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41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38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38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38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38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3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32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32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32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32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32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32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41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38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38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38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38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3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32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32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32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32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32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32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41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38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38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38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38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3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32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32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32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32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32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32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41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38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38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38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38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3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32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32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32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32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32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32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41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38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38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38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38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3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32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32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32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32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32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32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41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38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38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38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38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3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32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32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32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32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32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32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41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38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38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38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38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3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32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32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32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32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32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32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41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38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38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38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38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3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32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32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32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32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32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32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41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38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38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38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38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3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32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32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32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32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32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32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41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38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38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38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38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3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32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32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32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32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32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32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41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38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38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38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38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3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32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32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32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32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32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32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41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38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38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38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38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3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32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32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32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32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32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32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41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38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38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38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38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3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32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32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32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32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32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32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41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38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38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38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38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3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32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32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32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32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32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32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41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38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38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38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38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3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32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32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32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32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32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32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41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38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38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38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38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21"/>
      <c r="Y93" s="321"/>
      <c r="Z93" s="321"/>
      <c r="AA93" s="321"/>
      <c r="AB93" s="321"/>
      <c r="AC93" s="321"/>
      <c r="AD93" s="321"/>
      <c r="AE93" s="321"/>
      <c r="AF93" s="321"/>
      <c r="AG93" s="321"/>
      <c r="AH93" s="321"/>
      <c r="AI93" s="321"/>
      <c r="AJ93" s="321"/>
      <c r="AK93" s="321"/>
      <c r="AL93" s="321"/>
      <c r="AM93" s="321"/>
      <c r="AN93" s="321"/>
      <c r="AO93" s="321"/>
      <c r="AP93" s="321"/>
      <c r="AQ93" s="22"/>
      <c r="AR93" s="321"/>
      <c r="AS93" s="321"/>
      <c r="AT93" s="321"/>
      <c r="AU93" s="321"/>
      <c r="AV93" s="321"/>
      <c r="AW93" s="321"/>
      <c r="AX93" s="321"/>
      <c r="AY93" s="321"/>
      <c r="AZ93" s="321"/>
      <c r="BB93" s="238" t="s">
        <v>104</v>
      </c>
      <c r="BD93" s="238" t="s">
        <v>9</v>
      </c>
      <c r="BP93" s="321" t="s">
        <v>261</v>
      </c>
      <c r="BQ93" s="321"/>
      <c r="BR93" s="321"/>
      <c r="BS93" s="321"/>
      <c r="BT93" s="321"/>
      <c r="BU93" s="321"/>
      <c r="BV93" s="321"/>
      <c r="BW93" s="321"/>
      <c r="BX93" s="321"/>
      <c r="BY93" s="321"/>
      <c r="BZ93" s="321"/>
      <c r="CA93" s="321"/>
      <c r="CB93" s="321"/>
      <c r="CC93" s="321"/>
      <c r="CD93" s="321"/>
      <c r="CE93" s="321"/>
      <c r="CF93" s="321"/>
      <c r="CG93" s="321"/>
      <c r="CH93" s="321"/>
      <c r="CN93" s="321" t="s">
        <v>17</v>
      </c>
      <c r="CO93" s="321"/>
      <c r="CP93" s="321"/>
      <c r="CQ93" s="321"/>
      <c r="CR93" s="321"/>
      <c r="CS93" s="321"/>
      <c r="CT93" s="321"/>
      <c r="CU93" s="321"/>
      <c r="CV93" s="321"/>
      <c r="CW93" s="321"/>
      <c r="CX93" s="321"/>
      <c r="CY93" s="321"/>
      <c r="CZ93" s="321"/>
      <c r="DA93" s="321"/>
      <c r="DB93" s="321"/>
      <c r="DC93" s="321"/>
      <c r="DD93" s="321"/>
      <c r="DE93" s="321"/>
      <c r="DF93" s="321"/>
      <c r="DG93" s="321"/>
      <c r="DL93" s="321" t="s">
        <v>112</v>
      </c>
      <c r="DM93" s="321"/>
      <c r="DN93" s="321"/>
      <c r="DO93" s="321"/>
      <c r="DP93" s="321"/>
      <c r="DQ93" s="321"/>
      <c r="DR93" s="321"/>
      <c r="DS93" s="321"/>
      <c r="DT93" s="321"/>
      <c r="DU93" s="321"/>
      <c r="DV93" s="321"/>
      <c r="DW93" s="321"/>
      <c r="DX93" s="321"/>
      <c r="DY93" s="321"/>
      <c r="DZ93" s="321"/>
      <c r="EA93" s="321"/>
      <c r="EB93" s="321"/>
      <c r="EC93" s="321"/>
      <c r="ED93" s="238"/>
      <c r="EI93" s="321" t="s">
        <v>114</v>
      </c>
      <c r="EJ93" s="321"/>
      <c r="EK93" s="321"/>
      <c r="EL93" s="321"/>
      <c r="EM93" s="321"/>
      <c r="EN93" s="321"/>
      <c r="EO93" s="321"/>
      <c r="EP93" s="321"/>
      <c r="EQ93" s="321"/>
      <c r="ER93" s="321"/>
      <c r="ES93" s="321"/>
      <c r="ET93" s="321"/>
      <c r="EU93" s="321"/>
      <c r="EV93" s="321"/>
      <c r="EW93" s="321"/>
      <c r="EX93" s="321"/>
      <c r="EY93" s="321"/>
      <c r="EZ93" s="321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30" t="s">
        <v>174</v>
      </c>
      <c r="FM93" s="330"/>
      <c r="FN93" s="330"/>
      <c r="FO93" s="330"/>
      <c r="FP93" s="330"/>
      <c r="FQ93" s="330"/>
      <c r="FR93" s="330"/>
      <c r="FS93" s="330"/>
      <c r="FT93" s="330"/>
      <c r="FU93" s="330"/>
      <c r="FV93" s="330"/>
      <c r="FW93" s="330"/>
      <c r="FX93" s="330"/>
      <c r="FY93" s="330"/>
      <c r="FZ93" s="330"/>
      <c r="GA93" s="330"/>
      <c r="GB93" s="330"/>
      <c r="GC93" s="330"/>
      <c r="GD93" s="330"/>
      <c r="GE93" s="330"/>
      <c r="GF93" s="17"/>
      <c r="GG93" s="17"/>
      <c r="GH93" s="17"/>
      <c r="GI93" s="240"/>
      <c r="GJ93" s="17"/>
      <c r="GK93" s="330"/>
      <c r="GL93" s="330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30" t="s">
        <v>262</v>
      </c>
      <c r="HW93" s="330"/>
      <c r="HX93" s="330"/>
      <c r="HY93" s="330"/>
      <c r="HZ93" s="330"/>
      <c r="IA93" s="330"/>
      <c r="IB93" s="330"/>
      <c r="IC93" s="330"/>
      <c r="ID93" s="330"/>
      <c r="IE93" s="330"/>
      <c r="IF93" s="330"/>
      <c r="IG93" s="330"/>
      <c r="IH93" s="330"/>
      <c r="II93" s="330"/>
      <c r="IJ93" s="330"/>
      <c r="IK93" s="330"/>
      <c r="IL93" s="330"/>
      <c r="IM93" s="330"/>
      <c r="IN93" s="330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21" t="s">
        <v>339</v>
      </c>
      <c r="JQ93" s="321"/>
      <c r="JR93" s="321"/>
      <c r="JS93" s="321"/>
      <c r="JT93" s="321"/>
      <c r="JU93" s="321"/>
      <c r="JV93" s="321"/>
      <c r="JW93" s="321"/>
      <c r="JX93" s="321"/>
      <c r="JY93" s="321"/>
      <c r="JZ93" s="321"/>
      <c r="KA93" s="321"/>
      <c r="KB93" s="321"/>
      <c r="KC93" s="321"/>
      <c r="KD93" s="321"/>
      <c r="KE93" s="321"/>
      <c r="KF93" s="321"/>
      <c r="KG93" s="321"/>
      <c r="KH93" s="321"/>
      <c r="KI93" s="321"/>
      <c r="KO93" s="321" t="s">
        <v>344</v>
      </c>
      <c r="KP93" s="321"/>
      <c r="KQ93" s="321"/>
      <c r="KR93" s="321"/>
      <c r="KS93" s="321"/>
      <c r="KT93" s="321"/>
      <c r="KU93" s="321"/>
      <c r="KV93" s="321"/>
      <c r="KW93" s="321"/>
      <c r="KX93" s="22"/>
      <c r="KY93" s="22"/>
      <c r="KZ93" s="22"/>
      <c r="LA93" s="22"/>
      <c r="LB93" s="22"/>
      <c r="LC93" s="321" t="s">
        <v>346</v>
      </c>
      <c r="LD93" s="321"/>
      <c r="LE93" s="321"/>
      <c r="LF93" s="321"/>
      <c r="LG93" s="321"/>
      <c r="LH93" s="321"/>
      <c r="LI93" s="321"/>
      <c r="LJ93" s="321"/>
      <c r="LK93" s="321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20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20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20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20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20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20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20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20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20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20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34" t="s">
        <v>158</v>
      </c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  <c r="AN99" s="334"/>
      <c r="AO99" s="334"/>
      <c r="AP99" s="334"/>
      <c r="AR99" s="334" t="s">
        <v>260</v>
      </c>
      <c r="AS99" s="334"/>
      <c r="AT99" s="334"/>
      <c r="AU99" s="334"/>
      <c r="AV99" s="334"/>
      <c r="AW99" s="334"/>
      <c r="AX99" s="334"/>
      <c r="AY99" s="334"/>
      <c r="AZ99" s="334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31" t="s">
        <v>342</v>
      </c>
      <c r="JQ99" s="331"/>
      <c r="JR99" s="331"/>
      <c r="JS99" s="331"/>
      <c r="JT99" s="331"/>
      <c r="JU99" s="331"/>
      <c r="JV99" s="331"/>
      <c r="JW99" s="331"/>
      <c r="JX99" s="331"/>
      <c r="JY99" s="331"/>
      <c r="JZ99" s="331"/>
      <c r="KA99" s="331"/>
      <c r="KB99" s="331"/>
      <c r="KC99" s="331"/>
      <c r="KD99" s="331"/>
      <c r="KE99" s="331"/>
      <c r="KF99" s="331"/>
      <c r="KG99" s="331"/>
      <c r="KH99" s="331"/>
      <c r="KI99" s="331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33" t="s">
        <v>145</v>
      </c>
      <c r="BE101" s="333"/>
      <c r="BF101" s="333"/>
      <c r="BG101" s="333"/>
      <c r="BH101" s="333"/>
      <c r="CN101" s="321" t="s">
        <v>1</v>
      </c>
      <c r="CO101" s="321"/>
      <c r="CP101" s="321"/>
      <c r="CQ101" s="321"/>
      <c r="CR101" s="321"/>
      <c r="CS101" s="321"/>
      <c r="CT101" s="321"/>
      <c r="CU101" s="321"/>
      <c r="CV101" s="321"/>
      <c r="CW101" s="321"/>
      <c r="CX101" s="321"/>
      <c r="CY101" s="321"/>
      <c r="CZ101" s="321"/>
      <c r="DA101" s="321"/>
      <c r="DB101" s="321"/>
      <c r="DC101" s="321"/>
      <c r="DD101" s="321"/>
      <c r="DE101" s="321"/>
      <c r="DF101" s="321"/>
      <c r="DL101" s="321" t="s">
        <v>110</v>
      </c>
      <c r="DM101" s="321"/>
      <c r="DN101" s="321"/>
      <c r="DO101" s="321"/>
      <c r="DP101" s="321"/>
      <c r="DQ101" s="321"/>
      <c r="DR101" s="321"/>
      <c r="DS101" s="321"/>
      <c r="DT101" s="321"/>
      <c r="DU101" s="321"/>
      <c r="DV101" s="321"/>
      <c r="DW101" s="321"/>
      <c r="DX101" s="321"/>
      <c r="DY101" s="321"/>
      <c r="DZ101" s="321"/>
      <c r="EA101" s="321"/>
      <c r="EB101" s="321"/>
      <c r="EC101" s="321"/>
      <c r="ED101" s="321"/>
      <c r="EE101" s="321"/>
      <c r="EI101" s="321" t="s">
        <v>110</v>
      </c>
      <c r="EJ101" s="321"/>
      <c r="EK101" s="321"/>
      <c r="EL101" s="321"/>
      <c r="EM101" s="321"/>
      <c r="EN101" s="321"/>
      <c r="EO101" s="321"/>
      <c r="EP101" s="321"/>
      <c r="EQ101" s="321"/>
      <c r="ER101" s="321"/>
      <c r="ES101" s="321"/>
      <c r="ET101" s="321"/>
      <c r="EU101" s="321"/>
      <c r="EV101" s="321"/>
      <c r="EW101" s="321"/>
      <c r="EX101" s="321"/>
      <c r="EY101" s="321"/>
      <c r="EZ101" s="321"/>
      <c r="FA101" s="321"/>
      <c r="FB101" s="321"/>
      <c r="FE101" s="209"/>
      <c r="FF101" s="17"/>
      <c r="FG101" s="17"/>
      <c r="FH101" s="17"/>
      <c r="FI101" s="17"/>
      <c r="FJ101" s="17"/>
      <c r="FK101" s="17"/>
      <c r="FL101" s="321" t="s">
        <v>110</v>
      </c>
      <c r="FM101" s="321"/>
      <c r="FN101" s="321"/>
      <c r="FO101" s="321"/>
      <c r="FP101" s="321"/>
      <c r="FQ101" s="321"/>
      <c r="FR101" s="321"/>
      <c r="FS101" s="321"/>
      <c r="FT101" s="321"/>
      <c r="FU101" s="321"/>
      <c r="FV101" s="321"/>
      <c r="FW101" s="321"/>
      <c r="FX101" s="321"/>
      <c r="FY101" s="321"/>
      <c r="FZ101" s="321"/>
      <c r="GA101" s="321"/>
      <c r="GB101" s="321"/>
      <c r="GC101" s="321"/>
      <c r="GD101" s="321"/>
      <c r="GE101" s="321"/>
      <c r="GF101" s="17"/>
      <c r="GG101" s="17"/>
      <c r="GH101" s="17"/>
      <c r="GI101" s="17"/>
      <c r="GJ101" s="17"/>
      <c r="GK101" s="330"/>
      <c r="GL101" s="330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45" t="s">
        <v>340</v>
      </c>
      <c r="JQ101" s="345"/>
      <c r="JR101" s="345"/>
      <c r="JS101" s="345"/>
      <c r="JT101" s="345"/>
      <c r="JU101" s="345"/>
      <c r="JV101" s="345"/>
      <c r="JW101" s="345"/>
      <c r="JX101" s="345"/>
      <c r="JY101" s="345"/>
      <c r="JZ101" s="345"/>
      <c r="KA101" s="345"/>
      <c r="KB101" s="345"/>
      <c r="KC101" s="345"/>
      <c r="KD101" s="345"/>
      <c r="KE101" s="345"/>
      <c r="KF101" s="345"/>
      <c r="KG101" s="345"/>
      <c r="KH101" s="345"/>
      <c r="KI101" s="345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2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29">
        <f>SUM(C103:V104)</f>
        <v>98220</v>
      </c>
      <c r="X103" s="325" t="s">
        <v>254</v>
      </c>
      <c r="BB103" s="320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20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20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20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20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31" t="s">
        <v>341</v>
      </c>
      <c r="JQ103" s="331"/>
      <c r="JR103" s="331"/>
      <c r="JS103" s="331"/>
      <c r="JT103" s="331"/>
      <c r="JU103" s="331"/>
      <c r="JV103" s="331"/>
      <c r="JW103" s="331"/>
      <c r="JX103" s="331"/>
      <c r="JY103" s="331"/>
      <c r="JZ103" s="331"/>
      <c r="KA103" s="331"/>
      <c r="KB103" s="331"/>
      <c r="KC103" s="331"/>
      <c r="KD103" s="331"/>
      <c r="KE103" s="331"/>
      <c r="KF103" s="331"/>
      <c r="KG103" s="331"/>
      <c r="KH103" s="331"/>
      <c r="KI103" s="331"/>
    </row>
    <row r="104" spans="1:295" ht="18" customHeight="1">
      <c r="A104" s="32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29"/>
      <c r="X104" s="325"/>
      <c r="BB104" s="320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20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20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20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20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2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23"/>
      <c r="BB105" s="320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20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20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20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20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2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23"/>
      <c r="BB106" s="320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20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20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20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20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2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23"/>
      <c r="BB107" s="320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20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20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20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20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2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23"/>
      <c r="BB108" s="320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20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20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20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20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2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23"/>
      <c r="BB109" s="320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20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20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20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20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2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23"/>
      <c r="BB110" s="320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20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20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20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20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2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23"/>
      <c r="BB111" s="320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20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20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20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20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2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23"/>
      <c r="BB112" s="320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20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20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20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20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2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23"/>
      <c r="BB113" s="320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20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20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20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20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2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23"/>
      <c r="BB114" s="320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20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20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20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20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2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23"/>
      <c r="BB115" s="320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20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20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20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20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2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23"/>
      <c r="BB116" s="320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20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20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20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20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2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23"/>
      <c r="BB117" s="320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20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20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20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20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2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23"/>
      <c r="BB118" s="320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20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20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20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20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2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23"/>
      <c r="BB119" s="320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20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20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20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20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2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23"/>
      <c r="BB120" s="320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20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20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20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20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2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23"/>
      <c r="BB121" s="320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20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20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20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20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21"/>
      <c r="D122" s="321"/>
      <c r="E122" s="321"/>
      <c r="F122" s="321"/>
      <c r="G122" s="321"/>
      <c r="H122" s="321"/>
      <c r="I122" s="321"/>
      <c r="J122" s="321"/>
      <c r="K122" s="321"/>
      <c r="L122" s="321"/>
      <c r="M122" s="321"/>
      <c r="N122" s="321"/>
      <c r="O122" s="321"/>
      <c r="P122" s="321"/>
      <c r="Q122" s="321"/>
      <c r="R122" s="321"/>
      <c r="S122" s="321"/>
      <c r="T122" s="321"/>
      <c r="U122" s="321"/>
      <c r="V122" s="321"/>
      <c r="BD122" s="334" t="s">
        <v>146</v>
      </c>
      <c r="BE122" s="334"/>
      <c r="BF122" s="334"/>
      <c r="BG122" s="334"/>
      <c r="BH122" s="334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21" t="s">
        <v>111</v>
      </c>
      <c r="CO122" s="321"/>
      <c r="CP122" s="321"/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C122" s="321"/>
      <c r="DD122" s="321"/>
      <c r="DE122" s="321"/>
      <c r="DF122" s="321"/>
      <c r="DL122" s="340" t="s">
        <v>18</v>
      </c>
      <c r="DM122" s="340"/>
      <c r="DN122" s="340"/>
      <c r="DO122" s="340"/>
      <c r="DP122" s="340"/>
      <c r="DQ122" s="340"/>
      <c r="DR122" s="340"/>
      <c r="DS122" s="340"/>
      <c r="DT122" s="340"/>
      <c r="DU122" s="340"/>
      <c r="DV122" s="340"/>
      <c r="DW122" s="340"/>
      <c r="DX122" s="340"/>
      <c r="DY122" s="340"/>
      <c r="DZ122" s="340"/>
      <c r="EA122" s="340"/>
      <c r="EB122" s="340"/>
      <c r="EC122" s="340"/>
      <c r="ED122" s="340"/>
      <c r="EE122" s="340"/>
      <c r="EI122" s="330" t="s">
        <v>129</v>
      </c>
      <c r="EJ122" s="330"/>
      <c r="EK122" s="330"/>
      <c r="EL122" s="330"/>
      <c r="EM122" s="330"/>
      <c r="EN122" s="330"/>
      <c r="EO122" s="330"/>
      <c r="EP122" s="330"/>
      <c r="EQ122" s="330"/>
      <c r="ER122" s="330"/>
      <c r="ES122" s="330"/>
      <c r="ET122" s="330"/>
      <c r="EU122" s="330"/>
      <c r="EV122" s="330"/>
      <c r="EW122" s="330"/>
      <c r="EX122" s="330"/>
      <c r="EY122" s="330"/>
      <c r="EZ122" s="330"/>
      <c r="FA122" s="330"/>
      <c r="FB122" s="330"/>
      <c r="FE122" s="209"/>
      <c r="FF122" s="17"/>
      <c r="FG122" s="17"/>
      <c r="FH122" s="17"/>
      <c r="FI122" s="17"/>
      <c r="FJ122" s="17"/>
      <c r="FK122" s="17"/>
      <c r="FL122" s="330" t="s">
        <v>176</v>
      </c>
      <c r="FM122" s="330"/>
      <c r="FN122" s="330"/>
      <c r="FO122" s="330"/>
      <c r="FP122" s="330"/>
      <c r="FQ122" s="330"/>
      <c r="FR122" s="330"/>
      <c r="FS122" s="330"/>
      <c r="FT122" s="330"/>
      <c r="FU122" s="330"/>
      <c r="FV122" s="330"/>
      <c r="FW122" s="330"/>
      <c r="FX122" s="330"/>
      <c r="FY122" s="330"/>
      <c r="FZ122" s="330"/>
      <c r="GA122" s="330"/>
      <c r="GB122" s="330"/>
      <c r="GC122" s="330"/>
      <c r="GD122" s="330"/>
      <c r="GE122" s="330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21" t="s">
        <v>110</v>
      </c>
      <c r="CO124" s="321"/>
      <c r="CP124" s="321"/>
      <c r="CQ124" s="321"/>
      <c r="CR124" s="321"/>
      <c r="CS124" s="321"/>
      <c r="CT124" s="321"/>
      <c r="CU124" s="321"/>
      <c r="CV124" s="321"/>
      <c r="CW124" s="321"/>
      <c r="CX124" s="321"/>
      <c r="CY124" s="321"/>
      <c r="CZ124" s="321"/>
      <c r="DA124" s="321"/>
      <c r="DB124" s="321"/>
      <c r="DC124" s="321"/>
      <c r="DD124" s="321"/>
      <c r="DE124" s="321"/>
      <c r="DF124" s="321"/>
      <c r="DG124" s="321"/>
      <c r="DL124" s="321" t="s">
        <v>110</v>
      </c>
      <c r="DM124" s="321"/>
      <c r="DN124" s="321"/>
      <c r="DO124" s="321"/>
      <c r="DP124" s="321"/>
      <c r="DQ124" s="321"/>
      <c r="DR124" s="321"/>
      <c r="DS124" s="321"/>
      <c r="DT124" s="321"/>
      <c r="DU124" s="321"/>
      <c r="DV124" s="321"/>
      <c r="DW124" s="321"/>
      <c r="DX124" s="321"/>
      <c r="DY124" s="321"/>
      <c r="DZ124" s="321"/>
      <c r="EA124" s="321"/>
      <c r="EB124" s="321"/>
      <c r="EC124" s="321"/>
      <c r="ED124" s="321"/>
      <c r="EE124" s="321"/>
      <c r="EI124" s="321" t="s">
        <v>110</v>
      </c>
      <c r="EJ124" s="321"/>
      <c r="EK124" s="321"/>
      <c r="EL124" s="321"/>
      <c r="EM124" s="321"/>
      <c r="EN124" s="321"/>
      <c r="EO124" s="321"/>
      <c r="EP124" s="321"/>
      <c r="EQ124" s="321"/>
      <c r="ER124" s="321"/>
      <c r="ES124" s="321"/>
      <c r="ET124" s="321"/>
      <c r="EU124" s="321"/>
      <c r="EV124" s="321"/>
      <c r="EW124" s="321"/>
      <c r="EX124" s="321"/>
      <c r="EY124" s="321"/>
      <c r="EZ124" s="321"/>
      <c r="FA124" s="321"/>
      <c r="FB124" s="321"/>
      <c r="FE124" s="209"/>
      <c r="FF124" s="17"/>
      <c r="FG124" s="17"/>
      <c r="FH124" s="17"/>
      <c r="FI124" s="36"/>
      <c r="FJ124" s="36"/>
      <c r="FK124" s="36"/>
      <c r="FL124" s="339"/>
      <c r="FM124" s="339"/>
      <c r="FN124" s="339"/>
      <c r="FO124" s="339"/>
      <c r="FP124" s="339"/>
      <c r="FQ124" s="339"/>
      <c r="FR124" s="339"/>
      <c r="FS124" s="339"/>
      <c r="FT124" s="339"/>
      <c r="FU124" s="339"/>
      <c r="FV124" s="339"/>
      <c r="FW124" s="339"/>
      <c r="FX124" s="339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28" t="s">
        <v>124</v>
      </c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8"/>
      <c r="S125" s="328"/>
      <c r="T125" s="328"/>
      <c r="U125" s="328"/>
      <c r="V125" s="328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32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32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32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32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44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32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32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32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32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44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32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32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32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32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44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32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32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32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32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44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32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32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32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32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44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32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32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32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32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44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32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32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32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32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44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32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32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32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32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44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32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32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32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32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44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32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32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32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32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44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32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32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32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32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44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32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32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32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32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44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32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32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32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32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44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32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32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32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32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44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32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32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32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32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44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32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32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32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32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44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32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32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32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32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44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32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32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32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32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44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32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32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32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32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44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32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32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32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32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44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21" t="s">
        <v>106</v>
      </c>
      <c r="Y146" s="321"/>
      <c r="Z146" s="321"/>
      <c r="AA146" s="321"/>
      <c r="AB146" s="321"/>
      <c r="AC146" s="321"/>
      <c r="AD146" s="321"/>
      <c r="AE146" s="321"/>
      <c r="AF146" s="321"/>
      <c r="AG146" s="321"/>
      <c r="AH146" s="321"/>
      <c r="AI146" s="321"/>
      <c r="AJ146" s="321"/>
      <c r="AK146" s="321"/>
      <c r="AL146" s="321"/>
      <c r="AM146" s="321"/>
      <c r="AN146" s="321"/>
      <c r="AO146" s="321"/>
      <c r="AP146" s="321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21" t="s">
        <v>113</v>
      </c>
      <c r="CO146" s="321"/>
      <c r="CP146" s="321"/>
      <c r="CQ146" s="321"/>
      <c r="CR146" s="321"/>
      <c r="CS146" s="321"/>
      <c r="CT146" s="321"/>
      <c r="CU146" s="321"/>
      <c r="CV146" s="321"/>
      <c r="CW146" s="321"/>
      <c r="CX146" s="321"/>
      <c r="CY146" s="321"/>
      <c r="CZ146" s="321"/>
      <c r="DA146" s="321"/>
      <c r="DB146" s="321"/>
      <c r="DC146" s="321"/>
      <c r="DD146" s="321"/>
      <c r="DE146" s="321"/>
      <c r="DF146" s="321"/>
      <c r="DG146" s="321"/>
      <c r="DL146" s="321" t="s">
        <v>140</v>
      </c>
      <c r="DM146" s="321"/>
      <c r="DN146" s="321"/>
      <c r="DO146" s="321"/>
      <c r="DP146" s="321"/>
      <c r="DQ146" s="321"/>
      <c r="DR146" s="321"/>
      <c r="DS146" s="321"/>
      <c r="DT146" s="321"/>
      <c r="DU146" s="321"/>
      <c r="DV146" s="321"/>
      <c r="DW146" s="321"/>
      <c r="DX146" s="321"/>
      <c r="DY146" s="321"/>
      <c r="DZ146" s="321"/>
      <c r="EA146" s="321"/>
      <c r="EB146" s="321"/>
      <c r="EC146" s="321"/>
      <c r="ED146" s="321"/>
      <c r="EE146" s="321"/>
      <c r="EI146" s="321" t="s">
        <v>135</v>
      </c>
      <c r="EJ146" s="321"/>
      <c r="EK146" s="321"/>
      <c r="EL146" s="321"/>
      <c r="EM146" s="321"/>
      <c r="EN146" s="321"/>
      <c r="EO146" s="321"/>
      <c r="EP146" s="321"/>
      <c r="EQ146" s="321"/>
      <c r="ER146" s="321"/>
      <c r="ES146" s="321"/>
      <c r="ET146" s="321"/>
      <c r="EU146" s="321"/>
      <c r="EV146" s="321"/>
      <c r="EW146" s="321"/>
      <c r="EX146" s="321"/>
      <c r="EY146" s="321"/>
      <c r="EZ146" s="321"/>
      <c r="FA146" s="321"/>
      <c r="FB146" s="321"/>
      <c r="FE146" s="209"/>
      <c r="FF146" s="17"/>
      <c r="FG146" s="17"/>
      <c r="FH146" s="17"/>
      <c r="FI146" s="36"/>
      <c r="FJ146" s="36"/>
      <c r="FK146" s="36"/>
      <c r="FL146" s="339"/>
      <c r="FM146" s="339"/>
      <c r="FN146" s="339"/>
      <c r="FO146" s="339"/>
      <c r="FP146" s="339"/>
      <c r="FQ146" s="339"/>
      <c r="FR146" s="339"/>
      <c r="FS146" s="339"/>
      <c r="FT146" s="339"/>
      <c r="FU146" s="339"/>
      <c r="FV146" s="339"/>
      <c r="FW146" s="339"/>
      <c r="FX146" s="339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20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20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20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20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20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31" t="s">
        <v>153</v>
      </c>
      <c r="Y152" s="331"/>
      <c r="Z152" s="331"/>
      <c r="AA152" s="331"/>
      <c r="AB152" s="331"/>
      <c r="AC152" s="331"/>
      <c r="AD152" s="331"/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37" t="s">
        <v>121</v>
      </c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7"/>
      <c r="T157" s="337"/>
      <c r="U157" s="337"/>
      <c r="V157" s="337"/>
      <c r="W157" s="337"/>
      <c r="X157" s="337"/>
      <c r="Y157" s="337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21" t="s">
        <v>122</v>
      </c>
      <c r="B159" s="321"/>
      <c r="C159" s="321"/>
      <c r="D159" s="321"/>
      <c r="E159" s="321"/>
      <c r="F159" s="321"/>
      <c r="G159" s="321"/>
      <c r="H159" s="321"/>
      <c r="I159" s="321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32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32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32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32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32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32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32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32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32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32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32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32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32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32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32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32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32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32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32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32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21" t="s">
        <v>161</v>
      </c>
      <c r="B185" s="321"/>
      <c r="C185" s="321"/>
      <c r="D185" s="321"/>
      <c r="E185" s="321"/>
      <c r="F185" s="321"/>
      <c r="G185" s="321"/>
      <c r="H185" s="321"/>
      <c r="I185" s="321"/>
      <c r="J185" s="321"/>
      <c r="K185" s="321"/>
      <c r="L185" s="321"/>
      <c r="M185" s="321"/>
      <c r="N185" s="321"/>
      <c r="O185" s="321"/>
      <c r="P185" s="321"/>
      <c r="Q185" s="321"/>
      <c r="R185" s="321"/>
      <c r="S185" s="321"/>
      <c r="T185" s="321"/>
      <c r="U185" s="321"/>
      <c r="V185" s="321"/>
      <c r="W185" s="321"/>
      <c r="X185" s="321"/>
      <c r="Y185" s="321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33" t="s">
        <v>145</v>
      </c>
      <c r="D187" s="333"/>
      <c r="E187" s="333"/>
      <c r="F187" s="333"/>
      <c r="G187" s="333"/>
      <c r="I187" s="333" t="s">
        <v>145</v>
      </c>
      <c r="J187" s="333"/>
      <c r="K187" s="333"/>
      <c r="L187" s="333"/>
      <c r="M187" s="333"/>
      <c r="O187" s="333" t="s">
        <v>145</v>
      </c>
      <c r="P187" s="333"/>
      <c r="Q187" s="333"/>
      <c r="R187" s="333"/>
      <c r="S187" s="333"/>
      <c r="U187" s="333" t="s">
        <v>145</v>
      </c>
      <c r="V187" s="333"/>
      <c r="W187" s="333"/>
      <c r="X187" s="333"/>
      <c r="Y187" s="333"/>
      <c r="HO187" s="258"/>
      <c r="HP187" s="17"/>
      <c r="HQ187" s="17"/>
      <c r="HR187" s="17"/>
      <c r="HS187" s="17"/>
      <c r="HT187" s="17"/>
      <c r="HU187" s="17"/>
      <c r="HV187" s="330" t="s">
        <v>1</v>
      </c>
      <c r="HW187" s="330"/>
      <c r="HX187" s="330"/>
      <c r="HY187" s="330"/>
      <c r="HZ187" s="330"/>
      <c r="IA187" s="330"/>
      <c r="IB187" s="330"/>
      <c r="IC187" s="330"/>
      <c r="ID187" s="330"/>
      <c r="IE187" s="330"/>
      <c r="IF187" s="330"/>
      <c r="IG187" s="330"/>
      <c r="IH187" s="330"/>
      <c r="II187" s="330"/>
      <c r="IJ187" s="330"/>
      <c r="IK187" s="330"/>
      <c r="IL187" s="330"/>
      <c r="IM187" s="330"/>
      <c r="IN187" s="330"/>
      <c r="IO187" s="243"/>
      <c r="IP187" s="17"/>
      <c r="IQ187" s="17"/>
      <c r="IR187" s="330" t="s">
        <v>110</v>
      </c>
      <c r="IS187" s="330"/>
      <c r="IT187" s="330"/>
      <c r="IU187" s="330"/>
      <c r="IV187" s="330"/>
      <c r="IW187" s="330"/>
      <c r="IX187" s="330"/>
      <c r="IY187" s="330"/>
      <c r="IZ187" s="330"/>
      <c r="JA187" s="330"/>
      <c r="JB187" s="330"/>
      <c r="JC187" s="330"/>
      <c r="JD187" s="330"/>
      <c r="JE187" s="330"/>
      <c r="JF187" s="330"/>
      <c r="JG187" s="330"/>
      <c r="JH187" s="330"/>
      <c r="JI187" s="330"/>
      <c r="JJ187" s="330"/>
      <c r="JK187" s="330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20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20"/>
      <c r="HO189" s="259"/>
      <c r="HP189" s="338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38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20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20"/>
      <c r="HO190" s="259"/>
      <c r="HP190" s="338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38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20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20"/>
      <c r="HO191" s="259"/>
      <c r="HP191" s="338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38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20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20"/>
      <c r="HO192" s="259"/>
      <c r="HP192" s="338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38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20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20"/>
      <c r="HO193" s="259"/>
      <c r="HP193" s="338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38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20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20"/>
      <c r="HO194" s="259"/>
      <c r="HP194" s="338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38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20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20"/>
      <c r="HO195" s="259"/>
      <c r="HP195" s="338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38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20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20"/>
      <c r="HO196" s="259"/>
      <c r="HP196" s="338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38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20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20"/>
      <c r="HO197" s="259"/>
      <c r="HP197" s="338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38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20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20"/>
      <c r="HO198" s="259"/>
      <c r="HP198" s="338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38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20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20"/>
      <c r="HO199" s="259"/>
      <c r="HP199" s="338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38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20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20"/>
      <c r="HO200" s="259"/>
      <c r="HP200" s="338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38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20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20"/>
      <c r="HO201" s="259"/>
      <c r="HP201" s="338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38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20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20"/>
      <c r="HO202" s="259"/>
      <c r="HP202" s="338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38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20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20"/>
      <c r="HO203" s="259"/>
      <c r="HP203" s="338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38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20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20"/>
      <c r="HO204" s="259"/>
      <c r="HP204" s="338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38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20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20"/>
      <c r="HO205" s="259"/>
      <c r="HP205" s="338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38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20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20"/>
      <c r="HO206" s="259"/>
      <c r="HP206" s="338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38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20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20"/>
      <c r="HO207" s="259"/>
      <c r="HP207" s="338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38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21" t="s">
        <v>154</v>
      </c>
      <c r="D208" s="331"/>
      <c r="E208" s="331"/>
      <c r="F208" s="331"/>
      <c r="G208" s="331"/>
      <c r="I208" s="331" t="s">
        <v>155</v>
      </c>
      <c r="J208" s="331"/>
      <c r="K208" s="331"/>
      <c r="L208" s="331"/>
      <c r="M208" s="331"/>
      <c r="O208" s="331" t="s">
        <v>156</v>
      </c>
      <c r="P208" s="331"/>
      <c r="Q208" s="331"/>
      <c r="R208" s="331"/>
      <c r="S208" s="331"/>
      <c r="U208" s="331" t="s">
        <v>157</v>
      </c>
      <c r="V208" s="331"/>
      <c r="W208" s="331"/>
      <c r="X208" s="331"/>
      <c r="Y208" s="331"/>
      <c r="HO208" s="258"/>
      <c r="HP208" s="246"/>
      <c r="HQ208" s="17"/>
      <c r="HR208" s="246" t="s">
        <v>213</v>
      </c>
      <c r="HS208" s="17"/>
      <c r="HT208" s="17"/>
      <c r="HU208" s="17"/>
      <c r="HV208" s="330" t="s">
        <v>194</v>
      </c>
      <c r="HW208" s="330"/>
      <c r="HX208" s="330"/>
      <c r="HY208" s="330"/>
      <c r="HZ208" s="330"/>
      <c r="IA208" s="330"/>
      <c r="IB208" s="330"/>
      <c r="IC208" s="330"/>
      <c r="ID208" s="330"/>
      <c r="IE208" s="330"/>
      <c r="IF208" s="330"/>
      <c r="IG208" s="330"/>
      <c r="IH208" s="330"/>
      <c r="II208" s="330"/>
      <c r="IJ208" s="330"/>
      <c r="IK208" s="330"/>
      <c r="IL208" s="330"/>
      <c r="IM208" s="330"/>
      <c r="IN208" s="330"/>
      <c r="IO208" s="243"/>
      <c r="IP208" s="17"/>
      <c r="IQ208" s="17"/>
      <c r="IR208" s="343" t="s">
        <v>267</v>
      </c>
      <c r="IS208" s="343"/>
      <c r="IT208" s="343"/>
      <c r="IU208" s="343"/>
      <c r="IV208" s="343"/>
      <c r="IW208" s="343"/>
      <c r="IX208" s="343"/>
      <c r="IY208" s="343"/>
      <c r="IZ208" s="343"/>
      <c r="JA208" s="343"/>
      <c r="JB208" s="343"/>
      <c r="JC208" s="343"/>
      <c r="JD208" s="343"/>
      <c r="JE208" s="343"/>
      <c r="JF208" s="343"/>
      <c r="JG208" s="343"/>
      <c r="JH208" s="343"/>
      <c r="JI208" s="343"/>
      <c r="JJ208" s="343"/>
      <c r="JK208" s="343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31" t="s">
        <v>263</v>
      </c>
      <c r="IS210" s="331"/>
      <c r="IT210" s="331"/>
      <c r="IU210" s="331"/>
      <c r="IV210" s="331"/>
      <c r="IW210" s="331"/>
      <c r="IX210" s="331"/>
      <c r="IY210" s="331"/>
      <c r="IZ210" s="331"/>
      <c r="JA210" s="331"/>
      <c r="JB210" s="331"/>
      <c r="JC210" s="331"/>
      <c r="JD210" s="331"/>
      <c r="JE210" s="331"/>
      <c r="JF210" s="331"/>
      <c r="JG210" s="331"/>
      <c r="JH210" s="331"/>
      <c r="JI210" s="331"/>
      <c r="JJ210" s="331"/>
      <c r="JK210" s="331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46"/>
      <c r="D212" s="346"/>
      <c r="E212" s="346"/>
      <c r="F212" s="346"/>
      <c r="G212" s="346"/>
      <c r="H212" s="25"/>
      <c r="I212" s="346"/>
      <c r="J212" s="346"/>
      <c r="K212" s="346"/>
      <c r="L212" s="346"/>
      <c r="M212" s="346"/>
      <c r="N212" s="25"/>
      <c r="O212" s="346"/>
      <c r="P212" s="346"/>
      <c r="Q212" s="346"/>
      <c r="R212" s="346"/>
      <c r="S212" s="346"/>
      <c r="T212" s="25"/>
      <c r="U212" s="346"/>
      <c r="V212" s="346"/>
      <c r="W212" s="346"/>
      <c r="X212" s="346"/>
      <c r="Y212" s="346"/>
      <c r="Z212" s="25"/>
      <c r="HO212" s="258"/>
      <c r="HP212" s="17"/>
      <c r="HQ212" s="17"/>
      <c r="HR212" s="17"/>
      <c r="HS212" s="17"/>
      <c r="HT212" s="17"/>
      <c r="HU212" s="17"/>
      <c r="HV212" s="330" t="s">
        <v>1</v>
      </c>
      <c r="HW212" s="330"/>
      <c r="HX212" s="330"/>
      <c r="HY212" s="330"/>
      <c r="HZ212" s="330"/>
      <c r="IA212" s="330"/>
      <c r="IB212" s="330"/>
      <c r="IC212" s="330"/>
      <c r="ID212" s="330"/>
      <c r="IE212" s="330"/>
      <c r="IF212" s="330"/>
      <c r="IG212" s="330"/>
      <c r="IH212" s="330"/>
      <c r="II212" s="330"/>
      <c r="IJ212" s="330"/>
      <c r="IK212" s="330"/>
      <c r="IL212" s="330"/>
      <c r="IM212" s="330"/>
      <c r="IN212" s="330"/>
      <c r="IO212" s="280"/>
      <c r="IP212" s="17"/>
      <c r="IQ212" s="17"/>
      <c r="IR212" s="330" t="s">
        <v>110</v>
      </c>
      <c r="IS212" s="330"/>
      <c r="IT212" s="330"/>
      <c r="IU212" s="330"/>
      <c r="IV212" s="330"/>
      <c r="IW212" s="330"/>
      <c r="IX212" s="330"/>
      <c r="IY212" s="330"/>
      <c r="IZ212" s="330"/>
      <c r="JA212" s="330"/>
      <c r="JB212" s="330"/>
      <c r="JC212" s="330"/>
      <c r="JD212" s="330"/>
      <c r="JE212" s="330"/>
      <c r="JF212" s="330"/>
      <c r="JG212" s="330"/>
      <c r="JH212" s="330"/>
      <c r="JI212" s="330"/>
      <c r="JJ212" s="330"/>
      <c r="JK212" s="330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42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20"/>
      <c r="HO214" s="259"/>
      <c r="HP214" s="338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38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42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20"/>
      <c r="HO215" s="259"/>
      <c r="HP215" s="338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38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42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20"/>
      <c r="HO216" s="259"/>
      <c r="HP216" s="338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38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42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20"/>
      <c r="HO217" s="259"/>
      <c r="HP217" s="338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38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42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20"/>
      <c r="HO218" s="259"/>
      <c r="HP218" s="338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38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42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20"/>
      <c r="HO219" s="259"/>
      <c r="HP219" s="338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38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42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20"/>
      <c r="HO220" s="259"/>
      <c r="HP220" s="338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38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42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20"/>
      <c r="HO221" s="259"/>
      <c r="HP221" s="338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38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42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20"/>
      <c r="HO222" s="259"/>
      <c r="HP222" s="338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38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42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20"/>
      <c r="HO223" s="259"/>
      <c r="HP223" s="338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38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42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20"/>
      <c r="HO224" s="259"/>
      <c r="HP224" s="338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38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42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20"/>
      <c r="HO225" s="259"/>
      <c r="HP225" s="338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38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42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20"/>
      <c r="HO226" s="259"/>
      <c r="HP226" s="338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38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42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20"/>
      <c r="HO227" s="259"/>
      <c r="HP227" s="338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38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42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20"/>
      <c r="HO228" s="259"/>
      <c r="HP228" s="338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38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42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20"/>
      <c r="HO229" s="259"/>
      <c r="HP229" s="338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38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42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20"/>
      <c r="HO230" s="259"/>
      <c r="HP230" s="338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38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42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20"/>
      <c r="HO231" s="259"/>
      <c r="HP231" s="338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38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42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20"/>
      <c r="HO232" s="259"/>
      <c r="HP232" s="338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38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27"/>
      <c r="D233" s="334"/>
      <c r="E233" s="334"/>
      <c r="F233" s="334"/>
      <c r="G233" s="334"/>
      <c r="H233" s="25"/>
      <c r="I233" s="334"/>
      <c r="J233" s="334"/>
      <c r="K233" s="334"/>
      <c r="L233" s="334"/>
      <c r="M233" s="334"/>
      <c r="N233" s="25"/>
      <c r="O233" s="334"/>
      <c r="P233" s="334"/>
      <c r="Q233" s="334"/>
      <c r="R233" s="334"/>
      <c r="S233" s="334"/>
      <c r="T233" s="25"/>
      <c r="U233" s="334"/>
      <c r="V233" s="334"/>
      <c r="W233" s="334"/>
      <c r="X233" s="334"/>
      <c r="Y233" s="334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30" t="s">
        <v>265</v>
      </c>
      <c r="HW233" s="330"/>
      <c r="HX233" s="330"/>
      <c r="HY233" s="330"/>
      <c r="HZ233" s="330"/>
      <c r="IA233" s="330"/>
      <c r="IB233" s="330"/>
      <c r="IC233" s="330"/>
      <c r="ID233" s="330"/>
      <c r="IE233" s="330"/>
      <c r="IF233" s="330"/>
      <c r="IG233" s="330"/>
      <c r="IH233" s="330"/>
      <c r="II233" s="330"/>
      <c r="IJ233" s="330"/>
      <c r="IK233" s="330"/>
      <c r="IL233" s="330"/>
      <c r="IM233" s="330"/>
      <c r="IN233" s="330"/>
      <c r="IO233" s="280"/>
      <c r="IP233" s="17"/>
      <c r="IQ233" s="17"/>
      <c r="IR233" s="343" t="s">
        <v>266</v>
      </c>
      <c r="IS233" s="343"/>
      <c r="IT233" s="343"/>
      <c r="IU233" s="343"/>
      <c r="IV233" s="343"/>
      <c r="IW233" s="343"/>
      <c r="IX233" s="343"/>
      <c r="IY233" s="343"/>
      <c r="IZ233" s="343"/>
      <c r="JA233" s="343"/>
      <c r="JB233" s="343"/>
      <c r="JC233" s="343"/>
      <c r="JD233" s="343"/>
      <c r="JE233" s="343"/>
      <c r="JF233" s="343"/>
      <c r="JG233" s="343"/>
      <c r="JH233" s="343"/>
      <c r="JI233" s="343"/>
      <c r="JJ233" s="343"/>
      <c r="JK233" s="343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31" t="s">
        <v>268</v>
      </c>
      <c r="IS235" s="331"/>
      <c r="IT235" s="331"/>
      <c r="IU235" s="331"/>
      <c r="IV235" s="331"/>
      <c r="IW235" s="331"/>
      <c r="IX235" s="331"/>
      <c r="IY235" s="331"/>
      <c r="IZ235" s="331"/>
      <c r="JA235" s="331"/>
      <c r="JB235" s="331"/>
      <c r="JC235" s="331"/>
      <c r="JD235" s="331"/>
      <c r="JE235" s="331"/>
      <c r="JF235" s="331"/>
      <c r="JG235" s="331"/>
      <c r="JH235" s="331"/>
      <c r="JI235" s="331"/>
      <c r="JJ235" s="331"/>
      <c r="JK235" s="331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46"/>
      <c r="D237" s="346"/>
      <c r="E237" s="346"/>
      <c r="F237" s="346"/>
      <c r="G237" s="346"/>
      <c r="H237" s="25"/>
      <c r="I237" s="346"/>
      <c r="J237" s="346"/>
      <c r="K237" s="346"/>
      <c r="L237" s="346"/>
      <c r="M237" s="346"/>
      <c r="N237" s="25"/>
      <c r="O237" s="346"/>
      <c r="P237" s="346"/>
      <c r="Q237" s="346"/>
      <c r="R237" s="346"/>
      <c r="S237" s="346"/>
      <c r="T237" s="25"/>
      <c r="U237" s="346"/>
      <c r="V237" s="346"/>
      <c r="W237" s="346"/>
      <c r="X237" s="346"/>
      <c r="Y237" s="346"/>
      <c r="Z237" s="25"/>
      <c r="HO237" s="258"/>
      <c r="HP237" s="17"/>
      <c r="HQ237" s="17"/>
      <c r="HR237" s="17"/>
      <c r="HS237" s="17"/>
      <c r="HT237" s="17"/>
      <c r="HU237" s="17"/>
      <c r="HV237" s="330" t="s">
        <v>1</v>
      </c>
      <c r="HW237" s="330"/>
      <c r="HX237" s="330"/>
      <c r="HY237" s="330"/>
      <c r="HZ237" s="330"/>
      <c r="IA237" s="330"/>
      <c r="IB237" s="330"/>
      <c r="IC237" s="330"/>
      <c r="ID237" s="330"/>
      <c r="IE237" s="330"/>
      <c r="IF237" s="330"/>
      <c r="IG237" s="330"/>
      <c r="IH237" s="330"/>
      <c r="II237" s="330"/>
      <c r="IJ237" s="330"/>
      <c r="IK237" s="330"/>
      <c r="IL237" s="330"/>
      <c r="IM237" s="330"/>
      <c r="IN237" s="330"/>
      <c r="IO237" s="280"/>
      <c r="IP237" s="17"/>
      <c r="IQ237" s="17"/>
      <c r="IR237" s="330" t="s">
        <v>110</v>
      </c>
      <c r="IS237" s="330"/>
      <c r="IT237" s="330"/>
      <c r="IU237" s="330"/>
      <c r="IV237" s="330"/>
      <c r="IW237" s="330"/>
      <c r="IX237" s="330"/>
      <c r="IY237" s="330"/>
      <c r="IZ237" s="330"/>
      <c r="JA237" s="330"/>
      <c r="JB237" s="330"/>
      <c r="JC237" s="330"/>
      <c r="JD237" s="330"/>
      <c r="JE237" s="330"/>
      <c r="JF237" s="330"/>
      <c r="JG237" s="330"/>
      <c r="JH237" s="330"/>
      <c r="JI237" s="330"/>
      <c r="JJ237" s="330"/>
      <c r="JK237" s="330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42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20"/>
      <c r="HO239" s="259"/>
      <c r="HP239" s="338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38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42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20"/>
      <c r="HO240" s="259"/>
      <c r="HP240" s="338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38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42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20"/>
      <c r="HO241" s="259"/>
      <c r="HP241" s="338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38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42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20"/>
      <c r="HO242" s="259"/>
      <c r="HP242" s="338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38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42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20"/>
      <c r="HO243" s="259"/>
      <c r="HP243" s="338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38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42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20"/>
      <c r="HO244" s="259"/>
      <c r="HP244" s="338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38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42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20"/>
      <c r="HO245" s="259"/>
      <c r="HP245" s="338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38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42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20"/>
      <c r="HO246" s="259"/>
      <c r="HP246" s="338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38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42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20"/>
      <c r="HO247" s="259"/>
      <c r="HP247" s="338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38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42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20"/>
      <c r="HO248" s="259"/>
      <c r="HP248" s="338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38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42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20"/>
      <c r="HO249" s="259"/>
      <c r="HP249" s="338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38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42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20"/>
      <c r="HO250" s="259"/>
      <c r="HP250" s="338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38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42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20"/>
      <c r="HO251" s="259"/>
      <c r="HP251" s="338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38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42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20"/>
      <c r="HO252" s="259"/>
      <c r="HP252" s="338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38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42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20"/>
      <c r="HO253" s="259"/>
      <c r="HP253" s="338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38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42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20"/>
      <c r="HO254" s="259"/>
      <c r="HP254" s="338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38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42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20"/>
      <c r="HO255" s="259"/>
      <c r="HP255" s="338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38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42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20"/>
      <c r="HO256" s="259"/>
      <c r="HP256" s="338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38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42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20"/>
      <c r="HO257" s="259"/>
      <c r="HP257" s="338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38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27"/>
      <c r="D258" s="334"/>
      <c r="E258" s="334"/>
      <c r="F258" s="334"/>
      <c r="G258" s="334"/>
      <c r="H258" s="25"/>
      <c r="I258" s="334"/>
      <c r="J258" s="334"/>
      <c r="K258" s="334"/>
      <c r="L258" s="334"/>
      <c r="M258" s="334"/>
      <c r="N258" s="25"/>
      <c r="O258" s="334"/>
      <c r="P258" s="334"/>
      <c r="Q258" s="334"/>
      <c r="R258" s="334"/>
      <c r="S258" s="334"/>
      <c r="T258" s="25"/>
      <c r="U258" s="334"/>
      <c r="V258" s="334"/>
      <c r="W258" s="334"/>
      <c r="X258" s="334"/>
      <c r="Y258" s="334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30" t="s">
        <v>270</v>
      </c>
      <c r="HW258" s="330"/>
      <c r="HX258" s="330"/>
      <c r="HY258" s="330"/>
      <c r="HZ258" s="330"/>
      <c r="IA258" s="330"/>
      <c r="IB258" s="330"/>
      <c r="IC258" s="330"/>
      <c r="ID258" s="330"/>
      <c r="IE258" s="330"/>
      <c r="IF258" s="330"/>
      <c r="IG258" s="330"/>
      <c r="IH258" s="330"/>
      <c r="II258" s="330"/>
      <c r="IJ258" s="330"/>
      <c r="IK258" s="330"/>
      <c r="IL258" s="330"/>
      <c r="IM258" s="330"/>
      <c r="IN258" s="330"/>
      <c r="IO258" s="280"/>
      <c r="IP258" s="17"/>
      <c r="IQ258" s="17"/>
      <c r="IR258" s="343" t="s">
        <v>271</v>
      </c>
      <c r="IS258" s="343"/>
      <c r="IT258" s="343"/>
      <c r="IU258" s="343"/>
      <c r="IV258" s="343"/>
      <c r="IW258" s="343"/>
      <c r="IX258" s="343"/>
      <c r="IY258" s="343"/>
      <c r="IZ258" s="343"/>
      <c r="JA258" s="343"/>
      <c r="JB258" s="343"/>
      <c r="JC258" s="343"/>
      <c r="JD258" s="343"/>
      <c r="JE258" s="343"/>
      <c r="JF258" s="343"/>
      <c r="JG258" s="343"/>
      <c r="JH258" s="343"/>
      <c r="JI258" s="343"/>
      <c r="JJ258" s="343"/>
      <c r="JK258" s="343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31" t="s">
        <v>272</v>
      </c>
      <c r="IS260" s="331"/>
      <c r="IT260" s="331"/>
      <c r="IU260" s="331"/>
      <c r="IV260" s="331"/>
      <c r="IW260" s="331"/>
      <c r="IX260" s="331"/>
      <c r="IY260" s="331"/>
      <c r="IZ260" s="331"/>
      <c r="JA260" s="331"/>
      <c r="JB260" s="331"/>
      <c r="JC260" s="331"/>
      <c r="JD260" s="331"/>
      <c r="JE260" s="331"/>
      <c r="JF260" s="331"/>
      <c r="JG260" s="331"/>
      <c r="JH260" s="331"/>
      <c r="JI260" s="331"/>
      <c r="JJ260" s="331"/>
      <c r="JK260" s="331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30" t="s">
        <v>1</v>
      </c>
      <c r="HW262" s="330"/>
      <c r="HX262" s="330"/>
      <c r="HY262" s="330"/>
      <c r="HZ262" s="330"/>
      <c r="IA262" s="330"/>
      <c r="IB262" s="330"/>
      <c r="IC262" s="330"/>
      <c r="ID262" s="330"/>
      <c r="IE262" s="330"/>
      <c r="IF262" s="330"/>
      <c r="IG262" s="330"/>
      <c r="IH262" s="330"/>
      <c r="II262" s="330"/>
      <c r="IJ262" s="330"/>
      <c r="IK262" s="330"/>
      <c r="IL262" s="330"/>
      <c r="IM262" s="330"/>
      <c r="IN262" s="330"/>
      <c r="IO262" s="36"/>
      <c r="IP262" s="17"/>
      <c r="IQ262" s="17"/>
      <c r="IR262" s="330" t="s">
        <v>110</v>
      </c>
      <c r="IS262" s="330"/>
      <c r="IT262" s="330"/>
      <c r="IU262" s="330"/>
      <c r="IV262" s="330"/>
      <c r="IW262" s="330"/>
      <c r="IX262" s="330"/>
      <c r="IY262" s="330"/>
      <c r="IZ262" s="330"/>
      <c r="JA262" s="330"/>
      <c r="JB262" s="330"/>
      <c r="JC262" s="330"/>
      <c r="JD262" s="330"/>
      <c r="JE262" s="330"/>
      <c r="JF262" s="330"/>
      <c r="JG262" s="330"/>
      <c r="JH262" s="330"/>
      <c r="JI262" s="330"/>
      <c r="JJ262" s="330"/>
      <c r="JK262" s="330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42"/>
      <c r="HO264" s="260"/>
      <c r="HP264" s="338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38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42"/>
      <c r="HO265" s="260"/>
      <c r="HP265" s="338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38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42"/>
      <c r="HO266" s="260"/>
      <c r="HP266" s="338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38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42"/>
      <c r="HO267" s="260"/>
      <c r="HP267" s="338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38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42"/>
      <c r="HO268" s="260"/>
      <c r="HP268" s="338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38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42"/>
      <c r="HO269" s="260"/>
      <c r="HP269" s="338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38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42"/>
      <c r="HO270" s="260"/>
      <c r="HP270" s="338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38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42"/>
      <c r="HO271" s="260"/>
      <c r="HP271" s="338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38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42"/>
      <c r="HO272" s="260"/>
      <c r="HP272" s="338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38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42"/>
      <c r="HO273" s="260"/>
      <c r="HP273" s="338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38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42"/>
      <c r="HO274" s="260"/>
      <c r="HP274" s="338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38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42"/>
      <c r="HO275" s="260"/>
      <c r="HP275" s="338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38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42"/>
      <c r="HO276" s="260"/>
      <c r="HP276" s="338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38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42"/>
      <c r="HO277" s="260"/>
      <c r="HP277" s="338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38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42"/>
      <c r="HO278" s="260"/>
      <c r="HP278" s="338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38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42"/>
      <c r="HO279" s="260"/>
      <c r="HP279" s="338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38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42"/>
      <c r="HO280" s="260"/>
      <c r="HP280" s="338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38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42"/>
      <c r="HO281" s="260"/>
      <c r="HP281" s="338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38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42"/>
      <c r="HO282" s="260"/>
      <c r="HP282" s="338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38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42"/>
      <c r="HO283" s="260"/>
      <c r="HP283" s="244"/>
      <c r="HQ283" s="36"/>
      <c r="HR283" s="246" t="s">
        <v>214</v>
      </c>
      <c r="HS283" s="36"/>
      <c r="HT283" s="36"/>
      <c r="HU283" s="36"/>
      <c r="HV283" s="330" t="s">
        <v>195</v>
      </c>
      <c r="HW283" s="330"/>
      <c r="HX283" s="330"/>
      <c r="HY283" s="330"/>
      <c r="HZ283" s="330"/>
      <c r="IA283" s="330"/>
      <c r="IB283" s="330"/>
      <c r="IC283" s="330"/>
      <c r="ID283" s="330"/>
      <c r="IE283" s="330"/>
      <c r="IF283" s="330"/>
      <c r="IG283" s="330"/>
      <c r="IH283" s="330"/>
      <c r="II283" s="330"/>
      <c r="IJ283" s="330"/>
      <c r="IK283" s="330"/>
      <c r="IL283" s="330"/>
      <c r="IM283" s="330"/>
      <c r="IN283" s="330"/>
      <c r="IO283" s="244"/>
      <c r="IP283" s="245"/>
      <c r="IQ283" s="39"/>
      <c r="IR283" s="343" t="s">
        <v>273</v>
      </c>
      <c r="IS283" s="343"/>
      <c r="IT283" s="343"/>
      <c r="IU283" s="343"/>
      <c r="IV283" s="343"/>
      <c r="IW283" s="343"/>
      <c r="IX283" s="343"/>
      <c r="IY283" s="343"/>
      <c r="IZ283" s="343"/>
      <c r="JA283" s="343"/>
      <c r="JB283" s="343"/>
      <c r="JC283" s="343"/>
      <c r="JD283" s="343"/>
      <c r="JE283" s="343"/>
      <c r="JF283" s="343"/>
      <c r="JG283" s="343"/>
      <c r="JH283" s="343"/>
      <c r="JI283" s="343"/>
      <c r="JJ283" s="343"/>
      <c r="JK283" s="343"/>
      <c r="JL283" s="254"/>
      <c r="JM283" s="17"/>
      <c r="JN283" s="17"/>
    </row>
    <row r="284" spans="222:274">
      <c r="HN284" s="342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42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31" t="s">
        <v>275</v>
      </c>
      <c r="IS285" s="331"/>
      <c r="IT285" s="331"/>
      <c r="IU285" s="331"/>
      <c r="IV285" s="331"/>
      <c r="IW285" s="331"/>
      <c r="IX285" s="331"/>
      <c r="IY285" s="331"/>
      <c r="IZ285" s="331"/>
      <c r="JA285" s="331"/>
      <c r="JB285" s="331"/>
      <c r="JC285" s="331"/>
      <c r="JD285" s="331"/>
      <c r="JE285" s="331"/>
      <c r="JF285" s="331"/>
      <c r="JG285" s="331"/>
      <c r="JH285" s="331"/>
      <c r="JI285" s="331"/>
      <c r="JJ285" s="331"/>
      <c r="JK285" s="331"/>
      <c r="JL285" s="254"/>
      <c r="JM285" s="17"/>
      <c r="JN285" s="17"/>
    </row>
    <row r="286" spans="222:274">
      <c r="HN286" s="342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42"/>
      <c r="HO287" s="258"/>
      <c r="HP287" s="17"/>
      <c r="HQ287" s="17"/>
      <c r="HR287" s="17"/>
      <c r="HS287" s="17"/>
      <c r="HT287" s="17"/>
      <c r="HU287" s="17"/>
      <c r="HV287" s="330" t="s">
        <v>1</v>
      </c>
      <c r="HW287" s="330"/>
      <c r="HX287" s="330"/>
      <c r="HY287" s="330"/>
      <c r="HZ287" s="330"/>
      <c r="IA287" s="330"/>
      <c r="IB287" s="330"/>
      <c r="IC287" s="330"/>
      <c r="ID287" s="330"/>
      <c r="IE287" s="330"/>
      <c r="IF287" s="330"/>
      <c r="IG287" s="330"/>
      <c r="IH287" s="330"/>
      <c r="II287" s="330"/>
      <c r="IJ287" s="330"/>
      <c r="IK287" s="330"/>
      <c r="IL287" s="330"/>
      <c r="IM287" s="330"/>
      <c r="IN287" s="330"/>
      <c r="IO287" s="36"/>
      <c r="IP287" s="17"/>
      <c r="IQ287" s="17"/>
      <c r="IR287" s="330" t="s">
        <v>110</v>
      </c>
      <c r="IS287" s="330"/>
      <c r="IT287" s="330"/>
      <c r="IU287" s="330"/>
      <c r="IV287" s="330"/>
      <c r="IW287" s="330"/>
      <c r="IX287" s="330"/>
      <c r="IY287" s="330"/>
      <c r="IZ287" s="330"/>
      <c r="JA287" s="330"/>
      <c r="JB287" s="330"/>
      <c r="JC287" s="330"/>
      <c r="JD287" s="330"/>
      <c r="JE287" s="330"/>
      <c r="JF287" s="330"/>
      <c r="JG287" s="330"/>
      <c r="JH287" s="330"/>
      <c r="JI287" s="330"/>
      <c r="JJ287" s="330"/>
      <c r="JK287" s="330"/>
      <c r="JL287" s="254"/>
      <c r="JM287" s="17"/>
      <c r="JN287" s="17"/>
    </row>
    <row r="288" spans="222:274" ht="96" customHeight="1">
      <c r="HN288" s="342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42"/>
      <c r="HO289" s="260"/>
      <c r="HP289" s="338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38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42"/>
      <c r="HO290" s="260"/>
      <c r="HP290" s="338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38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42"/>
      <c r="HO291" s="260"/>
      <c r="HP291" s="338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38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42"/>
      <c r="HO292" s="260"/>
      <c r="HP292" s="338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38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42"/>
      <c r="HO293" s="260"/>
      <c r="HP293" s="338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38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42"/>
      <c r="HO294" s="260"/>
      <c r="HP294" s="338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38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42"/>
      <c r="HO295" s="260"/>
      <c r="HP295" s="338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38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42"/>
      <c r="HO296" s="260"/>
      <c r="HP296" s="338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38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42"/>
      <c r="HO297" s="260"/>
      <c r="HP297" s="338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38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42"/>
      <c r="HO298" s="260"/>
      <c r="HP298" s="338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38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42"/>
      <c r="HO299" s="260"/>
      <c r="HP299" s="338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38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42"/>
      <c r="HO300" s="260"/>
      <c r="HP300" s="338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38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42"/>
      <c r="HO301" s="260"/>
      <c r="HP301" s="338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38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42"/>
      <c r="HO302" s="260"/>
      <c r="HP302" s="338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38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42"/>
      <c r="HO303" s="260"/>
      <c r="HP303" s="338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38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42"/>
      <c r="HO304" s="260"/>
      <c r="HP304" s="338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38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42"/>
      <c r="HO305" s="260"/>
      <c r="HP305" s="338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38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42"/>
      <c r="HO306" s="260"/>
      <c r="HP306" s="338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38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42"/>
      <c r="HO307" s="260"/>
      <c r="HP307" s="338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38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42"/>
      <c r="HO308" s="260"/>
      <c r="HP308" s="244"/>
      <c r="HQ308" s="36"/>
      <c r="HR308" s="281" t="s">
        <v>277</v>
      </c>
      <c r="HS308" s="36"/>
      <c r="HT308" s="36"/>
      <c r="HU308" s="36"/>
      <c r="HV308" s="330" t="s">
        <v>292</v>
      </c>
      <c r="HW308" s="330"/>
      <c r="HX308" s="330"/>
      <c r="HY308" s="330"/>
      <c r="HZ308" s="330"/>
      <c r="IA308" s="330"/>
      <c r="IB308" s="330"/>
      <c r="IC308" s="330"/>
      <c r="ID308" s="330"/>
      <c r="IE308" s="330"/>
      <c r="IF308" s="330"/>
      <c r="IG308" s="330"/>
      <c r="IH308" s="330"/>
      <c r="II308" s="330"/>
      <c r="IJ308" s="330"/>
      <c r="IK308" s="330"/>
      <c r="IL308" s="330"/>
      <c r="IM308" s="330"/>
      <c r="IN308" s="330"/>
      <c r="IO308" s="244"/>
      <c r="IP308" s="245"/>
      <c r="IQ308" s="39"/>
      <c r="IR308" s="343" t="s">
        <v>293</v>
      </c>
      <c r="IS308" s="343"/>
      <c r="IT308" s="343"/>
      <c r="IU308" s="343"/>
      <c r="IV308" s="343"/>
      <c r="IW308" s="343"/>
      <c r="IX308" s="343"/>
      <c r="IY308" s="343"/>
      <c r="IZ308" s="343"/>
      <c r="JA308" s="343"/>
      <c r="JB308" s="343"/>
      <c r="JC308" s="343"/>
      <c r="JD308" s="343"/>
      <c r="JE308" s="343"/>
      <c r="JF308" s="343"/>
      <c r="JG308" s="343"/>
      <c r="JH308" s="343"/>
      <c r="JI308" s="343"/>
      <c r="JJ308" s="343"/>
      <c r="JK308" s="343"/>
      <c r="JL308" s="254"/>
      <c r="JM308" s="17"/>
      <c r="JN308" s="17"/>
    </row>
    <row r="309" spans="222:276">
      <c r="HN309" s="342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42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31" t="s">
        <v>294</v>
      </c>
      <c r="IS310" s="331"/>
      <c r="IT310" s="331"/>
      <c r="IU310" s="331"/>
      <c r="IV310" s="331"/>
      <c r="IW310" s="331"/>
      <c r="IX310" s="331"/>
      <c r="IY310" s="331"/>
      <c r="IZ310" s="331"/>
      <c r="JA310" s="331"/>
      <c r="JB310" s="331"/>
      <c r="JC310" s="331"/>
      <c r="JD310" s="331"/>
      <c r="JE310" s="331"/>
      <c r="JF310" s="331"/>
      <c r="JG310" s="331"/>
      <c r="JH310" s="331"/>
      <c r="JI310" s="331"/>
      <c r="JJ310" s="331"/>
      <c r="JK310" s="331"/>
      <c r="JL310" s="254"/>
      <c r="JM310" s="17"/>
      <c r="JN310" s="17"/>
    </row>
    <row r="311" spans="222:276">
      <c r="HN311" s="342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42"/>
      <c r="HO312" s="258"/>
      <c r="HP312" s="17"/>
      <c r="HQ312" s="17"/>
      <c r="HR312" s="17"/>
      <c r="HS312" s="17"/>
      <c r="HT312" s="17"/>
      <c r="HU312" s="17"/>
      <c r="HV312" s="330" t="s">
        <v>1</v>
      </c>
      <c r="HW312" s="330"/>
      <c r="HX312" s="330"/>
      <c r="HY312" s="330"/>
      <c r="HZ312" s="330"/>
      <c r="IA312" s="330"/>
      <c r="IB312" s="330"/>
      <c r="IC312" s="330"/>
      <c r="ID312" s="330"/>
      <c r="IE312" s="330"/>
      <c r="IF312" s="330"/>
      <c r="IG312" s="330"/>
      <c r="IH312" s="330"/>
      <c r="II312" s="330"/>
      <c r="IJ312" s="330"/>
      <c r="IK312" s="330"/>
      <c r="IL312" s="330"/>
      <c r="IM312" s="330"/>
      <c r="IN312" s="330"/>
      <c r="IO312" s="36"/>
      <c r="IP312" s="17"/>
      <c r="IQ312" s="17"/>
      <c r="IR312" s="330" t="s">
        <v>110</v>
      </c>
      <c r="IS312" s="330"/>
      <c r="IT312" s="330"/>
      <c r="IU312" s="330"/>
      <c r="IV312" s="330"/>
      <c r="IW312" s="330"/>
      <c r="IX312" s="330"/>
      <c r="IY312" s="330"/>
      <c r="IZ312" s="330"/>
      <c r="JA312" s="330"/>
      <c r="JB312" s="330"/>
      <c r="JC312" s="330"/>
      <c r="JD312" s="330"/>
      <c r="JE312" s="330"/>
      <c r="JF312" s="330"/>
      <c r="JG312" s="330"/>
      <c r="JH312" s="330"/>
      <c r="JI312" s="330"/>
      <c r="JJ312" s="330"/>
      <c r="JK312" s="330"/>
      <c r="JL312" s="254"/>
      <c r="JM312" s="17"/>
      <c r="JN312" s="17"/>
    </row>
    <row r="313" spans="222:276" ht="96" customHeight="1">
      <c r="HN313" s="342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42"/>
      <c r="HO314" s="260"/>
      <c r="HP314" s="338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38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42"/>
      <c r="HO315" s="260"/>
      <c r="HP315" s="338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38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42"/>
      <c r="HO316" s="260"/>
      <c r="HP316" s="338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38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42"/>
      <c r="HO317" s="260"/>
      <c r="HP317" s="338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38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42"/>
      <c r="HO318" s="260"/>
      <c r="HP318" s="338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38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42"/>
      <c r="HO319" s="260"/>
      <c r="HP319" s="338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38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42"/>
      <c r="HO320" s="260"/>
      <c r="HP320" s="338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38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42"/>
      <c r="HO321" s="260"/>
      <c r="HP321" s="338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38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42"/>
      <c r="HO322" s="260"/>
      <c r="HP322" s="338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38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42"/>
      <c r="HO323" s="260"/>
      <c r="HP323" s="338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38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42"/>
      <c r="HO324" s="260"/>
      <c r="HP324" s="338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38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42"/>
      <c r="HO325" s="260"/>
      <c r="HP325" s="338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38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42"/>
      <c r="HO326" s="260"/>
      <c r="HP326" s="338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38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42"/>
      <c r="HO327" s="260"/>
      <c r="HP327" s="338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38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42"/>
      <c r="HO328" s="260"/>
      <c r="HP328" s="338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38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42"/>
      <c r="HO329" s="260"/>
      <c r="HP329" s="338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38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42"/>
      <c r="HO330" s="260"/>
      <c r="HP330" s="338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38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42"/>
      <c r="HO331" s="260"/>
      <c r="HP331" s="338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38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42"/>
      <c r="HO332" s="260"/>
      <c r="HP332" s="338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38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42"/>
      <c r="HO333" s="260"/>
      <c r="HP333" s="244"/>
      <c r="HQ333" s="36"/>
      <c r="HR333" s="281" t="s">
        <v>278</v>
      </c>
      <c r="HS333" s="36"/>
      <c r="HT333" s="36"/>
      <c r="HU333" s="36"/>
      <c r="HV333" s="330" t="s">
        <v>295</v>
      </c>
      <c r="HW333" s="330"/>
      <c r="HX333" s="330"/>
      <c r="HY333" s="330"/>
      <c r="HZ333" s="330"/>
      <c r="IA333" s="330"/>
      <c r="IB333" s="330"/>
      <c r="IC333" s="330"/>
      <c r="ID333" s="330"/>
      <c r="IE333" s="330"/>
      <c r="IF333" s="330"/>
      <c r="IG333" s="330"/>
      <c r="IH333" s="330"/>
      <c r="II333" s="330"/>
      <c r="IJ333" s="330"/>
      <c r="IK333" s="330"/>
      <c r="IL333" s="330"/>
      <c r="IM333" s="330"/>
      <c r="IN333" s="330"/>
      <c r="IO333" s="244"/>
      <c r="IP333" s="245"/>
      <c r="IQ333" s="39"/>
      <c r="IR333" s="343" t="s">
        <v>296</v>
      </c>
      <c r="IS333" s="343"/>
      <c r="IT333" s="343"/>
      <c r="IU333" s="343"/>
      <c r="IV333" s="343"/>
      <c r="IW333" s="343"/>
      <c r="IX333" s="343"/>
      <c r="IY333" s="343"/>
      <c r="IZ333" s="343"/>
      <c r="JA333" s="343"/>
      <c r="JB333" s="343"/>
      <c r="JC333" s="343"/>
      <c r="JD333" s="343"/>
      <c r="JE333" s="343"/>
      <c r="JF333" s="343"/>
      <c r="JG333" s="343"/>
      <c r="JH333" s="343"/>
      <c r="JI333" s="343"/>
      <c r="JJ333" s="343"/>
      <c r="JK333" s="343"/>
      <c r="JL333" s="254"/>
      <c r="JM333" s="17"/>
      <c r="JN333" s="17"/>
    </row>
    <row r="334" spans="222:274">
      <c r="HN334" s="342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42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31" t="s">
        <v>297</v>
      </c>
      <c r="IS335" s="331"/>
      <c r="IT335" s="331"/>
      <c r="IU335" s="331"/>
      <c r="IV335" s="331"/>
      <c r="IW335" s="331"/>
      <c r="IX335" s="331"/>
      <c r="IY335" s="331"/>
      <c r="IZ335" s="331"/>
      <c r="JA335" s="331"/>
      <c r="JB335" s="331"/>
      <c r="JC335" s="331"/>
      <c r="JD335" s="331"/>
      <c r="JE335" s="331"/>
      <c r="JF335" s="331"/>
      <c r="JG335" s="331"/>
      <c r="JH335" s="331"/>
      <c r="JI335" s="331"/>
      <c r="JJ335" s="331"/>
      <c r="JK335" s="331"/>
      <c r="JL335" s="254"/>
      <c r="JM335" s="17"/>
      <c r="JN335" s="17"/>
    </row>
    <row r="336" spans="222:274">
      <c r="HN336" s="342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42"/>
      <c r="HO337" s="258"/>
      <c r="HP337" s="17"/>
      <c r="HQ337" s="17"/>
      <c r="HR337" s="17"/>
      <c r="HS337" s="17"/>
      <c r="HT337" s="17"/>
      <c r="HU337" s="17"/>
      <c r="HV337" s="330" t="s">
        <v>1</v>
      </c>
      <c r="HW337" s="330"/>
      <c r="HX337" s="330"/>
      <c r="HY337" s="330"/>
      <c r="HZ337" s="330"/>
      <c r="IA337" s="330"/>
      <c r="IB337" s="330"/>
      <c r="IC337" s="330"/>
      <c r="ID337" s="330"/>
      <c r="IE337" s="330"/>
      <c r="IF337" s="330"/>
      <c r="IG337" s="330"/>
      <c r="IH337" s="330"/>
      <c r="II337" s="330"/>
      <c r="IJ337" s="330"/>
      <c r="IK337" s="330"/>
      <c r="IL337" s="330"/>
      <c r="IM337" s="330"/>
      <c r="IN337" s="330"/>
      <c r="IO337" s="36"/>
      <c r="IP337" s="17"/>
      <c r="IQ337" s="17"/>
      <c r="IR337" s="330" t="s">
        <v>110</v>
      </c>
      <c r="IS337" s="330"/>
      <c r="IT337" s="330"/>
      <c r="IU337" s="330"/>
      <c r="IV337" s="330"/>
      <c r="IW337" s="330"/>
      <c r="IX337" s="330"/>
      <c r="IY337" s="330"/>
      <c r="IZ337" s="330"/>
      <c r="JA337" s="330"/>
      <c r="JB337" s="330"/>
      <c r="JC337" s="330"/>
      <c r="JD337" s="330"/>
      <c r="JE337" s="330"/>
      <c r="JF337" s="330"/>
      <c r="JG337" s="330"/>
      <c r="JH337" s="330"/>
      <c r="JI337" s="330"/>
      <c r="JJ337" s="330"/>
      <c r="JK337" s="330"/>
      <c r="JL337" s="254"/>
      <c r="JM337" s="17"/>
      <c r="JN337" s="17"/>
    </row>
    <row r="338" spans="222:276" ht="96" customHeight="1">
      <c r="HN338" s="342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42"/>
      <c r="HO339" s="260"/>
      <c r="HP339" s="338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38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42"/>
      <c r="HO340" s="260"/>
      <c r="HP340" s="338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38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42"/>
      <c r="HO341" s="260"/>
      <c r="HP341" s="338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38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42"/>
      <c r="HO342" s="260"/>
      <c r="HP342" s="338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38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42"/>
      <c r="HO343" s="260"/>
      <c r="HP343" s="338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38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42"/>
      <c r="HO344" s="260"/>
      <c r="HP344" s="338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38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42"/>
      <c r="HO345" s="260"/>
      <c r="HP345" s="338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38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42"/>
      <c r="HO346" s="260"/>
      <c r="HP346" s="338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38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42"/>
      <c r="HO347" s="260"/>
      <c r="HP347" s="338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38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42"/>
      <c r="HO348" s="260"/>
      <c r="HP348" s="338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38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42"/>
      <c r="HO349" s="260"/>
      <c r="HP349" s="338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38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42"/>
      <c r="HO350" s="260"/>
      <c r="HP350" s="338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38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42"/>
      <c r="HO351" s="260"/>
      <c r="HP351" s="338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38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42"/>
      <c r="HO352" s="260"/>
      <c r="HP352" s="338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38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42"/>
      <c r="HO353" s="260"/>
      <c r="HP353" s="338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38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42"/>
      <c r="HO354" s="260"/>
      <c r="HP354" s="338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38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42"/>
      <c r="HO355" s="260"/>
      <c r="HP355" s="338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38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42"/>
      <c r="HO356" s="260"/>
      <c r="HP356" s="338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38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42"/>
      <c r="HO357" s="260"/>
      <c r="HP357" s="338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38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42"/>
      <c r="HO358" s="260"/>
      <c r="HP358" s="244"/>
      <c r="HQ358" s="36"/>
      <c r="HR358" s="281" t="s">
        <v>279</v>
      </c>
      <c r="HS358" s="36"/>
      <c r="HT358" s="36"/>
      <c r="HU358" s="36"/>
      <c r="HV358" s="330" t="s">
        <v>298</v>
      </c>
      <c r="HW358" s="330"/>
      <c r="HX358" s="330"/>
      <c r="HY358" s="330"/>
      <c r="HZ358" s="330"/>
      <c r="IA358" s="330"/>
      <c r="IB358" s="330"/>
      <c r="IC358" s="330"/>
      <c r="ID358" s="330"/>
      <c r="IE358" s="330"/>
      <c r="IF358" s="330"/>
      <c r="IG358" s="330"/>
      <c r="IH358" s="330"/>
      <c r="II358" s="330"/>
      <c r="IJ358" s="330"/>
      <c r="IK358" s="330"/>
      <c r="IL358" s="330"/>
      <c r="IM358" s="330"/>
      <c r="IN358" s="330"/>
      <c r="IO358" s="244"/>
      <c r="IP358" s="245"/>
      <c r="IQ358" s="39"/>
      <c r="IR358" s="343" t="s">
        <v>299</v>
      </c>
      <c r="IS358" s="343"/>
      <c r="IT358" s="343"/>
      <c r="IU358" s="343"/>
      <c r="IV358" s="343"/>
      <c r="IW358" s="343"/>
      <c r="IX358" s="343"/>
      <c r="IY358" s="343"/>
      <c r="IZ358" s="343"/>
      <c r="JA358" s="343"/>
      <c r="JB358" s="343"/>
      <c r="JC358" s="343"/>
      <c r="JD358" s="343"/>
      <c r="JE358" s="343"/>
      <c r="JF358" s="343"/>
      <c r="JG358" s="343"/>
      <c r="JH358" s="343"/>
      <c r="JI358" s="343"/>
      <c r="JJ358" s="343"/>
      <c r="JK358" s="343"/>
      <c r="JL358" s="254"/>
      <c r="JM358" s="17"/>
      <c r="JN358" s="17"/>
    </row>
    <row r="359" spans="222:274">
      <c r="HN359" s="342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42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31" t="s">
        <v>300</v>
      </c>
      <c r="IS360" s="331"/>
      <c r="IT360" s="331"/>
      <c r="IU360" s="331"/>
      <c r="IV360" s="331"/>
      <c r="IW360" s="331"/>
      <c r="IX360" s="331"/>
      <c r="IY360" s="331"/>
      <c r="IZ360" s="331"/>
      <c r="JA360" s="331"/>
      <c r="JB360" s="331"/>
      <c r="JC360" s="331"/>
      <c r="JD360" s="331"/>
      <c r="JE360" s="331"/>
      <c r="JF360" s="331"/>
      <c r="JG360" s="331"/>
      <c r="JH360" s="331"/>
      <c r="JI360" s="331"/>
      <c r="JJ360" s="331"/>
      <c r="JK360" s="331"/>
      <c r="JL360" s="254"/>
      <c r="JM360" s="17"/>
      <c r="JN360" s="17"/>
    </row>
    <row r="361" spans="222:274">
      <c r="HN361" s="342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42"/>
      <c r="HO362" s="258"/>
      <c r="HP362" s="17"/>
      <c r="HQ362" s="17"/>
      <c r="HR362" s="17"/>
      <c r="HS362" s="17"/>
      <c r="HT362" s="17"/>
      <c r="HU362" s="17"/>
      <c r="HV362" s="330" t="s">
        <v>1</v>
      </c>
      <c r="HW362" s="330"/>
      <c r="HX362" s="330"/>
      <c r="HY362" s="330"/>
      <c r="HZ362" s="330"/>
      <c r="IA362" s="330"/>
      <c r="IB362" s="330"/>
      <c r="IC362" s="330"/>
      <c r="ID362" s="330"/>
      <c r="IE362" s="330"/>
      <c r="IF362" s="330"/>
      <c r="IG362" s="330"/>
      <c r="IH362" s="330"/>
      <c r="II362" s="330"/>
      <c r="IJ362" s="330"/>
      <c r="IK362" s="330"/>
      <c r="IL362" s="330"/>
      <c r="IM362" s="330"/>
      <c r="IN362" s="330"/>
      <c r="IO362" s="36"/>
      <c r="IP362" s="17"/>
      <c r="IQ362" s="17"/>
      <c r="IR362" s="330" t="s">
        <v>110</v>
      </c>
      <c r="IS362" s="330"/>
      <c r="IT362" s="330"/>
      <c r="IU362" s="330"/>
      <c r="IV362" s="330"/>
      <c r="IW362" s="330"/>
      <c r="IX362" s="330"/>
      <c r="IY362" s="330"/>
      <c r="IZ362" s="330"/>
      <c r="JA362" s="330"/>
      <c r="JB362" s="330"/>
      <c r="JC362" s="330"/>
      <c r="JD362" s="330"/>
      <c r="JE362" s="330"/>
      <c r="JF362" s="330"/>
      <c r="JG362" s="330"/>
      <c r="JH362" s="330"/>
      <c r="JI362" s="330"/>
      <c r="JJ362" s="330"/>
      <c r="JK362" s="330"/>
      <c r="JL362" s="254"/>
      <c r="JM362" s="17"/>
      <c r="JN362" s="17"/>
    </row>
    <row r="363" spans="222:274" ht="96" customHeight="1">
      <c r="HN363" s="342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42"/>
      <c r="HO364" s="260"/>
      <c r="HP364" s="338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38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42"/>
      <c r="HO365" s="260"/>
      <c r="HP365" s="338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38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42"/>
      <c r="HO366" s="260"/>
      <c r="HP366" s="338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38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42"/>
      <c r="HO367" s="260"/>
      <c r="HP367" s="338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38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42"/>
      <c r="HO368" s="260"/>
      <c r="HP368" s="338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38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42"/>
      <c r="HO369" s="260"/>
      <c r="HP369" s="338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38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42"/>
      <c r="HO370" s="260"/>
      <c r="HP370" s="338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38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42"/>
      <c r="HO371" s="260"/>
      <c r="HP371" s="338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38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42"/>
      <c r="HO372" s="260"/>
      <c r="HP372" s="338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38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42"/>
      <c r="HO373" s="260"/>
      <c r="HP373" s="338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38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42"/>
      <c r="HO374" s="260"/>
      <c r="HP374" s="338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38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42"/>
      <c r="HO375" s="260"/>
      <c r="HP375" s="338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38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42"/>
      <c r="HO376" s="260"/>
      <c r="HP376" s="338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38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42"/>
      <c r="HO377" s="260"/>
      <c r="HP377" s="338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38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42"/>
      <c r="HO378" s="260"/>
      <c r="HP378" s="338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38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42"/>
      <c r="HO379" s="260"/>
      <c r="HP379" s="338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38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42"/>
      <c r="HO380" s="260"/>
      <c r="HP380" s="338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38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42"/>
      <c r="HO381" s="260"/>
      <c r="HP381" s="338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38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42"/>
      <c r="HO382" s="260"/>
      <c r="HP382" s="338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38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42"/>
      <c r="HO383" s="260"/>
      <c r="HP383" s="244"/>
      <c r="HQ383" s="36"/>
      <c r="HR383" s="281" t="s">
        <v>280</v>
      </c>
      <c r="HS383" s="36"/>
      <c r="HT383" s="36"/>
      <c r="HU383" s="36"/>
      <c r="HV383" s="330" t="s">
        <v>301</v>
      </c>
      <c r="HW383" s="330"/>
      <c r="HX383" s="330"/>
      <c r="HY383" s="330"/>
      <c r="HZ383" s="330"/>
      <c r="IA383" s="330"/>
      <c r="IB383" s="330"/>
      <c r="IC383" s="330"/>
      <c r="ID383" s="330"/>
      <c r="IE383" s="330"/>
      <c r="IF383" s="330"/>
      <c r="IG383" s="330"/>
      <c r="IH383" s="330"/>
      <c r="II383" s="330"/>
      <c r="IJ383" s="330"/>
      <c r="IK383" s="330"/>
      <c r="IL383" s="330"/>
      <c r="IM383" s="330"/>
      <c r="IN383" s="330"/>
      <c r="IO383" s="244"/>
      <c r="IP383" s="245"/>
      <c r="IQ383" s="39"/>
      <c r="IR383" s="343" t="s">
        <v>302</v>
      </c>
      <c r="IS383" s="343"/>
      <c r="IT383" s="343"/>
      <c r="IU383" s="343"/>
      <c r="IV383" s="343"/>
      <c r="IW383" s="343"/>
      <c r="IX383" s="343"/>
      <c r="IY383" s="343"/>
      <c r="IZ383" s="343"/>
      <c r="JA383" s="343"/>
      <c r="JB383" s="343"/>
      <c r="JC383" s="343"/>
      <c r="JD383" s="343"/>
      <c r="JE383" s="343"/>
      <c r="JF383" s="343"/>
      <c r="JG383" s="343"/>
      <c r="JH383" s="343"/>
      <c r="JI383" s="343"/>
      <c r="JJ383" s="343"/>
      <c r="JK383" s="343"/>
      <c r="JL383" s="254"/>
      <c r="JM383" s="17"/>
      <c r="JN383" s="17"/>
    </row>
    <row r="384" spans="222:276">
      <c r="HN384" s="342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42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31" t="s">
        <v>303</v>
      </c>
      <c r="IS385" s="331"/>
      <c r="IT385" s="331"/>
      <c r="IU385" s="331"/>
      <c r="IV385" s="331"/>
      <c r="IW385" s="331"/>
      <c r="IX385" s="331"/>
      <c r="IY385" s="331"/>
      <c r="IZ385" s="331"/>
      <c r="JA385" s="331"/>
      <c r="JB385" s="331"/>
      <c r="JC385" s="331"/>
      <c r="JD385" s="331"/>
      <c r="JE385" s="331"/>
      <c r="JF385" s="331"/>
      <c r="JG385" s="331"/>
      <c r="JH385" s="331"/>
      <c r="JI385" s="331"/>
      <c r="JJ385" s="331"/>
      <c r="JK385" s="331"/>
      <c r="JL385" s="254"/>
      <c r="JM385" s="17"/>
      <c r="JN385" s="17"/>
    </row>
    <row r="386" spans="222:276">
      <c r="HN386" s="342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42"/>
      <c r="HO387" s="258"/>
      <c r="HP387" s="17"/>
      <c r="HQ387" s="17"/>
      <c r="HR387" s="17"/>
      <c r="HS387" s="17"/>
      <c r="HT387" s="17"/>
      <c r="HU387" s="17"/>
      <c r="HV387" s="330" t="s">
        <v>1</v>
      </c>
      <c r="HW387" s="330"/>
      <c r="HX387" s="330"/>
      <c r="HY387" s="330"/>
      <c r="HZ387" s="330"/>
      <c r="IA387" s="330"/>
      <c r="IB387" s="330"/>
      <c r="IC387" s="330"/>
      <c r="ID387" s="330"/>
      <c r="IE387" s="330"/>
      <c r="IF387" s="330"/>
      <c r="IG387" s="330"/>
      <c r="IH387" s="330"/>
      <c r="II387" s="330"/>
      <c r="IJ387" s="330"/>
      <c r="IK387" s="330"/>
      <c r="IL387" s="330"/>
      <c r="IM387" s="330"/>
      <c r="IN387" s="330"/>
      <c r="IO387" s="36"/>
      <c r="IP387" s="17"/>
      <c r="IQ387" s="17"/>
      <c r="IR387" s="330" t="s">
        <v>110</v>
      </c>
      <c r="IS387" s="330"/>
      <c r="IT387" s="330"/>
      <c r="IU387" s="330"/>
      <c r="IV387" s="330"/>
      <c r="IW387" s="330"/>
      <c r="IX387" s="330"/>
      <c r="IY387" s="330"/>
      <c r="IZ387" s="330"/>
      <c r="JA387" s="330"/>
      <c r="JB387" s="330"/>
      <c r="JC387" s="330"/>
      <c r="JD387" s="330"/>
      <c r="JE387" s="330"/>
      <c r="JF387" s="330"/>
      <c r="JG387" s="330"/>
      <c r="JH387" s="330"/>
      <c r="JI387" s="330"/>
      <c r="JJ387" s="330"/>
      <c r="JK387" s="330"/>
      <c r="JL387" s="254"/>
      <c r="JM387" s="17"/>
      <c r="JN387" s="17"/>
    </row>
    <row r="388" spans="222:276" ht="96" customHeight="1">
      <c r="HN388" s="342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42"/>
      <c r="HO389" s="260"/>
      <c r="HP389" s="338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38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42"/>
      <c r="HO390" s="260"/>
      <c r="HP390" s="338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38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42"/>
      <c r="HO391" s="260"/>
      <c r="HP391" s="338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38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42"/>
      <c r="HO392" s="260"/>
      <c r="HP392" s="338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38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42"/>
      <c r="HO393" s="260"/>
      <c r="HP393" s="338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38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42"/>
      <c r="HO394" s="260"/>
      <c r="HP394" s="338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38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42"/>
      <c r="HO395" s="260"/>
      <c r="HP395" s="338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38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42"/>
      <c r="HO396" s="260"/>
      <c r="HP396" s="338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38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42"/>
      <c r="HO397" s="260"/>
      <c r="HP397" s="338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38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42"/>
      <c r="HO398" s="260"/>
      <c r="HP398" s="338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38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42"/>
      <c r="HO399" s="260"/>
      <c r="HP399" s="338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38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42"/>
      <c r="HO400" s="260"/>
      <c r="HP400" s="338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38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42"/>
      <c r="HO401" s="260"/>
      <c r="HP401" s="338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38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42"/>
      <c r="HO402" s="260"/>
      <c r="HP402" s="338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38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42"/>
      <c r="HO403" s="260"/>
      <c r="HP403" s="338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38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42"/>
      <c r="HO404" s="260"/>
      <c r="HP404" s="338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38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42"/>
      <c r="HO405" s="260"/>
      <c r="HP405" s="338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38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42"/>
      <c r="HO406" s="260"/>
      <c r="HP406" s="338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38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42"/>
      <c r="HO407" s="260"/>
      <c r="HP407" s="338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38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42"/>
      <c r="HO408" s="260"/>
      <c r="HP408" s="244"/>
      <c r="HQ408" s="36"/>
      <c r="HR408" s="281" t="s">
        <v>281</v>
      </c>
      <c r="HS408" s="36"/>
      <c r="HT408" s="36"/>
      <c r="HU408" s="36"/>
      <c r="HV408" s="330" t="s">
        <v>304</v>
      </c>
      <c r="HW408" s="330"/>
      <c r="HX408" s="330"/>
      <c r="HY408" s="330"/>
      <c r="HZ408" s="330"/>
      <c r="IA408" s="330"/>
      <c r="IB408" s="330"/>
      <c r="IC408" s="330"/>
      <c r="ID408" s="330"/>
      <c r="IE408" s="330"/>
      <c r="IF408" s="330"/>
      <c r="IG408" s="330"/>
      <c r="IH408" s="330"/>
      <c r="II408" s="330"/>
      <c r="IJ408" s="330"/>
      <c r="IK408" s="330"/>
      <c r="IL408" s="330"/>
      <c r="IM408" s="330"/>
      <c r="IN408" s="330"/>
      <c r="IO408" s="244"/>
      <c r="IP408" s="245"/>
      <c r="IQ408" s="39"/>
      <c r="IR408" s="343" t="s">
        <v>305</v>
      </c>
      <c r="IS408" s="343"/>
      <c r="IT408" s="343"/>
      <c r="IU408" s="343"/>
      <c r="IV408" s="343"/>
      <c r="IW408" s="343"/>
      <c r="IX408" s="343"/>
      <c r="IY408" s="343"/>
      <c r="IZ408" s="343"/>
      <c r="JA408" s="343"/>
      <c r="JB408" s="343"/>
      <c r="JC408" s="343"/>
      <c r="JD408" s="343"/>
      <c r="JE408" s="343"/>
      <c r="JF408" s="343"/>
      <c r="JG408" s="343"/>
      <c r="JH408" s="343"/>
      <c r="JI408" s="343"/>
      <c r="JJ408" s="343"/>
      <c r="JK408" s="343"/>
      <c r="JL408" s="254"/>
      <c r="JM408" s="17"/>
      <c r="JN408" s="17"/>
    </row>
    <row r="409" spans="222:274">
      <c r="HN409" s="342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42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31" t="s">
        <v>306</v>
      </c>
      <c r="IS410" s="331"/>
      <c r="IT410" s="331"/>
      <c r="IU410" s="331"/>
      <c r="IV410" s="331"/>
      <c r="IW410" s="331"/>
      <c r="IX410" s="331"/>
      <c r="IY410" s="331"/>
      <c r="IZ410" s="331"/>
      <c r="JA410" s="331"/>
      <c r="JB410" s="331"/>
      <c r="JC410" s="331"/>
      <c r="JD410" s="331"/>
      <c r="JE410" s="331"/>
      <c r="JF410" s="331"/>
      <c r="JG410" s="331"/>
      <c r="JH410" s="331"/>
      <c r="JI410" s="331"/>
      <c r="JJ410" s="331"/>
      <c r="JK410" s="331"/>
      <c r="JL410" s="254"/>
      <c r="JM410" s="17"/>
      <c r="JN410" s="17"/>
    </row>
    <row r="411" spans="222:274">
      <c r="HN411" s="342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42"/>
      <c r="HO412" s="258"/>
      <c r="HP412" s="17"/>
      <c r="HQ412" s="17"/>
      <c r="HR412" s="17"/>
      <c r="HS412" s="17"/>
      <c r="HT412" s="17"/>
      <c r="HU412" s="17"/>
      <c r="HV412" s="330" t="s">
        <v>1</v>
      </c>
      <c r="HW412" s="330"/>
      <c r="HX412" s="330"/>
      <c r="HY412" s="330"/>
      <c r="HZ412" s="330"/>
      <c r="IA412" s="330"/>
      <c r="IB412" s="330"/>
      <c r="IC412" s="330"/>
      <c r="ID412" s="330"/>
      <c r="IE412" s="330"/>
      <c r="IF412" s="330"/>
      <c r="IG412" s="330"/>
      <c r="IH412" s="330"/>
      <c r="II412" s="330"/>
      <c r="IJ412" s="330"/>
      <c r="IK412" s="330"/>
      <c r="IL412" s="330"/>
      <c r="IM412" s="330"/>
      <c r="IN412" s="330"/>
      <c r="IO412" s="36"/>
      <c r="IP412" s="17"/>
      <c r="IQ412" s="17"/>
      <c r="IR412" s="330" t="s">
        <v>110</v>
      </c>
      <c r="IS412" s="330"/>
      <c r="IT412" s="330"/>
      <c r="IU412" s="330"/>
      <c r="IV412" s="330"/>
      <c r="IW412" s="330"/>
      <c r="IX412" s="330"/>
      <c r="IY412" s="330"/>
      <c r="IZ412" s="330"/>
      <c r="JA412" s="330"/>
      <c r="JB412" s="330"/>
      <c r="JC412" s="330"/>
      <c r="JD412" s="330"/>
      <c r="JE412" s="330"/>
      <c r="JF412" s="330"/>
      <c r="JG412" s="330"/>
      <c r="JH412" s="330"/>
      <c r="JI412" s="330"/>
      <c r="JJ412" s="330"/>
      <c r="JK412" s="330"/>
      <c r="JL412" s="254"/>
      <c r="JM412" s="17"/>
      <c r="JN412" s="17"/>
    </row>
    <row r="413" spans="222:274" ht="96" customHeight="1">
      <c r="HN413" s="342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42"/>
      <c r="HO414" s="260"/>
      <c r="HP414" s="338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38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42"/>
      <c r="HO415" s="260"/>
      <c r="HP415" s="338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38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42"/>
      <c r="HO416" s="260"/>
      <c r="HP416" s="338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38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42"/>
      <c r="HO417" s="260"/>
      <c r="HP417" s="338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38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42"/>
      <c r="HO418" s="260"/>
      <c r="HP418" s="338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38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42"/>
      <c r="HO419" s="260"/>
      <c r="HP419" s="338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38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42"/>
      <c r="HO420" s="260"/>
      <c r="HP420" s="338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38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42"/>
      <c r="HO421" s="260"/>
      <c r="HP421" s="338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38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42"/>
      <c r="HO422" s="260"/>
      <c r="HP422" s="338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38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42"/>
      <c r="HO423" s="260"/>
      <c r="HP423" s="338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38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42"/>
      <c r="HO424" s="260"/>
      <c r="HP424" s="338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38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42"/>
      <c r="HO425" s="260"/>
      <c r="HP425" s="338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38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42"/>
      <c r="HO426" s="260"/>
      <c r="HP426" s="338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38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42"/>
      <c r="HO427" s="260"/>
      <c r="HP427" s="338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38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42"/>
      <c r="HO428" s="260"/>
      <c r="HP428" s="338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38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42"/>
      <c r="HO429" s="260"/>
      <c r="HP429" s="338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38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42"/>
      <c r="HO430" s="260"/>
      <c r="HP430" s="338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38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42"/>
      <c r="HO431" s="260"/>
      <c r="HP431" s="338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38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42"/>
      <c r="HO432" s="260"/>
      <c r="HP432" s="338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38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42"/>
      <c r="HO433" s="260"/>
      <c r="HP433" s="244"/>
      <c r="HQ433" s="36"/>
      <c r="HR433" s="281" t="s">
        <v>282</v>
      </c>
      <c r="HS433" s="36"/>
      <c r="HT433" s="36"/>
      <c r="HU433" s="36"/>
      <c r="HV433" s="330" t="s">
        <v>307</v>
      </c>
      <c r="HW433" s="330"/>
      <c r="HX433" s="330"/>
      <c r="HY433" s="330"/>
      <c r="HZ433" s="330"/>
      <c r="IA433" s="330"/>
      <c r="IB433" s="330"/>
      <c r="IC433" s="330"/>
      <c r="ID433" s="330"/>
      <c r="IE433" s="330"/>
      <c r="IF433" s="330"/>
      <c r="IG433" s="330"/>
      <c r="IH433" s="330"/>
      <c r="II433" s="330"/>
      <c r="IJ433" s="330"/>
      <c r="IK433" s="330"/>
      <c r="IL433" s="330"/>
      <c r="IM433" s="330"/>
      <c r="IN433" s="330"/>
      <c r="IO433" s="244"/>
      <c r="IP433" s="245"/>
      <c r="IQ433" s="39"/>
      <c r="IR433" s="343" t="s">
        <v>336</v>
      </c>
      <c r="IS433" s="343"/>
      <c r="IT433" s="343"/>
      <c r="IU433" s="343"/>
      <c r="IV433" s="343"/>
      <c r="IW433" s="343"/>
      <c r="IX433" s="343"/>
      <c r="IY433" s="343"/>
      <c r="IZ433" s="343"/>
      <c r="JA433" s="343"/>
      <c r="JB433" s="343"/>
      <c r="JC433" s="343"/>
      <c r="JD433" s="343"/>
      <c r="JE433" s="343"/>
      <c r="JF433" s="343"/>
      <c r="JG433" s="343"/>
      <c r="JH433" s="343"/>
      <c r="JI433" s="343"/>
      <c r="JJ433" s="343"/>
      <c r="JK433" s="343"/>
      <c r="JL433" s="254"/>
      <c r="JM433" s="17"/>
      <c r="JN433" s="17"/>
    </row>
    <row r="434" spans="222:276">
      <c r="HN434" s="342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42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31" t="s">
        <v>308</v>
      </c>
      <c r="IS435" s="331"/>
      <c r="IT435" s="331"/>
      <c r="IU435" s="331"/>
      <c r="IV435" s="331"/>
      <c r="IW435" s="331"/>
      <c r="IX435" s="331"/>
      <c r="IY435" s="331"/>
      <c r="IZ435" s="331"/>
      <c r="JA435" s="331"/>
      <c r="JB435" s="331"/>
      <c r="JC435" s="331"/>
      <c r="JD435" s="331"/>
      <c r="JE435" s="331"/>
      <c r="JF435" s="331"/>
      <c r="JG435" s="331"/>
      <c r="JH435" s="331"/>
      <c r="JI435" s="331"/>
      <c r="JJ435" s="331"/>
      <c r="JK435" s="331"/>
      <c r="JL435" s="254"/>
      <c r="JM435" s="17"/>
      <c r="JN435" s="17"/>
    </row>
    <row r="436" spans="222:276">
      <c r="HN436" s="342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42"/>
      <c r="HO437" s="258"/>
      <c r="HP437" s="17"/>
      <c r="HQ437" s="17"/>
      <c r="HR437" s="17"/>
      <c r="HS437" s="17"/>
      <c r="HT437" s="17"/>
      <c r="HU437" s="17"/>
      <c r="HV437" s="330" t="s">
        <v>1</v>
      </c>
      <c r="HW437" s="330"/>
      <c r="HX437" s="330"/>
      <c r="HY437" s="330"/>
      <c r="HZ437" s="330"/>
      <c r="IA437" s="330"/>
      <c r="IB437" s="330"/>
      <c r="IC437" s="330"/>
      <c r="ID437" s="330"/>
      <c r="IE437" s="330"/>
      <c r="IF437" s="330"/>
      <c r="IG437" s="330"/>
      <c r="IH437" s="330"/>
      <c r="II437" s="330"/>
      <c r="IJ437" s="330"/>
      <c r="IK437" s="330"/>
      <c r="IL437" s="330"/>
      <c r="IM437" s="330"/>
      <c r="IN437" s="330"/>
      <c r="IO437" s="36"/>
      <c r="IP437" s="17"/>
      <c r="IQ437" s="17"/>
      <c r="IR437" s="330" t="s">
        <v>110</v>
      </c>
      <c r="IS437" s="330"/>
      <c r="IT437" s="330"/>
      <c r="IU437" s="330"/>
      <c r="IV437" s="330"/>
      <c r="IW437" s="330"/>
      <c r="IX437" s="330"/>
      <c r="IY437" s="330"/>
      <c r="IZ437" s="330"/>
      <c r="JA437" s="330"/>
      <c r="JB437" s="330"/>
      <c r="JC437" s="330"/>
      <c r="JD437" s="330"/>
      <c r="JE437" s="330"/>
      <c r="JF437" s="330"/>
      <c r="JG437" s="330"/>
      <c r="JH437" s="330"/>
      <c r="JI437" s="330"/>
      <c r="JJ437" s="330"/>
      <c r="JK437" s="330"/>
      <c r="JL437" s="254"/>
      <c r="JM437" s="17"/>
      <c r="JN437" s="17"/>
    </row>
    <row r="438" spans="222:276" ht="96" customHeight="1">
      <c r="HN438" s="342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42"/>
      <c r="HO439" s="260"/>
      <c r="HP439" s="338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38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42"/>
      <c r="HO440" s="260"/>
      <c r="HP440" s="338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38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42"/>
      <c r="HO441" s="260"/>
      <c r="HP441" s="338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38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42"/>
      <c r="HO442" s="260"/>
      <c r="HP442" s="338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38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42"/>
      <c r="HO443" s="260"/>
      <c r="HP443" s="338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38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42"/>
      <c r="HO444" s="260"/>
      <c r="HP444" s="338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38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42"/>
      <c r="HO445" s="260"/>
      <c r="HP445" s="338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38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42"/>
      <c r="HO446" s="260"/>
      <c r="HP446" s="338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38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42"/>
      <c r="HO447" s="260"/>
      <c r="HP447" s="338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38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42"/>
      <c r="HO448" s="260"/>
      <c r="HP448" s="338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38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42"/>
      <c r="HO449" s="260"/>
      <c r="HP449" s="338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38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42"/>
      <c r="HO450" s="260"/>
      <c r="HP450" s="338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38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42"/>
      <c r="HO451" s="260"/>
      <c r="HP451" s="338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38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42"/>
      <c r="HO452" s="260"/>
      <c r="HP452" s="338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38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42"/>
      <c r="HO453" s="260"/>
      <c r="HP453" s="338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38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42"/>
      <c r="HO454" s="260"/>
      <c r="HP454" s="338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38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42"/>
      <c r="HO455" s="260"/>
      <c r="HP455" s="338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38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42"/>
      <c r="HO456" s="260"/>
      <c r="HP456" s="338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38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42"/>
      <c r="HO457" s="260"/>
      <c r="HP457" s="338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38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42"/>
      <c r="HO458" s="260"/>
      <c r="HP458" s="244"/>
      <c r="HQ458" s="36"/>
      <c r="HR458" s="281" t="s">
        <v>283</v>
      </c>
      <c r="HS458" s="36"/>
      <c r="HT458" s="36"/>
      <c r="HU458" s="36"/>
      <c r="HV458" s="330" t="s">
        <v>309</v>
      </c>
      <c r="HW458" s="330"/>
      <c r="HX458" s="330"/>
      <c r="HY458" s="330"/>
      <c r="HZ458" s="330"/>
      <c r="IA458" s="330"/>
      <c r="IB458" s="330"/>
      <c r="IC458" s="330"/>
      <c r="ID458" s="330"/>
      <c r="IE458" s="330"/>
      <c r="IF458" s="330"/>
      <c r="IG458" s="330"/>
      <c r="IH458" s="330"/>
      <c r="II458" s="330"/>
      <c r="IJ458" s="330"/>
      <c r="IK458" s="330"/>
      <c r="IL458" s="330"/>
      <c r="IM458" s="330"/>
      <c r="IN458" s="330"/>
      <c r="IO458" s="244"/>
      <c r="IP458" s="245"/>
      <c r="IQ458" s="39"/>
      <c r="IR458" s="343" t="s">
        <v>310</v>
      </c>
      <c r="IS458" s="343"/>
      <c r="IT458" s="343"/>
      <c r="IU458" s="343"/>
      <c r="IV458" s="343"/>
      <c r="IW458" s="343"/>
      <c r="IX458" s="343"/>
      <c r="IY458" s="343"/>
      <c r="IZ458" s="343"/>
      <c r="JA458" s="343"/>
      <c r="JB458" s="343"/>
      <c r="JC458" s="343"/>
      <c r="JD458" s="343"/>
      <c r="JE458" s="343"/>
      <c r="JF458" s="343"/>
      <c r="JG458" s="343"/>
      <c r="JH458" s="343"/>
      <c r="JI458" s="343"/>
      <c r="JJ458" s="343"/>
      <c r="JK458" s="343"/>
      <c r="JL458" s="254"/>
      <c r="JM458" s="17"/>
      <c r="JN458" s="17"/>
    </row>
    <row r="459" spans="222:274">
      <c r="HN459" s="342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42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31" t="s">
        <v>311</v>
      </c>
      <c r="IS460" s="331"/>
      <c r="IT460" s="331"/>
      <c r="IU460" s="331"/>
      <c r="IV460" s="331"/>
      <c r="IW460" s="331"/>
      <c r="IX460" s="331"/>
      <c r="IY460" s="331"/>
      <c r="IZ460" s="331"/>
      <c r="JA460" s="331"/>
      <c r="JB460" s="331"/>
      <c r="JC460" s="331"/>
      <c r="JD460" s="331"/>
      <c r="JE460" s="331"/>
      <c r="JF460" s="331"/>
      <c r="JG460" s="331"/>
      <c r="JH460" s="331"/>
      <c r="JI460" s="331"/>
      <c r="JJ460" s="331"/>
      <c r="JK460" s="331"/>
      <c r="JL460" s="254"/>
      <c r="JM460" s="17"/>
      <c r="JN460" s="17"/>
    </row>
    <row r="461" spans="222:274">
      <c r="HN461" s="342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42"/>
      <c r="HO462" s="258"/>
      <c r="HP462" s="17"/>
      <c r="HQ462" s="17"/>
      <c r="HR462" s="17"/>
      <c r="HS462" s="17"/>
      <c r="HT462" s="17"/>
      <c r="HU462" s="17"/>
      <c r="HV462" s="330" t="s">
        <v>1</v>
      </c>
      <c r="HW462" s="330"/>
      <c r="HX462" s="330"/>
      <c r="HY462" s="330"/>
      <c r="HZ462" s="330"/>
      <c r="IA462" s="330"/>
      <c r="IB462" s="330"/>
      <c r="IC462" s="330"/>
      <c r="ID462" s="330"/>
      <c r="IE462" s="330"/>
      <c r="IF462" s="330"/>
      <c r="IG462" s="330"/>
      <c r="IH462" s="330"/>
      <c r="II462" s="330"/>
      <c r="IJ462" s="330"/>
      <c r="IK462" s="330"/>
      <c r="IL462" s="330"/>
      <c r="IM462" s="330"/>
      <c r="IN462" s="330"/>
      <c r="IO462" s="36"/>
      <c r="IP462" s="17"/>
      <c r="IQ462" s="17"/>
      <c r="IR462" s="330" t="s">
        <v>110</v>
      </c>
      <c r="IS462" s="330"/>
      <c r="IT462" s="330"/>
      <c r="IU462" s="330"/>
      <c r="IV462" s="330"/>
      <c r="IW462" s="330"/>
      <c r="IX462" s="330"/>
      <c r="IY462" s="330"/>
      <c r="IZ462" s="330"/>
      <c r="JA462" s="330"/>
      <c r="JB462" s="330"/>
      <c r="JC462" s="330"/>
      <c r="JD462" s="330"/>
      <c r="JE462" s="330"/>
      <c r="JF462" s="330"/>
      <c r="JG462" s="330"/>
      <c r="JH462" s="330"/>
      <c r="JI462" s="330"/>
      <c r="JJ462" s="330"/>
      <c r="JK462" s="330"/>
      <c r="JL462" s="254"/>
      <c r="JM462" s="17"/>
      <c r="JN462" s="17"/>
    </row>
    <row r="463" spans="222:274" ht="96" customHeight="1">
      <c r="HN463" s="342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42"/>
      <c r="HO464" s="260"/>
      <c r="HP464" s="338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38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42"/>
      <c r="HO465" s="260"/>
      <c r="HP465" s="338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38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42"/>
      <c r="HO466" s="260"/>
      <c r="HP466" s="338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38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42"/>
      <c r="HO467" s="260"/>
      <c r="HP467" s="338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38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42"/>
      <c r="HO468" s="260"/>
      <c r="HP468" s="338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38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42"/>
      <c r="HO469" s="260"/>
      <c r="HP469" s="338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38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42"/>
      <c r="HO470" s="260"/>
      <c r="HP470" s="338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38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42"/>
      <c r="HO471" s="260"/>
      <c r="HP471" s="338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38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42"/>
      <c r="HO472" s="260"/>
      <c r="HP472" s="338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38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42"/>
      <c r="HO473" s="260"/>
      <c r="HP473" s="338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38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42"/>
      <c r="HO474" s="260"/>
      <c r="HP474" s="338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38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42"/>
      <c r="HO475" s="260"/>
      <c r="HP475" s="338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38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42"/>
      <c r="HO476" s="260"/>
      <c r="HP476" s="338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38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42"/>
      <c r="HO477" s="260"/>
      <c r="HP477" s="338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38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42"/>
      <c r="HO478" s="260"/>
      <c r="HP478" s="338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38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42"/>
      <c r="HO479" s="260"/>
      <c r="HP479" s="338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38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42"/>
      <c r="HO480" s="260"/>
      <c r="HP480" s="338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38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42"/>
      <c r="HO481" s="260"/>
      <c r="HP481" s="338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38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42"/>
      <c r="HO482" s="260"/>
      <c r="HP482" s="338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38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42"/>
      <c r="HO483" s="260"/>
      <c r="HP483" s="244"/>
      <c r="HQ483" s="36"/>
      <c r="HR483" s="281" t="s">
        <v>284</v>
      </c>
      <c r="HS483" s="36"/>
      <c r="HT483" s="36"/>
      <c r="HU483" s="36"/>
      <c r="HV483" s="330" t="s">
        <v>312</v>
      </c>
      <c r="HW483" s="330"/>
      <c r="HX483" s="330"/>
      <c r="HY483" s="330"/>
      <c r="HZ483" s="330"/>
      <c r="IA483" s="330"/>
      <c r="IB483" s="330"/>
      <c r="IC483" s="330"/>
      <c r="ID483" s="330"/>
      <c r="IE483" s="330"/>
      <c r="IF483" s="330"/>
      <c r="IG483" s="330"/>
      <c r="IH483" s="330"/>
      <c r="II483" s="330"/>
      <c r="IJ483" s="330"/>
      <c r="IK483" s="330"/>
      <c r="IL483" s="330"/>
      <c r="IM483" s="330"/>
      <c r="IN483" s="330"/>
      <c r="IO483" s="244"/>
      <c r="IP483" s="245"/>
      <c r="IQ483" s="39"/>
      <c r="IR483" s="343" t="s">
        <v>313</v>
      </c>
      <c r="IS483" s="343"/>
      <c r="IT483" s="343"/>
      <c r="IU483" s="343"/>
      <c r="IV483" s="343"/>
      <c r="IW483" s="343"/>
      <c r="IX483" s="343"/>
      <c r="IY483" s="343"/>
      <c r="IZ483" s="343"/>
      <c r="JA483" s="343"/>
      <c r="JB483" s="343"/>
      <c r="JC483" s="343"/>
      <c r="JD483" s="343"/>
      <c r="JE483" s="343"/>
      <c r="JF483" s="343"/>
      <c r="JG483" s="343"/>
      <c r="JH483" s="343"/>
      <c r="JI483" s="343"/>
      <c r="JJ483" s="343"/>
      <c r="JK483" s="343"/>
      <c r="JL483" s="254"/>
      <c r="JM483" s="17"/>
      <c r="JN483" s="17"/>
    </row>
    <row r="484" spans="222:276">
      <c r="HN484" s="342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42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31" t="s">
        <v>314</v>
      </c>
      <c r="IS485" s="331"/>
      <c r="IT485" s="331"/>
      <c r="IU485" s="331"/>
      <c r="IV485" s="331"/>
      <c r="IW485" s="331"/>
      <c r="IX485" s="331"/>
      <c r="IY485" s="331"/>
      <c r="IZ485" s="331"/>
      <c r="JA485" s="331"/>
      <c r="JB485" s="331"/>
      <c r="JC485" s="331"/>
      <c r="JD485" s="331"/>
      <c r="JE485" s="331"/>
      <c r="JF485" s="331"/>
      <c r="JG485" s="331"/>
      <c r="JH485" s="331"/>
      <c r="JI485" s="331"/>
      <c r="JJ485" s="331"/>
      <c r="JK485" s="331"/>
      <c r="JL485" s="254"/>
      <c r="JM485" s="17"/>
      <c r="JN485" s="17"/>
    </row>
    <row r="486" spans="222:276">
      <c r="HN486" s="342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42"/>
      <c r="HO487" s="258"/>
      <c r="HP487" s="17"/>
      <c r="HQ487" s="17"/>
      <c r="HR487" s="17"/>
      <c r="HS487" s="17"/>
      <c r="HT487" s="17"/>
      <c r="HU487" s="17"/>
      <c r="HV487" s="330" t="s">
        <v>1</v>
      </c>
      <c r="HW487" s="330"/>
      <c r="HX487" s="330"/>
      <c r="HY487" s="330"/>
      <c r="HZ487" s="330"/>
      <c r="IA487" s="330"/>
      <c r="IB487" s="330"/>
      <c r="IC487" s="330"/>
      <c r="ID487" s="330"/>
      <c r="IE487" s="330"/>
      <c r="IF487" s="330"/>
      <c r="IG487" s="330"/>
      <c r="IH487" s="330"/>
      <c r="II487" s="330"/>
      <c r="IJ487" s="330"/>
      <c r="IK487" s="330"/>
      <c r="IL487" s="330"/>
      <c r="IM487" s="330"/>
      <c r="IN487" s="330"/>
      <c r="IO487" s="36"/>
      <c r="IP487" s="17"/>
      <c r="IQ487" s="17"/>
      <c r="IR487" s="330" t="s">
        <v>110</v>
      </c>
      <c r="IS487" s="330"/>
      <c r="IT487" s="330"/>
      <c r="IU487" s="330"/>
      <c r="IV487" s="330"/>
      <c r="IW487" s="330"/>
      <c r="IX487" s="330"/>
      <c r="IY487" s="330"/>
      <c r="IZ487" s="330"/>
      <c r="JA487" s="330"/>
      <c r="JB487" s="330"/>
      <c r="JC487" s="330"/>
      <c r="JD487" s="330"/>
      <c r="JE487" s="330"/>
      <c r="JF487" s="330"/>
      <c r="JG487" s="330"/>
      <c r="JH487" s="330"/>
      <c r="JI487" s="330"/>
      <c r="JJ487" s="330"/>
      <c r="JK487" s="330"/>
      <c r="JL487" s="254"/>
      <c r="JM487" s="17"/>
      <c r="JN487" s="17"/>
    </row>
    <row r="488" spans="222:276" ht="96" customHeight="1">
      <c r="HN488" s="342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42"/>
      <c r="HO489" s="260"/>
      <c r="HP489" s="338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38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42"/>
      <c r="HO490" s="260"/>
      <c r="HP490" s="338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38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42"/>
      <c r="HO491" s="260"/>
      <c r="HP491" s="338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38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42"/>
      <c r="HO492" s="260"/>
      <c r="HP492" s="338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38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42"/>
      <c r="HO493" s="260"/>
      <c r="HP493" s="338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38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42"/>
      <c r="HO494" s="260"/>
      <c r="HP494" s="338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38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42"/>
      <c r="HO495" s="260"/>
      <c r="HP495" s="338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38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42"/>
      <c r="HO496" s="260"/>
      <c r="HP496" s="338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38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42"/>
      <c r="HO497" s="260"/>
      <c r="HP497" s="338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38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42"/>
      <c r="HO498" s="260"/>
      <c r="HP498" s="338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38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42"/>
      <c r="HO499" s="260"/>
      <c r="HP499" s="338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38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42"/>
      <c r="HO500" s="260"/>
      <c r="HP500" s="338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38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42"/>
      <c r="HO501" s="260"/>
      <c r="HP501" s="338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38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42"/>
      <c r="HO502" s="260"/>
      <c r="HP502" s="338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38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42"/>
      <c r="HO503" s="260"/>
      <c r="HP503" s="338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38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42"/>
      <c r="HO504" s="260"/>
      <c r="HP504" s="338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38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42"/>
      <c r="HO505" s="260"/>
      <c r="HP505" s="338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38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42"/>
      <c r="HO506" s="260"/>
      <c r="HP506" s="338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38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42"/>
      <c r="HO507" s="260"/>
      <c r="HP507" s="338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38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42"/>
      <c r="HO508" s="260"/>
      <c r="HP508" s="244"/>
      <c r="HQ508" s="36"/>
      <c r="HR508" s="281" t="s">
        <v>285</v>
      </c>
      <c r="HS508" s="36"/>
      <c r="HT508" s="36"/>
      <c r="HU508" s="36"/>
      <c r="HV508" s="330" t="s">
        <v>315</v>
      </c>
      <c r="HW508" s="330"/>
      <c r="HX508" s="330"/>
      <c r="HY508" s="330"/>
      <c r="HZ508" s="330"/>
      <c r="IA508" s="330"/>
      <c r="IB508" s="330"/>
      <c r="IC508" s="330"/>
      <c r="ID508" s="330"/>
      <c r="IE508" s="330"/>
      <c r="IF508" s="330"/>
      <c r="IG508" s="330"/>
      <c r="IH508" s="330"/>
      <c r="II508" s="330"/>
      <c r="IJ508" s="330"/>
      <c r="IK508" s="330"/>
      <c r="IL508" s="330"/>
      <c r="IM508" s="330"/>
      <c r="IN508" s="330"/>
      <c r="IO508" s="244"/>
      <c r="IP508" s="245"/>
      <c r="IQ508" s="39"/>
      <c r="IR508" s="343" t="s">
        <v>316</v>
      </c>
      <c r="IS508" s="343"/>
      <c r="IT508" s="343"/>
      <c r="IU508" s="343"/>
      <c r="IV508" s="343"/>
      <c r="IW508" s="343"/>
      <c r="IX508" s="343"/>
      <c r="IY508" s="343"/>
      <c r="IZ508" s="343"/>
      <c r="JA508" s="343"/>
      <c r="JB508" s="343"/>
      <c r="JC508" s="343"/>
      <c r="JD508" s="343"/>
      <c r="JE508" s="343"/>
      <c r="JF508" s="343"/>
      <c r="JG508" s="343"/>
      <c r="JH508" s="343"/>
      <c r="JI508" s="343"/>
      <c r="JJ508" s="343"/>
      <c r="JK508" s="343"/>
      <c r="JL508" s="254"/>
      <c r="JM508" s="17"/>
      <c r="JN508" s="17"/>
    </row>
    <row r="509" spans="222:274">
      <c r="HN509" s="342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42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31" t="s">
        <v>317</v>
      </c>
      <c r="IS510" s="331"/>
      <c r="IT510" s="331"/>
      <c r="IU510" s="331"/>
      <c r="IV510" s="331"/>
      <c r="IW510" s="331"/>
      <c r="IX510" s="331"/>
      <c r="IY510" s="331"/>
      <c r="IZ510" s="331"/>
      <c r="JA510" s="331"/>
      <c r="JB510" s="331"/>
      <c r="JC510" s="331"/>
      <c r="JD510" s="331"/>
      <c r="JE510" s="331"/>
      <c r="JF510" s="331"/>
      <c r="JG510" s="331"/>
      <c r="JH510" s="331"/>
      <c r="JI510" s="331"/>
      <c r="JJ510" s="331"/>
      <c r="JK510" s="331"/>
      <c r="JL510" s="254"/>
      <c r="JM510" s="17"/>
      <c r="JN510" s="17"/>
    </row>
    <row r="511" spans="222:274">
      <c r="HN511" s="342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42"/>
      <c r="HO512" s="258"/>
      <c r="HP512" s="17"/>
      <c r="HQ512" s="17"/>
      <c r="HR512" s="17"/>
      <c r="HS512" s="17"/>
      <c r="HT512" s="17"/>
      <c r="HU512" s="17"/>
      <c r="HV512" s="330" t="s">
        <v>1</v>
      </c>
      <c r="HW512" s="330"/>
      <c r="HX512" s="330"/>
      <c r="HY512" s="330"/>
      <c r="HZ512" s="330"/>
      <c r="IA512" s="330"/>
      <c r="IB512" s="330"/>
      <c r="IC512" s="330"/>
      <c r="ID512" s="330"/>
      <c r="IE512" s="330"/>
      <c r="IF512" s="330"/>
      <c r="IG512" s="330"/>
      <c r="IH512" s="330"/>
      <c r="II512" s="330"/>
      <c r="IJ512" s="330"/>
      <c r="IK512" s="330"/>
      <c r="IL512" s="330"/>
      <c r="IM512" s="330"/>
      <c r="IN512" s="330"/>
      <c r="IO512" s="36"/>
      <c r="IP512" s="17"/>
      <c r="IQ512" s="17"/>
      <c r="IR512" s="330" t="s">
        <v>110</v>
      </c>
      <c r="IS512" s="330"/>
      <c r="IT512" s="330"/>
      <c r="IU512" s="330"/>
      <c r="IV512" s="330"/>
      <c r="IW512" s="330"/>
      <c r="IX512" s="330"/>
      <c r="IY512" s="330"/>
      <c r="IZ512" s="330"/>
      <c r="JA512" s="330"/>
      <c r="JB512" s="330"/>
      <c r="JC512" s="330"/>
      <c r="JD512" s="330"/>
      <c r="JE512" s="330"/>
      <c r="JF512" s="330"/>
      <c r="JG512" s="330"/>
      <c r="JH512" s="330"/>
      <c r="JI512" s="330"/>
      <c r="JJ512" s="330"/>
      <c r="JK512" s="330"/>
      <c r="JL512" s="254"/>
      <c r="JM512" s="17"/>
      <c r="JN512" s="17"/>
    </row>
    <row r="513" spans="222:276" ht="96" customHeight="1">
      <c r="HN513" s="342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42"/>
      <c r="HO514" s="260"/>
      <c r="HP514" s="338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38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42"/>
      <c r="HO515" s="260"/>
      <c r="HP515" s="338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38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42"/>
      <c r="HO516" s="260"/>
      <c r="HP516" s="338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38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42"/>
      <c r="HO517" s="260"/>
      <c r="HP517" s="338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38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42"/>
      <c r="HO518" s="260"/>
      <c r="HP518" s="338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38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42"/>
      <c r="HO519" s="260"/>
      <c r="HP519" s="338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38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42"/>
      <c r="HO520" s="260"/>
      <c r="HP520" s="338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38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42"/>
      <c r="HO521" s="260"/>
      <c r="HP521" s="338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38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42"/>
      <c r="HO522" s="260"/>
      <c r="HP522" s="338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38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42"/>
      <c r="HO523" s="260"/>
      <c r="HP523" s="338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38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42"/>
      <c r="HO524" s="260"/>
      <c r="HP524" s="338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38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42"/>
      <c r="HO525" s="260"/>
      <c r="HP525" s="338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38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42"/>
      <c r="HO526" s="260"/>
      <c r="HP526" s="338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38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42"/>
      <c r="HO527" s="260"/>
      <c r="HP527" s="338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38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42"/>
      <c r="HO528" s="260"/>
      <c r="HP528" s="338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38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42"/>
      <c r="HO529" s="260"/>
      <c r="HP529" s="338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38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42"/>
      <c r="HO530" s="260"/>
      <c r="HP530" s="338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38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42"/>
      <c r="HO531" s="260"/>
      <c r="HP531" s="338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38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42"/>
      <c r="HO532" s="260"/>
      <c r="HP532" s="338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38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42"/>
      <c r="HO533" s="260"/>
      <c r="HP533" s="244"/>
      <c r="HQ533" s="36"/>
      <c r="HR533" s="281" t="s">
        <v>286</v>
      </c>
      <c r="HS533" s="36"/>
      <c r="HT533" s="36"/>
      <c r="HU533" s="36"/>
      <c r="HV533" s="330" t="s">
        <v>318</v>
      </c>
      <c r="HW533" s="330"/>
      <c r="HX533" s="330"/>
      <c r="HY533" s="330"/>
      <c r="HZ533" s="330"/>
      <c r="IA533" s="330"/>
      <c r="IB533" s="330"/>
      <c r="IC533" s="330"/>
      <c r="ID533" s="330"/>
      <c r="IE533" s="330"/>
      <c r="IF533" s="330"/>
      <c r="IG533" s="330"/>
      <c r="IH533" s="330"/>
      <c r="II533" s="330"/>
      <c r="IJ533" s="330"/>
      <c r="IK533" s="330"/>
      <c r="IL533" s="330"/>
      <c r="IM533" s="330"/>
      <c r="IN533" s="330"/>
      <c r="IO533" s="244"/>
      <c r="IP533" s="245"/>
      <c r="IQ533" s="39"/>
      <c r="IR533" s="343" t="s">
        <v>319</v>
      </c>
      <c r="IS533" s="343"/>
      <c r="IT533" s="343"/>
      <c r="IU533" s="343"/>
      <c r="IV533" s="343"/>
      <c r="IW533" s="343"/>
      <c r="IX533" s="343"/>
      <c r="IY533" s="343"/>
      <c r="IZ533" s="343"/>
      <c r="JA533" s="343"/>
      <c r="JB533" s="343"/>
      <c r="JC533" s="343"/>
      <c r="JD533" s="343"/>
      <c r="JE533" s="343"/>
      <c r="JF533" s="343"/>
      <c r="JG533" s="343"/>
      <c r="JH533" s="343"/>
      <c r="JI533" s="343"/>
      <c r="JJ533" s="343"/>
      <c r="JK533" s="343"/>
      <c r="JL533" s="254"/>
      <c r="JM533" s="17"/>
      <c r="JN533" s="17"/>
    </row>
    <row r="534" spans="222:276">
      <c r="HN534" s="342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42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31" t="s">
        <v>320</v>
      </c>
      <c r="IS535" s="331"/>
      <c r="IT535" s="331"/>
      <c r="IU535" s="331"/>
      <c r="IV535" s="331"/>
      <c r="IW535" s="331"/>
      <c r="IX535" s="331"/>
      <c r="IY535" s="331"/>
      <c r="IZ535" s="331"/>
      <c r="JA535" s="331"/>
      <c r="JB535" s="331"/>
      <c r="JC535" s="331"/>
      <c r="JD535" s="331"/>
      <c r="JE535" s="331"/>
      <c r="JF535" s="331"/>
      <c r="JG535" s="331"/>
      <c r="JH535" s="331"/>
      <c r="JI535" s="331"/>
      <c r="JJ535" s="331"/>
      <c r="JK535" s="331"/>
      <c r="JL535" s="254"/>
      <c r="JM535" s="17"/>
      <c r="JN535" s="17"/>
    </row>
    <row r="536" spans="222:276">
      <c r="HN536" s="342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42"/>
      <c r="HO537" s="258"/>
      <c r="HP537" s="17"/>
      <c r="HQ537" s="17"/>
      <c r="HR537" s="17"/>
      <c r="HS537" s="17"/>
      <c r="HT537" s="17"/>
      <c r="HU537" s="17"/>
      <c r="HV537" s="330" t="s">
        <v>1</v>
      </c>
      <c r="HW537" s="330"/>
      <c r="HX537" s="330"/>
      <c r="HY537" s="330"/>
      <c r="HZ537" s="330"/>
      <c r="IA537" s="330"/>
      <c r="IB537" s="330"/>
      <c r="IC537" s="330"/>
      <c r="ID537" s="330"/>
      <c r="IE537" s="330"/>
      <c r="IF537" s="330"/>
      <c r="IG537" s="330"/>
      <c r="IH537" s="330"/>
      <c r="II537" s="330"/>
      <c r="IJ537" s="330"/>
      <c r="IK537" s="330"/>
      <c r="IL537" s="330"/>
      <c r="IM537" s="330"/>
      <c r="IN537" s="330"/>
      <c r="IO537" s="36"/>
      <c r="IP537" s="17"/>
      <c r="IQ537" s="17"/>
      <c r="IR537" s="330" t="s">
        <v>110</v>
      </c>
      <c r="IS537" s="330"/>
      <c r="IT537" s="330"/>
      <c r="IU537" s="330"/>
      <c r="IV537" s="330"/>
      <c r="IW537" s="330"/>
      <c r="IX537" s="330"/>
      <c r="IY537" s="330"/>
      <c r="IZ537" s="330"/>
      <c r="JA537" s="330"/>
      <c r="JB537" s="330"/>
      <c r="JC537" s="330"/>
      <c r="JD537" s="330"/>
      <c r="JE537" s="330"/>
      <c r="JF537" s="330"/>
      <c r="JG537" s="330"/>
      <c r="JH537" s="330"/>
      <c r="JI537" s="330"/>
      <c r="JJ537" s="330"/>
      <c r="JK537" s="330"/>
      <c r="JL537" s="254"/>
      <c r="JM537" s="17"/>
      <c r="JN537" s="17"/>
    </row>
    <row r="538" spans="222:276" ht="96" customHeight="1">
      <c r="HN538" s="342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42"/>
      <c r="HO539" s="260"/>
      <c r="HP539" s="338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38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42"/>
      <c r="HO540" s="260"/>
      <c r="HP540" s="338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38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42"/>
      <c r="HO541" s="260"/>
      <c r="HP541" s="338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38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42"/>
      <c r="HO542" s="260"/>
      <c r="HP542" s="338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38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42"/>
      <c r="HO543" s="260"/>
      <c r="HP543" s="338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38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42"/>
      <c r="HO544" s="260"/>
      <c r="HP544" s="338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38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42"/>
      <c r="HO545" s="260"/>
      <c r="HP545" s="338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38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42"/>
      <c r="HO546" s="260"/>
      <c r="HP546" s="338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38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42"/>
      <c r="HO547" s="260"/>
      <c r="HP547" s="338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38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42"/>
      <c r="HO548" s="260"/>
      <c r="HP548" s="338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38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42"/>
      <c r="HO549" s="260"/>
      <c r="HP549" s="338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38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42"/>
      <c r="HO550" s="260"/>
      <c r="HP550" s="338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38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42"/>
      <c r="HO551" s="260"/>
      <c r="HP551" s="338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38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42"/>
      <c r="HO552" s="260"/>
      <c r="HP552" s="338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38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42"/>
      <c r="HO553" s="260"/>
      <c r="HP553" s="338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38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42"/>
      <c r="HO554" s="260"/>
      <c r="HP554" s="338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38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42"/>
      <c r="HO555" s="260"/>
      <c r="HP555" s="338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38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42"/>
      <c r="HO556" s="260"/>
      <c r="HP556" s="338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38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42"/>
      <c r="HO557" s="260"/>
      <c r="HP557" s="338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38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42"/>
      <c r="HO558" s="260"/>
      <c r="HP558" s="244"/>
      <c r="HQ558" s="36"/>
      <c r="HR558" s="281" t="s">
        <v>287</v>
      </c>
      <c r="HS558" s="36"/>
      <c r="HT558" s="36"/>
      <c r="HU558" s="36"/>
      <c r="HV558" s="330" t="s">
        <v>321</v>
      </c>
      <c r="HW558" s="330"/>
      <c r="HX558" s="330"/>
      <c r="HY558" s="330"/>
      <c r="HZ558" s="330"/>
      <c r="IA558" s="330"/>
      <c r="IB558" s="330"/>
      <c r="IC558" s="330"/>
      <c r="ID558" s="330"/>
      <c r="IE558" s="330"/>
      <c r="IF558" s="330"/>
      <c r="IG558" s="330"/>
      <c r="IH558" s="330"/>
      <c r="II558" s="330"/>
      <c r="IJ558" s="330"/>
      <c r="IK558" s="330"/>
      <c r="IL558" s="330"/>
      <c r="IM558" s="330"/>
      <c r="IN558" s="330"/>
      <c r="IO558" s="244"/>
      <c r="IP558" s="245"/>
      <c r="IQ558" s="39"/>
      <c r="IR558" s="343" t="s">
        <v>322</v>
      </c>
      <c r="IS558" s="343"/>
      <c r="IT558" s="343"/>
      <c r="IU558" s="343"/>
      <c r="IV558" s="343"/>
      <c r="IW558" s="343"/>
      <c r="IX558" s="343"/>
      <c r="IY558" s="343"/>
      <c r="IZ558" s="343"/>
      <c r="JA558" s="343"/>
      <c r="JB558" s="343"/>
      <c r="JC558" s="343"/>
      <c r="JD558" s="343"/>
      <c r="JE558" s="343"/>
      <c r="JF558" s="343"/>
      <c r="JG558" s="343"/>
      <c r="JH558" s="343"/>
      <c r="JI558" s="343"/>
      <c r="JJ558" s="343"/>
      <c r="JK558" s="343"/>
      <c r="JL558" s="254"/>
      <c r="JM558" s="17"/>
      <c r="JN558" s="17"/>
    </row>
    <row r="559" spans="222:276">
      <c r="HN559" s="342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42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31" t="s">
        <v>323</v>
      </c>
      <c r="IS560" s="331"/>
      <c r="IT560" s="331"/>
      <c r="IU560" s="331"/>
      <c r="IV560" s="331"/>
      <c r="IW560" s="331"/>
      <c r="IX560" s="331"/>
      <c r="IY560" s="331"/>
      <c r="IZ560" s="331"/>
      <c r="JA560" s="331"/>
      <c r="JB560" s="331"/>
      <c r="JC560" s="331"/>
      <c r="JD560" s="331"/>
      <c r="JE560" s="331"/>
      <c r="JF560" s="331"/>
      <c r="JG560" s="331"/>
      <c r="JH560" s="331"/>
      <c r="JI560" s="331"/>
      <c r="JJ560" s="331"/>
      <c r="JK560" s="331"/>
      <c r="JL560" s="254"/>
      <c r="JM560" s="17"/>
      <c r="JN560" s="17"/>
    </row>
    <row r="561" spans="222:276">
      <c r="HN561" s="342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42"/>
      <c r="HO562" s="258"/>
      <c r="HP562" s="17"/>
      <c r="HQ562" s="17"/>
      <c r="HR562" s="17"/>
      <c r="HS562" s="17"/>
      <c r="HT562" s="17"/>
      <c r="HU562" s="17"/>
      <c r="HV562" s="330" t="s">
        <v>1</v>
      </c>
      <c r="HW562" s="330"/>
      <c r="HX562" s="330"/>
      <c r="HY562" s="330"/>
      <c r="HZ562" s="330"/>
      <c r="IA562" s="330"/>
      <c r="IB562" s="330"/>
      <c r="IC562" s="330"/>
      <c r="ID562" s="330"/>
      <c r="IE562" s="330"/>
      <c r="IF562" s="330"/>
      <c r="IG562" s="330"/>
      <c r="IH562" s="330"/>
      <c r="II562" s="330"/>
      <c r="IJ562" s="330"/>
      <c r="IK562" s="330"/>
      <c r="IL562" s="330"/>
      <c r="IM562" s="330"/>
      <c r="IN562" s="330"/>
      <c r="IO562" s="36"/>
      <c r="IP562" s="17"/>
      <c r="IQ562" s="17"/>
      <c r="IR562" s="330" t="s">
        <v>110</v>
      </c>
      <c r="IS562" s="330"/>
      <c r="IT562" s="330"/>
      <c r="IU562" s="330"/>
      <c r="IV562" s="330"/>
      <c r="IW562" s="330"/>
      <c r="IX562" s="330"/>
      <c r="IY562" s="330"/>
      <c r="IZ562" s="330"/>
      <c r="JA562" s="330"/>
      <c r="JB562" s="330"/>
      <c r="JC562" s="330"/>
      <c r="JD562" s="330"/>
      <c r="JE562" s="330"/>
      <c r="JF562" s="330"/>
      <c r="JG562" s="330"/>
      <c r="JH562" s="330"/>
      <c r="JI562" s="330"/>
      <c r="JJ562" s="330"/>
      <c r="JK562" s="330"/>
      <c r="JL562" s="254"/>
      <c r="JM562" s="17"/>
      <c r="JN562" s="17"/>
    </row>
    <row r="563" spans="222:276" ht="96" customHeight="1">
      <c r="HN563" s="342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42"/>
      <c r="HO564" s="260"/>
      <c r="HP564" s="338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38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42"/>
      <c r="HO565" s="260"/>
      <c r="HP565" s="338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38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42"/>
      <c r="HO566" s="260"/>
      <c r="HP566" s="338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38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42"/>
      <c r="HO567" s="260"/>
      <c r="HP567" s="338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38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42"/>
      <c r="HO568" s="260"/>
      <c r="HP568" s="338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38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42"/>
      <c r="HO569" s="260"/>
      <c r="HP569" s="338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38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42"/>
      <c r="HO570" s="260"/>
      <c r="HP570" s="338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38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42"/>
      <c r="HO571" s="260"/>
      <c r="HP571" s="338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38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42"/>
      <c r="HO572" s="260"/>
      <c r="HP572" s="338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38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42"/>
      <c r="HO573" s="260"/>
      <c r="HP573" s="338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38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42"/>
      <c r="HO574" s="260"/>
      <c r="HP574" s="338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38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42"/>
      <c r="HO575" s="260"/>
      <c r="HP575" s="338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38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42"/>
      <c r="HO576" s="260"/>
      <c r="HP576" s="338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38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42"/>
      <c r="HO577" s="260"/>
      <c r="HP577" s="338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38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42"/>
      <c r="HO578" s="260"/>
      <c r="HP578" s="338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38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42"/>
      <c r="HO579" s="260"/>
      <c r="HP579" s="338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38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42"/>
      <c r="HO580" s="260"/>
      <c r="HP580" s="338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38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42"/>
      <c r="HO581" s="260"/>
      <c r="HP581" s="338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38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42"/>
      <c r="HO582" s="260"/>
      <c r="HP582" s="338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38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42"/>
      <c r="HO583" s="260"/>
      <c r="HP583" s="244"/>
      <c r="HQ583" s="36"/>
      <c r="HR583" s="281" t="s">
        <v>288</v>
      </c>
      <c r="HS583" s="36"/>
      <c r="HT583" s="36"/>
      <c r="HU583" s="36"/>
      <c r="HV583" s="330" t="s">
        <v>324</v>
      </c>
      <c r="HW583" s="330"/>
      <c r="HX583" s="330"/>
      <c r="HY583" s="330"/>
      <c r="HZ583" s="330"/>
      <c r="IA583" s="330"/>
      <c r="IB583" s="330"/>
      <c r="IC583" s="330"/>
      <c r="ID583" s="330"/>
      <c r="IE583" s="330"/>
      <c r="IF583" s="330"/>
      <c r="IG583" s="330"/>
      <c r="IH583" s="330"/>
      <c r="II583" s="330"/>
      <c r="IJ583" s="330"/>
      <c r="IK583" s="330"/>
      <c r="IL583" s="330"/>
      <c r="IM583" s="330"/>
      <c r="IN583" s="330"/>
      <c r="IO583" s="244"/>
      <c r="IP583" s="245"/>
      <c r="IQ583" s="39"/>
      <c r="IR583" s="343" t="s">
        <v>325</v>
      </c>
      <c r="IS583" s="343"/>
      <c r="IT583" s="343"/>
      <c r="IU583" s="343"/>
      <c r="IV583" s="343"/>
      <c r="IW583" s="343"/>
      <c r="IX583" s="343"/>
      <c r="IY583" s="343"/>
      <c r="IZ583" s="343"/>
      <c r="JA583" s="343"/>
      <c r="JB583" s="343"/>
      <c r="JC583" s="343"/>
      <c r="JD583" s="343"/>
      <c r="JE583" s="343"/>
      <c r="JF583" s="343"/>
      <c r="JG583" s="343"/>
      <c r="JH583" s="343"/>
      <c r="JI583" s="343"/>
      <c r="JJ583" s="343"/>
      <c r="JK583" s="343"/>
      <c r="JL583" s="254"/>
      <c r="JM583" s="17"/>
      <c r="JN583" s="17"/>
    </row>
    <row r="584" spans="222:274">
      <c r="HN584" s="342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42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31" t="s">
        <v>326</v>
      </c>
      <c r="IS585" s="331"/>
      <c r="IT585" s="331"/>
      <c r="IU585" s="331"/>
      <c r="IV585" s="331"/>
      <c r="IW585" s="331"/>
      <c r="IX585" s="331"/>
      <c r="IY585" s="331"/>
      <c r="IZ585" s="331"/>
      <c r="JA585" s="331"/>
      <c r="JB585" s="331"/>
      <c r="JC585" s="331"/>
      <c r="JD585" s="331"/>
      <c r="JE585" s="331"/>
      <c r="JF585" s="331"/>
      <c r="JG585" s="331"/>
      <c r="JH585" s="331"/>
      <c r="JI585" s="331"/>
      <c r="JJ585" s="331"/>
      <c r="JK585" s="331"/>
      <c r="JL585" s="254"/>
      <c r="JM585" s="17"/>
      <c r="JN585" s="17"/>
    </row>
    <row r="586" spans="222:274">
      <c r="HN586" s="342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42"/>
      <c r="HO587" s="260"/>
      <c r="HP587" s="17"/>
      <c r="HQ587" s="17"/>
      <c r="HR587" s="17"/>
      <c r="HS587" s="17"/>
      <c r="HT587" s="36"/>
      <c r="HU587" s="36"/>
      <c r="HV587" s="330" t="s">
        <v>1</v>
      </c>
      <c r="HW587" s="330"/>
      <c r="HX587" s="330"/>
      <c r="HY587" s="330"/>
      <c r="HZ587" s="330"/>
      <c r="IA587" s="330"/>
      <c r="IB587" s="330"/>
      <c r="IC587" s="330"/>
      <c r="ID587" s="330"/>
      <c r="IE587" s="330"/>
      <c r="IF587" s="330"/>
      <c r="IG587" s="330"/>
      <c r="IH587" s="330"/>
      <c r="II587" s="330"/>
      <c r="IJ587" s="330"/>
      <c r="IK587" s="330"/>
      <c r="IL587" s="330"/>
      <c r="IM587" s="330"/>
      <c r="IN587" s="330"/>
      <c r="IO587" s="244"/>
      <c r="IP587" s="245"/>
      <c r="IQ587" s="39"/>
      <c r="IR587" s="330" t="s">
        <v>110</v>
      </c>
      <c r="IS587" s="330"/>
      <c r="IT587" s="330"/>
      <c r="IU587" s="330"/>
      <c r="IV587" s="330"/>
      <c r="IW587" s="330"/>
      <c r="IX587" s="330"/>
      <c r="IY587" s="330"/>
      <c r="IZ587" s="330"/>
      <c r="JA587" s="330"/>
      <c r="JB587" s="330"/>
      <c r="JC587" s="330"/>
      <c r="JD587" s="330"/>
      <c r="JE587" s="330"/>
      <c r="JF587" s="330"/>
      <c r="JG587" s="330"/>
      <c r="JH587" s="330"/>
      <c r="JI587" s="330"/>
      <c r="JJ587" s="330"/>
      <c r="JK587" s="330"/>
      <c r="JL587" s="254"/>
      <c r="JM587" s="17"/>
      <c r="JN587" s="17"/>
    </row>
    <row r="588" spans="222:274" ht="87" customHeight="1">
      <c r="HN588" s="342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42"/>
      <c r="HO589" s="260"/>
      <c r="HP589" s="338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38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42"/>
      <c r="HO590" s="260"/>
      <c r="HP590" s="338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38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42"/>
      <c r="HO591" s="260"/>
      <c r="HP591" s="338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38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38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38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38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38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38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38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38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38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38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38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38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38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38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38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38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38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38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38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38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38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38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38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38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38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38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38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38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38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38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38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38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38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30" t="s">
        <v>193</v>
      </c>
      <c r="HW608" s="330"/>
      <c r="HX608" s="330"/>
      <c r="HY608" s="330"/>
      <c r="HZ608" s="330"/>
      <c r="IA608" s="330"/>
      <c r="IB608" s="330"/>
      <c r="IC608" s="330"/>
      <c r="ID608" s="330"/>
      <c r="IE608" s="330"/>
      <c r="IF608" s="330"/>
      <c r="IG608" s="330"/>
      <c r="IH608" s="330"/>
      <c r="II608" s="330"/>
      <c r="IJ608" s="330"/>
      <c r="IK608" s="330"/>
      <c r="IL608" s="330"/>
      <c r="IM608" s="330"/>
      <c r="IN608" s="330"/>
      <c r="IO608" s="17"/>
      <c r="IP608" s="17"/>
      <c r="IQ608" s="17"/>
      <c r="IR608" s="343" t="s">
        <v>274</v>
      </c>
      <c r="IS608" s="343"/>
      <c r="IT608" s="343"/>
      <c r="IU608" s="343"/>
      <c r="IV608" s="343"/>
      <c r="IW608" s="343"/>
      <c r="IX608" s="343"/>
      <c r="IY608" s="343"/>
      <c r="IZ608" s="343"/>
      <c r="JA608" s="343"/>
      <c r="JB608" s="343"/>
      <c r="JC608" s="343"/>
      <c r="JD608" s="343"/>
      <c r="JE608" s="343"/>
      <c r="JF608" s="343"/>
      <c r="JG608" s="343"/>
      <c r="JH608" s="343"/>
      <c r="JI608" s="343"/>
      <c r="JJ608" s="343"/>
      <c r="JK608" s="343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31" t="s">
        <v>276</v>
      </c>
      <c r="IS610" s="331"/>
      <c r="IT610" s="331"/>
      <c r="IU610" s="331"/>
      <c r="IV610" s="331"/>
      <c r="IW610" s="331"/>
      <c r="IX610" s="331"/>
      <c r="IY610" s="331"/>
      <c r="IZ610" s="331"/>
      <c r="JA610" s="331"/>
      <c r="JB610" s="331"/>
      <c r="JC610" s="331"/>
      <c r="JD610" s="331"/>
      <c r="JE610" s="331"/>
      <c r="JF610" s="331"/>
      <c r="JG610" s="331"/>
      <c r="JH610" s="331"/>
      <c r="JI610" s="331"/>
      <c r="JJ610" s="331"/>
      <c r="JK610" s="331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30" t="s">
        <v>1</v>
      </c>
      <c r="HW612" s="330"/>
      <c r="HX612" s="330"/>
      <c r="HY612" s="330"/>
      <c r="HZ612" s="330"/>
      <c r="IA612" s="330"/>
      <c r="IB612" s="330"/>
      <c r="IC612" s="330"/>
      <c r="ID612" s="330"/>
      <c r="IE612" s="330"/>
      <c r="IF612" s="330"/>
      <c r="IG612" s="330"/>
      <c r="IH612" s="330"/>
      <c r="II612" s="330"/>
      <c r="IJ612" s="330"/>
      <c r="IK612" s="330"/>
      <c r="IL612" s="330"/>
      <c r="IM612" s="330"/>
      <c r="IN612" s="330"/>
      <c r="IO612" s="244"/>
      <c r="IP612" s="245"/>
      <c r="IQ612" s="39"/>
      <c r="IR612" s="330" t="s">
        <v>110</v>
      </c>
      <c r="IS612" s="330"/>
      <c r="IT612" s="330"/>
      <c r="IU612" s="330"/>
      <c r="IV612" s="330"/>
      <c r="IW612" s="330"/>
      <c r="IX612" s="330"/>
      <c r="IY612" s="330"/>
      <c r="IZ612" s="330"/>
      <c r="JA612" s="330"/>
      <c r="JB612" s="330"/>
      <c r="JC612" s="330"/>
      <c r="JD612" s="330"/>
      <c r="JE612" s="330"/>
      <c r="JF612" s="330"/>
      <c r="JG612" s="330"/>
      <c r="JH612" s="330"/>
      <c r="JI612" s="330"/>
      <c r="JJ612" s="330"/>
      <c r="JK612" s="330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38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38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38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38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38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38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38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38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38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38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38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38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38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38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38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38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38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38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38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38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38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38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38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38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38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38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38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38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38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38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38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38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38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38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38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38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38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38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30" t="s">
        <v>327</v>
      </c>
      <c r="HW633" s="330"/>
      <c r="HX633" s="330"/>
      <c r="HY633" s="330"/>
      <c r="HZ633" s="330"/>
      <c r="IA633" s="330"/>
      <c r="IB633" s="330"/>
      <c r="IC633" s="330"/>
      <c r="ID633" s="330"/>
      <c r="IE633" s="330"/>
      <c r="IF633" s="330"/>
      <c r="IG633" s="330"/>
      <c r="IH633" s="330"/>
      <c r="II633" s="330"/>
      <c r="IJ633" s="330"/>
      <c r="IK633" s="330"/>
      <c r="IL633" s="330"/>
      <c r="IM633" s="330"/>
      <c r="IN633" s="330"/>
      <c r="IO633" s="17"/>
      <c r="IP633" s="17"/>
      <c r="IQ633" s="17"/>
      <c r="IR633" s="343" t="s">
        <v>328</v>
      </c>
      <c r="IS633" s="343"/>
      <c r="IT633" s="343"/>
      <c r="IU633" s="343"/>
      <c r="IV633" s="343"/>
      <c r="IW633" s="343"/>
      <c r="IX633" s="343"/>
      <c r="IY633" s="343"/>
      <c r="IZ633" s="343"/>
      <c r="JA633" s="343"/>
      <c r="JB633" s="343"/>
      <c r="JC633" s="343"/>
      <c r="JD633" s="343"/>
      <c r="JE633" s="343"/>
      <c r="JF633" s="343"/>
      <c r="JG633" s="343"/>
      <c r="JH633" s="343"/>
      <c r="JI633" s="343"/>
      <c r="JJ633" s="343"/>
      <c r="JK633" s="343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31" t="s">
        <v>329</v>
      </c>
      <c r="IS635" s="331"/>
      <c r="IT635" s="331"/>
      <c r="IU635" s="331"/>
      <c r="IV635" s="331"/>
      <c r="IW635" s="331"/>
      <c r="IX635" s="331"/>
      <c r="IY635" s="331"/>
      <c r="IZ635" s="331"/>
      <c r="JA635" s="331"/>
      <c r="JB635" s="331"/>
      <c r="JC635" s="331"/>
      <c r="JD635" s="331"/>
      <c r="JE635" s="331"/>
      <c r="JF635" s="331"/>
      <c r="JG635" s="331"/>
      <c r="JH635" s="331"/>
      <c r="JI635" s="331"/>
      <c r="JJ635" s="331"/>
      <c r="JK635" s="331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30" t="s">
        <v>1</v>
      </c>
      <c r="HW637" s="330"/>
      <c r="HX637" s="330"/>
      <c r="HY637" s="330"/>
      <c r="HZ637" s="330"/>
      <c r="IA637" s="330"/>
      <c r="IB637" s="330"/>
      <c r="IC637" s="330"/>
      <c r="ID637" s="330"/>
      <c r="IE637" s="330"/>
      <c r="IF637" s="330"/>
      <c r="IG637" s="330"/>
      <c r="IH637" s="330"/>
      <c r="II637" s="330"/>
      <c r="IJ637" s="330"/>
      <c r="IK637" s="330"/>
      <c r="IL637" s="330"/>
      <c r="IM637" s="330"/>
      <c r="IN637" s="330"/>
      <c r="IO637" s="244"/>
      <c r="IP637" s="245"/>
      <c r="IQ637" s="39"/>
      <c r="IR637" s="330" t="s">
        <v>110</v>
      </c>
      <c r="IS637" s="330"/>
      <c r="IT637" s="330"/>
      <c r="IU637" s="330"/>
      <c r="IV637" s="330"/>
      <c r="IW637" s="330"/>
      <c r="IX637" s="330"/>
      <c r="IY637" s="330"/>
      <c r="IZ637" s="330"/>
      <c r="JA637" s="330"/>
      <c r="JB637" s="330"/>
      <c r="JC637" s="330"/>
      <c r="JD637" s="330"/>
      <c r="JE637" s="330"/>
      <c r="JF637" s="330"/>
      <c r="JG637" s="330"/>
      <c r="JH637" s="330"/>
      <c r="JI637" s="330"/>
      <c r="JJ637" s="330"/>
      <c r="JK637" s="330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38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38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38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38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38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38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38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38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38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38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38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38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38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38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38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38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38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38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38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38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38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38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38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38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38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38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38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38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38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38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38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38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38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38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38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38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38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38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30" t="s">
        <v>330</v>
      </c>
      <c r="HW658" s="330"/>
      <c r="HX658" s="330"/>
      <c r="HY658" s="330"/>
      <c r="HZ658" s="330"/>
      <c r="IA658" s="330"/>
      <c r="IB658" s="330"/>
      <c r="IC658" s="330"/>
      <c r="ID658" s="330"/>
      <c r="IE658" s="330"/>
      <c r="IF658" s="330"/>
      <c r="IG658" s="330"/>
      <c r="IH658" s="330"/>
      <c r="II658" s="330"/>
      <c r="IJ658" s="330"/>
      <c r="IK658" s="330"/>
      <c r="IL658" s="330"/>
      <c r="IM658" s="330"/>
      <c r="IN658" s="330"/>
      <c r="IO658" s="17"/>
      <c r="IP658" s="17"/>
      <c r="IQ658" s="17"/>
      <c r="IR658" s="343" t="s">
        <v>331</v>
      </c>
      <c r="IS658" s="343"/>
      <c r="IT658" s="343"/>
      <c r="IU658" s="343"/>
      <c r="IV658" s="343"/>
      <c r="IW658" s="343"/>
      <c r="IX658" s="343"/>
      <c r="IY658" s="343"/>
      <c r="IZ658" s="343"/>
      <c r="JA658" s="343"/>
      <c r="JB658" s="343"/>
      <c r="JC658" s="343"/>
      <c r="JD658" s="343"/>
      <c r="JE658" s="343"/>
      <c r="JF658" s="343"/>
      <c r="JG658" s="343"/>
      <c r="JH658" s="343"/>
      <c r="JI658" s="343"/>
      <c r="JJ658" s="343"/>
      <c r="JK658" s="343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31" t="s">
        <v>332</v>
      </c>
      <c r="IS660" s="331"/>
      <c r="IT660" s="331"/>
      <c r="IU660" s="331"/>
      <c r="IV660" s="331"/>
      <c r="IW660" s="331"/>
      <c r="IX660" s="331"/>
      <c r="IY660" s="331"/>
      <c r="IZ660" s="331"/>
      <c r="JA660" s="331"/>
      <c r="JB660" s="331"/>
      <c r="JC660" s="331"/>
      <c r="JD660" s="331"/>
      <c r="JE660" s="331"/>
      <c r="JF660" s="331"/>
      <c r="JG660" s="331"/>
      <c r="JH660" s="331"/>
      <c r="JI660" s="331"/>
      <c r="JJ660" s="331"/>
      <c r="JK660" s="331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30" t="s">
        <v>1</v>
      </c>
      <c r="HW662" s="330"/>
      <c r="HX662" s="330"/>
      <c r="HY662" s="330"/>
      <c r="HZ662" s="330"/>
      <c r="IA662" s="330"/>
      <c r="IB662" s="330"/>
      <c r="IC662" s="330"/>
      <c r="ID662" s="330"/>
      <c r="IE662" s="330"/>
      <c r="IF662" s="330"/>
      <c r="IG662" s="330"/>
      <c r="IH662" s="330"/>
      <c r="II662" s="330"/>
      <c r="IJ662" s="330"/>
      <c r="IK662" s="330"/>
      <c r="IL662" s="330"/>
      <c r="IM662" s="330"/>
      <c r="IN662" s="330"/>
      <c r="IO662" s="244"/>
      <c r="IP662" s="245"/>
      <c r="IQ662" s="39"/>
      <c r="IR662" s="330" t="s">
        <v>110</v>
      </c>
      <c r="IS662" s="330"/>
      <c r="IT662" s="330"/>
      <c r="IU662" s="330"/>
      <c r="IV662" s="330"/>
      <c r="IW662" s="330"/>
      <c r="IX662" s="330"/>
      <c r="IY662" s="330"/>
      <c r="IZ662" s="330"/>
      <c r="JA662" s="330"/>
      <c r="JB662" s="330"/>
      <c r="JC662" s="330"/>
      <c r="JD662" s="330"/>
      <c r="JE662" s="330"/>
      <c r="JF662" s="330"/>
      <c r="JG662" s="330"/>
      <c r="JH662" s="330"/>
      <c r="JI662" s="330"/>
      <c r="JJ662" s="330"/>
      <c r="JK662" s="330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38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38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38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38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38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38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38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38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38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38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38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38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38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38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38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38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38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38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38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38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38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38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38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38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38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38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38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38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38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38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38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38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38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38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38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38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38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38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30" t="s">
        <v>333</v>
      </c>
      <c r="HW683" s="330"/>
      <c r="HX683" s="330"/>
      <c r="HY683" s="330"/>
      <c r="HZ683" s="330"/>
      <c r="IA683" s="330"/>
      <c r="IB683" s="330"/>
      <c r="IC683" s="330"/>
      <c r="ID683" s="330"/>
      <c r="IE683" s="330"/>
      <c r="IF683" s="330"/>
      <c r="IG683" s="330"/>
      <c r="IH683" s="330"/>
      <c r="II683" s="330"/>
      <c r="IJ683" s="330"/>
      <c r="IK683" s="330"/>
      <c r="IL683" s="330"/>
      <c r="IM683" s="330"/>
      <c r="IN683" s="330"/>
      <c r="IO683" s="17"/>
      <c r="IP683" s="17"/>
      <c r="IQ683" s="17"/>
      <c r="IR683" s="343" t="s">
        <v>334</v>
      </c>
      <c r="IS683" s="343"/>
      <c r="IT683" s="343"/>
      <c r="IU683" s="343"/>
      <c r="IV683" s="343"/>
      <c r="IW683" s="343"/>
      <c r="IX683" s="343"/>
      <c r="IY683" s="343"/>
      <c r="IZ683" s="343"/>
      <c r="JA683" s="343"/>
      <c r="JB683" s="343"/>
      <c r="JC683" s="343"/>
      <c r="JD683" s="343"/>
      <c r="JE683" s="343"/>
      <c r="JF683" s="343"/>
      <c r="JG683" s="343"/>
      <c r="JH683" s="343"/>
      <c r="JI683" s="343"/>
      <c r="JJ683" s="343"/>
      <c r="JK683" s="343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31" t="s">
        <v>335</v>
      </c>
      <c r="IS685" s="331"/>
      <c r="IT685" s="331"/>
      <c r="IU685" s="331"/>
      <c r="IV685" s="331"/>
      <c r="IW685" s="331"/>
      <c r="IX685" s="331"/>
      <c r="IY685" s="331"/>
      <c r="IZ685" s="331"/>
      <c r="JA685" s="331"/>
      <c r="JB685" s="331"/>
      <c r="JC685" s="331"/>
      <c r="JD685" s="331"/>
      <c r="JE685" s="331"/>
      <c r="JF685" s="331"/>
      <c r="JG685" s="331"/>
      <c r="JH685" s="331"/>
      <c r="JI685" s="331"/>
      <c r="JJ685" s="331"/>
      <c r="JK685" s="331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21" t="s">
        <v>110</v>
      </c>
      <c r="S3" s="321"/>
      <c r="T3" s="321"/>
      <c r="U3" s="321"/>
      <c r="V3" s="321"/>
      <c r="W3" s="321"/>
      <c r="X3" s="321"/>
      <c r="Y3" s="321"/>
      <c r="Z3" s="321"/>
      <c r="AA3" s="321"/>
      <c r="AB3" s="321"/>
      <c r="AC3" s="321"/>
      <c r="AD3" s="321"/>
      <c r="AE3" s="321"/>
      <c r="AF3" s="321"/>
      <c r="AG3" s="321"/>
      <c r="AH3" s="321"/>
      <c r="AI3" s="321"/>
      <c r="AJ3" s="321"/>
      <c r="AK3" s="321"/>
      <c r="AM3" s="36"/>
      <c r="AN3" s="36"/>
      <c r="AO3" s="321" t="s">
        <v>110</v>
      </c>
      <c r="AP3" s="321"/>
      <c r="AQ3" s="321"/>
      <c r="AR3" s="321"/>
      <c r="AS3" s="321"/>
      <c r="AT3" s="321"/>
      <c r="AU3" s="321"/>
      <c r="AV3" s="321"/>
      <c r="AW3" s="321"/>
      <c r="AX3" s="321"/>
      <c r="AY3" s="321"/>
      <c r="AZ3" s="321"/>
      <c r="BA3" s="321"/>
      <c r="BB3" s="321"/>
      <c r="BC3" s="321"/>
      <c r="BD3" s="321"/>
      <c r="BE3" s="321"/>
      <c r="BF3" s="321"/>
      <c r="BG3" s="321"/>
      <c r="BH3" s="321"/>
      <c r="BJ3" s="36"/>
      <c r="BK3" s="36"/>
      <c r="BL3" s="321" t="s">
        <v>110</v>
      </c>
      <c r="BM3" s="321"/>
      <c r="BN3" s="321"/>
      <c r="BO3" s="321"/>
      <c r="BP3" s="321"/>
      <c r="BQ3" s="321"/>
      <c r="BR3" s="321"/>
      <c r="BS3" s="321"/>
      <c r="BT3" s="321"/>
      <c r="BU3" s="321"/>
      <c r="BV3" s="321"/>
      <c r="BW3" s="321"/>
      <c r="BX3" s="321"/>
      <c r="BY3" s="321"/>
      <c r="BZ3" s="321"/>
      <c r="CA3" s="321"/>
      <c r="CB3" s="321"/>
      <c r="CC3" s="321"/>
      <c r="CD3" s="321"/>
      <c r="CE3" s="321"/>
      <c r="CG3" s="36"/>
      <c r="CH3" s="36"/>
      <c r="CI3" s="321" t="s">
        <v>110</v>
      </c>
      <c r="CJ3" s="321"/>
      <c r="CK3" s="321"/>
      <c r="CL3" s="321"/>
      <c r="CM3" s="321"/>
      <c r="CN3" s="321"/>
      <c r="CO3" s="321"/>
      <c r="CP3" s="321"/>
      <c r="CQ3" s="321"/>
      <c r="CR3" s="321"/>
      <c r="CS3" s="321"/>
      <c r="CT3" s="321"/>
      <c r="CU3" s="321"/>
      <c r="CV3" s="321"/>
      <c r="CW3" s="321"/>
      <c r="CX3" s="321"/>
      <c r="CY3" s="321"/>
      <c r="CZ3" s="321"/>
      <c r="DA3" s="321"/>
      <c r="DB3" s="321"/>
      <c r="DD3" s="36"/>
      <c r="DE3" s="36"/>
      <c r="DF3" s="321" t="s">
        <v>110</v>
      </c>
      <c r="DG3" s="321"/>
      <c r="DH3" s="321"/>
      <c r="DI3" s="321"/>
      <c r="DJ3" s="321"/>
      <c r="DK3" s="321"/>
      <c r="DL3" s="321"/>
      <c r="DM3" s="321"/>
      <c r="DN3" s="321"/>
      <c r="DO3" s="321"/>
      <c r="DP3" s="321"/>
      <c r="DQ3" s="321"/>
      <c r="DR3" s="321"/>
      <c r="DS3" s="321"/>
      <c r="DT3" s="321"/>
      <c r="DU3" s="321"/>
      <c r="DV3" s="321"/>
      <c r="DW3" s="321"/>
      <c r="DX3" s="321"/>
      <c r="DY3" s="321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32" t="s">
        <v>173</v>
      </c>
      <c r="Q5" s="28" t="s">
        <v>14</v>
      </c>
      <c r="R5" s="69">
        <f t="array" aca="1" ref="R5:AK24" ca="1">MMULT('[1]Energy services E'!BX126:CQ145, '[1]Energy services E'!BX126:CQ145)</f>
        <v>0</v>
      </c>
      <c r="S5" s="69">
        <f ca="1"/>
        <v>0</v>
      </c>
      <c r="T5" s="69">
        <f ca="1"/>
        <v>1.0638297872340425</v>
      </c>
      <c r="U5" s="69">
        <f ca="1"/>
        <v>0</v>
      </c>
      <c r="V5" s="69">
        <f ca="1"/>
        <v>0</v>
      </c>
      <c r="W5" s="69">
        <f ca="1"/>
        <v>0</v>
      </c>
      <c r="X5" s="69">
        <f ca="1"/>
        <v>0</v>
      </c>
      <c r="Y5" s="69">
        <f ca="1"/>
        <v>0</v>
      </c>
      <c r="Z5" s="69">
        <f ca="1"/>
        <v>0</v>
      </c>
      <c r="AA5" s="69">
        <f ca="1"/>
        <v>0</v>
      </c>
      <c r="AB5" s="69">
        <f ca="1"/>
        <v>0</v>
      </c>
      <c r="AC5" s="69">
        <f ca="1"/>
        <v>0</v>
      </c>
      <c r="AD5" s="69">
        <f ca="1"/>
        <v>0</v>
      </c>
      <c r="AE5" s="186">
        <f ca="1"/>
        <v>0</v>
      </c>
      <c r="AF5" s="186">
        <f ca="1"/>
        <v>0</v>
      </c>
      <c r="AG5" s="186">
        <f ca="1"/>
        <v>0</v>
      </c>
      <c r="AH5" s="186">
        <f ca="1"/>
        <v>0</v>
      </c>
      <c r="AI5" s="186">
        <f ca="1"/>
        <v>0</v>
      </c>
      <c r="AJ5" s="186">
        <f ca="1"/>
        <v>0</v>
      </c>
      <c r="AK5" s="186">
        <f ca="1"/>
        <v>0</v>
      </c>
      <c r="AM5" s="332" t="s">
        <v>173</v>
      </c>
      <c r="AN5" s="28" t="s">
        <v>14</v>
      </c>
      <c r="AO5" s="69">
        <f t="array" aca="1" ref="AO5:BH24" ca="1">MMULT('[1]Energy services E'!$BX$126:$CQ$145, R5:AK24)</f>
        <v>0</v>
      </c>
      <c r="AP5" s="69">
        <f ca="1"/>
        <v>0</v>
      </c>
      <c r="AQ5" s="69">
        <f ca="1"/>
        <v>0</v>
      </c>
      <c r="AR5" s="69">
        <f ca="1"/>
        <v>0</v>
      </c>
      <c r="AS5" s="69">
        <f ca="1"/>
        <v>0</v>
      </c>
      <c r="AT5" s="69">
        <f ca="1"/>
        <v>0</v>
      </c>
      <c r="AU5" s="69">
        <f ca="1"/>
        <v>1.1904761904761907</v>
      </c>
      <c r="AV5" s="69">
        <f ca="1"/>
        <v>0</v>
      </c>
      <c r="AW5" s="69">
        <f ca="1"/>
        <v>0</v>
      </c>
      <c r="AX5" s="69">
        <f ca="1"/>
        <v>0</v>
      </c>
      <c r="AY5" s="69">
        <f ca="1"/>
        <v>1.1904761904761907</v>
      </c>
      <c r="AZ5" s="69">
        <f ca="1"/>
        <v>0</v>
      </c>
      <c r="BA5" s="69">
        <f ca="1"/>
        <v>0</v>
      </c>
      <c r="BB5" s="186">
        <f ca="1"/>
        <v>0</v>
      </c>
      <c r="BC5" s="186">
        <f ca="1"/>
        <v>0</v>
      </c>
      <c r="BD5" s="186">
        <f ca="1"/>
        <v>0</v>
      </c>
      <c r="BE5" s="186">
        <f ca="1"/>
        <v>0</v>
      </c>
      <c r="BF5" s="186">
        <f ca="1"/>
        <v>0</v>
      </c>
      <c r="BG5" s="186">
        <f ca="1"/>
        <v>0</v>
      </c>
      <c r="BH5" s="186">
        <f ca="1"/>
        <v>0</v>
      </c>
      <c r="BJ5" s="332" t="s">
        <v>173</v>
      </c>
      <c r="BK5" s="28" t="s">
        <v>14</v>
      </c>
      <c r="BL5" s="69">
        <f t="array" aca="1" ref="BL5:CE24" ca="1">MMULT('[1]Energy services E'!$BX$126:$CQ$145, AO5:BH24)</f>
        <v>0</v>
      </c>
      <c r="BM5" s="69">
        <f ca="1"/>
        <v>0</v>
      </c>
      <c r="BN5" s="69">
        <f ca="1"/>
        <v>0</v>
      </c>
      <c r="BO5" s="69">
        <f ca="1"/>
        <v>0</v>
      </c>
      <c r="BP5" s="69">
        <f ca="1"/>
        <v>0</v>
      </c>
      <c r="BQ5" s="69">
        <f ca="1"/>
        <v>0</v>
      </c>
      <c r="BR5" s="69">
        <f ca="1"/>
        <v>0</v>
      </c>
      <c r="BS5" s="69">
        <f ca="1"/>
        <v>1.2179789407512176</v>
      </c>
      <c r="BT5" s="69">
        <f ca="1"/>
        <v>0</v>
      </c>
      <c r="BU5" s="69">
        <f ca="1"/>
        <v>0</v>
      </c>
      <c r="BV5" s="69">
        <f ca="1"/>
        <v>0</v>
      </c>
      <c r="BW5" s="69">
        <f ca="1"/>
        <v>1.2133699633699635</v>
      </c>
      <c r="BX5" s="69">
        <f ca="1"/>
        <v>0</v>
      </c>
      <c r="BY5" s="186">
        <f ca="1"/>
        <v>0</v>
      </c>
      <c r="BZ5" s="186">
        <f ca="1"/>
        <v>0</v>
      </c>
      <c r="CA5" s="186">
        <f ca="1"/>
        <v>0</v>
      </c>
      <c r="CB5" s="186">
        <f ca="1"/>
        <v>0</v>
      </c>
      <c r="CC5" s="186">
        <f ca="1"/>
        <v>0</v>
      </c>
      <c r="CD5" s="186">
        <f ca="1"/>
        <v>0</v>
      </c>
      <c r="CE5" s="186">
        <f ca="1"/>
        <v>0</v>
      </c>
      <c r="CG5" s="332" t="s">
        <v>173</v>
      </c>
      <c r="CH5" s="28" t="s">
        <v>14</v>
      </c>
      <c r="CI5" s="69">
        <f t="array" aca="1" ref="CI5:DB24" ca="1">MMULT('[1]Energy services E'!$BX$126:$CQ$145, BL5:CE24)</f>
        <v>0</v>
      </c>
      <c r="CJ5" s="69">
        <f ca="1"/>
        <v>1.2820830955275976E-3</v>
      </c>
      <c r="CK5" s="69">
        <f ca="1"/>
        <v>0</v>
      </c>
      <c r="CL5" s="69">
        <f ca="1"/>
        <v>0</v>
      </c>
      <c r="CM5" s="69">
        <f ca="1"/>
        <v>1.4853401716478267E-3</v>
      </c>
      <c r="CN5" s="69">
        <f ca="1"/>
        <v>0</v>
      </c>
      <c r="CO5" s="69">
        <f ca="1"/>
        <v>0</v>
      </c>
      <c r="CP5" s="69">
        <f ca="1"/>
        <v>0</v>
      </c>
      <c r="CQ5" s="69">
        <f ca="1"/>
        <v>0</v>
      </c>
      <c r="CR5" s="69">
        <f ca="1"/>
        <v>0</v>
      </c>
      <c r="CS5" s="69">
        <f ca="1"/>
        <v>0</v>
      </c>
      <c r="CT5" s="69">
        <f ca="1"/>
        <v>0</v>
      </c>
      <c r="CU5" s="69">
        <f ca="1"/>
        <v>0</v>
      </c>
      <c r="CV5" s="186">
        <f ca="1"/>
        <v>0</v>
      </c>
      <c r="CW5" s="186">
        <f ca="1"/>
        <v>10.514471086394826</v>
      </c>
      <c r="CX5" s="186">
        <f ca="1"/>
        <v>10.183770407618878</v>
      </c>
      <c r="CY5" s="186">
        <f ca="1"/>
        <v>0</v>
      </c>
      <c r="CZ5" s="186">
        <f ca="1"/>
        <v>0</v>
      </c>
      <c r="DA5" s="186">
        <f ca="1"/>
        <v>0</v>
      </c>
      <c r="DB5" s="186">
        <f ca="1"/>
        <v>0</v>
      </c>
      <c r="DD5" s="332" t="s">
        <v>173</v>
      </c>
      <c r="DE5" s="28" t="s">
        <v>14</v>
      </c>
      <c r="DF5" s="69">
        <f t="array" aca="1" ref="DF5:DY24" ca="1">MMULT('[1]Energy services E'!$BX$126:$CQ$145, CI5:DB24)</f>
        <v>0</v>
      </c>
      <c r="DG5" s="69">
        <f ca="1"/>
        <v>0</v>
      </c>
      <c r="DH5" s="69">
        <f ca="1"/>
        <v>1.2957222773949124E-3</v>
      </c>
      <c r="DI5" s="69">
        <f ca="1"/>
        <v>0</v>
      </c>
      <c r="DJ5" s="69">
        <f ca="1"/>
        <v>0</v>
      </c>
      <c r="DK5" s="69">
        <f ca="1"/>
        <v>1.4853401716478267E-3</v>
      </c>
      <c r="DL5" s="69">
        <f ca="1"/>
        <v>0</v>
      </c>
      <c r="DM5" s="69">
        <f ca="1"/>
        <v>0</v>
      </c>
      <c r="DN5" s="69">
        <f ca="1"/>
        <v>0</v>
      </c>
      <c r="DO5" s="69">
        <f ca="1"/>
        <v>0</v>
      </c>
      <c r="DP5" s="69">
        <f ca="1"/>
        <v>0</v>
      </c>
      <c r="DQ5" s="69">
        <f ca="1"/>
        <v>0</v>
      </c>
      <c r="DR5" s="69">
        <f ca="1"/>
        <v>0</v>
      </c>
      <c r="DS5" s="186">
        <f ca="1"/>
        <v>0</v>
      </c>
      <c r="DT5" s="186">
        <f ca="1"/>
        <v>0</v>
      </c>
      <c r="DU5" s="186">
        <f ca="1"/>
        <v>0</v>
      </c>
      <c r="DV5" s="366">
        <f ca="1"/>
        <v>1.222038870553722E-7</v>
      </c>
      <c r="DW5" s="186">
        <f ca="1"/>
        <v>0</v>
      </c>
      <c r="DX5" s="186">
        <f ca="1"/>
        <v>6.3095238095238095E-8</v>
      </c>
      <c r="DY5" s="186">
        <f ca="1"/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32"/>
      <c r="Q6" s="28" t="s">
        <v>203</v>
      </c>
      <c r="R6" s="69">
        <f ca="1"/>
        <v>0</v>
      </c>
      <c r="S6" s="69">
        <f ca="1"/>
        <v>0</v>
      </c>
      <c r="T6" s="69">
        <f ca="1"/>
        <v>0</v>
      </c>
      <c r="U6" s="69">
        <f ca="1"/>
        <v>0</v>
      </c>
      <c r="V6" s="69">
        <f ca="1"/>
        <v>0</v>
      </c>
      <c r="W6" s="69">
        <f ca="1"/>
        <v>0</v>
      </c>
      <c r="X6" s="69">
        <f ca="1"/>
        <v>1.1309523809523812</v>
      </c>
      <c r="Y6" s="69">
        <f ca="1"/>
        <v>0</v>
      </c>
      <c r="Z6" s="69">
        <f ca="1"/>
        <v>0</v>
      </c>
      <c r="AA6" s="69">
        <f ca="1"/>
        <v>0</v>
      </c>
      <c r="AB6" s="69">
        <f ca="1"/>
        <v>1.1309523809523812</v>
      </c>
      <c r="AC6" s="69">
        <f ca="1"/>
        <v>0</v>
      </c>
      <c r="AD6" s="69">
        <f ca="1"/>
        <v>0</v>
      </c>
      <c r="AE6" s="186">
        <f ca="1"/>
        <v>0</v>
      </c>
      <c r="AF6" s="186">
        <f ca="1"/>
        <v>0</v>
      </c>
      <c r="AG6" s="186">
        <f ca="1"/>
        <v>0</v>
      </c>
      <c r="AH6" s="186">
        <f ca="1"/>
        <v>0</v>
      </c>
      <c r="AI6" s="186">
        <f ca="1"/>
        <v>0</v>
      </c>
      <c r="AJ6" s="186">
        <f ca="1"/>
        <v>0</v>
      </c>
      <c r="AK6" s="186">
        <f ca="1"/>
        <v>0</v>
      </c>
      <c r="AM6" s="332"/>
      <c r="AN6" s="28" t="s">
        <v>203</v>
      </c>
      <c r="AO6" s="69">
        <f ca="1"/>
        <v>0</v>
      </c>
      <c r="AP6" s="69">
        <f ca="1"/>
        <v>0</v>
      </c>
      <c r="AQ6" s="69">
        <f ca="1"/>
        <v>0</v>
      </c>
      <c r="AR6" s="69">
        <f ca="1"/>
        <v>0</v>
      </c>
      <c r="AS6" s="69">
        <f ca="1"/>
        <v>0</v>
      </c>
      <c r="AT6" s="69">
        <f ca="1"/>
        <v>0</v>
      </c>
      <c r="AU6" s="69">
        <f ca="1"/>
        <v>0</v>
      </c>
      <c r="AV6" s="69">
        <f ca="1"/>
        <v>1.1570799937136569</v>
      </c>
      <c r="AW6" s="69">
        <f ca="1"/>
        <v>0</v>
      </c>
      <c r="AX6" s="69">
        <f ca="1"/>
        <v>0</v>
      </c>
      <c r="AY6" s="69">
        <f ca="1"/>
        <v>0</v>
      </c>
      <c r="AZ6" s="69">
        <f ca="1"/>
        <v>1.1527014652014653</v>
      </c>
      <c r="BA6" s="69">
        <f ca="1"/>
        <v>0</v>
      </c>
      <c r="BB6" s="186">
        <f ca="1"/>
        <v>0</v>
      </c>
      <c r="BC6" s="186">
        <f ca="1"/>
        <v>0</v>
      </c>
      <c r="BD6" s="186">
        <f ca="1"/>
        <v>0</v>
      </c>
      <c r="BE6" s="186">
        <f ca="1"/>
        <v>0</v>
      </c>
      <c r="BF6" s="186">
        <f ca="1"/>
        <v>0</v>
      </c>
      <c r="BG6" s="186">
        <f ca="1"/>
        <v>0</v>
      </c>
      <c r="BH6" s="186">
        <f ca="1"/>
        <v>0</v>
      </c>
      <c r="BJ6" s="332"/>
      <c r="BK6" s="28" t="s">
        <v>203</v>
      </c>
      <c r="BL6" s="69">
        <f ca="1"/>
        <v>0</v>
      </c>
      <c r="BM6" s="69">
        <f ca="1"/>
        <v>1.2179789407512178E-3</v>
      </c>
      <c r="BN6" s="69">
        <f ca="1"/>
        <v>0</v>
      </c>
      <c r="BO6" s="69">
        <f ca="1"/>
        <v>0</v>
      </c>
      <c r="BP6" s="69">
        <f ca="1"/>
        <v>1.4110731630654354E-3</v>
      </c>
      <c r="BQ6" s="69">
        <f ca="1"/>
        <v>0</v>
      </c>
      <c r="BR6" s="69">
        <f ca="1"/>
        <v>0</v>
      </c>
      <c r="BS6" s="69">
        <f ca="1"/>
        <v>0</v>
      </c>
      <c r="BT6" s="69">
        <f ca="1"/>
        <v>0</v>
      </c>
      <c r="BU6" s="69">
        <f ca="1"/>
        <v>0</v>
      </c>
      <c r="BV6" s="69">
        <f ca="1"/>
        <v>0</v>
      </c>
      <c r="BW6" s="69">
        <f ca="1"/>
        <v>0</v>
      </c>
      <c r="BX6" s="69">
        <f ca="1"/>
        <v>0</v>
      </c>
      <c r="BY6" s="186">
        <f ca="1"/>
        <v>0</v>
      </c>
      <c r="BZ6" s="186">
        <f ca="1"/>
        <v>9.9887475320750845</v>
      </c>
      <c r="CA6" s="186">
        <f ca="1"/>
        <v>9.6745818872379346</v>
      </c>
      <c r="CB6" s="186">
        <f ca="1"/>
        <v>0</v>
      </c>
      <c r="CC6" s="186">
        <f ca="1"/>
        <v>0</v>
      </c>
      <c r="CD6" s="186">
        <f ca="1"/>
        <v>0</v>
      </c>
      <c r="CE6" s="186">
        <f ca="1"/>
        <v>0</v>
      </c>
      <c r="CG6" s="332"/>
      <c r="CH6" s="28" t="s">
        <v>203</v>
      </c>
      <c r="CI6" s="69">
        <f ca="1"/>
        <v>0</v>
      </c>
      <c r="CJ6" s="69">
        <f ca="1"/>
        <v>0</v>
      </c>
      <c r="CK6" s="69">
        <f ca="1"/>
        <v>1.2309361635251669E-3</v>
      </c>
      <c r="CL6" s="69">
        <f ca="1"/>
        <v>0</v>
      </c>
      <c r="CM6" s="69">
        <f ca="1"/>
        <v>0</v>
      </c>
      <c r="CN6" s="69">
        <f ca="1"/>
        <v>1.4110731630654354E-3</v>
      </c>
      <c r="CO6" s="69">
        <f ca="1"/>
        <v>0</v>
      </c>
      <c r="CP6" s="69">
        <f ca="1"/>
        <v>0</v>
      </c>
      <c r="CQ6" s="69">
        <f ca="1"/>
        <v>0</v>
      </c>
      <c r="CR6" s="69">
        <f ca="1"/>
        <v>0</v>
      </c>
      <c r="CS6" s="69">
        <f ca="1"/>
        <v>0</v>
      </c>
      <c r="CT6" s="69">
        <f ca="1"/>
        <v>0</v>
      </c>
      <c r="CU6" s="69">
        <f ca="1"/>
        <v>0</v>
      </c>
      <c r="CV6" s="186">
        <f ca="1"/>
        <v>0</v>
      </c>
      <c r="CW6" s="186">
        <f ca="1"/>
        <v>0</v>
      </c>
      <c r="CX6" s="186">
        <f ca="1"/>
        <v>0</v>
      </c>
      <c r="CY6" s="186">
        <f ca="1"/>
        <v>1.160936927026036E-7</v>
      </c>
      <c r="CZ6" s="186">
        <f ca="1"/>
        <v>0</v>
      </c>
      <c r="DA6" s="186">
        <f ca="1"/>
        <v>5.9940476190476189E-8</v>
      </c>
      <c r="DB6" s="186">
        <f ca="1"/>
        <v>0</v>
      </c>
      <c r="DD6" s="332"/>
      <c r="DE6" s="28" t="s">
        <v>203</v>
      </c>
      <c r="DF6" s="69">
        <f ca="1"/>
        <v>0</v>
      </c>
      <c r="DG6" s="69">
        <f ca="1"/>
        <v>0</v>
      </c>
      <c r="DH6" s="69">
        <f ca="1"/>
        <v>4.1168433562714622E-3</v>
      </c>
      <c r="DI6" s="69">
        <f ca="1"/>
        <v>0</v>
      </c>
      <c r="DJ6" s="69">
        <f ca="1"/>
        <v>0</v>
      </c>
      <c r="DK6" s="69">
        <f ca="1"/>
        <v>4.7193082376770423E-3</v>
      </c>
      <c r="DL6" s="69">
        <f ca="1"/>
        <v>1.3774761829924488E-3</v>
      </c>
      <c r="DM6" s="69">
        <f ca="1"/>
        <v>1.149442502005976E-2</v>
      </c>
      <c r="DN6" s="69">
        <f ca="1"/>
        <v>3.5276829076635883E-3</v>
      </c>
      <c r="DO6" s="69">
        <f ca="1"/>
        <v>0</v>
      </c>
      <c r="DP6" s="69">
        <f ca="1"/>
        <v>1.3774761829924488E-3</v>
      </c>
      <c r="DQ6" s="69">
        <f ca="1"/>
        <v>1.0046569560802234E-2</v>
      </c>
      <c r="DR6" s="69">
        <f ca="1"/>
        <v>0</v>
      </c>
      <c r="DS6" s="186">
        <f ca="1"/>
        <v>1.7638414538317941E-3</v>
      </c>
      <c r="DT6" s="186">
        <f ca="1"/>
        <v>0</v>
      </c>
      <c r="DU6" s="186">
        <f ca="1"/>
        <v>0</v>
      </c>
      <c r="DV6" s="186">
        <f ca="1"/>
        <v>0</v>
      </c>
      <c r="DW6" s="186">
        <f ca="1"/>
        <v>0</v>
      </c>
      <c r="DX6" s="186">
        <f ca="1"/>
        <v>0</v>
      </c>
      <c r="DY6" s="186">
        <f ca="1"/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32"/>
      <c r="Q7" s="28" t="s">
        <v>204</v>
      </c>
      <c r="R7" s="69">
        <f ca="1"/>
        <v>0</v>
      </c>
      <c r="S7" s="69">
        <f ca="1"/>
        <v>0</v>
      </c>
      <c r="T7" s="69">
        <f ca="1"/>
        <v>0</v>
      </c>
      <c r="U7" s="69">
        <f ca="1"/>
        <v>0</v>
      </c>
      <c r="V7" s="69">
        <f ca="1"/>
        <v>0</v>
      </c>
      <c r="W7" s="69">
        <f ca="1"/>
        <v>0</v>
      </c>
      <c r="X7" s="69">
        <f ca="1"/>
        <v>0</v>
      </c>
      <c r="Y7" s="69">
        <f ca="1"/>
        <v>1.1449002043061447</v>
      </c>
      <c r="Z7" s="69">
        <f ca="1"/>
        <v>0</v>
      </c>
      <c r="AA7" s="69">
        <f ca="1"/>
        <v>0</v>
      </c>
      <c r="AB7" s="69">
        <f ca="1"/>
        <v>0</v>
      </c>
      <c r="AC7" s="69">
        <f ca="1"/>
        <v>1.1405677655677655</v>
      </c>
      <c r="AD7" s="69">
        <f ca="1"/>
        <v>0</v>
      </c>
      <c r="AE7" s="186">
        <f ca="1"/>
        <v>0</v>
      </c>
      <c r="AF7" s="186">
        <f ca="1"/>
        <v>0</v>
      </c>
      <c r="AG7" s="186">
        <f ca="1"/>
        <v>0</v>
      </c>
      <c r="AH7" s="186">
        <f ca="1"/>
        <v>0</v>
      </c>
      <c r="AI7" s="186">
        <f ca="1"/>
        <v>0</v>
      </c>
      <c r="AJ7" s="186">
        <f ca="1"/>
        <v>0</v>
      </c>
      <c r="AK7" s="186">
        <f ca="1"/>
        <v>0</v>
      </c>
      <c r="AM7" s="332"/>
      <c r="AN7" s="28" t="s">
        <v>204</v>
      </c>
      <c r="AO7" s="69">
        <f ca="1"/>
        <v>0</v>
      </c>
      <c r="AP7" s="69">
        <f ca="1"/>
        <v>1.2051581097959417E-3</v>
      </c>
      <c r="AQ7" s="69">
        <f ca="1"/>
        <v>0</v>
      </c>
      <c r="AR7" s="69">
        <f ca="1"/>
        <v>0</v>
      </c>
      <c r="AS7" s="69">
        <f ca="1"/>
        <v>1.3962197613489569E-3</v>
      </c>
      <c r="AT7" s="69">
        <f ca="1"/>
        <v>0</v>
      </c>
      <c r="AU7" s="69">
        <f ca="1"/>
        <v>0</v>
      </c>
      <c r="AV7" s="69">
        <f ca="1"/>
        <v>0</v>
      </c>
      <c r="AW7" s="69">
        <f ca="1"/>
        <v>0</v>
      </c>
      <c r="AX7" s="69">
        <f ca="1"/>
        <v>0</v>
      </c>
      <c r="AY7" s="69">
        <f ca="1"/>
        <v>0</v>
      </c>
      <c r="AZ7" s="69">
        <f ca="1"/>
        <v>0</v>
      </c>
      <c r="BA7" s="69">
        <f ca="1"/>
        <v>0</v>
      </c>
      <c r="BB7" s="186">
        <f ca="1"/>
        <v>0</v>
      </c>
      <c r="BC7" s="186">
        <f ca="1"/>
        <v>9.8836028212111362</v>
      </c>
      <c r="BD7" s="186">
        <f ca="1"/>
        <v>9.5727441831617455</v>
      </c>
      <c r="BE7" s="186">
        <f ca="1"/>
        <v>0</v>
      </c>
      <c r="BF7" s="186">
        <f ca="1"/>
        <v>0</v>
      </c>
      <c r="BG7" s="186">
        <f ca="1"/>
        <v>0</v>
      </c>
      <c r="BH7" s="186">
        <f ca="1"/>
        <v>0</v>
      </c>
      <c r="BJ7" s="332"/>
      <c r="BK7" s="28" t="s">
        <v>204</v>
      </c>
      <c r="BL7" s="69">
        <f ca="1"/>
        <v>0</v>
      </c>
      <c r="BM7" s="69">
        <f ca="1"/>
        <v>0</v>
      </c>
      <c r="BN7" s="69">
        <f ca="1"/>
        <v>1.2179789407512176E-3</v>
      </c>
      <c r="BO7" s="69">
        <f ca="1"/>
        <v>0</v>
      </c>
      <c r="BP7" s="69">
        <f ca="1"/>
        <v>0</v>
      </c>
      <c r="BQ7" s="69">
        <f ca="1"/>
        <v>1.3962197613489569E-3</v>
      </c>
      <c r="BR7" s="69">
        <f ca="1"/>
        <v>0</v>
      </c>
      <c r="BS7" s="69">
        <f ca="1"/>
        <v>0</v>
      </c>
      <c r="BT7" s="69">
        <f ca="1"/>
        <v>0</v>
      </c>
      <c r="BU7" s="69">
        <f ca="1"/>
        <v>0</v>
      </c>
      <c r="BV7" s="69">
        <f ca="1"/>
        <v>0</v>
      </c>
      <c r="BW7" s="69">
        <f ca="1"/>
        <v>0</v>
      </c>
      <c r="BX7" s="69">
        <f ca="1"/>
        <v>0</v>
      </c>
      <c r="BY7" s="186">
        <f ca="1"/>
        <v>0</v>
      </c>
      <c r="BZ7" s="186">
        <f ca="1"/>
        <v>0</v>
      </c>
      <c r="CA7" s="186">
        <f ca="1"/>
        <v>0</v>
      </c>
      <c r="CB7" s="186">
        <f ca="1"/>
        <v>1.1487165383204987E-7</v>
      </c>
      <c r="CC7" s="186">
        <f ca="1"/>
        <v>0</v>
      </c>
      <c r="CD7" s="186">
        <f ca="1"/>
        <v>5.930952380952381E-8</v>
      </c>
      <c r="CE7" s="186">
        <f ca="1"/>
        <v>0</v>
      </c>
      <c r="CG7" s="332"/>
      <c r="CH7" s="28" t="s">
        <v>204</v>
      </c>
      <c r="CI7" s="69">
        <f ca="1"/>
        <v>0</v>
      </c>
      <c r="CJ7" s="69">
        <f ca="1"/>
        <v>0</v>
      </c>
      <c r="CK7" s="69">
        <f ca="1"/>
        <v>4.073508163047552E-3</v>
      </c>
      <c r="CL7" s="69">
        <f ca="1"/>
        <v>0</v>
      </c>
      <c r="CM7" s="69">
        <f ca="1"/>
        <v>0</v>
      </c>
      <c r="CN7" s="69">
        <f ca="1"/>
        <v>4.6696313088593891E-3</v>
      </c>
      <c r="CO7" s="69">
        <f ca="1"/>
        <v>1.3629764336977913E-3</v>
      </c>
      <c r="CP7" s="69">
        <f ca="1"/>
        <v>1.1373431072480183E-2</v>
      </c>
      <c r="CQ7" s="69">
        <f ca="1"/>
        <v>3.4905494033723923E-3</v>
      </c>
      <c r="CR7" s="69">
        <f ca="1"/>
        <v>0</v>
      </c>
      <c r="CS7" s="69">
        <f ca="1"/>
        <v>1.3629764336977913E-3</v>
      </c>
      <c r="CT7" s="69">
        <f ca="1"/>
        <v>9.9408161970043155E-3</v>
      </c>
      <c r="CU7" s="69">
        <f ca="1"/>
        <v>0</v>
      </c>
      <c r="CV7" s="186">
        <f ca="1"/>
        <v>1.7452747016861961E-3</v>
      </c>
      <c r="CW7" s="186">
        <f ca="1"/>
        <v>0</v>
      </c>
      <c r="CX7" s="186">
        <f ca="1"/>
        <v>0</v>
      </c>
      <c r="CY7" s="186">
        <f ca="1"/>
        <v>0</v>
      </c>
      <c r="CZ7" s="186">
        <f ca="1"/>
        <v>0</v>
      </c>
      <c r="DA7" s="186">
        <f ca="1"/>
        <v>0</v>
      </c>
      <c r="DB7" s="186">
        <f ca="1"/>
        <v>0</v>
      </c>
      <c r="DD7" s="332"/>
      <c r="DE7" s="28" t="s">
        <v>204</v>
      </c>
      <c r="DF7" s="69">
        <f ca="1"/>
        <v>0</v>
      </c>
      <c r="DG7" s="69">
        <f ca="1"/>
        <v>1.1972032707873878E-5</v>
      </c>
      <c r="DH7" s="69">
        <f ca="1"/>
        <v>0</v>
      </c>
      <c r="DI7" s="69">
        <f ca="1"/>
        <v>0</v>
      </c>
      <c r="DJ7" s="69">
        <f ca="1"/>
        <v>1.3870037893268516E-5</v>
      </c>
      <c r="DK7" s="69">
        <f ca="1"/>
        <v>0</v>
      </c>
      <c r="DL7" s="69">
        <f ca="1"/>
        <v>4.5584496110294033E-3</v>
      </c>
      <c r="DM7" s="69">
        <f ca="1"/>
        <v>1.3944643381066507E-3</v>
      </c>
      <c r="DN7" s="69">
        <f ca="1"/>
        <v>1.1674078272148473E-2</v>
      </c>
      <c r="DO7" s="69">
        <f ca="1"/>
        <v>3.5600822600132761E-3</v>
      </c>
      <c r="DP7" s="69">
        <f ca="1"/>
        <v>4.5584496110294033E-3</v>
      </c>
      <c r="DQ7" s="69">
        <f ca="1"/>
        <v>1.3891875189612104E-3</v>
      </c>
      <c r="DR7" s="69">
        <f ca="1"/>
        <v>0</v>
      </c>
      <c r="DS7" s="186">
        <f ca="1"/>
        <v>5.8370391360742365E-3</v>
      </c>
      <c r="DT7" s="186">
        <f ca="1"/>
        <v>8.6142254740072033E-2</v>
      </c>
      <c r="DU7" s="186">
        <f ca="1"/>
        <v>9.5095577529098543E-2</v>
      </c>
      <c r="DV7" s="186">
        <f ca="1"/>
        <v>0</v>
      </c>
      <c r="DW7" s="186">
        <f ca="1"/>
        <v>0</v>
      </c>
      <c r="DX7" s="186">
        <f ca="1"/>
        <v>0</v>
      </c>
      <c r="DY7" s="186">
        <f ca="1"/>
        <v>4.6540658711631884E-10</v>
      </c>
    </row>
    <row r="8" spans="1:129">
      <c r="C8" s="3" t="s">
        <v>356</v>
      </c>
      <c r="D8" s="270">
        <f ca="1">'[1]Energy services E'!HF103</f>
        <v>1</v>
      </c>
      <c r="E8" s="270">
        <f ca="1">'[1]Energy services E'!CV103</f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32"/>
      <c r="Q8" s="28" t="s">
        <v>27</v>
      </c>
      <c r="R8" s="69">
        <f ca="1"/>
        <v>0</v>
      </c>
      <c r="S8" s="69">
        <f ca="1"/>
        <v>0</v>
      </c>
      <c r="T8" s="69">
        <f ca="1"/>
        <v>0</v>
      </c>
      <c r="U8" s="69">
        <f ca="1"/>
        <v>0</v>
      </c>
      <c r="V8" s="69">
        <f ca="1"/>
        <v>0</v>
      </c>
      <c r="W8" s="69">
        <f ca="1"/>
        <v>1.0487804878048781</v>
      </c>
      <c r="X8" s="69">
        <f ca="1"/>
        <v>0</v>
      </c>
      <c r="Y8" s="69">
        <f ca="1"/>
        <v>0</v>
      </c>
      <c r="Z8" s="69">
        <f ca="1"/>
        <v>0</v>
      </c>
      <c r="AA8" s="69">
        <f ca="1"/>
        <v>0</v>
      </c>
      <c r="AB8" s="69">
        <f ca="1"/>
        <v>0</v>
      </c>
      <c r="AC8" s="69">
        <f ca="1"/>
        <v>0</v>
      </c>
      <c r="AD8" s="69">
        <f ca="1"/>
        <v>0</v>
      </c>
      <c r="AE8" s="186">
        <f ca="1"/>
        <v>0</v>
      </c>
      <c r="AF8" s="186">
        <f ca="1"/>
        <v>0</v>
      </c>
      <c r="AG8" s="186">
        <f ca="1"/>
        <v>0</v>
      </c>
      <c r="AH8" s="186">
        <f ca="1"/>
        <v>0</v>
      </c>
      <c r="AI8" s="186">
        <f ca="1"/>
        <v>0</v>
      </c>
      <c r="AJ8" s="186">
        <f ca="1"/>
        <v>0</v>
      </c>
      <c r="AK8" s="186">
        <f ca="1"/>
        <v>0</v>
      </c>
      <c r="AM8" s="332"/>
      <c r="AN8" s="28" t="s">
        <v>27</v>
      </c>
      <c r="AO8" s="69">
        <f ca="1"/>
        <v>0</v>
      </c>
      <c r="AP8" s="69">
        <f ca="1"/>
        <v>0</v>
      </c>
      <c r="AQ8" s="69">
        <f ca="1"/>
        <v>0</v>
      </c>
      <c r="AR8" s="69">
        <f ca="1"/>
        <v>0</v>
      </c>
      <c r="AS8" s="69">
        <f ca="1"/>
        <v>0</v>
      </c>
      <c r="AT8" s="69">
        <f ca="1"/>
        <v>0</v>
      </c>
      <c r="AU8" s="69">
        <f ca="1"/>
        <v>0</v>
      </c>
      <c r="AV8" s="69">
        <f ca="1"/>
        <v>0</v>
      </c>
      <c r="AW8" s="69">
        <f ca="1"/>
        <v>2.6219512195121952</v>
      </c>
      <c r="AX8" s="69">
        <f ca="1"/>
        <v>0</v>
      </c>
      <c r="AY8" s="69">
        <f ca="1"/>
        <v>0</v>
      </c>
      <c r="AZ8" s="69">
        <f ca="1"/>
        <v>0</v>
      </c>
      <c r="BA8" s="69">
        <f ca="1"/>
        <v>0</v>
      </c>
      <c r="BB8" s="186">
        <f ca="1"/>
        <v>1.3109756097560976</v>
      </c>
      <c r="BC8" s="186">
        <f ca="1"/>
        <v>0</v>
      </c>
      <c r="BD8" s="186">
        <f ca="1"/>
        <v>0</v>
      </c>
      <c r="BE8" s="186">
        <f ca="1"/>
        <v>0</v>
      </c>
      <c r="BF8" s="186">
        <f ca="1"/>
        <v>0</v>
      </c>
      <c r="BG8" s="186">
        <f ca="1"/>
        <v>0</v>
      </c>
      <c r="BH8" s="186">
        <f ca="1"/>
        <v>0</v>
      </c>
      <c r="BJ8" s="332"/>
      <c r="BK8" s="28" t="s">
        <v>27</v>
      </c>
      <c r="BL8" s="69">
        <f ca="1"/>
        <v>0</v>
      </c>
      <c r="BM8" s="69">
        <f ca="1"/>
        <v>0</v>
      </c>
      <c r="BN8" s="69">
        <f ca="1"/>
        <v>0</v>
      </c>
      <c r="BO8" s="69">
        <f ca="1"/>
        <v>0</v>
      </c>
      <c r="BP8" s="69">
        <f ca="1"/>
        <v>0</v>
      </c>
      <c r="BQ8" s="69">
        <f ca="1"/>
        <v>0</v>
      </c>
      <c r="BR8" s="69">
        <f ca="1"/>
        <v>0</v>
      </c>
      <c r="BS8" s="69">
        <f ca="1"/>
        <v>0</v>
      </c>
      <c r="BT8" s="69">
        <f ca="1"/>
        <v>0</v>
      </c>
      <c r="BU8" s="69">
        <f ca="1"/>
        <v>2.6741813234865419</v>
      </c>
      <c r="BV8" s="69">
        <f ca="1"/>
        <v>0</v>
      </c>
      <c r="BW8" s="69">
        <f ca="1"/>
        <v>0</v>
      </c>
      <c r="BX8" s="69">
        <f ca="1"/>
        <v>0</v>
      </c>
      <c r="BY8" s="186">
        <f ca="1"/>
        <v>0</v>
      </c>
      <c r="BZ8" s="186">
        <f ca="1"/>
        <v>0</v>
      </c>
      <c r="CA8" s="186">
        <f ca="1"/>
        <v>0</v>
      </c>
      <c r="CB8" s="186">
        <f ca="1"/>
        <v>0</v>
      </c>
      <c r="CC8" s="186">
        <f ca="1"/>
        <v>0</v>
      </c>
      <c r="CD8" s="186">
        <f ca="1"/>
        <v>0</v>
      </c>
      <c r="CE8" s="186">
        <f ca="1"/>
        <v>3.4959349593495928E-7</v>
      </c>
      <c r="CG8" s="332"/>
      <c r="CH8" s="28" t="s">
        <v>27</v>
      </c>
      <c r="CI8" s="69">
        <f ca="1"/>
        <v>0</v>
      </c>
      <c r="CJ8" s="69">
        <f ca="1"/>
        <v>1.4074638544666006E-3</v>
      </c>
      <c r="CK8" s="69">
        <f ca="1"/>
        <v>1.4224368741949688E-3</v>
      </c>
      <c r="CL8" s="69">
        <f ca="1"/>
        <v>0</v>
      </c>
      <c r="CM8" s="69">
        <f ca="1"/>
        <v>1.6305983679795989E-3</v>
      </c>
      <c r="CN8" s="69">
        <f ca="1"/>
        <v>1.6305983679795989E-3</v>
      </c>
      <c r="CO8" s="69">
        <f ca="1"/>
        <v>4.7753237919402527E-3</v>
      </c>
      <c r="CP8" s="69">
        <f ca="1"/>
        <v>0</v>
      </c>
      <c r="CQ8" s="69">
        <f ca="1"/>
        <v>4.1784083179477217E-2</v>
      </c>
      <c r="CR8" s="69">
        <f ca="1"/>
        <v>0</v>
      </c>
      <c r="CS8" s="69">
        <f ca="1"/>
        <v>4.7753237919402527E-3</v>
      </c>
      <c r="CT8" s="69">
        <f ca="1"/>
        <v>0</v>
      </c>
      <c r="CU8" s="69">
        <f ca="1"/>
        <v>13.370906617432707</v>
      </c>
      <c r="CV8" s="186">
        <f ca="1"/>
        <v>0</v>
      </c>
      <c r="CW8" s="186">
        <f ca="1"/>
        <v>0</v>
      </c>
      <c r="CX8" s="186">
        <f ca="1"/>
        <v>0</v>
      </c>
      <c r="CY8" s="186">
        <f ca="1"/>
        <v>0</v>
      </c>
      <c r="CZ8" s="186">
        <f ca="1"/>
        <v>0</v>
      </c>
      <c r="DA8" s="186">
        <f ca="1"/>
        <v>0</v>
      </c>
      <c r="DB8" s="186">
        <f ca="1"/>
        <v>0</v>
      </c>
      <c r="DD8" s="332"/>
      <c r="DE8" s="28" t="s">
        <v>27</v>
      </c>
      <c r="DF8" s="69">
        <f ca="1"/>
        <v>0</v>
      </c>
      <c r="DG8" s="69">
        <f ca="1"/>
        <v>0</v>
      </c>
      <c r="DH8" s="69">
        <f ca="1"/>
        <v>1.4224368741949688E-3</v>
      </c>
      <c r="DI8" s="69">
        <f ca="1"/>
        <v>0</v>
      </c>
      <c r="DJ8" s="69">
        <f ca="1"/>
        <v>0</v>
      </c>
      <c r="DK8" s="69">
        <f ca="1"/>
        <v>1.6305983679795989E-3</v>
      </c>
      <c r="DL8" s="69">
        <f ca="1"/>
        <v>1.5917745973134179E-3</v>
      </c>
      <c r="DM8" s="69">
        <f ca="1"/>
        <v>4.8856448036352406E-3</v>
      </c>
      <c r="DN8" s="69">
        <f ca="1"/>
        <v>4.0764959199489975E-3</v>
      </c>
      <c r="DO8" s="69">
        <f ca="1"/>
        <v>4.2616435434048479E-2</v>
      </c>
      <c r="DP8" s="69">
        <f ca="1"/>
        <v>1.5917745973134179E-3</v>
      </c>
      <c r="DQ8" s="69">
        <f ca="1"/>
        <v>4.8671569417852575E-3</v>
      </c>
      <c r="DR8" s="69">
        <f ca="1"/>
        <v>0</v>
      </c>
      <c r="DS8" s="186">
        <f ca="1"/>
        <v>2.0382479599744987E-3</v>
      </c>
      <c r="DT8" s="186">
        <f ca="1"/>
        <v>0</v>
      </c>
      <c r="DU8" s="186">
        <f ca="1"/>
        <v>0</v>
      </c>
      <c r="DV8" s="186">
        <f ca="1"/>
        <v>0</v>
      </c>
      <c r="DW8" s="186">
        <f ca="1"/>
        <v>3.2090175881838497E-11</v>
      </c>
      <c r="DX8" s="186">
        <f ca="1"/>
        <v>0</v>
      </c>
      <c r="DY8" s="186">
        <f ca="1"/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32"/>
      <c r="Q9" s="28" t="s">
        <v>205</v>
      </c>
      <c r="R9" s="69">
        <f ca="1"/>
        <v>0</v>
      </c>
      <c r="S9" s="69">
        <f ca="1"/>
        <v>0</v>
      </c>
      <c r="T9" s="69">
        <f ca="1"/>
        <v>0</v>
      </c>
      <c r="U9" s="69">
        <f ca="1"/>
        <v>0</v>
      </c>
      <c r="V9" s="69">
        <f ca="1"/>
        <v>0</v>
      </c>
      <c r="W9" s="69">
        <f ca="1"/>
        <v>0</v>
      </c>
      <c r="X9" s="69">
        <f ca="1"/>
        <v>0</v>
      </c>
      <c r="Y9" s="69">
        <f ca="1"/>
        <v>0</v>
      </c>
      <c r="Z9" s="69">
        <f ca="1"/>
        <v>2.5</v>
      </c>
      <c r="AA9" s="69">
        <f ca="1"/>
        <v>0</v>
      </c>
      <c r="AB9" s="69">
        <f ca="1"/>
        <v>0</v>
      </c>
      <c r="AC9" s="69">
        <f ca="1"/>
        <v>0</v>
      </c>
      <c r="AD9" s="69">
        <f ca="1"/>
        <v>0</v>
      </c>
      <c r="AE9" s="186">
        <f ca="1"/>
        <v>1.25</v>
      </c>
      <c r="AF9" s="186">
        <f ca="1"/>
        <v>0</v>
      </c>
      <c r="AG9" s="186">
        <f ca="1"/>
        <v>0</v>
      </c>
      <c r="AH9" s="186">
        <f ca="1"/>
        <v>0</v>
      </c>
      <c r="AI9" s="186">
        <f ca="1"/>
        <v>0</v>
      </c>
      <c r="AJ9" s="186">
        <f ca="1"/>
        <v>0</v>
      </c>
      <c r="AK9" s="186">
        <f ca="1"/>
        <v>0</v>
      </c>
      <c r="AM9" s="332"/>
      <c r="AN9" s="28" t="s">
        <v>205</v>
      </c>
      <c r="AO9" s="69">
        <f ca="1"/>
        <v>0</v>
      </c>
      <c r="AP9" s="69">
        <f ca="1"/>
        <v>0</v>
      </c>
      <c r="AQ9" s="69">
        <f ca="1"/>
        <v>0</v>
      </c>
      <c r="AR9" s="69">
        <f ca="1"/>
        <v>0</v>
      </c>
      <c r="AS9" s="69">
        <f ca="1"/>
        <v>0</v>
      </c>
      <c r="AT9" s="69">
        <f ca="1"/>
        <v>0</v>
      </c>
      <c r="AU9" s="69">
        <f ca="1"/>
        <v>0</v>
      </c>
      <c r="AV9" s="69">
        <f ca="1"/>
        <v>0</v>
      </c>
      <c r="AW9" s="69">
        <f ca="1"/>
        <v>0</v>
      </c>
      <c r="AX9" s="69">
        <f ca="1"/>
        <v>2.549800796812749</v>
      </c>
      <c r="AY9" s="69">
        <f ca="1"/>
        <v>0</v>
      </c>
      <c r="AZ9" s="69">
        <f ca="1"/>
        <v>0</v>
      </c>
      <c r="BA9" s="69">
        <f ca="1"/>
        <v>0</v>
      </c>
      <c r="BB9" s="186">
        <f ca="1"/>
        <v>0</v>
      </c>
      <c r="BC9" s="186">
        <f ca="1"/>
        <v>0</v>
      </c>
      <c r="BD9" s="186">
        <f ca="1"/>
        <v>0</v>
      </c>
      <c r="BE9" s="186">
        <f ca="1"/>
        <v>0</v>
      </c>
      <c r="BF9" s="186">
        <f ca="1"/>
        <v>0</v>
      </c>
      <c r="BG9" s="186">
        <f ca="1"/>
        <v>0</v>
      </c>
      <c r="BH9" s="186">
        <f ca="1"/>
        <v>3.3333333333333325E-7</v>
      </c>
      <c r="BJ9" s="332"/>
      <c r="BK9" s="28" t="s">
        <v>205</v>
      </c>
      <c r="BL9" s="69">
        <f ca="1"/>
        <v>0</v>
      </c>
      <c r="BM9" s="69">
        <f ca="1"/>
        <v>1.3420004193751309E-3</v>
      </c>
      <c r="BN9" s="69">
        <f ca="1"/>
        <v>1.3562770195812493E-3</v>
      </c>
      <c r="BO9" s="69">
        <f ca="1"/>
        <v>0</v>
      </c>
      <c r="BP9" s="69">
        <f ca="1"/>
        <v>1.5547565834224081E-3</v>
      </c>
      <c r="BQ9" s="69">
        <f ca="1"/>
        <v>1.5547565834224081E-3</v>
      </c>
      <c r="BR9" s="69">
        <f ca="1"/>
        <v>4.553215708594194E-3</v>
      </c>
      <c r="BS9" s="69">
        <f ca="1"/>
        <v>0</v>
      </c>
      <c r="BT9" s="69">
        <f ca="1"/>
        <v>3.9840637450199202E-2</v>
      </c>
      <c r="BU9" s="69">
        <f ca="1"/>
        <v>0</v>
      </c>
      <c r="BV9" s="69">
        <f ca="1"/>
        <v>4.553215708594194E-3</v>
      </c>
      <c r="BW9" s="69">
        <f ca="1"/>
        <v>0</v>
      </c>
      <c r="BX9" s="69">
        <f ca="1"/>
        <v>12.749003984063744</v>
      </c>
      <c r="BY9" s="186">
        <f ca="1"/>
        <v>0</v>
      </c>
      <c r="BZ9" s="186">
        <f ca="1"/>
        <v>0</v>
      </c>
      <c r="CA9" s="186">
        <f ca="1"/>
        <v>0</v>
      </c>
      <c r="CB9" s="186">
        <f ca="1"/>
        <v>0</v>
      </c>
      <c r="CC9" s="186">
        <f ca="1"/>
        <v>0</v>
      </c>
      <c r="CD9" s="186">
        <f ca="1"/>
        <v>0</v>
      </c>
      <c r="CE9" s="186">
        <f ca="1"/>
        <v>0</v>
      </c>
      <c r="CG9" s="332"/>
      <c r="CH9" s="28" t="s">
        <v>205</v>
      </c>
      <c r="CI9" s="69">
        <f ca="1"/>
        <v>0</v>
      </c>
      <c r="CJ9" s="69">
        <f ca="1"/>
        <v>0</v>
      </c>
      <c r="CK9" s="69">
        <f ca="1"/>
        <v>1.3562770195812493E-3</v>
      </c>
      <c r="CL9" s="69">
        <f ca="1"/>
        <v>0</v>
      </c>
      <c r="CM9" s="69">
        <f ca="1"/>
        <v>0</v>
      </c>
      <c r="CN9" s="69">
        <f ca="1"/>
        <v>1.5547565834224081E-3</v>
      </c>
      <c r="CO9" s="69">
        <f ca="1"/>
        <v>1.5177385695313984E-3</v>
      </c>
      <c r="CP9" s="69">
        <f ca="1"/>
        <v>4.6584055104429032E-3</v>
      </c>
      <c r="CQ9" s="69">
        <f ca="1"/>
        <v>3.8868914585560204E-3</v>
      </c>
      <c r="CR9" s="69">
        <f ca="1"/>
        <v>4.0634275646418312E-2</v>
      </c>
      <c r="CS9" s="69">
        <f ca="1"/>
        <v>1.5177385695313984E-3</v>
      </c>
      <c r="CT9" s="69">
        <f ca="1"/>
        <v>4.6407775491440822E-3</v>
      </c>
      <c r="CU9" s="69">
        <f ca="1"/>
        <v>0</v>
      </c>
      <c r="CV9" s="186">
        <f ca="1"/>
        <v>1.9434457292780102E-3</v>
      </c>
      <c r="CW9" s="186">
        <f ca="1"/>
        <v>0</v>
      </c>
      <c r="CX9" s="186">
        <f ca="1"/>
        <v>0</v>
      </c>
      <c r="CY9" s="186">
        <f ca="1"/>
        <v>0</v>
      </c>
      <c r="CZ9" s="186">
        <f ca="1"/>
        <v>3.0597609561752984E-11</v>
      </c>
      <c r="DA9" s="186">
        <f ca="1"/>
        <v>0</v>
      </c>
      <c r="DB9" s="186">
        <f ca="1"/>
        <v>0</v>
      </c>
      <c r="DD9" s="332"/>
      <c r="DE9" s="28" t="s">
        <v>205</v>
      </c>
      <c r="DF9" s="69">
        <f ca="1"/>
        <v>0</v>
      </c>
      <c r="DG9" s="69">
        <f ca="1"/>
        <v>2.6290045614370588E-5</v>
      </c>
      <c r="DH9" s="69">
        <f ca="1"/>
        <v>2.1613976407669312E-5</v>
      </c>
      <c r="DI9" s="69">
        <f ca="1"/>
        <v>0</v>
      </c>
      <c r="DJ9" s="69">
        <f ca="1"/>
        <v>3.0457979675185441E-5</v>
      </c>
      <c r="DK9" s="69">
        <f ca="1"/>
        <v>2.4776997345377022E-5</v>
      </c>
      <c r="DL9" s="69">
        <f ca="1"/>
        <v>1.5902997760428594E-3</v>
      </c>
      <c r="DM9" s="69">
        <f ca="1"/>
        <v>1.5528018368143016E-3</v>
      </c>
      <c r="DN9" s="69">
        <f ca="1"/>
        <v>4.5218020155313055E-3</v>
      </c>
      <c r="DO9" s="69">
        <f ca="1"/>
        <v>3.9643195752603229E-3</v>
      </c>
      <c r="DP9" s="69">
        <f ca="1"/>
        <v>1.5902997760428594E-3</v>
      </c>
      <c r="DQ9" s="69">
        <f ca="1"/>
        <v>1.5469258497146942E-3</v>
      </c>
      <c r="DR9" s="69">
        <f ca="1"/>
        <v>0.20317137823209155</v>
      </c>
      <c r="DS9" s="186">
        <f ca="1"/>
        <v>1.9434457292780102E-3</v>
      </c>
      <c r="DT9" s="186">
        <f ca="1"/>
        <v>4.0214710131231207E-2</v>
      </c>
      <c r="DU9" s="186">
        <f ca="1"/>
        <v>3.8949878849857067E-2</v>
      </c>
      <c r="DV9" s="186">
        <f ca="1"/>
        <v>0</v>
      </c>
      <c r="DW9" s="186">
        <f ca="1"/>
        <v>0</v>
      </c>
      <c r="DX9" s="186">
        <f ca="1"/>
        <v>0</v>
      </c>
      <c r="DY9" s="186">
        <f ca="1"/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32"/>
      <c r="Q10" s="28" t="s">
        <v>206</v>
      </c>
      <c r="R10" s="69">
        <f ca="1"/>
        <v>0</v>
      </c>
      <c r="S10" s="69">
        <f ca="1"/>
        <v>0</v>
      </c>
      <c r="T10" s="69">
        <f ca="1"/>
        <v>0</v>
      </c>
      <c r="U10" s="69">
        <f ca="1"/>
        <v>0</v>
      </c>
      <c r="V10" s="69">
        <f ca="1"/>
        <v>0</v>
      </c>
      <c r="W10" s="69">
        <f ca="1"/>
        <v>0</v>
      </c>
      <c r="X10" s="69">
        <f ca="1"/>
        <v>0</v>
      </c>
      <c r="Y10" s="69">
        <f ca="1"/>
        <v>0</v>
      </c>
      <c r="Z10" s="69">
        <f ca="1"/>
        <v>0</v>
      </c>
      <c r="AA10" s="69">
        <f ca="1"/>
        <v>2.549800796812749</v>
      </c>
      <c r="AB10" s="69">
        <f ca="1"/>
        <v>0</v>
      </c>
      <c r="AC10" s="69">
        <f ca="1"/>
        <v>0</v>
      </c>
      <c r="AD10" s="69">
        <f ca="1"/>
        <v>0</v>
      </c>
      <c r="AE10" s="186">
        <f ca="1"/>
        <v>0</v>
      </c>
      <c r="AF10" s="186">
        <f ca="1"/>
        <v>0</v>
      </c>
      <c r="AG10" s="186">
        <f ca="1"/>
        <v>0</v>
      </c>
      <c r="AH10" s="186">
        <f ca="1"/>
        <v>0</v>
      </c>
      <c r="AI10" s="186">
        <f ca="1"/>
        <v>0</v>
      </c>
      <c r="AJ10" s="186">
        <f ca="1"/>
        <v>0</v>
      </c>
      <c r="AK10" s="186">
        <f ca="1"/>
        <v>3.3333333333333325E-7</v>
      </c>
      <c r="AM10" s="332"/>
      <c r="AN10" s="28" t="s">
        <v>206</v>
      </c>
      <c r="AO10" s="69">
        <f ca="1"/>
        <v>0</v>
      </c>
      <c r="AP10" s="69">
        <f ca="1"/>
        <v>1.3420004193751309E-3</v>
      </c>
      <c r="AQ10" s="69">
        <f ca="1"/>
        <v>1.3562770195812493E-3</v>
      </c>
      <c r="AR10" s="69">
        <f ca="1"/>
        <v>0</v>
      </c>
      <c r="AS10" s="69">
        <f ca="1"/>
        <v>1.5547565834224081E-3</v>
      </c>
      <c r="AT10" s="69">
        <f ca="1"/>
        <v>1.5547565834224081E-3</v>
      </c>
      <c r="AU10" s="69">
        <f ca="1"/>
        <v>4.553215708594194E-3</v>
      </c>
      <c r="AV10" s="69">
        <f ca="1"/>
        <v>0</v>
      </c>
      <c r="AW10" s="69">
        <f ca="1"/>
        <v>3.9840637450199202E-2</v>
      </c>
      <c r="AX10" s="69">
        <f ca="1"/>
        <v>0</v>
      </c>
      <c r="AY10" s="69">
        <f ca="1"/>
        <v>4.553215708594194E-3</v>
      </c>
      <c r="AZ10" s="69">
        <f ca="1"/>
        <v>0</v>
      </c>
      <c r="BA10" s="69">
        <f ca="1"/>
        <v>12.749003984063744</v>
      </c>
      <c r="BB10" s="186">
        <f ca="1"/>
        <v>0</v>
      </c>
      <c r="BC10" s="186">
        <f ca="1"/>
        <v>0</v>
      </c>
      <c r="BD10" s="186">
        <f ca="1"/>
        <v>0</v>
      </c>
      <c r="BE10" s="186">
        <f ca="1"/>
        <v>0</v>
      </c>
      <c r="BF10" s="186">
        <f ca="1"/>
        <v>0</v>
      </c>
      <c r="BG10" s="186">
        <f ca="1"/>
        <v>0</v>
      </c>
      <c r="BH10" s="186">
        <f ca="1"/>
        <v>0</v>
      </c>
      <c r="BJ10" s="332"/>
      <c r="BK10" s="28" t="s">
        <v>206</v>
      </c>
      <c r="BL10" s="69">
        <f ca="1"/>
        <v>0</v>
      </c>
      <c r="BM10" s="69">
        <f ca="1"/>
        <v>0</v>
      </c>
      <c r="BN10" s="69">
        <f ca="1"/>
        <v>1.3562770195812493E-3</v>
      </c>
      <c r="BO10" s="69">
        <f ca="1"/>
        <v>0</v>
      </c>
      <c r="BP10" s="69">
        <f ca="1"/>
        <v>0</v>
      </c>
      <c r="BQ10" s="69">
        <f ca="1"/>
        <v>1.5547565834224081E-3</v>
      </c>
      <c r="BR10" s="69">
        <f ca="1"/>
        <v>1.5177385695313984E-3</v>
      </c>
      <c r="BS10" s="69">
        <f ca="1"/>
        <v>4.6584055104429032E-3</v>
      </c>
      <c r="BT10" s="69">
        <f ca="1"/>
        <v>3.8868914585560204E-3</v>
      </c>
      <c r="BU10" s="69">
        <f ca="1"/>
        <v>4.0634275646418312E-2</v>
      </c>
      <c r="BV10" s="69">
        <f ca="1"/>
        <v>1.5177385695313984E-3</v>
      </c>
      <c r="BW10" s="69">
        <f ca="1"/>
        <v>4.6407775491440822E-3</v>
      </c>
      <c r="BX10" s="69">
        <f ca="1"/>
        <v>0</v>
      </c>
      <c r="BY10" s="186">
        <f ca="1"/>
        <v>1.9434457292780102E-3</v>
      </c>
      <c r="BZ10" s="186">
        <f ca="1"/>
        <v>0</v>
      </c>
      <c r="CA10" s="186">
        <f ca="1"/>
        <v>0</v>
      </c>
      <c r="CB10" s="186">
        <f ca="1"/>
        <v>0</v>
      </c>
      <c r="CC10" s="186">
        <f ca="1"/>
        <v>3.0597609561752984E-11</v>
      </c>
      <c r="CD10" s="186">
        <f ca="1"/>
        <v>0</v>
      </c>
      <c r="CE10" s="186">
        <f ca="1"/>
        <v>0</v>
      </c>
      <c r="CG10" s="332"/>
      <c r="CH10" s="28" t="s">
        <v>206</v>
      </c>
      <c r="CI10" s="69">
        <f ca="1"/>
        <v>0</v>
      </c>
      <c r="CJ10" s="69">
        <f ca="1"/>
        <v>2.6290045614370588E-5</v>
      </c>
      <c r="CK10" s="69">
        <f ca="1"/>
        <v>2.1613976407669312E-5</v>
      </c>
      <c r="CL10" s="69">
        <f ca="1"/>
        <v>0</v>
      </c>
      <c r="CM10" s="69">
        <f ca="1"/>
        <v>3.0457979675185441E-5</v>
      </c>
      <c r="CN10" s="69">
        <f ca="1"/>
        <v>2.4776997345377022E-5</v>
      </c>
      <c r="CO10" s="69">
        <f ca="1"/>
        <v>1.5902997760428594E-3</v>
      </c>
      <c r="CP10" s="69">
        <f ca="1"/>
        <v>1.5528018368143016E-3</v>
      </c>
      <c r="CQ10" s="69">
        <f ca="1"/>
        <v>4.5218020155313055E-3</v>
      </c>
      <c r="CR10" s="69">
        <f ca="1"/>
        <v>3.9643195752603229E-3</v>
      </c>
      <c r="CS10" s="69">
        <f ca="1"/>
        <v>1.5902997760428594E-3</v>
      </c>
      <c r="CT10" s="69">
        <f ca="1"/>
        <v>1.5469258497146942E-3</v>
      </c>
      <c r="CU10" s="69">
        <f ca="1"/>
        <v>0.20317137823209155</v>
      </c>
      <c r="CV10" s="186">
        <f ca="1"/>
        <v>1.9434457292780102E-3</v>
      </c>
      <c r="CW10" s="186">
        <f ca="1"/>
        <v>4.0214710131231207E-2</v>
      </c>
      <c r="CX10" s="186">
        <f ca="1"/>
        <v>3.8949878849857067E-2</v>
      </c>
      <c r="CY10" s="186">
        <f ca="1"/>
        <v>0</v>
      </c>
      <c r="CZ10" s="186">
        <f ca="1"/>
        <v>0</v>
      </c>
      <c r="DA10" s="186">
        <f ca="1"/>
        <v>0</v>
      </c>
      <c r="DB10" s="186">
        <f ca="1"/>
        <v>5.1825219447413585E-10</v>
      </c>
      <c r="DD10" s="332"/>
      <c r="DE10" s="28" t="s">
        <v>206</v>
      </c>
      <c r="DF10" s="69">
        <f ca="1"/>
        <v>0</v>
      </c>
      <c r="DG10" s="69">
        <f ca="1"/>
        <v>3.721012236257329E-6</v>
      </c>
      <c r="DH10" s="69">
        <f ca="1"/>
        <v>2.8678407575832146E-5</v>
      </c>
      <c r="DI10" s="69">
        <f ca="1"/>
        <v>0</v>
      </c>
      <c r="DJ10" s="69">
        <f ca="1"/>
        <v>4.3109288102981257E-6</v>
      </c>
      <c r="DK10" s="69">
        <f ca="1"/>
        <v>3.2875247708880757E-5</v>
      </c>
      <c r="DL10" s="69">
        <f ca="1"/>
        <v>3.126621093583291E-5</v>
      </c>
      <c r="DM10" s="69">
        <f ca="1"/>
        <v>1.627039374829328E-3</v>
      </c>
      <c r="DN10" s="69">
        <f ca="1"/>
        <v>1.2388498672688512E-4</v>
      </c>
      <c r="DO10" s="69">
        <f ca="1"/>
        <v>4.6118777528924874E-3</v>
      </c>
      <c r="DP10" s="69">
        <f ca="1"/>
        <v>3.126621093583291E-5</v>
      </c>
      <c r="DQ10" s="69">
        <f ca="1"/>
        <v>1.6208824640436838E-3</v>
      </c>
      <c r="DR10" s="69">
        <f ca="1"/>
        <v>1.9821597876301614E-2</v>
      </c>
      <c r="DS10" s="186">
        <f ca="1"/>
        <v>3.0971246681721279E-5</v>
      </c>
      <c r="DT10" s="186">
        <f ca="1"/>
        <v>1.3404903377077068E-2</v>
      </c>
      <c r="DU10" s="186">
        <f ca="1"/>
        <v>1.2983292949952355E-2</v>
      </c>
      <c r="DV10" s="186">
        <f ca="1"/>
        <v>4.6739335288110482E-10</v>
      </c>
      <c r="DW10" s="186">
        <f ca="1"/>
        <v>4.876113077570197E-13</v>
      </c>
      <c r="DX10" s="186">
        <f ca="1"/>
        <v>2.413204325554923E-10</v>
      </c>
      <c r="DY10" s="186">
        <f ca="1"/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32"/>
      <c r="Q11" s="28" t="s">
        <v>15</v>
      </c>
      <c r="R11" s="69">
        <f ca="1"/>
        <v>0</v>
      </c>
      <c r="S11" s="69">
        <f ca="1"/>
        <v>1.0769498002431818E-3</v>
      </c>
      <c r="T11" s="69">
        <f ca="1"/>
        <v>0</v>
      </c>
      <c r="U11" s="69">
        <f ca="1"/>
        <v>0</v>
      </c>
      <c r="V11" s="69">
        <f ca="1"/>
        <v>1.2476857441841742E-3</v>
      </c>
      <c r="W11" s="69">
        <f ca="1"/>
        <v>0</v>
      </c>
      <c r="X11" s="69">
        <f ca="1"/>
        <v>0</v>
      </c>
      <c r="Y11" s="69">
        <f ca="1"/>
        <v>0</v>
      </c>
      <c r="Z11" s="69">
        <f ca="1"/>
        <v>0</v>
      </c>
      <c r="AA11" s="69">
        <f ca="1"/>
        <v>0</v>
      </c>
      <c r="AB11" s="69">
        <f ca="1"/>
        <v>0</v>
      </c>
      <c r="AC11" s="69">
        <f ca="1"/>
        <v>0</v>
      </c>
      <c r="AD11" s="69">
        <f ca="1"/>
        <v>0</v>
      </c>
      <c r="AE11" s="186">
        <f ca="1"/>
        <v>0</v>
      </c>
      <c r="AF11" s="186">
        <f ca="1"/>
        <v>0</v>
      </c>
      <c r="AG11" s="186">
        <f ca="1"/>
        <v>8.5543671423998582</v>
      </c>
      <c r="AH11" s="186">
        <f ca="1"/>
        <v>0</v>
      </c>
      <c r="AI11" s="186">
        <f ca="1"/>
        <v>0</v>
      </c>
      <c r="AJ11" s="186">
        <f ca="1"/>
        <v>0</v>
      </c>
      <c r="AK11" s="186">
        <f ca="1"/>
        <v>0</v>
      </c>
      <c r="AM11" s="332"/>
      <c r="AN11" s="28" t="s">
        <v>15</v>
      </c>
      <c r="AO11" s="69">
        <f ca="1"/>
        <v>0</v>
      </c>
      <c r="AP11" s="69">
        <f ca="1"/>
        <v>0</v>
      </c>
      <c r="AQ11" s="69">
        <f ca="1"/>
        <v>1.0884067130117264E-3</v>
      </c>
      <c r="AR11" s="69">
        <f ca="1"/>
        <v>0</v>
      </c>
      <c r="AS11" s="69">
        <f ca="1"/>
        <v>0</v>
      </c>
      <c r="AT11" s="69">
        <f ca="1"/>
        <v>1.2476857441841742E-3</v>
      </c>
      <c r="AU11" s="69">
        <f ca="1"/>
        <v>0</v>
      </c>
      <c r="AV11" s="69">
        <f ca="1"/>
        <v>0</v>
      </c>
      <c r="AW11" s="69">
        <f ca="1"/>
        <v>0</v>
      </c>
      <c r="AX11" s="69">
        <f ca="1"/>
        <v>0</v>
      </c>
      <c r="AY11" s="69">
        <f ca="1"/>
        <v>0</v>
      </c>
      <c r="AZ11" s="69">
        <f ca="1"/>
        <v>0</v>
      </c>
      <c r="BA11" s="69">
        <f ca="1"/>
        <v>0</v>
      </c>
      <c r="BB11" s="186">
        <f ca="1"/>
        <v>0</v>
      </c>
      <c r="BC11" s="186">
        <f ca="1"/>
        <v>0</v>
      </c>
      <c r="BD11" s="186">
        <f ca="1"/>
        <v>0</v>
      </c>
      <c r="BE11" s="186">
        <f ca="1"/>
        <v>1.0265126512651265E-7</v>
      </c>
      <c r="BF11" s="186">
        <f ca="1"/>
        <v>0</v>
      </c>
      <c r="BG11" s="186">
        <f ca="1"/>
        <v>0</v>
      </c>
      <c r="BH11" s="186">
        <f ca="1"/>
        <v>0</v>
      </c>
      <c r="BJ11" s="332"/>
      <c r="BK11" s="28" t="s">
        <v>15</v>
      </c>
      <c r="BL11" s="69">
        <f ca="1"/>
        <v>0</v>
      </c>
      <c r="BM11" s="69">
        <f ca="1"/>
        <v>0</v>
      </c>
      <c r="BN11" s="69">
        <f ca="1"/>
        <v>3.6401562308084508E-3</v>
      </c>
      <c r="BO11" s="69">
        <f ca="1"/>
        <v>0</v>
      </c>
      <c r="BP11" s="69">
        <f ca="1"/>
        <v>0</v>
      </c>
      <c r="BQ11" s="69">
        <f ca="1"/>
        <v>4.1728620206828585E-3</v>
      </c>
      <c r="BR11" s="69">
        <f ca="1"/>
        <v>1.2179789407512178E-3</v>
      </c>
      <c r="BS11" s="69">
        <f ca="1"/>
        <v>1.0163491596684419E-2</v>
      </c>
      <c r="BT11" s="69">
        <f ca="1"/>
        <v>3.1192143604604357E-3</v>
      </c>
      <c r="BU11" s="69">
        <f ca="1"/>
        <v>0</v>
      </c>
      <c r="BV11" s="69">
        <f ca="1"/>
        <v>1.2179789407512178E-3</v>
      </c>
      <c r="BW11" s="69">
        <f ca="1"/>
        <v>8.8832825590251328E-3</v>
      </c>
      <c r="BX11" s="69">
        <f ca="1"/>
        <v>0</v>
      </c>
      <c r="BY11" s="186">
        <f ca="1"/>
        <v>1.5596071802302179E-3</v>
      </c>
      <c r="BZ11" s="186">
        <f ca="1"/>
        <v>0</v>
      </c>
      <c r="CA11" s="186">
        <f ca="1"/>
        <v>0</v>
      </c>
      <c r="CB11" s="186">
        <f ca="1"/>
        <v>0</v>
      </c>
      <c r="CC11" s="186">
        <f ca="1"/>
        <v>0</v>
      </c>
      <c r="CD11" s="186">
        <f ca="1"/>
        <v>0</v>
      </c>
      <c r="CE11" s="186">
        <f ca="1"/>
        <v>0</v>
      </c>
      <c r="CG11" s="332"/>
      <c r="CH11" s="28" t="s">
        <v>15</v>
      </c>
      <c r="CI11" s="69">
        <f ca="1"/>
        <v>0</v>
      </c>
      <c r="CJ11" s="69">
        <f ca="1"/>
        <v>1.0698412207036232E-5</v>
      </c>
      <c r="CK11" s="69">
        <f ca="1"/>
        <v>0</v>
      </c>
      <c r="CL11" s="69">
        <f ca="1"/>
        <v>0</v>
      </c>
      <c r="CM11" s="69">
        <f ca="1"/>
        <v>1.239450194717612E-5</v>
      </c>
      <c r="CN11" s="69">
        <f ca="1"/>
        <v>0</v>
      </c>
      <c r="CO11" s="69">
        <f ca="1"/>
        <v>4.073508163047552E-3</v>
      </c>
      <c r="CP11" s="69">
        <f ca="1"/>
        <v>1.2461170680953049E-3</v>
      </c>
      <c r="CQ11" s="69">
        <f ca="1"/>
        <v>1.0432155051707146E-2</v>
      </c>
      <c r="CR11" s="69">
        <f ca="1"/>
        <v>3.1813501046927149E-3</v>
      </c>
      <c r="CS11" s="69">
        <f ca="1"/>
        <v>4.073508163047552E-3</v>
      </c>
      <c r="CT11" s="69">
        <f ca="1"/>
        <v>1.2414016126887412E-3</v>
      </c>
      <c r="CU11" s="69">
        <f ca="1"/>
        <v>0</v>
      </c>
      <c r="CV11" s="186">
        <f ca="1"/>
        <v>5.2160775258535729E-3</v>
      </c>
      <c r="CW11" s="186">
        <f ca="1"/>
        <v>7.6978185086872875E-2</v>
      </c>
      <c r="CX11" s="186">
        <f ca="1"/>
        <v>8.4979026728130611E-2</v>
      </c>
      <c r="CY11" s="186">
        <f ca="1"/>
        <v>0</v>
      </c>
      <c r="CZ11" s="186">
        <f ca="1"/>
        <v>0</v>
      </c>
      <c r="DA11" s="186">
        <f ca="1"/>
        <v>0</v>
      </c>
      <c r="DB11" s="186">
        <f ca="1"/>
        <v>4.1589524806139131E-10</v>
      </c>
      <c r="DD11" s="332"/>
      <c r="DE11" s="28" t="s">
        <v>15</v>
      </c>
      <c r="DF11" s="69">
        <f ca="1"/>
        <v>0</v>
      </c>
      <c r="DG11" s="69">
        <f ca="1"/>
        <v>2.9860969688859606E-6</v>
      </c>
      <c r="DH11" s="69">
        <f ca="1"/>
        <v>1.2504432605351888E-5</v>
      </c>
      <c r="DI11" s="69">
        <f ca="1"/>
        <v>0</v>
      </c>
      <c r="DJ11" s="69">
        <f ca="1"/>
        <v>3.4595025859044665E-6</v>
      </c>
      <c r="DK11" s="69">
        <f ca="1"/>
        <v>1.4334349571988752E-5</v>
      </c>
      <c r="DL11" s="69">
        <f ca="1"/>
        <v>5.6809823298084185E-6</v>
      </c>
      <c r="DM11" s="69">
        <f ca="1"/>
        <v>4.167615612358881E-3</v>
      </c>
      <c r="DN11" s="69">
        <f ca="1"/>
        <v>4.970859538582367E-5</v>
      </c>
      <c r="DO11" s="69">
        <f ca="1"/>
        <v>1.0639966905326809E-2</v>
      </c>
      <c r="DP11" s="69">
        <f ca="1"/>
        <v>5.6809823298084185E-6</v>
      </c>
      <c r="DQ11" s="69">
        <f ca="1"/>
        <v>4.1518448584907733E-3</v>
      </c>
      <c r="DR11" s="69">
        <f ca="1"/>
        <v>1.5906750523463575E-2</v>
      </c>
      <c r="DS11" s="186">
        <f ca="1"/>
        <v>0</v>
      </c>
      <c r="DT11" s="186">
        <f ca="1"/>
        <v>1.0757379659347839E-2</v>
      </c>
      <c r="DU11" s="186">
        <f ca="1"/>
        <v>1.0419039030897199E-2</v>
      </c>
      <c r="DV11" s="186">
        <f ca="1"/>
        <v>1.0197369902006702E-9</v>
      </c>
      <c r="DW11" s="186">
        <f ca="1"/>
        <v>0</v>
      </c>
      <c r="DX11" s="186">
        <f ca="1"/>
        <v>4.6193069306930696E-10</v>
      </c>
      <c r="DY11" s="186">
        <f ca="1"/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32"/>
      <c r="Q12" s="28" t="s">
        <v>208</v>
      </c>
      <c r="R12" s="69">
        <f ca="1"/>
        <v>0</v>
      </c>
      <c r="S12" s="69">
        <f ca="1"/>
        <v>0</v>
      </c>
      <c r="T12" s="69">
        <f ca="1"/>
        <v>1.0638297872340426E-3</v>
      </c>
      <c r="U12" s="69">
        <f ca="1"/>
        <v>0</v>
      </c>
      <c r="V12" s="69">
        <f ca="1"/>
        <v>0</v>
      </c>
      <c r="W12" s="69">
        <f ca="1"/>
        <v>1.2195121951219512E-3</v>
      </c>
      <c r="X12" s="69">
        <f ca="1"/>
        <v>0</v>
      </c>
      <c r="Y12" s="69">
        <f ca="1"/>
        <v>0</v>
      </c>
      <c r="Z12" s="69">
        <f ca="1"/>
        <v>0</v>
      </c>
      <c r="AA12" s="69">
        <f ca="1"/>
        <v>0</v>
      </c>
      <c r="AB12" s="69">
        <f ca="1"/>
        <v>0</v>
      </c>
      <c r="AC12" s="69">
        <f ca="1"/>
        <v>0</v>
      </c>
      <c r="AD12" s="69">
        <f ca="1"/>
        <v>0</v>
      </c>
      <c r="AE12" s="186">
        <f ca="1"/>
        <v>0</v>
      </c>
      <c r="AF12" s="186">
        <f ca="1"/>
        <v>0</v>
      </c>
      <c r="AG12" s="186">
        <f ca="1"/>
        <v>0</v>
      </c>
      <c r="AH12" s="186">
        <f ca="1"/>
        <v>1.0033333333333336E-7</v>
      </c>
      <c r="AI12" s="186">
        <f ca="1"/>
        <v>0</v>
      </c>
      <c r="AJ12" s="186">
        <f ca="1"/>
        <v>0</v>
      </c>
      <c r="AK12" s="186">
        <f ca="1"/>
        <v>0</v>
      </c>
      <c r="AM12" s="332"/>
      <c r="AN12" s="28" t="s">
        <v>208</v>
      </c>
      <c r="AO12" s="69">
        <f ca="1"/>
        <v>0</v>
      </c>
      <c r="AP12" s="69">
        <f ca="1"/>
        <v>0</v>
      </c>
      <c r="AQ12" s="69">
        <f ca="1"/>
        <v>3.5579591546289059E-3</v>
      </c>
      <c r="AR12" s="69">
        <f ca="1"/>
        <v>0</v>
      </c>
      <c r="AS12" s="69">
        <f ca="1"/>
        <v>0</v>
      </c>
      <c r="AT12" s="69">
        <f ca="1"/>
        <v>4.0786361040867948E-3</v>
      </c>
      <c r="AU12" s="69">
        <f ca="1"/>
        <v>1.1904761904761906E-3</v>
      </c>
      <c r="AV12" s="69">
        <f ca="1"/>
        <v>9.9339933993399347E-3</v>
      </c>
      <c r="AW12" s="69">
        <f ca="1"/>
        <v>3.0487804878048782E-3</v>
      </c>
      <c r="AX12" s="69">
        <f ca="1"/>
        <v>0</v>
      </c>
      <c r="AY12" s="69">
        <f ca="1"/>
        <v>1.1904761904761906E-3</v>
      </c>
      <c r="AZ12" s="69">
        <f ca="1"/>
        <v>8.6826923076923097E-3</v>
      </c>
      <c r="BA12" s="69">
        <f ca="1"/>
        <v>0</v>
      </c>
      <c r="BB12" s="186">
        <f ca="1"/>
        <v>1.5243902439024391E-3</v>
      </c>
      <c r="BC12" s="186">
        <f ca="1"/>
        <v>0</v>
      </c>
      <c r="BD12" s="186">
        <f ca="1"/>
        <v>0</v>
      </c>
      <c r="BE12" s="186">
        <f ca="1"/>
        <v>0</v>
      </c>
      <c r="BF12" s="186">
        <f ca="1"/>
        <v>0</v>
      </c>
      <c r="BG12" s="186">
        <f ca="1"/>
        <v>0</v>
      </c>
      <c r="BH12" s="186">
        <f ca="1"/>
        <v>0</v>
      </c>
      <c r="BJ12" s="332"/>
      <c r="BK12" s="28" t="s">
        <v>208</v>
      </c>
      <c r="BL12" s="69">
        <f ca="1"/>
        <v>0</v>
      </c>
      <c r="BM12" s="69">
        <f ca="1"/>
        <v>1.0456835157199932E-5</v>
      </c>
      <c r="BN12" s="69">
        <f ca="1"/>
        <v>0</v>
      </c>
      <c r="BO12" s="69">
        <f ca="1"/>
        <v>0</v>
      </c>
      <c r="BP12" s="69">
        <f ca="1"/>
        <v>1.2114626096756018E-5</v>
      </c>
      <c r="BQ12" s="69">
        <f ca="1"/>
        <v>0</v>
      </c>
      <c r="BR12" s="69">
        <f ca="1"/>
        <v>3.9815257206561568E-3</v>
      </c>
      <c r="BS12" s="69">
        <f ca="1"/>
        <v>1.2179789407512178E-3</v>
      </c>
      <c r="BT12" s="69">
        <f ca="1"/>
        <v>1.0196590260216987E-2</v>
      </c>
      <c r="BU12" s="69">
        <f ca="1"/>
        <v>3.1095131668448157E-3</v>
      </c>
      <c r="BV12" s="69">
        <f ca="1"/>
        <v>3.9815257206561568E-3</v>
      </c>
      <c r="BW12" s="69">
        <f ca="1"/>
        <v>1.2133699633699634E-3</v>
      </c>
      <c r="BX12" s="69">
        <f ca="1"/>
        <v>0</v>
      </c>
      <c r="BY12" s="186">
        <f ca="1"/>
        <v>5.0982951301084935E-3</v>
      </c>
      <c r="BZ12" s="186">
        <f ca="1"/>
        <v>7.5239968004266092E-2</v>
      </c>
      <c r="CA12" s="186">
        <f ca="1"/>
        <v>8.3060145479430914E-2</v>
      </c>
      <c r="CB12" s="186">
        <f ca="1"/>
        <v>0</v>
      </c>
      <c r="CC12" s="186">
        <f ca="1"/>
        <v>0</v>
      </c>
      <c r="CD12" s="186">
        <f ca="1"/>
        <v>0</v>
      </c>
      <c r="CE12" s="186">
        <f ca="1"/>
        <v>4.065040650406503E-10</v>
      </c>
      <c r="CG12" s="332"/>
      <c r="CH12" s="28" t="s">
        <v>208</v>
      </c>
      <c r="CI12" s="69">
        <f ca="1"/>
        <v>0</v>
      </c>
      <c r="CJ12" s="69">
        <f ca="1"/>
        <v>2.9186689728143428E-6</v>
      </c>
      <c r="CK12" s="69">
        <f ca="1"/>
        <v>1.2222074449747171E-5</v>
      </c>
      <c r="CL12" s="69">
        <f ca="1"/>
        <v>0</v>
      </c>
      <c r="CM12" s="69">
        <f ca="1"/>
        <v>3.3813847855775923E-6</v>
      </c>
      <c r="CN12" s="69">
        <f ca="1"/>
        <v>1.4010670710685784E-5</v>
      </c>
      <c r="CO12" s="69">
        <f ca="1"/>
        <v>5.5527020836514558E-6</v>
      </c>
      <c r="CP12" s="69">
        <f ca="1"/>
        <v>4.0735081630475529E-3</v>
      </c>
      <c r="CQ12" s="69">
        <f ca="1"/>
        <v>4.8586143231950245E-5</v>
      </c>
      <c r="CR12" s="69">
        <f ca="1"/>
        <v>1.0399709588109755E-2</v>
      </c>
      <c r="CS12" s="69">
        <f ca="1"/>
        <v>5.5527020836514558E-6</v>
      </c>
      <c r="CT12" s="69">
        <f ca="1"/>
        <v>4.0580935229764664E-3</v>
      </c>
      <c r="CU12" s="69">
        <f ca="1"/>
        <v>1.5547565834224078E-2</v>
      </c>
      <c r="CV12" s="186">
        <f ca="1"/>
        <v>0</v>
      </c>
      <c r="CW12" s="186">
        <f ca="1"/>
        <v>1.0514471086394826E-2</v>
      </c>
      <c r="CX12" s="186">
        <f ca="1"/>
        <v>1.0183770407618878E-2</v>
      </c>
      <c r="CY12" s="186">
        <f ca="1"/>
        <v>9.9671067106710688E-10</v>
      </c>
      <c r="CZ12" s="186">
        <f ca="1"/>
        <v>0</v>
      </c>
      <c r="DA12" s="186">
        <f ca="1"/>
        <v>4.5150000000000015E-10</v>
      </c>
      <c r="DB12" s="186">
        <f ca="1"/>
        <v>1.3595453680289311E-9</v>
      </c>
      <c r="DD12" s="332"/>
      <c r="DE12" s="28" t="s">
        <v>208</v>
      </c>
      <c r="DF12" s="69">
        <f ca="1"/>
        <v>0</v>
      </c>
      <c r="DG12" s="69">
        <f ca="1"/>
        <v>9.7614346916867684E-6</v>
      </c>
      <c r="DH12" s="69">
        <f ca="1"/>
        <v>4.3826221819149857E-5</v>
      </c>
      <c r="DI12" s="69">
        <f ca="1"/>
        <v>0</v>
      </c>
      <c r="DJ12" s="69">
        <f ca="1"/>
        <v>1.1308979215978574E-5</v>
      </c>
      <c r="DK12" s="69">
        <f ca="1"/>
        <v>5.0239815256098623E-5</v>
      </c>
      <c r="DL12" s="69">
        <f ca="1"/>
        <v>3.2247993291579736E-5</v>
      </c>
      <c r="DM12" s="69">
        <f ca="1"/>
        <v>1.0436520718793782E-4</v>
      </c>
      <c r="DN12" s="69">
        <f ca="1"/>
        <v>1.9752213909092939E-4</v>
      </c>
      <c r="DO12" s="69">
        <f ca="1"/>
        <v>4.9553994690754037E-5</v>
      </c>
      <c r="DP12" s="69">
        <f ca="1"/>
        <v>3.2247993291579736E-5</v>
      </c>
      <c r="DQ12" s="69">
        <f ca="1"/>
        <v>9.1913292889144401E-5</v>
      </c>
      <c r="DR12" s="69">
        <f ca="1"/>
        <v>5.199854794054877E-2</v>
      </c>
      <c r="DS12" s="186">
        <f ca="1"/>
        <v>1.7513338388357232E-5</v>
      </c>
      <c r="DT12" s="186">
        <f ca="1"/>
        <v>3.5165455138444247E-2</v>
      </c>
      <c r="DU12" s="186">
        <f ca="1"/>
        <v>3.4059432801400939E-2</v>
      </c>
      <c r="DV12" s="186">
        <f ca="1"/>
        <v>1.222038870553722E-10</v>
      </c>
      <c r="DW12" s="186">
        <f ca="1"/>
        <v>3.7314158002137785E-14</v>
      </c>
      <c r="DX12" s="186">
        <f ca="1"/>
        <v>6.3095238095238097E-11</v>
      </c>
      <c r="DY12" s="186">
        <f ca="1"/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32"/>
      <c r="Q13" s="28" t="s">
        <v>21</v>
      </c>
      <c r="R13" s="69">
        <f ca="1"/>
        <v>0</v>
      </c>
      <c r="S13" s="69">
        <f ca="1"/>
        <v>5.3680016775005238E-4</v>
      </c>
      <c r="T13" s="69">
        <f ca="1"/>
        <v>5.4251080783249974E-4</v>
      </c>
      <c r="U13" s="69">
        <f ca="1"/>
        <v>0</v>
      </c>
      <c r="V13" s="69">
        <f ca="1"/>
        <v>6.219026333689632E-4</v>
      </c>
      <c r="W13" s="69">
        <f ca="1"/>
        <v>6.219026333689632E-4</v>
      </c>
      <c r="X13" s="69">
        <f ca="1"/>
        <v>1.8212862834376777E-3</v>
      </c>
      <c r="Y13" s="69">
        <f ca="1"/>
        <v>0</v>
      </c>
      <c r="Z13" s="69">
        <f ca="1"/>
        <v>1.5936254980079681E-2</v>
      </c>
      <c r="AA13" s="69">
        <f ca="1"/>
        <v>0</v>
      </c>
      <c r="AB13" s="69">
        <f ca="1"/>
        <v>1.8212862834376777E-3</v>
      </c>
      <c r="AC13" s="69">
        <f ca="1"/>
        <v>0</v>
      </c>
      <c r="AD13" s="69">
        <f ca="1"/>
        <v>5.0996015936254979</v>
      </c>
      <c r="AE13" s="186">
        <f ca="1"/>
        <v>0</v>
      </c>
      <c r="AF13" s="186">
        <f ca="1"/>
        <v>0</v>
      </c>
      <c r="AG13" s="186">
        <f ca="1"/>
        <v>0</v>
      </c>
      <c r="AH13" s="186">
        <f ca="1"/>
        <v>0</v>
      </c>
      <c r="AI13" s="186">
        <f ca="1"/>
        <v>0</v>
      </c>
      <c r="AJ13" s="186">
        <f ca="1"/>
        <v>0</v>
      </c>
      <c r="AK13" s="186">
        <f ca="1"/>
        <v>0</v>
      </c>
      <c r="AM13" s="332"/>
      <c r="AN13" s="28" t="s">
        <v>21</v>
      </c>
      <c r="AO13" s="69">
        <f ca="1"/>
        <v>0</v>
      </c>
      <c r="AP13" s="69">
        <f ca="1"/>
        <v>0</v>
      </c>
      <c r="AQ13" s="69">
        <f ca="1"/>
        <v>5.4251080783249974E-4</v>
      </c>
      <c r="AR13" s="69">
        <f ca="1"/>
        <v>0</v>
      </c>
      <c r="AS13" s="69">
        <f ca="1"/>
        <v>0</v>
      </c>
      <c r="AT13" s="69">
        <f ca="1"/>
        <v>6.219026333689632E-4</v>
      </c>
      <c r="AU13" s="69">
        <f ca="1"/>
        <v>6.0709542781255935E-4</v>
      </c>
      <c r="AV13" s="69">
        <f ca="1"/>
        <v>1.8633622041771614E-3</v>
      </c>
      <c r="AW13" s="69">
        <f ca="1"/>
        <v>1.5547565834224081E-3</v>
      </c>
      <c r="AX13" s="69">
        <f ca="1"/>
        <v>1.6253710258567325E-2</v>
      </c>
      <c r="AY13" s="69">
        <f ca="1"/>
        <v>6.0709542781255935E-4</v>
      </c>
      <c r="AZ13" s="69">
        <f ca="1"/>
        <v>1.856311019657633E-3</v>
      </c>
      <c r="BA13" s="69">
        <f ca="1"/>
        <v>0</v>
      </c>
      <c r="BB13" s="186">
        <f ca="1"/>
        <v>7.7737829171120403E-4</v>
      </c>
      <c r="BC13" s="186">
        <f ca="1"/>
        <v>0</v>
      </c>
      <c r="BD13" s="186">
        <f ca="1"/>
        <v>0</v>
      </c>
      <c r="BE13" s="186">
        <f ca="1"/>
        <v>0</v>
      </c>
      <c r="BF13" s="186">
        <f ca="1"/>
        <v>1.2239043824701195E-11</v>
      </c>
      <c r="BG13" s="186">
        <f ca="1"/>
        <v>0</v>
      </c>
      <c r="BH13" s="186">
        <f ca="1"/>
        <v>0</v>
      </c>
      <c r="BJ13" s="332"/>
      <c r="BK13" s="28" t="s">
        <v>21</v>
      </c>
      <c r="BL13" s="69">
        <f ca="1"/>
        <v>0</v>
      </c>
      <c r="BM13" s="69">
        <f ca="1"/>
        <v>1.0516018245748236E-5</v>
      </c>
      <c r="BN13" s="69">
        <f ca="1"/>
        <v>8.645590563067725E-6</v>
      </c>
      <c r="BO13" s="69">
        <f ca="1"/>
        <v>0</v>
      </c>
      <c r="BP13" s="69">
        <f ca="1"/>
        <v>1.2183191870074176E-5</v>
      </c>
      <c r="BQ13" s="69">
        <f ca="1"/>
        <v>9.9107989381508085E-6</v>
      </c>
      <c r="BR13" s="69">
        <f ca="1"/>
        <v>6.3611991041714379E-4</v>
      </c>
      <c r="BS13" s="69">
        <f ca="1"/>
        <v>6.2112073472572066E-4</v>
      </c>
      <c r="BT13" s="69">
        <f ca="1"/>
        <v>1.8087208062125223E-3</v>
      </c>
      <c r="BU13" s="69">
        <f ca="1"/>
        <v>1.585727830104129E-3</v>
      </c>
      <c r="BV13" s="69">
        <f ca="1"/>
        <v>6.3611991041714379E-4</v>
      </c>
      <c r="BW13" s="69">
        <f ca="1"/>
        <v>6.1877033988587773E-4</v>
      </c>
      <c r="BX13" s="69">
        <f ca="1"/>
        <v>8.1268551292836624E-2</v>
      </c>
      <c r="BY13" s="186">
        <f ca="1"/>
        <v>7.7737829171120403E-4</v>
      </c>
      <c r="BZ13" s="186">
        <f ca="1"/>
        <v>1.6085884052492484E-2</v>
      </c>
      <c r="CA13" s="186">
        <f ca="1"/>
        <v>1.5579951539942826E-2</v>
      </c>
      <c r="CB13" s="186">
        <f ca="1"/>
        <v>0</v>
      </c>
      <c r="CC13" s="186">
        <f ca="1"/>
        <v>0</v>
      </c>
      <c r="CD13" s="186">
        <f ca="1"/>
        <v>0</v>
      </c>
      <c r="CE13" s="186">
        <f ca="1"/>
        <v>2.0730087778965433E-10</v>
      </c>
      <c r="CG13" s="332"/>
      <c r="CH13" s="28" t="s">
        <v>21</v>
      </c>
      <c r="CI13" s="69">
        <f ca="1"/>
        <v>0</v>
      </c>
      <c r="CJ13" s="69">
        <f ca="1"/>
        <v>1.4884048945029315E-6</v>
      </c>
      <c r="CK13" s="69">
        <f ca="1"/>
        <v>1.1471363030332858E-5</v>
      </c>
      <c r="CL13" s="69">
        <f ca="1"/>
        <v>0</v>
      </c>
      <c r="CM13" s="69">
        <f ca="1"/>
        <v>1.7243715241192502E-6</v>
      </c>
      <c r="CN13" s="69">
        <f ca="1"/>
        <v>1.3150099083552303E-5</v>
      </c>
      <c r="CO13" s="69">
        <f ca="1"/>
        <v>1.2506484374333163E-5</v>
      </c>
      <c r="CP13" s="69">
        <f ca="1"/>
        <v>6.508157499317312E-4</v>
      </c>
      <c r="CQ13" s="69">
        <f ca="1"/>
        <v>4.9553994690754044E-5</v>
      </c>
      <c r="CR13" s="69">
        <f ca="1"/>
        <v>1.8447511011569948E-3</v>
      </c>
      <c r="CS13" s="69">
        <f ca="1"/>
        <v>1.2506484374333163E-5</v>
      </c>
      <c r="CT13" s="69">
        <f ca="1"/>
        <v>6.4835298561747353E-4</v>
      </c>
      <c r="CU13" s="69">
        <f ca="1"/>
        <v>7.9286391505206458E-3</v>
      </c>
      <c r="CV13" s="186">
        <f ca="1"/>
        <v>1.2388498672688511E-5</v>
      </c>
      <c r="CW13" s="186">
        <f ca="1"/>
        <v>5.3619613508308272E-3</v>
      </c>
      <c r="CX13" s="186">
        <f ca="1"/>
        <v>5.1933171799809419E-3</v>
      </c>
      <c r="CY13" s="186">
        <f ca="1"/>
        <v>1.8695734115244192E-10</v>
      </c>
      <c r="CZ13" s="186">
        <f ca="1"/>
        <v>1.9504452310280788E-13</v>
      </c>
      <c r="DA13" s="186">
        <f ca="1"/>
        <v>9.6528173022196927E-11</v>
      </c>
      <c r="DB13" s="186">
        <f ca="1"/>
        <v>2.0730087778965433E-10</v>
      </c>
      <c r="DD13" s="332"/>
      <c r="DE13" s="28" t="s">
        <v>21</v>
      </c>
      <c r="DF13" s="69">
        <f ca="1"/>
        <v>0</v>
      </c>
      <c r="DG13" s="69">
        <f ca="1"/>
        <v>1.6559908426423459E-6</v>
      </c>
      <c r="DH13" s="69">
        <f ca="1"/>
        <v>9.1152561875887381E-6</v>
      </c>
      <c r="DI13" s="69">
        <f ca="1"/>
        <v>0</v>
      </c>
      <c r="DJ13" s="69">
        <f ca="1"/>
        <v>1.9185259762319859E-6</v>
      </c>
      <c r="DK13" s="69">
        <f ca="1"/>
        <v>1.0449196117479774E-5</v>
      </c>
      <c r="DL13" s="69">
        <f ca="1"/>
        <v>1.6131199881248074E-5</v>
      </c>
      <c r="DM13" s="69">
        <f ca="1"/>
        <v>3.1306040893123883E-5</v>
      </c>
      <c r="DN13" s="69">
        <f ca="1"/>
        <v>6.1699483664458805E-5</v>
      </c>
      <c r="DO13" s="69">
        <f ca="1"/>
        <v>5.0541126059095741E-5</v>
      </c>
      <c r="DP13" s="69">
        <f ca="1"/>
        <v>1.6131199881248074E-5</v>
      </c>
      <c r="DQ13" s="69">
        <f ca="1"/>
        <v>2.8925994365877814E-5</v>
      </c>
      <c r="DR13" s="69">
        <f ca="1"/>
        <v>9.2237555057849731E-3</v>
      </c>
      <c r="DS13" s="186">
        <f ca="1"/>
        <v>1.6437623854440382E-5</v>
      </c>
      <c r="DT13" s="186">
        <f ca="1"/>
        <v>5.6183101006713459E-3</v>
      </c>
      <c r="DU13" s="186">
        <f ca="1"/>
        <v>5.4416032602987562E-3</v>
      </c>
      <c r="DV13" s="186">
        <f ca="1"/>
        <v>6.231911371748064E-11</v>
      </c>
      <c r="DW13" s="186">
        <f ca="1"/>
        <v>1.9028733961249546E-14</v>
      </c>
      <c r="DX13" s="186">
        <f ca="1"/>
        <v>3.217605767406564E-11</v>
      </c>
      <c r="DY13" s="186">
        <f ca="1"/>
        <v>3.3035996460502683E-12</v>
      </c>
    </row>
    <row r="14" spans="1:129">
      <c r="C14" s="3" t="s">
        <v>356</v>
      </c>
      <c r="D14" s="270">
        <f ca="1">'[1]Energy services E'!CY73</f>
        <v>1.0526315789473684</v>
      </c>
      <c r="E14" s="270">
        <f ca="1">'[1]Energy services E'!CW106</f>
        <v>1</v>
      </c>
      <c r="F14" s="305"/>
      <c r="G14" s="270">
        <f ca="1">'[1]Energy services E'!CZ74</f>
        <v>1.0106382978723405</v>
      </c>
      <c r="H14" s="270">
        <f ca="1">'[1]Energy services E'!CX107</f>
        <v>1</v>
      </c>
      <c r="I14" s="305"/>
      <c r="J14" s="270">
        <f ca="1">'[1]Energy services E'!DB75</f>
        <v>1.1190476190476191</v>
      </c>
      <c r="K14" s="270">
        <f ca="1">'[1]Energy services E'!DB109</f>
        <v>1</v>
      </c>
      <c r="L14" s="305"/>
      <c r="M14" s="305"/>
      <c r="N14" s="305"/>
      <c r="P14" s="332"/>
      <c r="Q14" s="28" t="s">
        <v>207</v>
      </c>
      <c r="R14" s="69">
        <f ca="1"/>
        <v>0</v>
      </c>
      <c r="S14" s="69">
        <f ca="1"/>
        <v>0</v>
      </c>
      <c r="T14" s="69">
        <f ca="1"/>
        <v>5.3191489361702129E-4</v>
      </c>
      <c r="U14" s="69">
        <f ca="1"/>
        <v>0</v>
      </c>
      <c r="V14" s="69">
        <f ca="1"/>
        <v>0</v>
      </c>
      <c r="W14" s="69">
        <f ca="1"/>
        <v>6.0975609756097561E-4</v>
      </c>
      <c r="X14" s="69">
        <f ca="1"/>
        <v>5.9523809523809529E-4</v>
      </c>
      <c r="Y14" s="69">
        <f ca="1"/>
        <v>1.8269684111268264E-3</v>
      </c>
      <c r="Z14" s="69">
        <f ca="1"/>
        <v>1.5243902439024391E-3</v>
      </c>
      <c r="AA14" s="69">
        <f ca="1"/>
        <v>1.5936254980079681E-2</v>
      </c>
      <c r="AB14" s="69">
        <f ca="1"/>
        <v>5.9523809523809529E-4</v>
      </c>
      <c r="AC14" s="69">
        <f ca="1"/>
        <v>1.8200549450549449E-3</v>
      </c>
      <c r="AD14" s="69">
        <f ca="1"/>
        <v>0</v>
      </c>
      <c r="AE14" s="186">
        <f ca="1"/>
        <v>7.6219512195121954E-4</v>
      </c>
      <c r="AF14" s="186">
        <f ca="1"/>
        <v>0</v>
      </c>
      <c r="AG14" s="186">
        <f ca="1"/>
        <v>0</v>
      </c>
      <c r="AH14" s="186">
        <f ca="1"/>
        <v>0</v>
      </c>
      <c r="AI14" s="186">
        <f ca="1"/>
        <v>1.2000000000000001E-11</v>
      </c>
      <c r="AJ14" s="186">
        <f ca="1"/>
        <v>0</v>
      </c>
      <c r="AK14" s="186">
        <f ca="1"/>
        <v>0</v>
      </c>
      <c r="AM14" s="332"/>
      <c r="AN14" s="28" t="s">
        <v>207</v>
      </c>
      <c r="AO14" s="69">
        <f ca="1"/>
        <v>0</v>
      </c>
      <c r="AP14" s="69">
        <f ca="1"/>
        <v>1.0310627264385966E-5</v>
      </c>
      <c r="AQ14" s="69">
        <f ca="1"/>
        <v>8.4767313723828085E-6</v>
      </c>
      <c r="AR14" s="69">
        <f ca="1"/>
        <v>0</v>
      </c>
      <c r="AS14" s="69">
        <f ca="1"/>
        <v>1.194523890386179E-5</v>
      </c>
      <c r="AT14" s="69">
        <f ca="1"/>
        <v>9.71722864639005E-6</v>
      </c>
      <c r="AU14" s="69">
        <f ca="1"/>
        <v>6.2369569341680896E-4</v>
      </c>
      <c r="AV14" s="69">
        <f ca="1"/>
        <v>6.089894703756089E-4</v>
      </c>
      <c r="AW14" s="69">
        <f ca="1"/>
        <v>1.7733942279661841E-3</v>
      </c>
      <c r="AX14" s="69">
        <f ca="1"/>
        <v>1.5547565834224078E-3</v>
      </c>
      <c r="AY14" s="69">
        <f ca="1"/>
        <v>6.2369569341680896E-4</v>
      </c>
      <c r="AZ14" s="69">
        <f ca="1"/>
        <v>6.066849816849817E-4</v>
      </c>
      <c r="BA14" s="69">
        <f ca="1"/>
        <v>7.9681274900398405E-2</v>
      </c>
      <c r="BB14" s="186">
        <f ca="1"/>
        <v>7.6219512195121954E-4</v>
      </c>
      <c r="BC14" s="186">
        <f ca="1"/>
        <v>1.5771706629592239E-2</v>
      </c>
      <c r="BD14" s="186">
        <f ca="1"/>
        <v>1.5275655611428319E-2</v>
      </c>
      <c r="BE14" s="186">
        <f ca="1"/>
        <v>0</v>
      </c>
      <c r="BF14" s="186">
        <f ca="1"/>
        <v>0</v>
      </c>
      <c r="BG14" s="186">
        <f ca="1"/>
        <v>0</v>
      </c>
      <c r="BH14" s="186">
        <f ca="1"/>
        <v>2.0325203252032515E-10</v>
      </c>
      <c r="BJ14" s="332"/>
      <c r="BK14" s="28" t="s">
        <v>207</v>
      </c>
      <c r="BL14" s="69">
        <f ca="1"/>
        <v>0</v>
      </c>
      <c r="BM14" s="69">
        <f ca="1"/>
        <v>1.4593344864071712E-6</v>
      </c>
      <c r="BN14" s="69">
        <f ca="1"/>
        <v>1.124731297114667E-5</v>
      </c>
      <c r="BO14" s="69">
        <f ca="1"/>
        <v>0</v>
      </c>
      <c r="BP14" s="69">
        <f ca="1"/>
        <v>1.6906923927887962E-6</v>
      </c>
      <c r="BQ14" s="69">
        <f ca="1"/>
        <v>1.2893261210826672E-5</v>
      </c>
      <c r="BR14" s="69">
        <f ca="1"/>
        <v>1.2262217101396968E-5</v>
      </c>
      <c r="BS14" s="69">
        <f ca="1"/>
        <v>6.3810450481587705E-4</v>
      </c>
      <c r="BT14" s="69">
        <f ca="1"/>
        <v>4.8586143231950252E-5</v>
      </c>
      <c r="BU14" s="69">
        <f ca="1"/>
        <v>1.8087208062125223E-3</v>
      </c>
      <c r="BV14" s="69">
        <f ca="1"/>
        <v>1.2262217101396968E-5</v>
      </c>
      <c r="BW14" s="69">
        <f ca="1"/>
        <v>6.3568984136713226E-4</v>
      </c>
      <c r="BX14" s="69">
        <f ca="1"/>
        <v>7.773782917112039E-3</v>
      </c>
      <c r="BY14" s="186">
        <f ca="1"/>
        <v>1.2146535807987563E-5</v>
      </c>
      <c r="BZ14" s="186">
        <f ca="1"/>
        <v>5.2572355431974131E-3</v>
      </c>
      <c r="CA14" s="186">
        <f ca="1"/>
        <v>5.0918852038094389E-3</v>
      </c>
      <c r="CB14" s="186">
        <f ca="1"/>
        <v>1.8330583058305828E-10</v>
      </c>
      <c r="CC14" s="186">
        <f ca="1"/>
        <v>1.9123505976095617E-13</v>
      </c>
      <c r="CD14" s="186">
        <f ca="1"/>
        <v>9.4642857142857139E-11</v>
      </c>
      <c r="CE14" s="186">
        <f ca="1"/>
        <v>2.0325203252032515E-10</v>
      </c>
      <c r="CG14" s="332"/>
      <c r="CH14" s="28" t="s">
        <v>207</v>
      </c>
      <c r="CI14" s="69">
        <f ca="1"/>
        <v>0</v>
      </c>
      <c r="CJ14" s="69">
        <f ca="1"/>
        <v>1.6236472714969875E-6</v>
      </c>
      <c r="CK14" s="69">
        <f ca="1"/>
        <v>8.9372238401748952E-6</v>
      </c>
      <c r="CL14" s="69">
        <f ca="1"/>
        <v>0</v>
      </c>
      <c r="CM14" s="69">
        <f ca="1"/>
        <v>1.8810547657587052E-6</v>
      </c>
      <c r="CN14" s="69">
        <f ca="1"/>
        <v>1.0245110255810247E-5</v>
      </c>
      <c r="CO14" s="69">
        <f ca="1"/>
        <v>1.5816137383567446E-5</v>
      </c>
      <c r="CP14" s="69">
        <f ca="1"/>
        <v>3.0694594781930055E-5</v>
      </c>
      <c r="CQ14" s="69">
        <f ca="1"/>
        <v>6.0494415624137341E-5</v>
      </c>
      <c r="CR14" s="69">
        <f ca="1"/>
        <v>4.9553994690754031E-5</v>
      </c>
      <c r="CS14" s="69">
        <f ca="1"/>
        <v>1.5816137383567446E-5</v>
      </c>
      <c r="CT14" s="69">
        <f ca="1"/>
        <v>2.8361033538419263E-5</v>
      </c>
      <c r="CU14" s="69">
        <f ca="1"/>
        <v>9.043604031062611E-3</v>
      </c>
      <c r="CV14" s="186">
        <f ca="1"/>
        <v>1.6116576513533343E-5</v>
      </c>
      <c r="CW14" s="186">
        <f ca="1"/>
        <v>5.5085774815176085E-3</v>
      </c>
      <c r="CX14" s="186">
        <f ca="1"/>
        <v>5.3353219466210459E-3</v>
      </c>
      <c r="CY14" s="186">
        <f ca="1"/>
        <v>6.1101943527686099E-11</v>
      </c>
      <c r="CZ14" s="186">
        <f ca="1"/>
        <v>1.8657079001068892E-14</v>
      </c>
      <c r="DA14" s="186">
        <f ca="1"/>
        <v>3.1547619047619049E-11</v>
      </c>
      <c r="DB14" s="186">
        <f ca="1"/>
        <v>3.2390762154633489E-12</v>
      </c>
      <c r="DD14" s="332"/>
      <c r="DE14" s="28" t="s">
        <v>207</v>
      </c>
      <c r="DF14" s="69">
        <f ca="1"/>
        <v>0</v>
      </c>
      <c r="DG14" s="69">
        <f ca="1"/>
        <v>5.8391149607691653E-8</v>
      </c>
      <c r="DH14" s="69">
        <f ca="1"/>
        <v>3.8340382838205226E-6</v>
      </c>
      <c r="DI14" s="69">
        <f ca="1"/>
        <v>0</v>
      </c>
      <c r="DJ14" s="69">
        <f ca="1"/>
        <v>6.7648283082081799E-8</v>
      </c>
      <c r="DK14" s="69">
        <f ca="1"/>
        <v>4.3951170570625508E-6</v>
      </c>
      <c r="DL14" s="69">
        <f ca="1"/>
        <v>1.0089668335476826E-5</v>
      </c>
      <c r="DM14" s="69">
        <f ca="1"/>
        <v>2.2231224075037921E-5</v>
      </c>
      <c r="DN14" s="69">
        <f ca="1"/>
        <v>2.6387056806568645E-5</v>
      </c>
      <c r="DO14" s="69">
        <f ca="1"/>
        <v>6.1699483664458805E-5</v>
      </c>
      <c r="DP14" s="69">
        <f ca="1"/>
        <v>1.0089668335476826E-5</v>
      </c>
      <c r="DQ14" s="69">
        <f ca="1"/>
        <v>2.1407962061608886E-5</v>
      </c>
      <c r="DR14" s="69">
        <f ca="1"/>
        <v>2.4776997345377018E-4</v>
      </c>
      <c r="DS14" s="186">
        <f ca="1"/>
        <v>1.2806387819762807E-5</v>
      </c>
      <c r="DT14" s="186">
        <f ca="1"/>
        <v>2.4576285561888435E-4</v>
      </c>
      <c r="DU14" s="186">
        <f ca="1"/>
        <v>2.5664376907968278E-4</v>
      </c>
      <c r="DV14" s="186">
        <f ca="1"/>
        <v>6.4023151983193008E-11</v>
      </c>
      <c r="DW14" s="186">
        <f ca="1"/>
        <v>2.1704649674550266E-14</v>
      </c>
      <c r="DX14" s="186">
        <f ca="1"/>
        <v>3.3055871751090873E-11</v>
      </c>
      <c r="DY14" s="186">
        <f ca="1"/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32"/>
      <c r="Q15" s="28" t="s">
        <v>20</v>
      </c>
      <c r="R15" s="69">
        <f ca="1"/>
        <v>0</v>
      </c>
      <c r="S15" s="69">
        <f ca="1"/>
        <v>0</v>
      </c>
      <c r="T15" s="69">
        <f ca="1"/>
        <v>0</v>
      </c>
      <c r="U15" s="69">
        <f ca="1"/>
        <v>0</v>
      </c>
      <c r="V15" s="69">
        <f ca="1"/>
        <v>0</v>
      </c>
      <c r="W15" s="69">
        <f ca="1"/>
        <v>0</v>
      </c>
      <c r="X15" s="69">
        <f ca="1"/>
        <v>0</v>
      </c>
      <c r="Y15" s="69">
        <f ca="1"/>
        <v>0</v>
      </c>
      <c r="Z15" s="69">
        <f ca="1"/>
        <v>0</v>
      </c>
      <c r="AA15" s="69">
        <f ca="1"/>
        <v>0</v>
      </c>
      <c r="AB15" s="69">
        <f ca="1"/>
        <v>0</v>
      </c>
      <c r="AC15" s="69">
        <f ca="1"/>
        <v>0</v>
      </c>
      <c r="AD15" s="69">
        <f ca="1"/>
        <v>0</v>
      </c>
      <c r="AE15" s="186">
        <f ca="1"/>
        <v>0</v>
      </c>
      <c r="AF15" s="186">
        <f ca="1"/>
        <v>8.8321557125716534</v>
      </c>
      <c r="AG15" s="186">
        <f ca="1"/>
        <v>0</v>
      </c>
      <c r="AH15" s="186">
        <f ca="1"/>
        <v>0</v>
      </c>
      <c r="AI15" s="186">
        <f ca="1"/>
        <v>0</v>
      </c>
      <c r="AJ15" s="186">
        <f ca="1"/>
        <v>0</v>
      </c>
      <c r="AK15" s="186">
        <f ca="1"/>
        <v>0</v>
      </c>
      <c r="AM15" s="332"/>
      <c r="AN15" s="28" t="s">
        <v>20</v>
      </c>
      <c r="AO15" s="69">
        <f ca="1"/>
        <v>0</v>
      </c>
      <c r="AP15" s="69">
        <f ca="1"/>
        <v>0</v>
      </c>
      <c r="AQ15" s="69">
        <f ca="1"/>
        <v>0</v>
      </c>
      <c r="AR15" s="69">
        <f ca="1"/>
        <v>0</v>
      </c>
      <c r="AS15" s="69">
        <f ca="1"/>
        <v>0</v>
      </c>
      <c r="AT15" s="69">
        <f ca="1"/>
        <v>0</v>
      </c>
      <c r="AU15" s="69">
        <f ca="1"/>
        <v>0</v>
      </c>
      <c r="AV15" s="69">
        <f ca="1"/>
        <v>0</v>
      </c>
      <c r="AW15" s="69">
        <f ca="1"/>
        <v>0</v>
      </c>
      <c r="AX15" s="69">
        <f ca="1"/>
        <v>0</v>
      </c>
      <c r="AY15" s="69">
        <f ca="1"/>
        <v>0</v>
      </c>
      <c r="AZ15" s="69">
        <f ca="1"/>
        <v>0</v>
      </c>
      <c r="BA15" s="69">
        <f ca="1"/>
        <v>0</v>
      </c>
      <c r="BB15" s="186">
        <f ca="1"/>
        <v>0</v>
      </c>
      <c r="BC15" s="186">
        <f ca="1"/>
        <v>0</v>
      </c>
      <c r="BD15" s="186">
        <f ca="1"/>
        <v>0</v>
      </c>
      <c r="BE15" s="186">
        <f ca="1"/>
        <v>0</v>
      </c>
      <c r="BF15" s="186">
        <f ca="1"/>
        <v>0</v>
      </c>
      <c r="BG15" s="186">
        <f ca="1"/>
        <v>5.2999999999999998E-8</v>
      </c>
      <c r="BH15" s="186">
        <f ca="1"/>
        <v>0</v>
      </c>
      <c r="BJ15" s="332"/>
      <c r="BK15" s="28" t="s">
        <v>20</v>
      </c>
      <c r="BL15" s="69">
        <f ca="1"/>
        <v>0</v>
      </c>
      <c r="BM15" s="69">
        <f ca="1"/>
        <v>0</v>
      </c>
      <c r="BN15" s="69">
        <f ca="1"/>
        <v>0</v>
      </c>
      <c r="BO15" s="69">
        <f ca="1"/>
        <v>0</v>
      </c>
      <c r="BP15" s="69">
        <f ca="1"/>
        <v>0</v>
      </c>
      <c r="BQ15" s="69">
        <f ca="1"/>
        <v>0</v>
      </c>
      <c r="BR15" s="69">
        <f ca="1"/>
        <v>0</v>
      </c>
      <c r="BS15" s="69">
        <f ca="1"/>
        <v>0</v>
      </c>
      <c r="BT15" s="69">
        <f ca="1"/>
        <v>0</v>
      </c>
      <c r="BU15" s="69">
        <f ca="1"/>
        <v>0</v>
      </c>
      <c r="BV15" s="69">
        <f ca="1"/>
        <v>0</v>
      </c>
      <c r="BW15" s="69">
        <f ca="1"/>
        <v>0</v>
      </c>
      <c r="BX15" s="69">
        <f ca="1"/>
        <v>0</v>
      </c>
      <c r="BY15" s="186">
        <f ca="1"/>
        <v>0</v>
      </c>
      <c r="BZ15" s="186">
        <f ca="1"/>
        <v>0</v>
      </c>
      <c r="CA15" s="186">
        <f ca="1"/>
        <v>0</v>
      </c>
      <c r="CB15" s="186">
        <f ca="1"/>
        <v>0</v>
      </c>
      <c r="CC15" s="186">
        <f ca="1"/>
        <v>0</v>
      </c>
      <c r="CD15" s="186">
        <f ca="1"/>
        <v>0</v>
      </c>
      <c r="CE15" s="186">
        <f ca="1"/>
        <v>0</v>
      </c>
      <c r="CG15" s="332"/>
      <c r="CH15" s="28" t="s">
        <v>20</v>
      </c>
      <c r="CI15" s="69">
        <f ca="1"/>
        <v>0</v>
      </c>
      <c r="CJ15" s="69">
        <f ca="1"/>
        <v>0</v>
      </c>
      <c r="CK15" s="69">
        <f ca="1"/>
        <v>0</v>
      </c>
      <c r="CL15" s="69">
        <f ca="1"/>
        <v>0</v>
      </c>
      <c r="CM15" s="69">
        <f ca="1"/>
        <v>0</v>
      </c>
      <c r="CN15" s="69">
        <f ca="1"/>
        <v>0</v>
      </c>
      <c r="CO15" s="69">
        <f ca="1"/>
        <v>0</v>
      </c>
      <c r="CP15" s="69">
        <f ca="1"/>
        <v>0</v>
      </c>
      <c r="CQ15" s="69">
        <f ca="1"/>
        <v>0</v>
      </c>
      <c r="CR15" s="69">
        <f ca="1"/>
        <v>0</v>
      </c>
      <c r="CS15" s="69">
        <f ca="1"/>
        <v>0</v>
      </c>
      <c r="CT15" s="69">
        <f ca="1"/>
        <v>0</v>
      </c>
      <c r="CU15" s="69">
        <f ca="1"/>
        <v>0</v>
      </c>
      <c r="CV15" s="186">
        <f ca="1"/>
        <v>0</v>
      </c>
      <c r="CW15" s="186">
        <f ca="1"/>
        <v>0</v>
      </c>
      <c r="CX15" s="186">
        <f ca="1"/>
        <v>0</v>
      </c>
      <c r="CY15" s="186">
        <f ca="1"/>
        <v>0</v>
      </c>
      <c r="CZ15" s="186">
        <f ca="1"/>
        <v>0</v>
      </c>
      <c r="DA15" s="186">
        <f ca="1"/>
        <v>0</v>
      </c>
      <c r="DB15" s="186">
        <f ca="1"/>
        <v>0</v>
      </c>
      <c r="DD15" s="332"/>
      <c r="DE15" s="28" t="s">
        <v>20</v>
      </c>
      <c r="DF15" s="69">
        <f ca="1"/>
        <v>0</v>
      </c>
      <c r="DG15" s="69">
        <f ca="1"/>
        <v>0</v>
      </c>
      <c r="DH15" s="69">
        <f ca="1"/>
        <v>0</v>
      </c>
      <c r="DI15" s="69">
        <f ca="1"/>
        <v>0</v>
      </c>
      <c r="DJ15" s="69">
        <f ca="1"/>
        <v>0</v>
      </c>
      <c r="DK15" s="69">
        <f ca="1"/>
        <v>0</v>
      </c>
      <c r="DL15" s="69">
        <f ca="1"/>
        <v>0</v>
      </c>
      <c r="DM15" s="69">
        <f ca="1"/>
        <v>0</v>
      </c>
      <c r="DN15" s="69">
        <f ca="1"/>
        <v>0</v>
      </c>
      <c r="DO15" s="69">
        <f ca="1"/>
        <v>0</v>
      </c>
      <c r="DP15" s="69">
        <f ca="1"/>
        <v>0</v>
      </c>
      <c r="DQ15" s="69">
        <f ca="1"/>
        <v>0</v>
      </c>
      <c r="DR15" s="69">
        <f ca="1"/>
        <v>0</v>
      </c>
      <c r="DS15" s="186">
        <f ca="1"/>
        <v>0</v>
      </c>
      <c r="DT15" s="186">
        <f ca="1"/>
        <v>0</v>
      </c>
      <c r="DU15" s="186">
        <f ca="1"/>
        <v>0</v>
      </c>
      <c r="DV15" s="186">
        <f ca="1"/>
        <v>0</v>
      </c>
      <c r="DW15" s="186">
        <f ca="1"/>
        <v>0</v>
      </c>
      <c r="DX15" s="186">
        <f ca="1"/>
        <v>0</v>
      </c>
      <c r="DY15" s="186">
        <f ca="1"/>
        <v>0</v>
      </c>
    </row>
    <row r="16" spans="1:129">
      <c r="C16" s="3" t="s">
        <v>358</v>
      </c>
      <c r="D16" s="331" t="s">
        <v>359</v>
      </c>
      <c r="E16" s="331"/>
      <c r="F16" s="305"/>
      <c r="G16" s="331" t="s">
        <v>360</v>
      </c>
      <c r="H16" s="331"/>
      <c r="I16" s="305"/>
      <c r="J16" s="367" t="s">
        <v>361</v>
      </c>
      <c r="K16" s="367"/>
      <c r="L16" s="305"/>
      <c r="M16" s="305"/>
      <c r="N16" s="305"/>
      <c r="P16" s="332"/>
      <c r="Q16" s="28" t="s">
        <v>209</v>
      </c>
      <c r="R16" s="69">
        <f ca="1"/>
        <v>0</v>
      </c>
      <c r="S16" s="69">
        <f ca="1"/>
        <v>0</v>
      </c>
      <c r="T16" s="69">
        <f ca="1"/>
        <v>0</v>
      </c>
      <c r="U16" s="69">
        <f ca="1"/>
        <v>0</v>
      </c>
      <c r="V16" s="69">
        <f ca="1"/>
        <v>0</v>
      </c>
      <c r="W16" s="69">
        <f ca="1"/>
        <v>0</v>
      </c>
      <c r="X16" s="69">
        <f ca="1"/>
        <v>0</v>
      </c>
      <c r="Y16" s="69">
        <f ca="1"/>
        <v>0</v>
      </c>
      <c r="Z16" s="69">
        <f ca="1"/>
        <v>0</v>
      </c>
      <c r="AA16" s="69">
        <f ca="1"/>
        <v>0</v>
      </c>
      <c r="AB16" s="69">
        <f ca="1"/>
        <v>0</v>
      </c>
      <c r="AC16" s="69">
        <f ca="1"/>
        <v>0</v>
      </c>
      <c r="AD16" s="69">
        <f ca="1"/>
        <v>0</v>
      </c>
      <c r="AE16" s="186">
        <f ca="1"/>
        <v>0</v>
      </c>
      <c r="AF16" s="186">
        <f ca="1"/>
        <v>0</v>
      </c>
      <c r="AG16" s="186">
        <f ca="1"/>
        <v>0</v>
      </c>
      <c r="AH16" s="186">
        <f ca="1"/>
        <v>0</v>
      </c>
      <c r="AI16" s="186">
        <f ca="1"/>
        <v>0</v>
      </c>
      <c r="AJ16" s="186">
        <f ca="1"/>
        <v>5.2000000000000002E-8</v>
      </c>
      <c r="AK16" s="186">
        <f ca="1"/>
        <v>0</v>
      </c>
      <c r="AM16" s="332"/>
      <c r="AN16" s="28" t="s">
        <v>209</v>
      </c>
      <c r="AO16" s="69">
        <f ca="1"/>
        <v>0</v>
      </c>
      <c r="AP16" s="69">
        <f ca="1"/>
        <v>0</v>
      </c>
      <c r="AQ16" s="69">
        <f ca="1"/>
        <v>0</v>
      </c>
      <c r="AR16" s="69">
        <f ca="1"/>
        <v>0</v>
      </c>
      <c r="AS16" s="69">
        <f ca="1"/>
        <v>0</v>
      </c>
      <c r="AT16" s="69">
        <f ca="1"/>
        <v>0</v>
      </c>
      <c r="AU16" s="69">
        <f ca="1"/>
        <v>0</v>
      </c>
      <c r="AV16" s="69">
        <f ca="1"/>
        <v>0</v>
      </c>
      <c r="AW16" s="69">
        <f ca="1"/>
        <v>0</v>
      </c>
      <c r="AX16" s="69">
        <f ca="1"/>
        <v>0</v>
      </c>
      <c r="AY16" s="69">
        <f ca="1"/>
        <v>0</v>
      </c>
      <c r="AZ16" s="69">
        <f ca="1"/>
        <v>0</v>
      </c>
      <c r="BA16" s="69">
        <f ca="1"/>
        <v>0</v>
      </c>
      <c r="BB16" s="186">
        <f ca="1"/>
        <v>0</v>
      </c>
      <c r="BC16" s="186">
        <f ca="1"/>
        <v>0</v>
      </c>
      <c r="BD16" s="186">
        <f ca="1"/>
        <v>0</v>
      </c>
      <c r="BE16" s="186">
        <f ca="1"/>
        <v>0</v>
      </c>
      <c r="BF16" s="186">
        <f ca="1"/>
        <v>0</v>
      </c>
      <c r="BG16" s="186">
        <f ca="1"/>
        <v>0</v>
      </c>
      <c r="BH16" s="186">
        <f ca="1"/>
        <v>0</v>
      </c>
      <c r="BJ16" s="332"/>
      <c r="BK16" s="28" t="s">
        <v>209</v>
      </c>
      <c r="BL16" s="69">
        <f ca="1"/>
        <v>0</v>
      </c>
      <c r="BM16" s="69">
        <f ca="1"/>
        <v>0</v>
      </c>
      <c r="BN16" s="69">
        <f ca="1"/>
        <v>0</v>
      </c>
      <c r="BO16" s="69">
        <f ca="1"/>
        <v>0</v>
      </c>
      <c r="BP16" s="69">
        <f ca="1"/>
        <v>0</v>
      </c>
      <c r="BQ16" s="69">
        <f ca="1"/>
        <v>0</v>
      </c>
      <c r="BR16" s="69">
        <f ca="1"/>
        <v>0</v>
      </c>
      <c r="BS16" s="69">
        <f ca="1"/>
        <v>0</v>
      </c>
      <c r="BT16" s="69">
        <f ca="1"/>
        <v>0</v>
      </c>
      <c r="BU16" s="69">
        <f ca="1"/>
        <v>0</v>
      </c>
      <c r="BV16" s="69">
        <f ca="1"/>
        <v>0</v>
      </c>
      <c r="BW16" s="69">
        <f ca="1"/>
        <v>0</v>
      </c>
      <c r="BX16" s="69">
        <f ca="1"/>
        <v>0</v>
      </c>
      <c r="BY16" s="186">
        <f ca="1"/>
        <v>0</v>
      </c>
      <c r="BZ16" s="186">
        <f ca="1"/>
        <v>0</v>
      </c>
      <c r="CA16" s="186">
        <f ca="1"/>
        <v>0</v>
      </c>
      <c r="CB16" s="186">
        <f ca="1"/>
        <v>0</v>
      </c>
      <c r="CC16" s="186">
        <f ca="1"/>
        <v>0</v>
      </c>
      <c r="CD16" s="186">
        <f ca="1"/>
        <v>0</v>
      </c>
      <c r="CE16" s="186">
        <f ca="1"/>
        <v>0</v>
      </c>
      <c r="CG16" s="332"/>
      <c r="CH16" s="28" t="s">
        <v>209</v>
      </c>
      <c r="CI16" s="69">
        <f ca="1"/>
        <v>0</v>
      </c>
      <c r="CJ16" s="69">
        <f ca="1"/>
        <v>0</v>
      </c>
      <c r="CK16" s="69">
        <f ca="1"/>
        <v>0</v>
      </c>
      <c r="CL16" s="69">
        <f ca="1"/>
        <v>0</v>
      </c>
      <c r="CM16" s="69">
        <f ca="1"/>
        <v>0</v>
      </c>
      <c r="CN16" s="69">
        <f ca="1"/>
        <v>0</v>
      </c>
      <c r="CO16" s="69">
        <f ca="1"/>
        <v>0</v>
      </c>
      <c r="CP16" s="69">
        <f ca="1"/>
        <v>0</v>
      </c>
      <c r="CQ16" s="69">
        <f ca="1"/>
        <v>0</v>
      </c>
      <c r="CR16" s="69">
        <f ca="1"/>
        <v>0</v>
      </c>
      <c r="CS16" s="69">
        <f ca="1"/>
        <v>0</v>
      </c>
      <c r="CT16" s="69">
        <f ca="1"/>
        <v>0</v>
      </c>
      <c r="CU16" s="69">
        <f ca="1"/>
        <v>0</v>
      </c>
      <c r="CV16" s="186">
        <f ca="1"/>
        <v>0</v>
      </c>
      <c r="CW16" s="186">
        <f ca="1"/>
        <v>0</v>
      </c>
      <c r="CX16" s="186">
        <f ca="1"/>
        <v>0</v>
      </c>
      <c r="CY16" s="186">
        <f ca="1"/>
        <v>0</v>
      </c>
      <c r="CZ16" s="186">
        <f ca="1"/>
        <v>0</v>
      </c>
      <c r="DA16" s="186">
        <f ca="1"/>
        <v>0</v>
      </c>
      <c r="DB16" s="186">
        <f ca="1"/>
        <v>0</v>
      </c>
      <c r="DD16" s="332"/>
      <c r="DE16" s="28" t="s">
        <v>209</v>
      </c>
      <c r="DF16" s="69">
        <f ca="1"/>
        <v>0</v>
      </c>
      <c r="DG16" s="69">
        <f ca="1"/>
        <v>0</v>
      </c>
      <c r="DH16" s="69">
        <f ca="1"/>
        <v>0</v>
      </c>
      <c r="DI16" s="69">
        <f ca="1"/>
        <v>0</v>
      </c>
      <c r="DJ16" s="69">
        <f ca="1"/>
        <v>0</v>
      </c>
      <c r="DK16" s="69">
        <f ca="1"/>
        <v>0</v>
      </c>
      <c r="DL16" s="69">
        <f ca="1"/>
        <v>0</v>
      </c>
      <c r="DM16" s="69">
        <f ca="1"/>
        <v>0</v>
      </c>
      <c r="DN16" s="69">
        <f ca="1"/>
        <v>0</v>
      </c>
      <c r="DO16" s="69">
        <f ca="1"/>
        <v>0</v>
      </c>
      <c r="DP16" s="69">
        <f ca="1"/>
        <v>0</v>
      </c>
      <c r="DQ16" s="69">
        <f ca="1"/>
        <v>0</v>
      </c>
      <c r="DR16" s="69">
        <f ca="1"/>
        <v>0</v>
      </c>
      <c r="DS16" s="186">
        <f ca="1"/>
        <v>0</v>
      </c>
      <c r="DT16" s="186">
        <f ca="1"/>
        <v>0</v>
      </c>
      <c r="DU16" s="186">
        <f ca="1"/>
        <v>0</v>
      </c>
      <c r="DV16" s="186">
        <f ca="1"/>
        <v>0</v>
      </c>
      <c r="DW16" s="186">
        <f ca="1"/>
        <v>0</v>
      </c>
      <c r="DX16" s="186">
        <f ca="1"/>
        <v>0</v>
      </c>
      <c r="DY16" s="186">
        <f ca="1"/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32"/>
      <c r="Q17" s="28" t="s">
        <v>30</v>
      </c>
      <c r="R17" s="69">
        <f ca="1"/>
        <v>0</v>
      </c>
      <c r="S17" s="69">
        <f ca="1"/>
        <v>0</v>
      </c>
      <c r="T17" s="69">
        <f ca="1"/>
        <v>0</v>
      </c>
      <c r="U17" s="69">
        <f ca="1"/>
        <v>0</v>
      </c>
      <c r="V17" s="69">
        <f ca="1"/>
        <v>0</v>
      </c>
      <c r="W17" s="69">
        <f ca="1"/>
        <v>0</v>
      </c>
      <c r="X17" s="69">
        <f ca="1"/>
        <v>0</v>
      </c>
      <c r="Y17" s="69">
        <f ca="1"/>
        <v>0</v>
      </c>
      <c r="Z17" s="69">
        <f ca="1"/>
        <v>0</v>
      </c>
      <c r="AA17" s="69">
        <f ca="1"/>
        <v>0</v>
      </c>
      <c r="AB17" s="69">
        <f ca="1"/>
        <v>0</v>
      </c>
      <c r="AC17" s="69">
        <f ca="1"/>
        <v>0</v>
      </c>
      <c r="AD17" s="69">
        <f ca="1"/>
        <v>0</v>
      </c>
      <c r="AE17" s="186">
        <f ca="1"/>
        <v>0</v>
      </c>
      <c r="AF17" s="186">
        <f ca="1"/>
        <v>0</v>
      </c>
      <c r="AG17" s="186">
        <f ca="1"/>
        <v>0</v>
      </c>
      <c r="AH17" s="186">
        <f ca="1"/>
        <v>0</v>
      </c>
      <c r="AI17" s="186">
        <f ca="1"/>
        <v>0</v>
      </c>
      <c r="AJ17" s="186">
        <f ca="1"/>
        <v>0</v>
      </c>
      <c r="AK17" s="186">
        <f ca="1"/>
        <v>0</v>
      </c>
      <c r="AM17" s="332"/>
      <c r="AN17" s="28" t="s">
        <v>30</v>
      </c>
      <c r="AO17" s="69">
        <f ca="1"/>
        <v>0</v>
      </c>
      <c r="AP17" s="69">
        <f ca="1"/>
        <v>0</v>
      </c>
      <c r="AQ17" s="69">
        <f ca="1"/>
        <v>0</v>
      </c>
      <c r="AR17" s="69">
        <f ca="1"/>
        <v>0</v>
      </c>
      <c r="AS17" s="69">
        <f ca="1"/>
        <v>0</v>
      </c>
      <c r="AT17" s="69">
        <f ca="1"/>
        <v>0</v>
      </c>
      <c r="AU17" s="69">
        <f ca="1"/>
        <v>0</v>
      </c>
      <c r="AV17" s="69">
        <f ca="1"/>
        <v>0</v>
      </c>
      <c r="AW17" s="69">
        <f ca="1"/>
        <v>0</v>
      </c>
      <c r="AX17" s="69">
        <f ca="1"/>
        <v>0</v>
      </c>
      <c r="AY17" s="69">
        <f ca="1"/>
        <v>0</v>
      </c>
      <c r="AZ17" s="69">
        <f ca="1"/>
        <v>0</v>
      </c>
      <c r="BA17" s="69">
        <f ca="1"/>
        <v>0</v>
      </c>
      <c r="BB17" s="186">
        <f ca="1"/>
        <v>0</v>
      </c>
      <c r="BC17" s="186">
        <f ca="1"/>
        <v>0</v>
      </c>
      <c r="BD17" s="186">
        <f ca="1"/>
        <v>0</v>
      </c>
      <c r="BE17" s="186">
        <f ca="1"/>
        <v>0</v>
      </c>
      <c r="BF17" s="186">
        <f ca="1"/>
        <v>0</v>
      </c>
      <c r="BG17" s="186">
        <f ca="1"/>
        <v>0</v>
      </c>
      <c r="BH17" s="186">
        <f ca="1"/>
        <v>0</v>
      </c>
      <c r="BJ17" s="332"/>
      <c r="BK17" s="28" t="s">
        <v>30</v>
      </c>
      <c r="BL17" s="69">
        <f ca="1"/>
        <v>0</v>
      </c>
      <c r="BM17" s="69">
        <f ca="1"/>
        <v>0</v>
      </c>
      <c r="BN17" s="69">
        <f ca="1"/>
        <v>0</v>
      </c>
      <c r="BO17" s="69">
        <f ca="1"/>
        <v>0</v>
      </c>
      <c r="BP17" s="69">
        <f ca="1"/>
        <v>0</v>
      </c>
      <c r="BQ17" s="69">
        <f ca="1"/>
        <v>0</v>
      </c>
      <c r="BR17" s="69">
        <f ca="1"/>
        <v>0</v>
      </c>
      <c r="BS17" s="69">
        <f ca="1"/>
        <v>0</v>
      </c>
      <c r="BT17" s="69">
        <f ca="1"/>
        <v>0</v>
      </c>
      <c r="BU17" s="69">
        <f ca="1"/>
        <v>0</v>
      </c>
      <c r="BV17" s="69">
        <f ca="1"/>
        <v>0</v>
      </c>
      <c r="BW17" s="69">
        <f ca="1"/>
        <v>0</v>
      </c>
      <c r="BX17" s="69">
        <f ca="1"/>
        <v>0</v>
      </c>
      <c r="BY17" s="186">
        <f ca="1"/>
        <v>0</v>
      </c>
      <c r="BZ17" s="186">
        <f ca="1"/>
        <v>0</v>
      </c>
      <c r="CA17" s="186">
        <f ca="1"/>
        <v>0</v>
      </c>
      <c r="CB17" s="186">
        <f ca="1"/>
        <v>0</v>
      </c>
      <c r="CC17" s="186">
        <f ca="1"/>
        <v>0</v>
      </c>
      <c r="CD17" s="186">
        <f ca="1"/>
        <v>0</v>
      </c>
      <c r="CE17" s="186">
        <f ca="1"/>
        <v>0</v>
      </c>
      <c r="CG17" s="332"/>
      <c r="CH17" s="28" t="s">
        <v>30</v>
      </c>
      <c r="CI17" s="69">
        <f ca="1"/>
        <v>0</v>
      </c>
      <c r="CJ17" s="69">
        <f ca="1"/>
        <v>0</v>
      </c>
      <c r="CK17" s="69">
        <f ca="1"/>
        <v>0</v>
      </c>
      <c r="CL17" s="69">
        <f ca="1"/>
        <v>0</v>
      </c>
      <c r="CM17" s="69">
        <f ca="1"/>
        <v>0</v>
      </c>
      <c r="CN17" s="69">
        <f ca="1"/>
        <v>0</v>
      </c>
      <c r="CO17" s="69">
        <f ca="1"/>
        <v>0</v>
      </c>
      <c r="CP17" s="69">
        <f ca="1"/>
        <v>0</v>
      </c>
      <c r="CQ17" s="69">
        <f ca="1"/>
        <v>0</v>
      </c>
      <c r="CR17" s="69">
        <f ca="1"/>
        <v>0</v>
      </c>
      <c r="CS17" s="69">
        <f ca="1"/>
        <v>0</v>
      </c>
      <c r="CT17" s="69">
        <f ca="1"/>
        <v>0</v>
      </c>
      <c r="CU17" s="69">
        <f ca="1"/>
        <v>0</v>
      </c>
      <c r="CV17" s="186">
        <f ca="1"/>
        <v>0</v>
      </c>
      <c r="CW17" s="186">
        <f ca="1"/>
        <v>0</v>
      </c>
      <c r="CX17" s="186">
        <f ca="1"/>
        <v>0</v>
      </c>
      <c r="CY17" s="186">
        <f ca="1"/>
        <v>0</v>
      </c>
      <c r="CZ17" s="186">
        <f ca="1"/>
        <v>0</v>
      </c>
      <c r="DA17" s="186">
        <f ca="1"/>
        <v>0</v>
      </c>
      <c r="DB17" s="186">
        <f ca="1"/>
        <v>0</v>
      </c>
      <c r="DD17" s="332"/>
      <c r="DE17" s="28" t="s">
        <v>30</v>
      </c>
      <c r="DF17" s="69">
        <f ca="1"/>
        <v>0</v>
      </c>
      <c r="DG17" s="69">
        <f ca="1"/>
        <v>0</v>
      </c>
      <c r="DH17" s="69">
        <f ca="1"/>
        <v>0</v>
      </c>
      <c r="DI17" s="69">
        <f ca="1"/>
        <v>0</v>
      </c>
      <c r="DJ17" s="69">
        <f ca="1"/>
        <v>0</v>
      </c>
      <c r="DK17" s="69">
        <f ca="1"/>
        <v>0</v>
      </c>
      <c r="DL17" s="69">
        <f ca="1"/>
        <v>0</v>
      </c>
      <c r="DM17" s="69">
        <f ca="1"/>
        <v>0</v>
      </c>
      <c r="DN17" s="69">
        <f ca="1"/>
        <v>0</v>
      </c>
      <c r="DO17" s="69">
        <f ca="1"/>
        <v>0</v>
      </c>
      <c r="DP17" s="69">
        <f ca="1"/>
        <v>0</v>
      </c>
      <c r="DQ17" s="69">
        <f ca="1"/>
        <v>0</v>
      </c>
      <c r="DR17" s="69">
        <f ca="1"/>
        <v>0</v>
      </c>
      <c r="DS17" s="186">
        <f ca="1"/>
        <v>0</v>
      </c>
      <c r="DT17" s="186">
        <f ca="1"/>
        <v>0</v>
      </c>
      <c r="DU17" s="186">
        <f ca="1"/>
        <v>0</v>
      </c>
      <c r="DV17" s="186">
        <f ca="1"/>
        <v>0</v>
      </c>
      <c r="DW17" s="186">
        <f ca="1"/>
        <v>0</v>
      </c>
      <c r="DX17" s="186">
        <f ca="1"/>
        <v>0</v>
      </c>
      <c r="DY17" s="186">
        <f ca="1"/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32"/>
      <c r="Q18" s="28" t="s">
        <v>31</v>
      </c>
      <c r="R18" s="69">
        <f ca="1"/>
        <v>0</v>
      </c>
      <c r="S18" s="69">
        <f ca="1"/>
        <v>0</v>
      </c>
      <c r="T18" s="69">
        <f ca="1"/>
        <v>0</v>
      </c>
      <c r="U18" s="69">
        <f ca="1"/>
        <v>0</v>
      </c>
      <c r="V18" s="69">
        <f ca="1"/>
        <v>0</v>
      </c>
      <c r="W18" s="69">
        <f ca="1"/>
        <v>0</v>
      </c>
      <c r="X18" s="69">
        <f ca="1"/>
        <v>0</v>
      </c>
      <c r="Y18" s="69">
        <f ca="1"/>
        <v>0</v>
      </c>
      <c r="Z18" s="69">
        <f ca="1"/>
        <v>0</v>
      </c>
      <c r="AA18" s="69">
        <f ca="1"/>
        <v>0</v>
      </c>
      <c r="AB18" s="69">
        <f ca="1"/>
        <v>0</v>
      </c>
      <c r="AC18" s="69">
        <f ca="1"/>
        <v>0</v>
      </c>
      <c r="AD18" s="69">
        <f ca="1"/>
        <v>0</v>
      </c>
      <c r="AE18" s="186">
        <f ca="1"/>
        <v>0</v>
      </c>
      <c r="AF18" s="186">
        <f ca="1"/>
        <v>0</v>
      </c>
      <c r="AG18" s="186">
        <f ca="1"/>
        <v>0</v>
      </c>
      <c r="AH18" s="186">
        <f ca="1"/>
        <v>0</v>
      </c>
      <c r="AI18" s="186">
        <f ca="1"/>
        <v>0</v>
      </c>
      <c r="AJ18" s="186">
        <f ca="1"/>
        <v>0</v>
      </c>
      <c r="AK18" s="186">
        <f ca="1"/>
        <v>0</v>
      </c>
      <c r="AM18" s="332"/>
      <c r="AN18" s="28" t="s">
        <v>31</v>
      </c>
      <c r="AO18" s="69">
        <f ca="1"/>
        <v>0</v>
      </c>
      <c r="AP18" s="69">
        <f ca="1"/>
        <v>0</v>
      </c>
      <c r="AQ18" s="69">
        <f ca="1"/>
        <v>0</v>
      </c>
      <c r="AR18" s="69">
        <f ca="1"/>
        <v>0</v>
      </c>
      <c r="AS18" s="69">
        <f ca="1"/>
        <v>0</v>
      </c>
      <c r="AT18" s="69">
        <f ca="1"/>
        <v>0</v>
      </c>
      <c r="AU18" s="69">
        <f ca="1"/>
        <v>0</v>
      </c>
      <c r="AV18" s="69">
        <f ca="1"/>
        <v>0</v>
      </c>
      <c r="AW18" s="69">
        <f ca="1"/>
        <v>0</v>
      </c>
      <c r="AX18" s="69">
        <f ca="1"/>
        <v>0</v>
      </c>
      <c r="AY18" s="69">
        <f ca="1"/>
        <v>0</v>
      </c>
      <c r="AZ18" s="69">
        <f ca="1"/>
        <v>0</v>
      </c>
      <c r="BA18" s="69">
        <f ca="1"/>
        <v>0</v>
      </c>
      <c r="BB18" s="186">
        <f ca="1"/>
        <v>0</v>
      </c>
      <c r="BC18" s="186">
        <f ca="1"/>
        <v>0</v>
      </c>
      <c r="BD18" s="186">
        <f ca="1"/>
        <v>0</v>
      </c>
      <c r="BE18" s="186">
        <f ca="1"/>
        <v>0</v>
      </c>
      <c r="BF18" s="186">
        <f ca="1"/>
        <v>0</v>
      </c>
      <c r="BG18" s="186">
        <f ca="1"/>
        <v>0</v>
      </c>
      <c r="BH18" s="186">
        <f ca="1"/>
        <v>0</v>
      </c>
      <c r="BJ18" s="332"/>
      <c r="BK18" s="28" t="s">
        <v>31</v>
      </c>
      <c r="BL18" s="69">
        <f ca="1"/>
        <v>0</v>
      </c>
      <c r="BM18" s="69">
        <f ca="1"/>
        <v>0</v>
      </c>
      <c r="BN18" s="69">
        <f ca="1"/>
        <v>0</v>
      </c>
      <c r="BO18" s="69">
        <f ca="1"/>
        <v>0</v>
      </c>
      <c r="BP18" s="69">
        <f ca="1"/>
        <v>0</v>
      </c>
      <c r="BQ18" s="69">
        <f ca="1"/>
        <v>0</v>
      </c>
      <c r="BR18" s="69">
        <f ca="1"/>
        <v>0</v>
      </c>
      <c r="BS18" s="69">
        <f ca="1"/>
        <v>0</v>
      </c>
      <c r="BT18" s="69">
        <f ca="1"/>
        <v>0</v>
      </c>
      <c r="BU18" s="69">
        <f ca="1"/>
        <v>0</v>
      </c>
      <c r="BV18" s="69">
        <f ca="1"/>
        <v>0</v>
      </c>
      <c r="BW18" s="69">
        <f ca="1"/>
        <v>0</v>
      </c>
      <c r="BX18" s="69">
        <f ca="1"/>
        <v>0</v>
      </c>
      <c r="BY18" s="186">
        <f ca="1"/>
        <v>0</v>
      </c>
      <c r="BZ18" s="186">
        <f ca="1"/>
        <v>0</v>
      </c>
      <c r="CA18" s="186">
        <f ca="1"/>
        <v>0</v>
      </c>
      <c r="CB18" s="186">
        <f ca="1"/>
        <v>0</v>
      </c>
      <c r="CC18" s="186">
        <f ca="1"/>
        <v>0</v>
      </c>
      <c r="CD18" s="186">
        <f ca="1"/>
        <v>0</v>
      </c>
      <c r="CE18" s="186">
        <f ca="1"/>
        <v>0</v>
      </c>
      <c r="CG18" s="332"/>
      <c r="CH18" s="28" t="s">
        <v>31</v>
      </c>
      <c r="CI18" s="69">
        <f ca="1"/>
        <v>0</v>
      </c>
      <c r="CJ18" s="69">
        <f ca="1"/>
        <v>0</v>
      </c>
      <c r="CK18" s="69">
        <f ca="1"/>
        <v>0</v>
      </c>
      <c r="CL18" s="69">
        <f ca="1"/>
        <v>0</v>
      </c>
      <c r="CM18" s="69">
        <f ca="1"/>
        <v>0</v>
      </c>
      <c r="CN18" s="69">
        <f ca="1"/>
        <v>0</v>
      </c>
      <c r="CO18" s="69">
        <f ca="1"/>
        <v>0</v>
      </c>
      <c r="CP18" s="69">
        <f ca="1"/>
        <v>0</v>
      </c>
      <c r="CQ18" s="69">
        <f ca="1"/>
        <v>0</v>
      </c>
      <c r="CR18" s="69">
        <f ca="1"/>
        <v>0</v>
      </c>
      <c r="CS18" s="69">
        <f ca="1"/>
        <v>0</v>
      </c>
      <c r="CT18" s="69">
        <f ca="1"/>
        <v>0</v>
      </c>
      <c r="CU18" s="69">
        <f ca="1"/>
        <v>0</v>
      </c>
      <c r="CV18" s="186">
        <f ca="1"/>
        <v>0</v>
      </c>
      <c r="CW18" s="186">
        <f ca="1"/>
        <v>0</v>
      </c>
      <c r="CX18" s="186">
        <f ca="1"/>
        <v>0</v>
      </c>
      <c r="CY18" s="186">
        <f ca="1"/>
        <v>0</v>
      </c>
      <c r="CZ18" s="186">
        <f ca="1"/>
        <v>0</v>
      </c>
      <c r="DA18" s="186">
        <f ca="1"/>
        <v>0</v>
      </c>
      <c r="DB18" s="186">
        <f ca="1"/>
        <v>0</v>
      </c>
      <c r="DD18" s="332"/>
      <c r="DE18" s="28" t="s">
        <v>31</v>
      </c>
      <c r="DF18" s="69">
        <f ca="1"/>
        <v>0</v>
      </c>
      <c r="DG18" s="69">
        <f ca="1"/>
        <v>0</v>
      </c>
      <c r="DH18" s="69">
        <f ca="1"/>
        <v>0</v>
      </c>
      <c r="DI18" s="69">
        <f ca="1"/>
        <v>0</v>
      </c>
      <c r="DJ18" s="69">
        <f ca="1"/>
        <v>0</v>
      </c>
      <c r="DK18" s="69">
        <f ca="1"/>
        <v>0</v>
      </c>
      <c r="DL18" s="69">
        <f ca="1"/>
        <v>0</v>
      </c>
      <c r="DM18" s="69">
        <f ca="1"/>
        <v>0</v>
      </c>
      <c r="DN18" s="69">
        <f ca="1"/>
        <v>0</v>
      </c>
      <c r="DO18" s="69">
        <f ca="1"/>
        <v>0</v>
      </c>
      <c r="DP18" s="69">
        <f ca="1"/>
        <v>0</v>
      </c>
      <c r="DQ18" s="69">
        <f ca="1"/>
        <v>0</v>
      </c>
      <c r="DR18" s="69">
        <f ca="1"/>
        <v>0</v>
      </c>
      <c r="DS18" s="186">
        <f ca="1"/>
        <v>0</v>
      </c>
      <c r="DT18" s="186">
        <f ca="1"/>
        <v>0</v>
      </c>
      <c r="DU18" s="186">
        <f ca="1"/>
        <v>0</v>
      </c>
      <c r="DV18" s="186">
        <f ca="1"/>
        <v>0</v>
      </c>
      <c r="DW18" s="186">
        <f ca="1"/>
        <v>0</v>
      </c>
      <c r="DX18" s="186">
        <f ca="1"/>
        <v>0</v>
      </c>
      <c r="DY18" s="186">
        <f ca="1"/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32"/>
      <c r="Q19" s="28" t="s">
        <v>137</v>
      </c>
      <c r="R19" s="69">
        <f ca="1"/>
        <v>0</v>
      </c>
      <c r="S19" s="69">
        <f ca="1"/>
        <v>0</v>
      </c>
      <c r="T19" s="69">
        <f ca="1"/>
        <v>0</v>
      </c>
      <c r="U19" s="69">
        <f ca="1"/>
        <v>0</v>
      </c>
      <c r="V19" s="69">
        <f ca="1"/>
        <v>0</v>
      </c>
      <c r="W19" s="69">
        <f ca="1"/>
        <v>0</v>
      </c>
      <c r="X19" s="69">
        <f ca="1"/>
        <v>0</v>
      </c>
      <c r="Y19" s="69">
        <f ca="1"/>
        <v>0</v>
      </c>
      <c r="Z19" s="69">
        <f ca="1"/>
        <v>0</v>
      </c>
      <c r="AA19" s="69">
        <f ca="1"/>
        <v>0</v>
      </c>
      <c r="AB19" s="69">
        <f ca="1"/>
        <v>0</v>
      </c>
      <c r="AC19" s="69">
        <f ca="1"/>
        <v>0</v>
      </c>
      <c r="AD19" s="69">
        <f ca="1"/>
        <v>0</v>
      </c>
      <c r="AE19" s="186">
        <f ca="1"/>
        <v>0</v>
      </c>
      <c r="AF19" s="186">
        <f ca="1"/>
        <v>0</v>
      </c>
      <c r="AG19" s="186">
        <f ca="1"/>
        <v>0</v>
      </c>
      <c r="AH19" s="186">
        <f ca="1"/>
        <v>0</v>
      </c>
      <c r="AI19" s="186">
        <f ca="1"/>
        <v>0</v>
      </c>
      <c r="AJ19" s="186">
        <f ca="1"/>
        <v>0</v>
      </c>
      <c r="AK19" s="186">
        <f ca="1"/>
        <v>0</v>
      </c>
      <c r="AM19" s="332"/>
      <c r="AN19" s="28" t="s">
        <v>137</v>
      </c>
      <c r="AO19" s="69">
        <f ca="1"/>
        <v>0</v>
      </c>
      <c r="AP19" s="69">
        <f ca="1"/>
        <v>0</v>
      </c>
      <c r="AQ19" s="69">
        <f ca="1"/>
        <v>0</v>
      </c>
      <c r="AR19" s="69">
        <f ca="1"/>
        <v>0</v>
      </c>
      <c r="AS19" s="69">
        <f ca="1"/>
        <v>0</v>
      </c>
      <c r="AT19" s="69">
        <f ca="1"/>
        <v>0</v>
      </c>
      <c r="AU19" s="69">
        <f ca="1"/>
        <v>0</v>
      </c>
      <c r="AV19" s="69">
        <f ca="1"/>
        <v>0</v>
      </c>
      <c r="AW19" s="69">
        <f ca="1"/>
        <v>0</v>
      </c>
      <c r="AX19" s="69">
        <f ca="1"/>
        <v>0</v>
      </c>
      <c r="AY19" s="69">
        <f ca="1"/>
        <v>0</v>
      </c>
      <c r="AZ19" s="69">
        <f ca="1"/>
        <v>0</v>
      </c>
      <c r="BA19" s="69">
        <f ca="1"/>
        <v>0</v>
      </c>
      <c r="BB19" s="186">
        <f ca="1"/>
        <v>0</v>
      </c>
      <c r="BC19" s="186">
        <f ca="1"/>
        <v>0</v>
      </c>
      <c r="BD19" s="186">
        <f ca="1"/>
        <v>0</v>
      </c>
      <c r="BE19" s="186">
        <f ca="1"/>
        <v>0</v>
      </c>
      <c r="BF19" s="186">
        <f ca="1"/>
        <v>0</v>
      </c>
      <c r="BG19" s="186">
        <f ca="1"/>
        <v>0</v>
      </c>
      <c r="BH19" s="186">
        <f ca="1"/>
        <v>0</v>
      </c>
      <c r="BJ19" s="332"/>
      <c r="BK19" s="28" t="s">
        <v>137</v>
      </c>
      <c r="BL19" s="69">
        <f ca="1"/>
        <v>0</v>
      </c>
      <c r="BM19" s="69">
        <f ca="1"/>
        <v>0</v>
      </c>
      <c r="BN19" s="69">
        <f ca="1"/>
        <v>0</v>
      </c>
      <c r="BO19" s="69">
        <f ca="1"/>
        <v>0</v>
      </c>
      <c r="BP19" s="69">
        <f ca="1"/>
        <v>0</v>
      </c>
      <c r="BQ19" s="69">
        <f ca="1"/>
        <v>0</v>
      </c>
      <c r="BR19" s="69">
        <f ca="1"/>
        <v>0</v>
      </c>
      <c r="BS19" s="69">
        <f ca="1"/>
        <v>0</v>
      </c>
      <c r="BT19" s="69">
        <f ca="1"/>
        <v>0</v>
      </c>
      <c r="BU19" s="69">
        <f ca="1"/>
        <v>0</v>
      </c>
      <c r="BV19" s="69">
        <f ca="1"/>
        <v>0</v>
      </c>
      <c r="BW19" s="69">
        <f ca="1"/>
        <v>0</v>
      </c>
      <c r="BX19" s="69">
        <f ca="1"/>
        <v>0</v>
      </c>
      <c r="BY19" s="186">
        <f ca="1"/>
        <v>0</v>
      </c>
      <c r="BZ19" s="186">
        <f ca="1"/>
        <v>0</v>
      </c>
      <c r="CA19" s="186">
        <f ca="1"/>
        <v>0</v>
      </c>
      <c r="CB19" s="186">
        <f ca="1"/>
        <v>0</v>
      </c>
      <c r="CC19" s="186">
        <f ca="1"/>
        <v>0</v>
      </c>
      <c r="CD19" s="186">
        <f ca="1"/>
        <v>0</v>
      </c>
      <c r="CE19" s="186">
        <f ca="1"/>
        <v>0</v>
      </c>
      <c r="CG19" s="332"/>
      <c r="CH19" s="28" t="s">
        <v>137</v>
      </c>
      <c r="CI19" s="69">
        <f ca="1"/>
        <v>0</v>
      </c>
      <c r="CJ19" s="69">
        <f ca="1"/>
        <v>0</v>
      </c>
      <c r="CK19" s="69">
        <f ca="1"/>
        <v>0</v>
      </c>
      <c r="CL19" s="69">
        <f ca="1"/>
        <v>0</v>
      </c>
      <c r="CM19" s="69">
        <f ca="1"/>
        <v>0</v>
      </c>
      <c r="CN19" s="69">
        <f ca="1"/>
        <v>0</v>
      </c>
      <c r="CO19" s="69">
        <f ca="1"/>
        <v>0</v>
      </c>
      <c r="CP19" s="69">
        <f ca="1"/>
        <v>0</v>
      </c>
      <c r="CQ19" s="69">
        <f ca="1"/>
        <v>0</v>
      </c>
      <c r="CR19" s="69">
        <f ca="1"/>
        <v>0</v>
      </c>
      <c r="CS19" s="69">
        <f ca="1"/>
        <v>0</v>
      </c>
      <c r="CT19" s="69">
        <f ca="1"/>
        <v>0</v>
      </c>
      <c r="CU19" s="69">
        <f ca="1"/>
        <v>0</v>
      </c>
      <c r="CV19" s="186">
        <f ca="1"/>
        <v>0</v>
      </c>
      <c r="CW19" s="186">
        <f ca="1"/>
        <v>0</v>
      </c>
      <c r="CX19" s="186">
        <f ca="1"/>
        <v>0</v>
      </c>
      <c r="CY19" s="186">
        <f ca="1"/>
        <v>0</v>
      </c>
      <c r="CZ19" s="186">
        <f ca="1"/>
        <v>0</v>
      </c>
      <c r="DA19" s="186">
        <f ca="1"/>
        <v>0</v>
      </c>
      <c r="DB19" s="186">
        <f ca="1"/>
        <v>0</v>
      </c>
      <c r="DD19" s="332"/>
      <c r="DE19" s="28" t="s">
        <v>137</v>
      </c>
      <c r="DF19" s="69">
        <f ca="1"/>
        <v>0</v>
      </c>
      <c r="DG19" s="69">
        <f ca="1"/>
        <v>0</v>
      </c>
      <c r="DH19" s="69">
        <f ca="1"/>
        <v>0</v>
      </c>
      <c r="DI19" s="69">
        <f ca="1"/>
        <v>0</v>
      </c>
      <c r="DJ19" s="69">
        <f ca="1"/>
        <v>0</v>
      </c>
      <c r="DK19" s="69">
        <f ca="1"/>
        <v>0</v>
      </c>
      <c r="DL19" s="69">
        <f ca="1"/>
        <v>0</v>
      </c>
      <c r="DM19" s="69">
        <f ca="1"/>
        <v>0</v>
      </c>
      <c r="DN19" s="69">
        <f ca="1"/>
        <v>0</v>
      </c>
      <c r="DO19" s="69">
        <f ca="1"/>
        <v>0</v>
      </c>
      <c r="DP19" s="69">
        <f ca="1"/>
        <v>0</v>
      </c>
      <c r="DQ19" s="69">
        <f ca="1"/>
        <v>0</v>
      </c>
      <c r="DR19" s="69">
        <f ca="1"/>
        <v>0</v>
      </c>
      <c r="DS19" s="186">
        <f ca="1"/>
        <v>0</v>
      </c>
      <c r="DT19" s="186">
        <f ca="1"/>
        <v>0</v>
      </c>
      <c r="DU19" s="186">
        <f ca="1"/>
        <v>0</v>
      </c>
      <c r="DV19" s="186">
        <f ca="1"/>
        <v>0</v>
      </c>
      <c r="DW19" s="186">
        <f ca="1"/>
        <v>0</v>
      </c>
      <c r="DX19" s="186">
        <f ca="1"/>
        <v>0</v>
      </c>
      <c r="DY19" s="186">
        <f ca="1"/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32"/>
      <c r="Q20" s="28" t="s">
        <v>138</v>
      </c>
      <c r="R20" s="69">
        <f ca="1"/>
        <v>0</v>
      </c>
      <c r="S20" s="69">
        <f ca="1"/>
        <v>0</v>
      </c>
      <c r="T20" s="69">
        <f ca="1"/>
        <v>4.2553191489361702E-4</v>
      </c>
      <c r="U20" s="69">
        <f ca="1"/>
        <v>0</v>
      </c>
      <c r="V20" s="69">
        <f ca="1"/>
        <v>0</v>
      </c>
      <c r="W20" s="69">
        <f ca="1"/>
        <v>4.8780487804878049E-4</v>
      </c>
      <c r="X20" s="69">
        <f ca="1"/>
        <v>0</v>
      </c>
      <c r="Y20" s="69">
        <f ca="1"/>
        <v>1.1881056105610558E-3</v>
      </c>
      <c r="Z20" s="69">
        <f ca="1"/>
        <v>0</v>
      </c>
      <c r="AA20" s="69">
        <f ca="1"/>
        <v>0</v>
      </c>
      <c r="AB20" s="69">
        <f ca="1"/>
        <v>0</v>
      </c>
      <c r="AC20" s="69">
        <f ca="1"/>
        <v>1.03845E-3</v>
      </c>
      <c r="AD20" s="69">
        <f ca="1"/>
        <v>0</v>
      </c>
      <c r="AE20" s="186">
        <f ca="1"/>
        <v>0</v>
      </c>
      <c r="AF20" s="186">
        <f ca="1"/>
        <v>0</v>
      </c>
      <c r="AG20" s="186">
        <f ca="1"/>
        <v>0</v>
      </c>
      <c r="AH20" s="186">
        <f ca="1"/>
        <v>0</v>
      </c>
      <c r="AI20" s="186">
        <f ca="1"/>
        <v>0</v>
      </c>
      <c r="AJ20" s="186">
        <f ca="1"/>
        <v>0</v>
      </c>
      <c r="AK20" s="186">
        <f ca="1"/>
        <v>0</v>
      </c>
      <c r="AM20" s="332"/>
      <c r="AN20" s="28" t="s">
        <v>138</v>
      </c>
      <c r="AO20" s="69">
        <f ca="1"/>
        <v>0</v>
      </c>
      <c r="AP20" s="69">
        <f ca="1"/>
        <v>1.2506374848011114E-6</v>
      </c>
      <c r="AQ20" s="69">
        <f ca="1"/>
        <v>0</v>
      </c>
      <c r="AR20" s="69">
        <f ca="1"/>
        <v>0</v>
      </c>
      <c r="AS20" s="69">
        <f ca="1"/>
        <v>1.4489092811720194E-6</v>
      </c>
      <c r="AT20" s="69">
        <f ca="1"/>
        <v>0</v>
      </c>
      <c r="AU20" s="69">
        <f ca="1"/>
        <v>4.7619047619047619E-4</v>
      </c>
      <c r="AV20" s="69">
        <f ca="1"/>
        <v>0</v>
      </c>
      <c r="AW20" s="69">
        <f ca="1"/>
        <v>1.2195121951219512E-3</v>
      </c>
      <c r="AX20" s="69">
        <f ca="1"/>
        <v>0</v>
      </c>
      <c r="AY20" s="69">
        <f ca="1"/>
        <v>4.7619047619047619E-4</v>
      </c>
      <c r="AZ20" s="69">
        <f ca="1"/>
        <v>0</v>
      </c>
      <c r="BA20" s="69">
        <f ca="1"/>
        <v>0</v>
      </c>
      <c r="BB20" s="186">
        <f ca="1"/>
        <v>6.0975609756097561E-4</v>
      </c>
      <c r="BC20" s="186">
        <f ca="1"/>
        <v>8.9987001733102222E-3</v>
      </c>
      <c r="BD20" s="186">
        <f ca="1"/>
        <v>9.9339933993399347E-3</v>
      </c>
      <c r="BE20" s="186">
        <f ca="1"/>
        <v>0</v>
      </c>
      <c r="BF20" s="186">
        <f ca="1"/>
        <v>0</v>
      </c>
      <c r="BG20" s="186">
        <f ca="1"/>
        <v>0</v>
      </c>
      <c r="BH20" s="186">
        <f ca="1"/>
        <v>0</v>
      </c>
      <c r="BJ20" s="332"/>
      <c r="BK20" s="28" t="s">
        <v>138</v>
      </c>
      <c r="BL20" s="69">
        <f ca="1"/>
        <v>0</v>
      </c>
      <c r="BM20" s="69">
        <f ca="1"/>
        <v>0</v>
      </c>
      <c r="BN20" s="69">
        <f ca="1"/>
        <v>1.2639421388947402E-6</v>
      </c>
      <c r="BO20" s="69">
        <f ca="1"/>
        <v>0</v>
      </c>
      <c r="BP20" s="69">
        <f ca="1"/>
        <v>0</v>
      </c>
      <c r="BQ20" s="69">
        <f ca="1"/>
        <v>1.4489092811720194E-6</v>
      </c>
      <c r="BR20" s="69">
        <f ca="1"/>
        <v>0</v>
      </c>
      <c r="BS20" s="69">
        <f ca="1"/>
        <v>4.8719157630048714E-4</v>
      </c>
      <c r="BT20" s="69">
        <f ca="1"/>
        <v>0</v>
      </c>
      <c r="BU20" s="69">
        <f ca="1"/>
        <v>1.2438052667379264E-3</v>
      </c>
      <c r="BV20" s="69">
        <f ca="1"/>
        <v>0</v>
      </c>
      <c r="BW20" s="69">
        <f ca="1"/>
        <v>4.8534798534798529E-4</v>
      </c>
      <c r="BX20" s="69">
        <f ca="1"/>
        <v>0</v>
      </c>
      <c r="BY20" s="186">
        <f ca="1"/>
        <v>0</v>
      </c>
      <c r="BZ20" s="186">
        <f ca="1"/>
        <v>0</v>
      </c>
      <c r="CA20" s="186">
        <f ca="1"/>
        <v>0</v>
      </c>
      <c r="CB20" s="186">
        <f ca="1"/>
        <v>1.1920659625962596E-10</v>
      </c>
      <c r="CC20" s="186">
        <f ca="1"/>
        <v>0</v>
      </c>
      <c r="CD20" s="186">
        <f ca="1"/>
        <v>5.3999400000000004E-11</v>
      </c>
      <c r="CE20" s="186">
        <f ca="1"/>
        <v>1.6260162601626013E-10</v>
      </c>
      <c r="CG20" s="332"/>
      <c r="CH20" s="28" t="s">
        <v>138</v>
      </c>
      <c r="CI20" s="69">
        <f ca="1"/>
        <v>0</v>
      </c>
      <c r="CJ20" s="69">
        <f ca="1"/>
        <v>1.1674675891257371E-6</v>
      </c>
      <c r="CK20" s="69">
        <f ca="1"/>
        <v>4.8888297798988691E-6</v>
      </c>
      <c r="CL20" s="69">
        <f ca="1"/>
        <v>0</v>
      </c>
      <c r="CM20" s="69">
        <f ca="1"/>
        <v>1.352553914231037E-6</v>
      </c>
      <c r="CN20" s="69">
        <f ca="1"/>
        <v>5.6042682842743137E-6</v>
      </c>
      <c r="CO20" s="69">
        <f ca="1"/>
        <v>3.6354922746046971E-6</v>
      </c>
      <c r="CP20" s="69">
        <f ca="1"/>
        <v>1.1802633293032273E-5</v>
      </c>
      <c r="CQ20" s="69">
        <f ca="1"/>
        <v>2.305673049571015E-5</v>
      </c>
      <c r="CR20" s="69">
        <f ca="1"/>
        <v>0</v>
      </c>
      <c r="CS20" s="69">
        <f ca="1"/>
        <v>3.6354922746046971E-6</v>
      </c>
      <c r="CT20" s="69">
        <f ca="1"/>
        <v>1.0315955445544554E-5</v>
      </c>
      <c r="CU20" s="69">
        <f ca="1"/>
        <v>6.2190263336896314E-3</v>
      </c>
      <c r="CV20" s="186">
        <f ca="1"/>
        <v>1.8111366014650243E-6</v>
      </c>
      <c r="CW20" s="186">
        <f ca="1"/>
        <v>4.2057884345579307E-3</v>
      </c>
      <c r="CX20" s="186">
        <f ca="1"/>
        <v>4.0735081630475511E-3</v>
      </c>
      <c r="CY20" s="186">
        <f ca="1"/>
        <v>0</v>
      </c>
      <c r="CZ20" s="186">
        <f ca="1"/>
        <v>0</v>
      </c>
      <c r="DA20" s="186">
        <f ca="1"/>
        <v>0</v>
      </c>
      <c r="DB20" s="186">
        <f ca="1"/>
        <v>0</v>
      </c>
      <c r="DD20" s="332"/>
      <c r="DE20" s="28" t="s">
        <v>138</v>
      </c>
      <c r="DF20" s="69">
        <f ca="1"/>
        <v>0</v>
      </c>
      <c r="DG20" s="69">
        <f ca="1"/>
        <v>1.2423824518981341E-8</v>
      </c>
      <c r="DH20" s="69">
        <f ca="1"/>
        <v>1.1798874570951598E-6</v>
      </c>
      <c r="DI20" s="69">
        <f ca="1"/>
        <v>0</v>
      </c>
      <c r="DJ20" s="69">
        <f ca="1"/>
        <v>1.4393455235405209E-8</v>
      </c>
      <c r="DK20" s="69">
        <f ca="1"/>
        <v>1.352553914231037E-6</v>
      </c>
      <c r="DL20" s="69">
        <f ca="1"/>
        <v>5.4708333251249254E-6</v>
      </c>
      <c r="DM20" s="69">
        <f ca="1"/>
        <v>3.7194805449751016E-6</v>
      </c>
      <c r="DN20" s="69">
        <f ca="1"/>
        <v>1.4010670710685785E-5</v>
      </c>
      <c r="DO20" s="69">
        <f ca="1"/>
        <v>2.3516027915943418E-5</v>
      </c>
      <c r="DP20" s="69">
        <f ca="1"/>
        <v>5.4708333251249254E-6</v>
      </c>
      <c r="DQ20" s="69">
        <f ca="1"/>
        <v>3.7054055875778638E-6</v>
      </c>
      <c r="DR20" s="69">
        <f ca="1"/>
        <v>0</v>
      </c>
      <c r="DS20" s="186">
        <f ca="1"/>
        <v>7.0053353553428926E-6</v>
      </c>
      <c r="DT20" s="186">
        <f ca="1"/>
        <v>8.939302812430287E-5</v>
      </c>
      <c r="DU20" s="186">
        <f ca="1"/>
        <v>9.8684224858129396E-5</v>
      </c>
      <c r="DV20" s="186">
        <f ca="1"/>
        <v>4.8881554822148882E-11</v>
      </c>
      <c r="DW20" s="186">
        <f ca="1"/>
        <v>1.4925663200855113E-14</v>
      </c>
      <c r="DX20" s="186">
        <f ca="1"/>
        <v>2.5238095238095238E-11</v>
      </c>
      <c r="DY20" s="186">
        <f ca="1"/>
        <v>4.8296976039067306E-13</v>
      </c>
    </row>
    <row r="21" spans="3:129">
      <c r="C21" s="3" t="s">
        <v>356</v>
      </c>
      <c r="D21" s="270">
        <f ca="1">'[1]Energy services E'!DE79</f>
        <v>1.023102310231023</v>
      </c>
      <c r="E21" s="270">
        <f ca="1">'[1]Energy services E'!DC112</f>
        <v>0.99999999999999989</v>
      </c>
      <c r="F21" s="305"/>
      <c r="G21" s="270">
        <f ca="1">'[1]Energy services E'!DJ80</f>
        <v>8.3612040133779288</v>
      </c>
      <c r="H21" s="270">
        <f ca="1">'[1]Energy services E'!DK117</f>
        <v>1</v>
      </c>
      <c r="I21" s="305"/>
      <c r="J21" s="270">
        <f ca="1">'[1]Energy services E'!DN88</f>
        <v>1.1999866666666663E-8</v>
      </c>
      <c r="K21" s="270">
        <f ca="1">'[1]Energy services E'!DL121</f>
        <v>1.0000000000000002</v>
      </c>
      <c r="L21" s="305"/>
      <c r="N21" s="305"/>
      <c r="P21" s="332"/>
      <c r="Q21" s="28" t="s">
        <v>141</v>
      </c>
      <c r="R21" s="69">
        <f ca="1"/>
        <v>0</v>
      </c>
      <c r="S21" s="69">
        <f ca="1"/>
        <v>104.22094841063051</v>
      </c>
      <c r="T21" s="69">
        <f ca="1"/>
        <v>0</v>
      </c>
      <c r="U21" s="69">
        <f ca="1"/>
        <v>0</v>
      </c>
      <c r="V21" s="69">
        <f ca="1"/>
        <v>120.74378169524267</v>
      </c>
      <c r="W21" s="69">
        <f ca="1"/>
        <v>0</v>
      </c>
      <c r="X21" s="69">
        <f ca="1"/>
        <v>39682.980604546399</v>
      </c>
      <c r="Y21" s="69">
        <f ca="1"/>
        <v>0</v>
      </c>
      <c r="Z21" s="69">
        <f ca="1"/>
        <v>101627.14545066761</v>
      </c>
      <c r="AA21" s="69">
        <f ca="1"/>
        <v>0</v>
      </c>
      <c r="AB21" s="69">
        <f ca="1"/>
        <v>39682.980604546399</v>
      </c>
      <c r="AC21" s="69">
        <f ca="1"/>
        <v>0</v>
      </c>
      <c r="AD21" s="69">
        <f ca="1"/>
        <v>0</v>
      </c>
      <c r="AE21" s="186">
        <f ca="1"/>
        <v>50813.572725333805</v>
      </c>
      <c r="AF21" s="186">
        <f ca="1"/>
        <v>749900.01333155553</v>
      </c>
      <c r="AG21" s="186">
        <f ca="1"/>
        <v>827841.9815225671</v>
      </c>
      <c r="AH21" s="186">
        <f ca="1"/>
        <v>0</v>
      </c>
      <c r="AI21" s="186">
        <f ca="1"/>
        <v>0</v>
      </c>
      <c r="AJ21" s="186">
        <f ca="1"/>
        <v>0</v>
      </c>
      <c r="AK21" s="186">
        <f ca="1"/>
        <v>0</v>
      </c>
      <c r="AM21" s="332"/>
      <c r="AN21" s="28" t="s">
        <v>141</v>
      </c>
      <c r="AO21" s="69">
        <f ca="1"/>
        <v>0</v>
      </c>
      <c r="AP21" s="69">
        <f ca="1"/>
        <v>0</v>
      </c>
      <c r="AQ21" s="69">
        <f ca="1"/>
        <v>105.32968190436063</v>
      </c>
      <c r="AR21" s="69">
        <f ca="1"/>
        <v>0</v>
      </c>
      <c r="AS21" s="69">
        <f ca="1"/>
        <v>0</v>
      </c>
      <c r="AT21" s="69">
        <f ca="1"/>
        <v>120.74378169524267</v>
      </c>
      <c r="AU21" s="69">
        <f ca="1"/>
        <v>0</v>
      </c>
      <c r="AV21" s="69">
        <f ca="1"/>
        <v>40599.749133364297</v>
      </c>
      <c r="AW21" s="69">
        <f ca="1"/>
        <v>0</v>
      </c>
      <c r="AX21" s="69">
        <f ca="1"/>
        <v>103651.59057916696</v>
      </c>
      <c r="AY21" s="69">
        <f ca="1"/>
        <v>0</v>
      </c>
      <c r="AZ21" s="69">
        <f ca="1"/>
        <v>40446.11484694152</v>
      </c>
      <c r="BA21" s="69">
        <f ca="1"/>
        <v>0</v>
      </c>
      <c r="BB21" s="186">
        <f ca="1"/>
        <v>0</v>
      </c>
      <c r="BC21" s="186">
        <f ca="1"/>
        <v>0</v>
      </c>
      <c r="BD21" s="186">
        <f ca="1"/>
        <v>0</v>
      </c>
      <c r="BE21" s="186">
        <f ca="1"/>
        <v>9.9339933993399347E-3</v>
      </c>
      <c r="BF21" s="186">
        <f ca="1"/>
        <v>0</v>
      </c>
      <c r="BG21" s="186">
        <f ca="1"/>
        <v>4.5000000000000005E-3</v>
      </c>
      <c r="BH21" s="186">
        <f ca="1"/>
        <v>1.3550286060089012E-2</v>
      </c>
      <c r="BJ21" s="332"/>
      <c r="BK21" s="28" t="s">
        <v>141</v>
      </c>
      <c r="BL21" s="69">
        <f ca="1"/>
        <v>0</v>
      </c>
      <c r="BM21" s="69">
        <f ca="1"/>
        <v>97.290046760997654</v>
      </c>
      <c r="BN21" s="69">
        <f ca="1"/>
        <v>407.40700840277691</v>
      </c>
      <c r="BO21" s="69">
        <f ca="1"/>
        <v>0</v>
      </c>
      <c r="BP21" s="69">
        <f ca="1"/>
        <v>112.71407856457047</v>
      </c>
      <c r="BQ21" s="69">
        <f ca="1"/>
        <v>467.02754621781747</v>
      </c>
      <c r="BR21" s="69">
        <f ca="1"/>
        <v>302.96105578434458</v>
      </c>
      <c r="BS21" s="69">
        <f ca="1"/>
        <v>983.56370290494385</v>
      </c>
      <c r="BT21" s="69">
        <f ca="1"/>
        <v>1921.4155570375906</v>
      </c>
      <c r="BU21" s="69">
        <f ca="1"/>
        <v>0</v>
      </c>
      <c r="BV21" s="69">
        <f ca="1"/>
        <v>302.96105578434458</v>
      </c>
      <c r="BW21" s="69">
        <f ca="1"/>
        <v>859.67250571210968</v>
      </c>
      <c r="BX21" s="69">
        <f ca="1"/>
        <v>518257.95289583481</v>
      </c>
      <c r="BY21" s="186">
        <f ca="1"/>
        <v>150.92972711905335</v>
      </c>
      <c r="BZ21" s="186">
        <f ca="1"/>
        <v>350486.26383831463</v>
      </c>
      <c r="CA21" s="186">
        <f ca="1"/>
        <v>339462.78539602255</v>
      </c>
      <c r="CB21" s="186">
        <f ca="1"/>
        <v>0</v>
      </c>
      <c r="CC21" s="186">
        <f ca="1"/>
        <v>0</v>
      </c>
      <c r="CD21" s="186">
        <f ca="1"/>
        <v>0</v>
      </c>
      <c r="CE21" s="186">
        <f ca="1"/>
        <v>0</v>
      </c>
      <c r="CG21" s="332"/>
      <c r="CH21" s="28" t="s">
        <v>141</v>
      </c>
      <c r="CI21" s="69">
        <f ca="1"/>
        <v>0</v>
      </c>
      <c r="CJ21" s="69">
        <f ca="1"/>
        <v>1.0353302135841516</v>
      </c>
      <c r="CK21" s="69">
        <f ca="1"/>
        <v>98.325047258455072</v>
      </c>
      <c r="CL21" s="69">
        <f ca="1"/>
        <v>0</v>
      </c>
      <c r="CM21" s="69">
        <f ca="1"/>
        <v>1.1994679303718827</v>
      </c>
      <c r="CN21" s="69">
        <f ca="1"/>
        <v>112.71407856457047</v>
      </c>
      <c r="CO21" s="69">
        <f ca="1"/>
        <v>455.90784273644084</v>
      </c>
      <c r="CP21" s="69">
        <f ca="1"/>
        <v>309.96015608299274</v>
      </c>
      <c r="CQ21" s="69">
        <f ca="1"/>
        <v>1167.5688655445438</v>
      </c>
      <c r="CR21" s="69">
        <f ca="1"/>
        <v>1959.6907673371441</v>
      </c>
      <c r="CS21" s="69">
        <f ca="1"/>
        <v>455.90784273644084</v>
      </c>
      <c r="CT21" s="69">
        <f ca="1"/>
        <v>308.78722993404347</v>
      </c>
      <c r="CU21" s="69">
        <f ca="1"/>
        <v>0</v>
      </c>
      <c r="CV21" s="186">
        <f ca="1"/>
        <v>583.78443277227188</v>
      </c>
      <c r="CW21" s="186">
        <f ca="1"/>
        <v>7449.5017826006015</v>
      </c>
      <c r="CX21" s="186">
        <f ca="1"/>
        <v>8223.776780141674</v>
      </c>
      <c r="CY21" s="186">
        <f ca="1"/>
        <v>4.073508163047552E-3</v>
      </c>
      <c r="CZ21" s="186">
        <f ca="1"/>
        <v>1.2438190869500034E-6</v>
      </c>
      <c r="DA21" s="186">
        <f ca="1"/>
        <v>2.1031979720409592E-3</v>
      </c>
      <c r="DB21" s="186">
        <f ca="1"/>
        <v>4.0247927231747549E-5</v>
      </c>
      <c r="DD21" s="332"/>
      <c r="DE21" s="28" t="s">
        <v>141</v>
      </c>
      <c r="DF21" s="69">
        <f ca="1"/>
        <v>0</v>
      </c>
      <c r="DG21" s="69">
        <f ca="1"/>
        <v>1.3576900418437523</v>
      </c>
      <c r="DH21" s="69">
        <f ca="1"/>
        <v>146.54098217551336</v>
      </c>
      <c r="DI21" s="69">
        <f ca="1"/>
        <v>0</v>
      </c>
      <c r="DJ21" s="69">
        <f ca="1"/>
        <v>1.5729335850628838</v>
      </c>
      <c r="DK21" s="69">
        <f ca="1"/>
        <v>167.98600395729582</v>
      </c>
      <c r="DL21" s="69">
        <f ca="1"/>
        <v>113.52985782613511</v>
      </c>
      <c r="DM21" s="69">
        <f ca="1"/>
        <v>869.75800706179268</v>
      </c>
      <c r="DN21" s="69">
        <f ca="1"/>
        <v>312.40536465106902</v>
      </c>
      <c r="DO21" s="69">
        <f ca="1"/>
        <v>1190.8272094796939</v>
      </c>
      <c r="DP21" s="69">
        <f ca="1"/>
        <v>113.52985782613511</v>
      </c>
      <c r="DQ21" s="69">
        <f ca="1"/>
        <v>817.19043074510273</v>
      </c>
      <c r="DR21" s="69">
        <f ca="1"/>
        <v>9798.4538366857214</v>
      </c>
      <c r="DS21" s="186">
        <f ca="1"/>
        <v>140.89259820571309</v>
      </c>
      <c r="DT21" s="186">
        <f ca="1"/>
        <v>2675.7992195324387</v>
      </c>
      <c r="DU21" s="186">
        <f ca="1"/>
        <v>2591.640101028368</v>
      </c>
      <c r="DV21" s="186">
        <f ca="1"/>
        <v>9.8684224858129382E-5</v>
      </c>
      <c r="DW21" s="186">
        <f ca="1"/>
        <v>0</v>
      </c>
      <c r="DX21" s="186">
        <f ca="1"/>
        <v>4.4702970297029708E-5</v>
      </c>
      <c r="DY21" s="186">
        <f ca="1"/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32"/>
      <c r="Q22" s="28" t="s">
        <v>142</v>
      </c>
      <c r="R22" s="69">
        <f ca="1"/>
        <v>0</v>
      </c>
      <c r="S22" s="69">
        <f ca="1"/>
        <v>0</v>
      </c>
      <c r="T22" s="69">
        <f ca="1"/>
        <v>0</v>
      </c>
      <c r="U22" s="69">
        <f ca="1"/>
        <v>0</v>
      </c>
      <c r="V22" s="69">
        <f ca="1"/>
        <v>0</v>
      </c>
      <c r="W22" s="69">
        <f ca="1"/>
        <v>0</v>
      </c>
      <c r="X22" s="69">
        <f ca="1"/>
        <v>0</v>
      </c>
      <c r="Y22" s="69">
        <f ca="1"/>
        <v>0</v>
      </c>
      <c r="Z22" s="69">
        <f ca="1"/>
        <v>0</v>
      </c>
      <c r="AA22" s="69">
        <f ca="1"/>
        <v>0</v>
      </c>
      <c r="AB22" s="69">
        <f ca="1"/>
        <v>0</v>
      </c>
      <c r="AC22" s="69">
        <f ca="1"/>
        <v>0</v>
      </c>
      <c r="AD22" s="69">
        <f ca="1"/>
        <v>0</v>
      </c>
      <c r="AE22" s="186">
        <f ca="1"/>
        <v>0</v>
      </c>
      <c r="AF22" s="186">
        <f ca="1"/>
        <v>0</v>
      </c>
      <c r="AG22" s="186">
        <f ca="1"/>
        <v>0</v>
      </c>
      <c r="AH22" s="186">
        <f ca="1"/>
        <v>0</v>
      </c>
      <c r="AI22" s="186">
        <f ca="1"/>
        <v>0</v>
      </c>
      <c r="AJ22" s="186">
        <f ca="1"/>
        <v>0</v>
      </c>
      <c r="AK22" s="186">
        <f ca="1"/>
        <v>0</v>
      </c>
      <c r="AM22" s="332"/>
      <c r="AN22" s="28" t="s">
        <v>142</v>
      </c>
      <c r="AO22" s="69">
        <f ca="1"/>
        <v>0</v>
      </c>
      <c r="AP22" s="69">
        <f ca="1"/>
        <v>0</v>
      </c>
      <c r="AQ22" s="69">
        <f ca="1"/>
        <v>0</v>
      </c>
      <c r="AR22" s="69">
        <f ca="1"/>
        <v>0</v>
      </c>
      <c r="AS22" s="69">
        <f ca="1"/>
        <v>0</v>
      </c>
      <c r="AT22" s="69">
        <f ca="1"/>
        <v>0</v>
      </c>
      <c r="AU22" s="69">
        <f ca="1"/>
        <v>0</v>
      </c>
      <c r="AV22" s="69">
        <f ca="1"/>
        <v>0</v>
      </c>
      <c r="AW22" s="69">
        <f ca="1"/>
        <v>0</v>
      </c>
      <c r="AX22" s="69">
        <f ca="1"/>
        <v>0</v>
      </c>
      <c r="AY22" s="69">
        <f ca="1"/>
        <v>0</v>
      </c>
      <c r="AZ22" s="69">
        <f ca="1"/>
        <v>0</v>
      </c>
      <c r="BA22" s="69">
        <f ca="1"/>
        <v>0</v>
      </c>
      <c r="BB22" s="186">
        <f ca="1"/>
        <v>0</v>
      </c>
      <c r="BC22" s="186">
        <f ca="1"/>
        <v>0</v>
      </c>
      <c r="BD22" s="186">
        <f ca="1"/>
        <v>0</v>
      </c>
      <c r="BE22" s="186">
        <f ca="1"/>
        <v>0</v>
      </c>
      <c r="BF22" s="186">
        <f ca="1"/>
        <v>0</v>
      </c>
      <c r="BG22" s="186">
        <f ca="1"/>
        <v>0</v>
      </c>
      <c r="BH22" s="186">
        <f ca="1"/>
        <v>0</v>
      </c>
      <c r="BJ22" s="332"/>
      <c r="BK22" s="28" t="s">
        <v>142</v>
      </c>
      <c r="BL22" s="69">
        <f ca="1"/>
        <v>0</v>
      </c>
      <c r="BM22" s="69">
        <f ca="1"/>
        <v>0</v>
      </c>
      <c r="BN22" s="69">
        <f ca="1"/>
        <v>0</v>
      </c>
      <c r="BO22" s="69">
        <f ca="1"/>
        <v>0</v>
      </c>
      <c r="BP22" s="69">
        <f ca="1"/>
        <v>0</v>
      </c>
      <c r="BQ22" s="69">
        <f ca="1"/>
        <v>0</v>
      </c>
      <c r="BR22" s="69">
        <f ca="1"/>
        <v>0</v>
      </c>
      <c r="BS22" s="69">
        <f ca="1"/>
        <v>0</v>
      </c>
      <c r="BT22" s="69">
        <f ca="1"/>
        <v>0</v>
      </c>
      <c r="BU22" s="69">
        <f ca="1"/>
        <v>0</v>
      </c>
      <c r="BV22" s="69">
        <f ca="1"/>
        <v>0</v>
      </c>
      <c r="BW22" s="69">
        <f ca="1"/>
        <v>0</v>
      </c>
      <c r="BX22" s="69">
        <f ca="1"/>
        <v>0</v>
      </c>
      <c r="BY22" s="186">
        <f ca="1"/>
        <v>0</v>
      </c>
      <c r="BZ22" s="186">
        <f ca="1"/>
        <v>0</v>
      </c>
      <c r="CA22" s="186">
        <f ca="1"/>
        <v>0</v>
      </c>
      <c r="CB22" s="186">
        <f ca="1"/>
        <v>0</v>
      </c>
      <c r="CC22" s="186">
        <f ca="1"/>
        <v>0</v>
      </c>
      <c r="CD22" s="186">
        <f ca="1"/>
        <v>0</v>
      </c>
      <c r="CE22" s="186">
        <f ca="1"/>
        <v>0</v>
      </c>
      <c r="CG22" s="332"/>
      <c r="CH22" s="28" t="s">
        <v>142</v>
      </c>
      <c r="CI22" s="69">
        <f ca="1"/>
        <v>0</v>
      </c>
      <c r="CJ22" s="69">
        <f ca="1"/>
        <v>0</v>
      </c>
      <c r="CK22" s="69">
        <f ca="1"/>
        <v>0</v>
      </c>
      <c r="CL22" s="69">
        <f ca="1"/>
        <v>0</v>
      </c>
      <c r="CM22" s="69">
        <f ca="1"/>
        <v>0</v>
      </c>
      <c r="CN22" s="69">
        <f ca="1"/>
        <v>0</v>
      </c>
      <c r="CO22" s="69">
        <f ca="1"/>
        <v>0</v>
      </c>
      <c r="CP22" s="69">
        <f ca="1"/>
        <v>0</v>
      </c>
      <c r="CQ22" s="69">
        <f ca="1"/>
        <v>0</v>
      </c>
      <c r="CR22" s="69">
        <f ca="1"/>
        <v>0</v>
      </c>
      <c r="CS22" s="69">
        <f ca="1"/>
        <v>0</v>
      </c>
      <c r="CT22" s="69">
        <f ca="1"/>
        <v>0</v>
      </c>
      <c r="CU22" s="69">
        <f ca="1"/>
        <v>0</v>
      </c>
      <c r="CV22" s="186">
        <f ca="1"/>
        <v>0</v>
      </c>
      <c r="CW22" s="186">
        <f ca="1"/>
        <v>0</v>
      </c>
      <c r="CX22" s="186">
        <f ca="1"/>
        <v>0</v>
      </c>
      <c r="CY22" s="186">
        <f ca="1"/>
        <v>0</v>
      </c>
      <c r="CZ22" s="186">
        <f ca="1"/>
        <v>0</v>
      </c>
      <c r="DA22" s="186">
        <f ca="1"/>
        <v>0</v>
      </c>
      <c r="DB22" s="186">
        <f ca="1"/>
        <v>0</v>
      </c>
      <c r="DD22" s="332"/>
      <c r="DE22" s="28" t="s">
        <v>142</v>
      </c>
      <c r="DF22" s="69">
        <f ca="1"/>
        <v>0</v>
      </c>
      <c r="DG22" s="69">
        <f ca="1"/>
        <v>0</v>
      </c>
      <c r="DH22" s="69">
        <f ca="1"/>
        <v>0</v>
      </c>
      <c r="DI22" s="69">
        <f ca="1"/>
        <v>0</v>
      </c>
      <c r="DJ22" s="69">
        <f ca="1"/>
        <v>0</v>
      </c>
      <c r="DK22" s="69">
        <f ca="1"/>
        <v>0</v>
      </c>
      <c r="DL22" s="69">
        <f ca="1"/>
        <v>0</v>
      </c>
      <c r="DM22" s="69">
        <f ca="1"/>
        <v>0</v>
      </c>
      <c r="DN22" s="69">
        <f ca="1"/>
        <v>0</v>
      </c>
      <c r="DO22" s="69">
        <f ca="1"/>
        <v>0</v>
      </c>
      <c r="DP22" s="69">
        <f ca="1"/>
        <v>0</v>
      </c>
      <c r="DQ22" s="69">
        <f ca="1"/>
        <v>0</v>
      </c>
      <c r="DR22" s="69">
        <f ca="1"/>
        <v>0</v>
      </c>
      <c r="DS22" s="186">
        <f ca="1"/>
        <v>0</v>
      </c>
      <c r="DT22" s="186">
        <f ca="1"/>
        <v>0</v>
      </c>
      <c r="DU22" s="186">
        <f ca="1"/>
        <v>0</v>
      </c>
      <c r="DV22" s="186">
        <f ca="1"/>
        <v>0</v>
      </c>
      <c r="DW22" s="186">
        <f ca="1"/>
        <v>0</v>
      </c>
      <c r="DX22" s="186">
        <f ca="1"/>
        <v>0</v>
      </c>
      <c r="DY22" s="186">
        <f ca="1"/>
        <v>0</v>
      </c>
    </row>
    <row r="23" spans="3:129">
      <c r="C23" s="3" t="s">
        <v>358</v>
      </c>
      <c r="D23" s="367" t="s">
        <v>365</v>
      </c>
      <c r="E23" s="367"/>
      <c r="G23" s="367" t="s">
        <v>366</v>
      </c>
      <c r="H23" s="367"/>
      <c r="J23" s="367" t="s">
        <v>367</v>
      </c>
      <c r="K23" s="367"/>
      <c r="N23" s="305"/>
      <c r="P23" s="332"/>
      <c r="Q23" s="28" t="s">
        <v>143</v>
      </c>
      <c r="R23" s="69">
        <f ca="1"/>
        <v>0</v>
      </c>
      <c r="S23" s="69">
        <f ca="1"/>
        <v>0</v>
      </c>
      <c r="T23" s="69">
        <f ca="1"/>
        <v>0</v>
      </c>
      <c r="U23" s="69">
        <f ca="1"/>
        <v>0</v>
      </c>
      <c r="V23" s="69">
        <f ca="1"/>
        <v>0</v>
      </c>
      <c r="W23" s="69">
        <f ca="1"/>
        <v>0</v>
      </c>
      <c r="X23" s="69">
        <f ca="1"/>
        <v>0</v>
      </c>
      <c r="Y23" s="69">
        <f ca="1"/>
        <v>0</v>
      </c>
      <c r="Z23" s="69">
        <f ca="1"/>
        <v>0</v>
      </c>
      <c r="AA23" s="69">
        <f ca="1"/>
        <v>0</v>
      </c>
      <c r="AB23" s="69">
        <f ca="1"/>
        <v>0</v>
      </c>
      <c r="AC23" s="69">
        <f ca="1"/>
        <v>0</v>
      </c>
      <c r="AD23" s="69">
        <f ca="1"/>
        <v>0</v>
      </c>
      <c r="AE23" s="186">
        <f ca="1"/>
        <v>0</v>
      </c>
      <c r="AF23" s="186">
        <f ca="1"/>
        <v>0</v>
      </c>
      <c r="AG23" s="186">
        <f ca="1"/>
        <v>0</v>
      </c>
      <c r="AH23" s="186">
        <f ca="1"/>
        <v>0</v>
      </c>
      <c r="AI23" s="186">
        <f ca="1"/>
        <v>0</v>
      </c>
      <c r="AJ23" s="186">
        <f ca="1"/>
        <v>0</v>
      </c>
      <c r="AK23" s="186">
        <f ca="1"/>
        <v>0</v>
      </c>
      <c r="AM23" s="332"/>
      <c r="AN23" s="28" t="s">
        <v>143</v>
      </c>
      <c r="AO23" s="69">
        <f ca="1"/>
        <v>0</v>
      </c>
      <c r="AP23" s="69">
        <f ca="1"/>
        <v>0</v>
      </c>
      <c r="AQ23" s="69">
        <f ca="1"/>
        <v>0</v>
      </c>
      <c r="AR23" s="69">
        <f ca="1"/>
        <v>0</v>
      </c>
      <c r="AS23" s="69">
        <f ca="1"/>
        <v>0</v>
      </c>
      <c r="AT23" s="69">
        <f ca="1"/>
        <v>0</v>
      </c>
      <c r="AU23" s="69">
        <f ca="1"/>
        <v>0</v>
      </c>
      <c r="AV23" s="69">
        <f ca="1"/>
        <v>0</v>
      </c>
      <c r="AW23" s="69">
        <f ca="1"/>
        <v>0</v>
      </c>
      <c r="AX23" s="69">
        <f ca="1"/>
        <v>0</v>
      </c>
      <c r="AY23" s="69">
        <f ca="1"/>
        <v>0</v>
      </c>
      <c r="AZ23" s="69">
        <f ca="1"/>
        <v>0</v>
      </c>
      <c r="BA23" s="69">
        <f ca="1"/>
        <v>0</v>
      </c>
      <c r="BB23" s="186">
        <f ca="1"/>
        <v>0</v>
      </c>
      <c r="BC23" s="186">
        <f ca="1"/>
        <v>0</v>
      </c>
      <c r="BD23" s="186">
        <f ca="1"/>
        <v>0</v>
      </c>
      <c r="BE23" s="186">
        <f ca="1"/>
        <v>0</v>
      </c>
      <c r="BF23" s="186">
        <f ca="1"/>
        <v>0</v>
      </c>
      <c r="BG23" s="186">
        <f ca="1"/>
        <v>0</v>
      </c>
      <c r="BH23" s="186">
        <f ca="1"/>
        <v>0</v>
      </c>
      <c r="BJ23" s="332"/>
      <c r="BK23" s="28" t="s">
        <v>143</v>
      </c>
      <c r="BL23" s="69">
        <f ca="1"/>
        <v>0</v>
      </c>
      <c r="BM23" s="69">
        <f ca="1"/>
        <v>0</v>
      </c>
      <c r="BN23" s="69">
        <f ca="1"/>
        <v>0</v>
      </c>
      <c r="BO23" s="69">
        <f ca="1"/>
        <v>0</v>
      </c>
      <c r="BP23" s="69">
        <f ca="1"/>
        <v>0</v>
      </c>
      <c r="BQ23" s="69">
        <f ca="1"/>
        <v>0</v>
      </c>
      <c r="BR23" s="69">
        <f ca="1"/>
        <v>0</v>
      </c>
      <c r="BS23" s="69">
        <f ca="1"/>
        <v>0</v>
      </c>
      <c r="BT23" s="69">
        <f ca="1"/>
        <v>0</v>
      </c>
      <c r="BU23" s="69">
        <f ca="1"/>
        <v>0</v>
      </c>
      <c r="BV23" s="69">
        <f ca="1"/>
        <v>0</v>
      </c>
      <c r="BW23" s="69">
        <f ca="1"/>
        <v>0</v>
      </c>
      <c r="BX23" s="69">
        <f ca="1"/>
        <v>0</v>
      </c>
      <c r="BY23" s="186">
        <f ca="1"/>
        <v>0</v>
      </c>
      <c r="BZ23" s="186">
        <f ca="1"/>
        <v>0</v>
      </c>
      <c r="CA23" s="186">
        <f ca="1"/>
        <v>0</v>
      </c>
      <c r="CB23" s="186">
        <f ca="1"/>
        <v>0</v>
      </c>
      <c r="CC23" s="186">
        <f ca="1"/>
        <v>0</v>
      </c>
      <c r="CD23" s="186">
        <f ca="1"/>
        <v>0</v>
      </c>
      <c r="CE23" s="186">
        <f ca="1"/>
        <v>0</v>
      </c>
      <c r="CG23" s="332"/>
      <c r="CH23" s="28" t="s">
        <v>143</v>
      </c>
      <c r="CI23" s="69">
        <f ca="1"/>
        <v>0</v>
      </c>
      <c r="CJ23" s="69">
        <f ca="1"/>
        <v>0</v>
      </c>
      <c r="CK23" s="69">
        <f ca="1"/>
        <v>0</v>
      </c>
      <c r="CL23" s="69">
        <f ca="1"/>
        <v>0</v>
      </c>
      <c r="CM23" s="69">
        <f ca="1"/>
        <v>0</v>
      </c>
      <c r="CN23" s="69">
        <f ca="1"/>
        <v>0</v>
      </c>
      <c r="CO23" s="69">
        <f ca="1"/>
        <v>0</v>
      </c>
      <c r="CP23" s="69">
        <f ca="1"/>
        <v>0</v>
      </c>
      <c r="CQ23" s="69">
        <f ca="1"/>
        <v>0</v>
      </c>
      <c r="CR23" s="69">
        <f ca="1"/>
        <v>0</v>
      </c>
      <c r="CS23" s="69">
        <f ca="1"/>
        <v>0</v>
      </c>
      <c r="CT23" s="69">
        <f ca="1"/>
        <v>0</v>
      </c>
      <c r="CU23" s="69">
        <f ca="1"/>
        <v>0</v>
      </c>
      <c r="CV23" s="186">
        <f ca="1"/>
        <v>0</v>
      </c>
      <c r="CW23" s="186">
        <f ca="1"/>
        <v>0</v>
      </c>
      <c r="CX23" s="186">
        <f ca="1"/>
        <v>0</v>
      </c>
      <c r="CY23" s="186">
        <f ca="1"/>
        <v>0</v>
      </c>
      <c r="CZ23" s="186">
        <f ca="1"/>
        <v>0</v>
      </c>
      <c r="DA23" s="186">
        <f ca="1"/>
        <v>0</v>
      </c>
      <c r="DB23" s="186">
        <f ca="1"/>
        <v>0</v>
      </c>
      <c r="DD23" s="332"/>
      <c r="DE23" s="28" t="s">
        <v>143</v>
      </c>
      <c r="DF23" s="69">
        <f ca="1"/>
        <v>0</v>
      </c>
      <c r="DG23" s="69">
        <f ca="1"/>
        <v>0</v>
      </c>
      <c r="DH23" s="69">
        <f ca="1"/>
        <v>0</v>
      </c>
      <c r="DI23" s="69">
        <f ca="1"/>
        <v>0</v>
      </c>
      <c r="DJ23" s="69">
        <f ca="1"/>
        <v>0</v>
      </c>
      <c r="DK23" s="69">
        <f ca="1"/>
        <v>0</v>
      </c>
      <c r="DL23" s="69">
        <f ca="1"/>
        <v>0</v>
      </c>
      <c r="DM23" s="69">
        <f ca="1"/>
        <v>0</v>
      </c>
      <c r="DN23" s="69">
        <f ca="1"/>
        <v>0</v>
      </c>
      <c r="DO23" s="69">
        <f ca="1"/>
        <v>0</v>
      </c>
      <c r="DP23" s="69">
        <f ca="1"/>
        <v>0</v>
      </c>
      <c r="DQ23" s="69">
        <f ca="1"/>
        <v>0</v>
      </c>
      <c r="DR23" s="69">
        <f ca="1"/>
        <v>0</v>
      </c>
      <c r="DS23" s="186">
        <f ca="1"/>
        <v>0</v>
      </c>
      <c r="DT23" s="186">
        <f ca="1"/>
        <v>0</v>
      </c>
      <c r="DU23" s="186">
        <f ca="1"/>
        <v>0</v>
      </c>
      <c r="DV23" s="186">
        <f ca="1"/>
        <v>0</v>
      </c>
      <c r="DW23" s="186">
        <f ca="1"/>
        <v>0</v>
      </c>
      <c r="DX23" s="186">
        <f ca="1"/>
        <v>0</v>
      </c>
      <c r="DY23" s="186">
        <f ca="1"/>
        <v>0</v>
      </c>
    </row>
    <row r="24" spans="3:129" ht="16" customHeight="1">
      <c r="P24" s="332"/>
      <c r="Q24" s="28" t="s">
        <v>144</v>
      </c>
      <c r="R24" s="69">
        <f ca="1"/>
        <v>0</v>
      </c>
      <c r="S24" s="69">
        <f ca="1"/>
        <v>0</v>
      </c>
      <c r="T24" s="69">
        <f ca="1"/>
        <v>0</v>
      </c>
      <c r="U24" s="69">
        <f ca="1"/>
        <v>0</v>
      </c>
      <c r="V24" s="69">
        <f ca="1"/>
        <v>0</v>
      </c>
      <c r="W24" s="69">
        <f ca="1"/>
        <v>0</v>
      </c>
      <c r="X24" s="69">
        <f ca="1"/>
        <v>0</v>
      </c>
      <c r="Y24" s="69">
        <f ca="1"/>
        <v>0</v>
      </c>
      <c r="Z24" s="69">
        <f ca="1"/>
        <v>0</v>
      </c>
      <c r="AA24" s="69">
        <f ca="1"/>
        <v>0</v>
      </c>
      <c r="AB24" s="69">
        <f ca="1"/>
        <v>0</v>
      </c>
      <c r="AC24" s="69">
        <f ca="1"/>
        <v>0</v>
      </c>
      <c r="AD24" s="69">
        <f ca="1"/>
        <v>0</v>
      </c>
      <c r="AE24" s="186">
        <f ca="1"/>
        <v>0</v>
      </c>
      <c r="AF24" s="186">
        <f ca="1"/>
        <v>0</v>
      </c>
      <c r="AG24" s="186">
        <f ca="1"/>
        <v>0</v>
      </c>
      <c r="AH24" s="186">
        <f ca="1"/>
        <v>0</v>
      </c>
      <c r="AI24" s="186">
        <f ca="1"/>
        <v>0</v>
      </c>
      <c r="AJ24" s="186">
        <f ca="1"/>
        <v>0</v>
      </c>
      <c r="AK24" s="186">
        <f ca="1"/>
        <v>0</v>
      </c>
      <c r="AM24" s="332"/>
      <c r="AN24" s="28" t="s">
        <v>144</v>
      </c>
      <c r="AO24" s="69">
        <f ca="1"/>
        <v>0</v>
      </c>
      <c r="AP24" s="69">
        <f ca="1"/>
        <v>0</v>
      </c>
      <c r="AQ24" s="69">
        <f ca="1"/>
        <v>0</v>
      </c>
      <c r="AR24" s="69">
        <f ca="1"/>
        <v>0</v>
      </c>
      <c r="AS24" s="69">
        <f ca="1"/>
        <v>0</v>
      </c>
      <c r="AT24" s="69">
        <f ca="1"/>
        <v>0</v>
      </c>
      <c r="AU24" s="69">
        <f ca="1"/>
        <v>0</v>
      </c>
      <c r="AV24" s="69">
        <f ca="1"/>
        <v>0</v>
      </c>
      <c r="AW24" s="69">
        <f ca="1"/>
        <v>0</v>
      </c>
      <c r="AX24" s="69">
        <f ca="1"/>
        <v>0</v>
      </c>
      <c r="AY24" s="69">
        <f ca="1"/>
        <v>0</v>
      </c>
      <c r="AZ24" s="69">
        <f ca="1"/>
        <v>0</v>
      </c>
      <c r="BA24" s="69">
        <f ca="1"/>
        <v>0</v>
      </c>
      <c r="BB24" s="186">
        <f ca="1"/>
        <v>0</v>
      </c>
      <c r="BC24" s="186">
        <f ca="1"/>
        <v>0</v>
      </c>
      <c r="BD24" s="186">
        <f ca="1"/>
        <v>0</v>
      </c>
      <c r="BE24" s="186">
        <f ca="1"/>
        <v>0</v>
      </c>
      <c r="BF24" s="186">
        <f ca="1"/>
        <v>0</v>
      </c>
      <c r="BG24" s="186">
        <f ca="1"/>
        <v>0</v>
      </c>
      <c r="BH24" s="186">
        <f ca="1"/>
        <v>0</v>
      </c>
      <c r="BJ24" s="332"/>
      <c r="BK24" s="28" t="s">
        <v>144</v>
      </c>
      <c r="BL24" s="69">
        <f ca="1"/>
        <v>0</v>
      </c>
      <c r="BM24" s="69">
        <f ca="1"/>
        <v>0</v>
      </c>
      <c r="BN24" s="69">
        <f ca="1"/>
        <v>0</v>
      </c>
      <c r="BO24" s="69">
        <f ca="1"/>
        <v>0</v>
      </c>
      <c r="BP24" s="69">
        <f ca="1"/>
        <v>0</v>
      </c>
      <c r="BQ24" s="69">
        <f ca="1"/>
        <v>0</v>
      </c>
      <c r="BR24" s="69">
        <f ca="1"/>
        <v>0</v>
      </c>
      <c r="BS24" s="69">
        <f ca="1"/>
        <v>0</v>
      </c>
      <c r="BT24" s="69">
        <f ca="1"/>
        <v>0</v>
      </c>
      <c r="BU24" s="69">
        <f ca="1"/>
        <v>0</v>
      </c>
      <c r="BV24" s="69">
        <f ca="1"/>
        <v>0</v>
      </c>
      <c r="BW24" s="69">
        <f ca="1"/>
        <v>0</v>
      </c>
      <c r="BX24" s="69">
        <f ca="1"/>
        <v>0</v>
      </c>
      <c r="BY24" s="186">
        <f ca="1"/>
        <v>0</v>
      </c>
      <c r="BZ24" s="186">
        <f ca="1"/>
        <v>0</v>
      </c>
      <c r="CA24" s="186">
        <f ca="1"/>
        <v>0</v>
      </c>
      <c r="CB24" s="186">
        <f ca="1"/>
        <v>0</v>
      </c>
      <c r="CC24" s="186">
        <f ca="1"/>
        <v>0</v>
      </c>
      <c r="CD24" s="186">
        <f ca="1"/>
        <v>0</v>
      </c>
      <c r="CE24" s="186">
        <f ca="1"/>
        <v>0</v>
      </c>
      <c r="CG24" s="332"/>
      <c r="CH24" s="28" t="s">
        <v>144</v>
      </c>
      <c r="CI24" s="69">
        <f ca="1"/>
        <v>0</v>
      </c>
      <c r="CJ24" s="69">
        <f ca="1"/>
        <v>0</v>
      </c>
      <c r="CK24" s="69">
        <f ca="1"/>
        <v>0</v>
      </c>
      <c r="CL24" s="69">
        <f ca="1"/>
        <v>0</v>
      </c>
      <c r="CM24" s="69">
        <f ca="1"/>
        <v>0</v>
      </c>
      <c r="CN24" s="69">
        <f ca="1"/>
        <v>0</v>
      </c>
      <c r="CO24" s="69">
        <f ca="1"/>
        <v>0</v>
      </c>
      <c r="CP24" s="69">
        <f ca="1"/>
        <v>0</v>
      </c>
      <c r="CQ24" s="69">
        <f ca="1"/>
        <v>0</v>
      </c>
      <c r="CR24" s="69">
        <f ca="1"/>
        <v>0</v>
      </c>
      <c r="CS24" s="69">
        <f ca="1"/>
        <v>0</v>
      </c>
      <c r="CT24" s="69">
        <f ca="1"/>
        <v>0</v>
      </c>
      <c r="CU24" s="69">
        <f ca="1"/>
        <v>0</v>
      </c>
      <c r="CV24" s="186">
        <f ca="1"/>
        <v>0</v>
      </c>
      <c r="CW24" s="186">
        <f ca="1"/>
        <v>0</v>
      </c>
      <c r="CX24" s="186">
        <f ca="1"/>
        <v>0</v>
      </c>
      <c r="CY24" s="186">
        <f ca="1"/>
        <v>0</v>
      </c>
      <c r="CZ24" s="186">
        <f ca="1"/>
        <v>0</v>
      </c>
      <c r="DA24" s="186">
        <f ca="1"/>
        <v>0</v>
      </c>
      <c r="DB24" s="186">
        <f ca="1"/>
        <v>0</v>
      </c>
      <c r="DD24" s="332"/>
      <c r="DE24" s="28" t="s">
        <v>144</v>
      </c>
      <c r="DF24" s="69">
        <f ca="1"/>
        <v>0</v>
      </c>
      <c r="DG24" s="69">
        <f ca="1"/>
        <v>0</v>
      </c>
      <c r="DH24" s="69">
        <f ca="1"/>
        <v>0</v>
      </c>
      <c r="DI24" s="69">
        <f ca="1"/>
        <v>0</v>
      </c>
      <c r="DJ24" s="69">
        <f ca="1"/>
        <v>0</v>
      </c>
      <c r="DK24" s="69">
        <f ca="1"/>
        <v>0</v>
      </c>
      <c r="DL24" s="69">
        <f ca="1"/>
        <v>0</v>
      </c>
      <c r="DM24" s="69">
        <f ca="1"/>
        <v>0</v>
      </c>
      <c r="DN24" s="69">
        <f ca="1"/>
        <v>0</v>
      </c>
      <c r="DO24" s="69">
        <f ca="1"/>
        <v>0</v>
      </c>
      <c r="DP24" s="69">
        <f ca="1"/>
        <v>0</v>
      </c>
      <c r="DQ24" s="69">
        <f ca="1"/>
        <v>0</v>
      </c>
      <c r="DR24" s="69">
        <f ca="1"/>
        <v>0</v>
      </c>
      <c r="DS24" s="186">
        <f ca="1"/>
        <v>0</v>
      </c>
      <c r="DT24" s="186">
        <f ca="1"/>
        <v>0</v>
      </c>
      <c r="DU24" s="186">
        <f ca="1"/>
        <v>0</v>
      </c>
      <c r="DV24" s="186">
        <f ca="1"/>
        <v>0</v>
      </c>
      <c r="DW24" s="186">
        <f ca="1"/>
        <v>0</v>
      </c>
      <c r="DX24" s="186">
        <f ca="1"/>
        <v>0</v>
      </c>
      <c r="DY24" s="186">
        <f ca="1"/>
        <v>0</v>
      </c>
    </row>
    <row r="25" spans="3:129" ht="19">
      <c r="D25" s="305"/>
      <c r="R25" s="331" t="s">
        <v>368</v>
      </c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1"/>
      <c r="AH25" s="331"/>
      <c r="AI25" s="331"/>
      <c r="AJ25" s="331"/>
      <c r="AK25" s="331"/>
      <c r="AO25" s="331" t="s">
        <v>369</v>
      </c>
      <c r="AP25" s="331"/>
      <c r="AQ25" s="331"/>
      <c r="AR25" s="331"/>
      <c r="AS25" s="331"/>
      <c r="AT25" s="331"/>
      <c r="AU25" s="331"/>
      <c r="AV25" s="331"/>
      <c r="AW25" s="331"/>
      <c r="AX25" s="331"/>
      <c r="AY25" s="331"/>
      <c r="AZ25" s="331"/>
      <c r="BA25" s="331"/>
      <c r="BB25" s="331"/>
      <c r="BC25" s="331"/>
      <c r="BD25" s="331"/>
      <c r="BE25" s="331"/>
      <c r="BF25" s="331"/>
      <c r="BG25" s="331"/>
      <c r="BH25" s="331"/>
      <c r="BL25" s="331" t="s">
        <v>370</v>
      </c>
      <c r="BM25" s="331"/>
      <c r="BN25" s="331"/>
      <c r="BO25" s="331"/>
      <c r="BP25" s="331"/>
      <c r="BQ25" s="331"/>
      <c r="BR25" s="331"/>
      <c r="BS25" s="331"/>
      <c r="BT25" s="331"/>
      <c r="BU25" s="331"/>
      <c r="BV25" s="331"/>
      <c r="BW25" s="331"/>
      <c r="BX25" s="331"/>
      <c r="BY25" s="331"/>
      <c r="BZ25" s="331"/>
      <c r="CA25" s="331"/>
      <c r="CB25" s="331"/>
      <c r="CC25" s="331"/>
      <c r="CD25" s="331"/>
      <c r="CE25" s="331"/>
      <c r="CI25" s="331" t="s">
        <v>371</v>
      </c>
      <c r="CJ25" s="331"/>
      <c r="CK25" s="331"/>
      <c r="CL25" s="331"/>
      <c r="CM25" s="331"/>
      <c r="CN25" s="331"/>
      <c r="CO25" s="331"/>
      <c r="CP25" s="331"/>
      <c r="CQ25" s="331"/>
      <c r="CR25" s="331"/>
      <c r="CS25" s="331"/>
      <c r="CT25" s="331"/>
      <c r="CU25" s="331"/>
      <c r="CV25" s="331"/>
      <c r="CW25" s="331"/>
      <c r="CX25" s="331"/>
      <c r="CY25" s="331"/>
      <c r="CZ25" s="331"/>
      <c r="DA25" s="331"/>
      <c r="DB25" s="331"/>
      <c r="DF25" s="331"/>
      <c r="DG25" s="331"/>
      <c r="DH25" s="331"/>
      <c r="DI25" s="331"/>
      <c r="DJ25" s="331"/>
      <c r="DK25" s="331"/>
      <c r="DL25" s="331"/>
      <c r="DM25" s="331"/>
      <c r="DN25" s="331"/>
      <c r="DO25" s="331"/>
      <c r="DP25" s="331"/>
      <c r="DQ25" s="331"/>
      <c r="DR25" s="331"/>
      <c r="DS25" s="331"/>
      <c r="DT25" s="331"/>
      <c r="DU25" s="331"/>
      <c r="DV25" s="331"/>
      <c r="DW25" s="331"/>
      <c r="DX25" s="331"/>
      <c r="DY25" s="331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f ca="1">'[1]Energy services E'!FL89</f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68">
        <f ca="1">PRODUCT(D8:E8, D14:K14, D21:K21, D28)</f>
        <v>17464.967665543427</v>
      </c>
      <c r="E31" t="s">
        <v>373</v>
      </c>
      <c r="G31" s="288">
        <f ca="1"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R25:AK25"/>
    <mergeCell ref="AO25:BH25"/>
    <mergeCell ref="BL25:CE25"/>
    <mergeCell ref="CI25:DB25"/>
    <mergeCell ref="DF25:DY25"/>
    <mergeCell ref="D16:E16"/>
    <mergeCell ref="G16:H16"/>
    <mergeCell ref="J16:K16"/>
    <mergeCell ref="D23:E23"/>
    <mergeCell ref="G23:H23"/>
    <mergeCell ref="J23:K23"/>
    <mergeCell ref="R3:AK3"/>
    <mergeCell ref="AO3:BH3"/>
    <mergeCell ref="BL3:CE3"/>
    <mergeCell ref="CI3:DB3"/>
    <mergeCell ref="DF3:DY3"/>
    <mergeCell ref="P5:P24"/>
    <mergeCell ref="AM5:AM24"/>
    <mergeCell ref="BJ5:BJ24"/>
    <mergeCell ref="CG5:CG24"/>
    <mergeCell ref="DD5:DD24"/>
  </mergeCells>
  <pageMargins left="0.7" right="0.7" top="0.75" bottom="0.75" header="0.3" footer="0.3"/>
  <pageSetup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E'!B62</f>
        <v>Resources - Crude</v>
      </c>
      <c r="H2" s="274" t="str">
        <f>'Final energy E'!C43</f>
        <v>Crude</v>
      </c>
      <c r="I2" s="274">
        <f>'Final energy E'!C62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E'!B63</f>
        <v>Resources - NG</v>
      </c>
      <c r="H3" s="274" t="str">
        <f>'Final energy E'!F43</f>
        <v>NG</v>
      </c>
      <c r="I3" s="274">
        <f>'Final energy E'!F63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E'!B64</f>
        <v>Gas wells &amp; proc.</v>
      </c>
      <c r="H4" s="274" t="str">
        <f>'Final energy E'!G43</f>
        <v>NG - Wells</v>
      </c>
      <c r="I4" s="274">
        <f>'Final energy E'!G64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E'!B65</f>
        <v>Oil fields</v>
      </c>
      <c r="H5" s="274" t="str">
        <f>'Final energy E'!D43</f>
        <v>Crude - Fields</v>
      </c>
      <c r="I5" s="274">
        <f>'Final energy E'!D65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E'!B66</f>
        <v>Crude dist.</v>
      </c>
      <c r="H6" s="274" t="str">
        <f>'Final energy E'!E43</f>
        <v>Crude - Dist.</v>
      </c>
      <c r="I6" s="274">
        <f>'Final energy E'!E66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E'!B67</f>
        <v>NG dist.</v>
      </c>
      <c r="H7" s="274" t="str">
        <f>'Final energy E'!H43</f>
        <v>NG - Dist.</v>
      </c>
      <c r="I7" s="274">
        <f>'Final energy E'!H67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E'!B68</f>
        <v>Oil refineries</v>
      </c>
      <c r="H8" s="274" t="str">
        <f>'Final energy E'!I43</f>
        <v>Diesel</v>
      </c>
      <c r="I8" s="274">
        <f>'Final energy E'!I68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E'!B68</f>
        <v>Oil refineries</v>
      </c>
      <c r="H9" s="274" t="str">
        <f>'Final energy E'!M43</f>
        <v>Petrol</v>
      </c>
      <c r="I9" s="274">
        <f>'Final energy E'!M68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E'!B69</f>
        <v>Power plants</v>
      </c>
      <c r="H10" s="274" t="str">
        <f>'Final energy E'!K43</f>
        <v>Elect</v>
      </c>
      <c r="I10" s="274">
        <f>'Final energy E'!K69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E'!B70</f>
        <v>Elect. grid</v>
      </c>
      <c r="H11" s="274" t="str">
        <f>'Final energy E'!L43</f>
        <v>Elect - Grid</v>
      </c>
      <c r="I11" s="274">
        <f>'Final energy E'!L70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E'!B71</f>
        <v>Diesel dist.</v>
      </c>
      <c r="H12" s="274" t="str">
        <f>'Final energy E'!J43</f>
        <v>Diesel - Dist.</v>
      </c>
      <c r="I12" s="274">
        <f>'Final energy E'!J71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E'!B72</f>
        <v>Petrol dist.</v>
      </c>
      <c r="H13" s="274" t="str">
        <f>'Final energy E'!N43</f>
        <v>Petrol - Dist.</v>
      </c>
      <c r="I13" s="274">
        <f>'Final energy E'!N72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E'!B118</f>
        <v>Cars</v>
      </c>
      <c r="H105" s="288" t="str">
        <f>'Energy services E'!U72</f>
        <v>Passenger [passenger-km/yr]</v>
      </c>
      <c r="I105" s="288">
        <f>'Energy services E'!U118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E'!B119</f>
        <v>Homes</v>
      </c>
      <c r="H106" s="288" t="str">
        <f>'Energy services E'!V72</f>
        <v>Space heating [m3-K]</v>
      </c>
      <c r="I106" s="288">
        <f>'Energy services E'!V119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E'!B120</f>
        <v>Rooms</v>
      </c>
      <c r="H107" s="288" t="str">
        <f>'Energy services E'!T72</f>
        <v>Illumination [lumen-hrs/yr]</v>
      </c>
      <c r="I107" s="288">
        <f>'Energy services E'!T120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E'!B121</f>
        <v>Trucks</v>
      </c>
      <c r="H108" s="288" t="str">
        <f>'Energy services E'!S72</f>
        <v>Freight [tonne-km/year]</v>
      </c>
      <c r="I108" s="288">
        <f>'Energy services E'!S121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2018-05-04T01:34:44Z</cp:lastPrinted>
  <dcterms:created xsi:type="dcterms:W3CDTF">2016-12-26T14:37:52Z</dcterms:created>
  <dcterms:modified xsi:type="dcterms:W3CDTF">2018-05-08T12:36:26Z</dcterms:modified>
</cp:coreProperties>
</file>