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kh2/github/Recca/inst/extdata/UKEnergy2000raw/"/>
    </mc:Choice>
  </mc:AlternateContent>
  <xr:revisionPtr revIDLastSave="0" documentId="13_ncr:1_{26405EC0-6385-FA46-8DE1-374BC38301F8}" xr6:coauthVersionLast="40" xr6:coauthVersionMax="40" xr10:uidLastSave="{00000000-0000-0000-0000-000000000000}"/>
  <bookViews>
    <workbookView xWindow="0" yWindow="440" windowWidth="51200" windowHeight="2836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0" i="52"/>
  <c r="HX80" i="52"/>
  <c r="HY80" i="52"/>
  <c r="HZ80" i="52"/>
  <c r="IA80" i="52"/>
  <c r="IB80" i="52"/>
  <c r="IC80" i="52"/>
  <c r="ID80" i="52"/>
  <c r="HV81" i="52"/>
  <c r="HW81" i="52"/>
  <c r="HY81" i="52"/>
  <c r="HZ81" i="52"/>
  <c r="IA81" i="52"/>
  <c r="IB81" i="52"/>
  <c r="IC81" i="52"/>
  <c r="ID81" i="52"/>
  <c r="HV82" i="52"/>
  <c r="HW82" i="52"/>
  <c r="HX82" i="52"/>
  <c r="HZ82" i="52"/>
  <c r="IA82" i="52"/>
  <c r="IB82" i="52"/>
  <c r="IC82" i="52"/>
  <c r="ID82" i="52"/>
  <c r="HV83" i="52"/>
  <c r="HW83" i="52"/>
  <c r="HX83" i="52"/>
  <c r="HY83" i="52"/>
  <c r="IA83" i="52"/>
  <c r="IB83" i="52"/>
  <c r="IC83" i="52"/>
  <c r="ID83" i="52"/>
  <c r="HV84" i="52"/>
  <c r="HW84" i="52"/>
  <c r="HX84" i="52"/>
  <c r="HY84" i="52"/>
  <c r="HZ84" i="52"/>
  <c r="IB84" i="52"/>
  <c r="IC84" i="52"/>
  <c r="ID84" i="52"/>
  <c r="HV85" i="52"/>
  <c r="HW85" i="52"/>
  <c r="HX85" i="52"/>
  <c r="HY85" i="52"/>
  <c r="HZ85" i="52"/>
  <c r="IA85" i="52"/>
  <c r="IC85" i="52"/>
  <c r="ID85" i="52"/>
  <c r="HV86" i="52"/>
  <c r="HW86" i="52"/>
  <c r="HX86" i="52"/>
  <c r="HY86" i="52"/>
  <c r="HZ86" i="52"/>
  <c r="IA86" i="52"/>
  <c r="IB86" i="52"/>
  <c r="ID86" i="52"/>
  <c r="HV87" i="52"/>
  <c r="HW87" i="52"/>
  <c r="HX87" i="52"/>
  <c r="HY87" i="52"/>
  <c r="HZ87" i="52"/>
  <c r="IA87" i="52"/>
  <c r="IB87" i="52"/>
  <c r="IC87" i="52"/>
  <c r="HW79" i="52"/>
  <c r="HX79" i="52"/>
  <c r="HY79" i="52"/>
  <c r="HZ79" i="52"/>
  <c r="IA79" i="52"/>
  <c r="IB79" i="52"/>
  <c r="IC79" i="52"/>
  <c r="ID79" i="52"/>
  <c r="HH80" i="52"/>
  <c r="HJ80" i="52"/>
  <c r="HK80" i="52"/>
  <c r="HL80" i="52"/>
  <c r="HM80" i="52"/>
  <c r="HN80" i="52"/>
  <c r="HO80" i="52"/>
  <c r="HP80" i="52"/>
  <c r="HH81" i="52"/>
  <c r="HI81" i="52"/>
  <c r="HK81" i="52"/>
  <c r="HL81" i="52"/>
  <c r="HM81" i="52"/>
  <c r="HN81" i="52"/>
  <c r="HO81" i="52"/>
  <c r="HP81" i="52"/>
  <c r="HH82" i="52"/>
  <c r="HI82" i="52"/>
  <c r="HJ82" i="52"/>
  <c r="HL82" i="52"/>
  <c r="HM82" i="52"/>
  <c r="HN82" i="52"/>
  <c r="HO82" i="52"/>
  <c r="HP82" i="52"/>
  <c r="HH83" i="52"/>
  <c r="HI83" i="52"/>
  <c r="HJ83" i="52"/>
  <c r="HK83" i="52"/>
  <c r="HM83" i="52"/>
  <c r="HN83" i="52"/>
  <c r="HO83" i="52"/>
  <c r="HP83" i="52"/>
  <c r="HH84" i="52"/>
  <c r="HI84" i="52"/>
  <c r="HJ84" i="52"/>
  <c r="HK84" i="52"/>
  <c r="HL84" i="52"/>
  <c r="HN84" i="52"/>
  <c r="HO84" i="52"/>
  <c r="HP84" i="52"/>
  <c r="HH85" i="52"/>
  <c r="HI85" i="52"/>
  <c r="HJ85" i="52"/>
  <c r="HK85" i="52"/>
  <c r="HL85" i="52"/>
  <c r="HM85" i="52"/>
  <c r="HO85" i="52"/>
  <c r="HP85" i="52"/>
  <c r="HH86" i="52"/>
  <c r="HI86" i="52"/>
  <c r="HJ86" i="52"/>
  <c r="HK86" i="52"/>
  <c r="HL86" i="52"/>
  <c r="HM86" i="52"/>
  <c r="HN86" i="52"/>
  <c r="HP86" i="52"/>
  <c r="HH87" i="52"/>
  <c r="HI87" i="52"/>
  <c r="HJ87" i="52"/>
  <c r="HK87" i="52"/>
  <c r="HL87" i="52"/>
  <c r="HM87" i="52"/>
  <c r="HN87" i="52"/>
  <c r="HO87" i="52"/>
  <c r="HI79" i="52"/>
  <c r="HJ79" i="52"/>
  <c r="HK79" i="52"/>
  <c r="HL79" i="52"/>
  <c r="HM79" i="52"/>
  <c r="HN79" i="52"/>
  <c r="HO79" i="52"/>
  <c r="HP79"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0" i="52"/>
  <c r="GE80" i="52"/>
  <c r="GF80" i="52"/>
  <c r="GG80" i="52"/>
  <c r="GH80" i="52"/>
  <c r="GI80" i="52"/>
  <c r="GJ80" i="52"/>
  <c r="GK80" i="52"/>
  <c r="GC81" i="52"/>
  <c r="GD81" i="52"/>
  <c r="GF81" i="52"/>
  <c r="GG81" i="52"/>
  <c r="GH81" i="52"/>
  <c r="GI81" i="52"/>
  <c r="GJ81" i="52"/>
  <c r="GK81" i="52"/>
  <c r="GC82" i="52"/>
  <c r="GD82" i="52"/>
  <c r="GE82" i="52"/>
  <c r="GG82" i="52"/>
  <c r="GH82" i="52"/>
  <c r="GI82" i="52"/>
  <c r="GJ82" i="52"/>
  <c r="GK82" i="52"/>
  <c r="GC83" i="52"/>
  <c r="GD83" i="52"/>
  <c r="GE83" i="52"/>
  <c r="GF83" i="52"/>
  <c r="GH83" i="52"/>
  <c r="GI83" i="52"/>
  <c r="GJ83" i="52"/>
  <c r="GK83" i="52"/>
  <c r="GC84" i="52"/>
  <c r="GD84" i="52"/>
  <c r="GE84" i="52"/>
  <c r="GF84" i="52"/>
  <c r="GG84" i="52"/>
  <c r="GI84" i="52"/>
  <c r="GJ84" i="52"/>
  <c r="GK84" i="52"/>
  <c r="GC85" i="52"/>
  <c r="GD85" i="52"/>
  <c r="GE85" i="52"/>
  <c r="GF85" i="52"/>
  <c r="GG85" i="52"/>
  <c r="GH85" i="52"/>
  <c r="GJ85" i="52"/>
  <c r="GK85" i="52"/>
  <c r="GC86" i="52"/>
  <c r="GD86" i="52"/>
  <c r="GE86" i="52"/>
  <c r="GF86" i="52"/>
  <c r="GG86" i="52"/>
  <c r="GH86" i="52"/>
  <c r="GI86" i="52"/>
  <c r="GK86" i="52"/>
  <c r="GC87" i="52"/>
  <c r="GD87" i="52"/>
  <c r="GE87" i="52"/>
  <c r="GF87" i="52"/>
  <c r="GG87" i="52"/>
  <c r="GH87" i="52"/>
  <c r="GI87" i="52"/>
  <c r="GJ87" i="52"/>
  <c r="GD79" i="52"/>
  <c r="GE79" i="52"/>
  <c r="GF79" i="52"/>
  <c r="GG79" i="52"/>
  <c r="GH79" i="52"/>
  <c r="GI79" i="52"/>
  <c r="GJ79" i="52"/>
  <c r="GK79" i="52"/>
  <c r="FO80" i="52"/>
  <c r="FQ80" i="52"/>
  <c r="FR80" i="52"/>
  <c r="FS80" i="52"/>
  <c r="FT80" i="52"/>
  <c r="FU80" i="52"/>
  <c r="FV80" i="52"/>
  <c r="FW80" i="52"/>
  <c r="FO81" i="52"/>
  <c r="FP81" i="52"/>
  <c r="FR81" i="52"/>
  <c r="FS81" i="52"/>
  <c r="FT81" i="52"/>
  <c r="FU81" i="52"/>
  <c r="FV81" i="52"/>
  <c r="FW81" i="52"/>
  <c r="FO82" i="52"/>
  <c r="FP82" i="52"/>
  <c r="FQ82" i="52"/>
  <c r="FS82" i="52"/>
  <c r="FT82" i="52"/>
  <c r="FU82" i="52"/>
  <c r="FV82" i="52"/>
  <c r="FW82" i="52"/>
  <c r="FO83" i="52"/>
  <c r="FP83" i="52"/>
  <c r="FQ83" i="52"/>
  <c r="FR83" i="52"/>
  <c r="FT83" i="52"/>
  <c r="FU83" i="52"/>
  <c r="FV83" i="52"/>
  <c r="FW83" i="52"/>
  <c r="FO84" i="52"/>
  <c r="FP84" i="52"/>
  <c r="FQ84" i="52"/>
  <c r="FR84" i="52"/>
  <c r="FS84" i="52"/>
  <c r="FU84" i="52"/>
  <c r="FV84" i="52"/>
  <c r="FW84" i="52"/>
  <c r="FO85" i="52"/>
  <c r="FP85" i="52"/>
  <c r="FQ85" i="52"/>
  <c r="FR85" i="52"/>
  <c r="FS85" i="52"/>
  <c r="FT85" i="52"/>
  <c r="FV85" i="52"/>
  <c r="FW85" i="52"/>
  <c r="FO86" i="52"/>
  <c r="FP86" i="52"/>
  <c r="FQ86" i="52"/>
  <c r="FR86" i="52"/>
  <c r="FS86" i="52"/>
  <c r="FT86" i="52"/>
  <c r="FU86" i="52"/>
  <c r="FW86" i="52"/>
  <c r="FO87" i="52"/>
  <c r="FP87" i="52"/>
  <c r="FQ87" i="52"/>
  <c r="FR87" i="52"/>
  <c r="FS87" i="52"/>
  <c r="FT87" i="52"/>
  <c r="FU87" i="52"/>
  <c r="FV87" i="52"/>
  <c r="FP79" i="52"/>
  <c r="FQ79" i="52"/>
  <c r="FR79" i="52"/>
  <c r="FS79" i="52"/>
  <c r="FT79" i="52"/>
  <c r="FU79" i="52"/>
  <c r="FV79" i="52"/>
  <c r="FW79"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H99" i="52"/>
  <c r="EI99" i="52"/>
  <c r="EJ99" i="52"/>
  <c r="EK99" i="52"/>
  <c r="EL99" i="52"/>
  <c r="EM99" i="52"/>
  <c r="EN99" i="52"/>
  <c r="EO99" i="52"/>
  <c r="EP99" i="52"/>
  <c r="EQ99" i="52"/>
  <c r="EG99" i="52"/>
  <c r="EG97" i="52"/>
  <c r="EH97" i="52"/>
  <c r="EI97" i="52"/>
  <c r="EJ97" i="52"/>
  <c r="EK97" i="52"/>
  <c r="EL97" i="52"/>
  <c r="EM97" i="52"/>
  <c r="EN97" i="52"/>
  <c r="EO97" i="52"/>
  <c r="EP97" i="52"/>
  <c r="EQ97" i="52"/>
  <c r="EH96" i="52"/>
  <c r="EI96" i="52"/>
  <c r="EJ96" i="52"/>
  <c r="EK96" i="52"/>
  <c r="EL96" i="52"/>
  <c r="EM96" i="52"/>
  <c r="EN96" i="52"/>
  <c r="EO96" i="52"/>
  <c r="EP96" i="52"/>
  <c r="EQ96" i="52"/>
  <c r="EG96" i="52"/>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I107" i="52"/>
  <c r="EM111" i="52"/>
  <c r="DJ67" i="52"/>
  <c r="ER116" i="52"/>
  <c r="EO113" i="52"/>
  <c r="EG105" i="52"/>
  <c r="DG64" i="52"/>
  <c r="EP114" i="52"/>
  <c r="DD61" i="52"/>
  <c r="DF63" i="52"/>
  <c r="DN71" i="52"/>
  <c r="DM70" i="52"/>
  <c r="DL69" i="52"/>
  <c r="DE62" i="52"/>
  <c r="DH65" i="52"/>
  <c r="DI66" i="52"/>
  <c r="DK68" i="52"/>
  <c r="EK109" i="52"/>
  <c r="EL110" i="52"/>
  <c r="EH106" i="52"/>
  <c r="EQ115" i="52"/>
  <c r="EJ108" i="52"/>
  <c r="EN112" i="52"/>
  <c r="CQ82" i="52" l="1"/>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DC60" i="52"/>
  <c r="CQ81" i="52"/>
  <c r="CS83" i="52"/>
  <c r="CW87" i="52"/>
  <c r="CR82" i="52"/>
  <c r="CX88" i="52"/>
  <c r="CV86" i="52"/>
  <c r="CY89" i="52"/>
  <c r="CT84" i="52"/>
  <c r="CU85" i="52"/>
  <c r="CQ60" i="52" l="1" a="1"/>
  <c r="CR62" i="52" l="1"/>
  <c r="CT64" i="52"/>
  <c r="CV66" i="52"/>
  <c r="CX68" i="52"/>
  <c r="CQ71" i="52"/>
  <c r="CU63" i="52"/>
  <c r="CV61" i="52"/>
  <c r="CX61" i="52"/>
  <c r="CU66" i="52"/>
  <c r="CQ60" i="52"/>
  <c r="CS62" i="52"/>
  <c r="CU64" i="52"/>
  <c r="CW66" i="52"/>
  <c r="CY68" i="52"/>
  <c r="CR71" i="52"/>
  <c r="CS65" i="52"/>
  <c r="CS61" i="52"/>
  <c r="CW61" i="52"/>
  <c r="CT66" i="52"/>
  <c r="CR60" i="52"/>
  <c r="CR73" i="52" s="1"/>
  <c r="CT62" i="52"/>
  <c r="CV64" i="52"/>
  <c r="CX66" i="52"/>
  <c r="CQ69" i="52"/>
  <c r="CS71" i="52"/>
  <c r="CU67" i="52"/>
  <c r="CW67" i="52"/>
  <c r="CV65" i="52"/>
  <c r="CS60" i="52"/>
  <c r="CU62" i="52"/>
  <c r="CW64" i="52"/>
  <c r="CY66" i="52"/>
  <c r="CR69" i="52"/>
  <c r="CT71" i="52"/>
  <c r="CS63" i="52"/>
  <c r="CW65" i="52"/>
  <c r="CQ64" i="52"/>
  <c r="CW68" i="52"/>
  <c r="CY70" i="52"/>
  <c r="CT60" i="52"/>
  <c r="CT73" i="52" s="1"/>
  <c r="CV62" i="52"/>
  <c r="CX64" i="52"/>
  <c r="CQ67" i="52"/>
  <c r="CS69" i="52"/>
  <c r="CU71" i="52"/>
  <c r="CQ61" i="52"/>
  <c r="CT63" i="52"/>
  <c r="CY67" i="52"/>
  <c r="CW63" i="52"/>
  <c r="CR66" i="52"/>
  <c r="CV70" i="52"/>
  <c r="CR64" i="52"/>
  <c r="CU60" i="52"/>
  <c r="CW62" i="52"/>
  <c r="CY64" i="52"/>
  <c r="CR67" i="52"/>
  <c r="CT69" i="52"/>
  <c r="CV71" i="52"/>
  <c r="CY71" i="52"/>
  <c r="CU65" i="52"/>
  <c r="CR70" i="52"/>
  <c r="CU61" i="52"/>
  <c r="CU70" i="52"/>
  <c r="CS66" i="52"/>
  <c r="CQ62" i="52"/>
  <c r="CV60" i="52"/>
  <c r="CX62" i="52"/>
  <c r="CQ65" i="52"/>
  <c r="CS67" i="52"/>
  <c r="CU69" i="52"/>
  <c r="CW71" i="52"/>
  <c r="CR61" i="52"/>
  <c r="CQ66" i="52"/>
  <c r="CU68" i="52"/>
  <c r="CW60" i="52"/>
  <c r="CY62" i="52"/>
  <c r="CR65" i="52"/>
  <c r="CT67" i="52"/>
  <c r="CV69" i="52"/>
  <c r="CX71" i="52"/>
  <c r="CY69" i="52"/>
  <c r="CV63" i="52"/>
  <c r="CQ68" i="52"/>
  <c r="CX63" i="52"/>
  <c r="CW70" i="52"/>
  <c r="CS64" i="52"/>
  <c r="CX60" i="52"/>
  <c r="CQ63" i="52"/>
  <c r="CW69" i="52"/>
  <c r="CX67" i="52"/>
  <c r="CX65" i="52"/>
  <c r="CX70" i="52"/>
  <c r="CY60" i="52"/>
  <c r="CR63" i="52"/>
  <c r="CT65" i="52"/>
  <c r="CV67" i="52"/>
  <c r="CX69" i="52"/>
  <c r="CQ70" i="52"/>
  <c r="CT61" i="52"/>
  <c r="CS70" i="52"/>
  <c r="CT70" i="52"/>
  <c r="CS68" i="52"/>
  <c r="CY65" i="52"/>
  <c r="CY63" i="52"/>
  <c r="CV68" i="52"/>
  <c r="CR68" i="52"/>
  <c r="CT68" i="52"/>
  <c r="CY61" i="52"/>
  <c r="CW73" i="52" l="1"/>
  <c r="CY73" i="52"/>
  <c r="CU73" i="52"/>
  <c r="CS73" i="52"/>
  <c r="CX73" i="52"/>
  <c r="CV73" i="52"/>
  <c r="CQ73"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F91" i="52" s="1"/>
  <c r="C96" i="52"/>
  <c r="AL96" i="52" s="1"/>
  <c r="AF73" i="52"/>
  <c r="AE73" i="52"/>
  <c r="AD73" i="52"/>
  <c r="AC73" i="52"/>
  <c r="AB73" i="52"/>
  <c r="AA73" i="52"/>
  <c r="Z73" i="52"/>
  <c r="AG71" i="52"/>
  <c r="X71" i="52"/>
  <c r="AG70" i="52"/>
  <c r="AJ70" i="52" s="1"/>
  <c r="G139" i="52" s="1"/>
  <c r="U69" i="52"/>
  <c r="T69" i="52"/>
  <c r="S69" i="52"/>
  <c r="R69" i="52"/>
  <c r="Q69" i="52"/>
  <c r="P69" i="52"/>
  <c r="AJ68" i="52"/>
  <c r="G137" i="52" s="1"/>
  <c r="X67" i="52"/>
  <c r="W67" i="52"/>
  <c r="S67" i="52"/>
  <c r="R67" i="52"/>
  <c r="Q67" i="52"/>
  <c r="P67" i="52"/>
  <c r="AJ66" i="52"/>
  <c r="T66" i="52"/>
  <c r="AG65" i="52"/>
  <c r="AJ65" i="52" s="1"/>
  <c r="AJ64" i="52"/>
  <c r="P64" i="52"/>
  <c r="AJ63" i="52"/>
  <c r="G132" i="52" s="1"/>
  <c r="P63" i="52"/>
  <c r="AJ62" i="52"/>
  <c r="G131" i="52" s="1"/>
  <c r="R62" i="52"/>
  <c r="AJ61" i="52"/>
  <c r="Q61" i="52"/>
  <c r="AJ60" i="52"/>
  <c r="Q60" i="52"/>
  <c r="H26" i="52"/>
  <c r="T25" i="52"/>
  <c r="W24" i="52" s="1"/>
  <c r="Y24" i="52" s="1"/>
  <c r="AB25" i="52" s="1"/>
  <c r="AH67" i="52" s="1"/>
  <c r="AB18" i="52"/>
  <c r="H13" i="52"/>
  <c r="J13" i="52" s="1"/>
  <c r="M13" i="52" s="1"/>
  <c r="H84" i="52" s="1"/>
  <c r="H91" i="52" s="1"/>
  <c r="AU96" i="52"/>
  <c r="AN96" i="52" l="1"/>
  <c r="H101" i="52"/>
  <c r="F99" i="52"/>
  <c r="F101" i="52" s="1"/>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AX84" i="52"/>
  <c r="AU81" i="52"/>
  <c r="AX63" i="52"/>
  <c r="AU60" i="52"/>
  <c r="AV97" i="52"/>
  <c r="BJ96" i="52" l="1"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AV82" i="52"/>
  <c r="BB88" i="52"/>
  <c r="BA66" i="52"/>
  <c r="BB67"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V61" i="52"/>
  <c r="AZ65" i="52"/>
  <c r="T62" i="52" l="1"/>
  <c r="R27" i="52"/>
  <c r="E91" i="52"/>
  <c r="E101" i="52" s="1"/>
  <c r="AL83" i="52"/>
  <c r="L87" i="52"/>
  <c r="AB13" i="52"/>
  <c r="AG69" i="52" s="1"/>
  <c r="AL86" i="52"/>
  <c r="K91" i="52"/>
  <c r="K101" i="52" s="1"/>
  <c r="V73" i="52"/>
  <c r="AL68" i="52"/>
  <c r="AZ86" i="52"/>
  <c r="AW83" i="52"/>
  <c r="BC68" i="52"/>
  <c r="C148" i="52" l="1"/>
  <c r="AN83" i="52"/>
  <c r="C163" i="52" s="1"/>
  <c r="C151" i="52"/>
  <c r="AN86" i="52"/>
  <c r="C166" i="52" s="1"/>
  <c r="AL87" i="52"/>
  <c r="L91" i="52"/>
  <c r="L101" i="52" s="1"/>
  <c r="M85" i="52"/>
  <c r="X70" i="52"/>
  <c r="Z27" i="52"/>
  <c r="X28" i="52" s="1"/>
  <c r="AB32" i="52" s="1"/>
  <c r="T73" i="52"/>
  <c r="AL62" i="52"/>
  <c r="AJ69" i="52"/>
  <c r="AG73" i="52"/>
  <c r="BA87" i="52"/>
  <c r="AW62" i="52"/>
  <c r="C152" i="52" l="1"/>
  <c r="AN87" i="52"/>
  <c r="C167" i="52" s="1"/>
  <c r="AL69" i="52"/>
  <c r="G138" i="52"/>
  <c r="M91" i="52"/>
  <c r="M101" i="52" s="1"/>
  <c r="AL85" i="52"/>
  <c r="AB27" i="52"/>
  <c r="AH71" i="52" s="1"/>
  <c r="N89" i="52"/>
  <c r="P105" i="52" s="1" a="1"/>
  <c r="X73" i="52"/>
  <c r="G146" i="52" s="1" a="1"/>
  <c r="AL70" i="52"/>
  <c r="BD69" i="52"/>
  <c r="BE70" i="52"/>
  <c r="AY85" i="52"/>
  <c r="D161" i="52" l="1" a="1"/>
  <c r="C150" i="52"/>
  <c r="AN85" i="52"/>
  <c r="C165" i="52" s="1"/>
  <c r="G146" i="52"/>
  <c r="G152" i="52"/>
  <c r="G149" i="52"/>
  <c r="G147" i="52"/>
  <c r="G154" i="52"/>
  <c r="G148" i="52"/>
  <c r="G153" i="52"/>
  <c r="G151" i="52"/>
  <c r="G150" i="52"/>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BC89" i="52"/>
  <c r="BJ60" i="52" l="1"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BJ81" i="52" l="1"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HY152" i="26"/>
  <c r="CQ106" i="26"/>
  <c r="IO145" i="26"/>
  <c r="HX151" i="26"/>
  <c r="IH161" i="26"/>
  <c r="FS80" i="46"/>
  <c r="IL119" i="26"/>
  <c r="FM74" i="46"/>
  <c r="ID134" i="26"/>
  <c r="ID157" i="26"/>
  <c r="HY106" i="26"/>
  <c r="HZ130" i="26"/>
  <c r="IE135" i="26"/>
  <c r="FX85" i="46"/>
  <c r="IJ140" i="26"/>
  <c r="IN121" i="26"/>
  <c r="IN144" i="26"/>
  <c r="IG160" i="26"/>
  <c r="IE112" i="26"/>
  <c r="HY129" i="26"/>
  <c r="HZ153" i="26"/>
  <c r="II139" i="26"/>
  <c r="IF113" i="26"/>
  <c r="FN75" i="46"/>
  <c r="IC110" i="26"/>
  <c r="IL142" i="26"/>
  <c r="FY86" i="46"/>
  <c r="FO76" i="46"/>
  <c r="IA108" i="26"/>
  <c r="ID111" i="26"/>
  <c r="IB132" i="26"/>
  <c r="IO168" i="26"/>
  <c r="DE120" i="26"/>
  <c r="DE120" i="46"/>
  <c r="DH123" i="26"/>
  <c r="IO122" i="26"/>
  <c r="HZ107" i="26"/>
  <c r="IK118" i="26"/>
  <c r="II116" i="26"/>
  <c r="HX105" i="26"/>
  <c r="IG137" i="26"/>
  <c r="IP123" i="26"/>
  <c r="IL165" i="26"/>
  <c r="IF136" i="26"/>
  <c r="IH138" i="26"/>
  <c r="IA131" i="26"/>
  <c r="IA154" i="26"/>
  <c r="IJ163" i="26"/>
  <c r="IK141" i="26"/>
  <c r="IB109" i="26"/>
  <c r="IP146" i="26"/>
  <c r="IG114" i="26"/>
  <c r="FL73" i="46"/>
  <c r="IE158" i="26"/>
  <c r="FW84" i="46"/>
  <c r="IN167" i="26"/>
  <c r="IH115" i="26"/>
  <c r="IF159" i="26"/>
  <c r="DG122" i="26"/>
  <c r="IM120" i="26"/>
  <c r="FR79" i="46"/>
  <c r="IM166" i="26"/>
  <c r="GA88" i="46"/>
  <c r="HX128" i="26"/>
  <c r="FU82" i="46"/>
  <c r="IM143" i="26"/>
  <c r="IB155" i="26"/>
  <c r="FQ78" i="46"/>
  <c r="II162" i="26"/>
  <c r="IP169" i="26"/>
  <c r="IC133" i="26"/>
  <c r="IJ117" i="26"/>
  <c r="IK164" i="26"/>
  <c r="IC156" i="26"/>
  <c r="FV83" i="4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DH91" i="26"/>
  <c r="CO104" i="46"/>
  <c r="DE90" i="46"/>
  <c r="CS76" i="26"/>
  <c r="FT84" i="52"/>
  <c r="GC90" i="46"/>
  <c r="FT81" i="46"/>
  <c r="DG90" i="26"/>
  <c r="CV79" i="26"/>
  <c r="FP80" i="52"/>
  <c r="CP73" i="26"/>
  <c r="FW87" i="52"/>
  <c r="FR82" i="52"/>
  <c r="FZ87" i="46"/>
  <c r="FQ81" i="52"/>
  <c r="FU85" i="52"/>
  <c r="FP77" i="46"/>
  <c r="FS83" i="52"/>
  <c r="FV86" i="52"/>
  <c r="FO79" i="52"/>
  <c r="DF121" i="46"/>
  <c r="FY79" i="52" l="1" a="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CP105" i="26"/>
  <c r="DF121" i="26"/>
  <c r="CR107" i="26"/>
  <c r="DC118" i="46"/>
  <c r="CU78" i="26"/>
  <c r="CN103" i="46"/>
  <c r="GD91" i="46"/>
  <c r="DF91" i="46"/>
  <c r="CT77" i="26"/>
  <c r="CS108" i="26"/>
  <c r="CU110" i="26"/>
  <c r="CQ74" i="26"/>
  <c r="CS108" i="46"/>
  <c r="DA86" i="46"/>
  <c r="CR75" i="26"/>
  <c r="CQ76" i="46"/>
  <c r="FY79" i="52" l="1"/>
  <c r="FY80" i="52"/>
  <c r="FY81" i="52"/>
  <c r="FY82" i="52"/>
  <c r="FY83" i="52"/>
  <c r="FY84" i="52"/>
  <c r="FY85" i="52"/>
  <c r="FY86" i="52"/>
  <c r="FY87" i="52"/>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GK87" i="52"/>
  <c r="CR77" i="46"/>
  <c r="CN73" i="46"/>
  <c r="CT109" i="26"/>
  <c r="GC79" i="52"/>
  <c r="DI92" i="26"/>
  <c r="CZ115" i="46"/>
  <c r="GD80" i="52"/>
  <c r="GF82" i="52"/>
  <c r="CS78" i="46"/>
  <c r="DD119" i="46"/>
  <c r="CZ83" i="26"/>
  <c r="GE81" i="52"/>
  <c r="GI85" i="52"/>
  <c r="CX81" i="26"/>
  <c r="CQ106" i="46"/>
  <c r="DC86" i="26"/>
  <c r="DB117" i="26"/>
  <c r="GH84" i="52"/>
  <c r="CT79" i="46"/>
  <c r="GG83" i="52"/>
  <c r="CO74" i="46"/>
  <c r="GJ86" i="52"/>
  <c r="EZ79" i="52" l="1" a="1"/>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DG92" i="46"/>
  <c r="CP105" i="46"/>
  <c r="GE92" i="46"/>
  <c r="CP75" i="46"/>
  <c r="CV111" i="26"/>
  <c r="CW112" i="26"/>
  <c r="CR107" i="46"/>
  <c r="FG80" i="52" l="1"/>
  <c r="FC82" i="52"/>
  <c r="FK83" i="52"/>
  <c r="FG85" i="52"/>
  <c r="FC87" i="52"/>
  <c r="FF80" i="52"/>
  <c r="EZ79" i="52"/>
  <c r="FH80" i="52"/>
  <c r="FD82" i="52"/>
  <c r="EZ84" i="52"/>
  <c r="FH85" i="52"/>
  <c r="FD87" i="52"/>
  <c r="FI87" i="52"/>
  <c r="FF84" i="52"/>
  <c r="FG79" i="52"/>
  <c r="EZ83" i="52"/>
  <c r="FA83" i="52"/>
  <c r="FB83" i="52"/>
  <c r="FK84" i="52"/>
  <c r="FH86" i="52"/>
  <c r="FI81" i="52"/>
  <c r="FB80" i="52"/>
  <c r="FD80" i="52"/>
  <c r="EZ87" i="52"/>
  <c r="FA87" i="52"/>
  <c r="FA79" i="52"/>
  <c r="FI80" i="52"/>
  <c r="FE82" i="52"/>
  <c r="FA84" i="52"/>
  <c r="FI85" i="52"/>
  <c r="FE87" i="52"/>
  <c r="FB84" i="52"/>
  <c r="FF87" i="52"/>
  <c r="FK80" i="52"/>
  <c r="FG82" i="52"/>
  <c r="FC84" i="52"/>
  <c r="FK85" i="52"/>
  <c r="FG87" i="52"/>
  <c r="FD79" i="52"/>
  <c r="FH82" i="52"/>
  <c r="FH87" i="52"/>
  <c r="FA81" i="52"/>
  <c r="FE84" i="52"/>
  <c r="FB81" i="52"/>
  <c r="FG84" i="52"/>
  <c r="FK87" i="52"/>
  <c r="FH84" i="52"/>
  <c r="FI84" i="52"/>
  <c r="FJ84" i="52"/>
  <c r="FC83" i="52"/>
  <c r="EZ85" i="52"/>
  <c r="FE83" i="52"/>
  <c r="FJ86" i="52"/>
  <c r="FG83" i="52"/>
  <c r="FH83" i="52"/>
  <c r="FE85" i="52"/>
  <c r="FB79" i="52"/>
  <c r="FJ80" i="52"/>
  <c r="FF82" i="52"/>
  <c r="FJ85" i="52"/>
  <c r="EZ81" i="52"/>
  <c r="FD84" i="52"/>
  <c r="EZ86" i="52"/>
  <c r="FE79" i="52"/>
  <c r="FI82" i="52"/>
  <c r="FA86" i="52"/>
  <c r="FJ82" i="52"/>
  <c r="FB86" i="52"/>
  <c r="FC81" i="52"/>
  <c r="FC86" i="52"/>
  <c r="FD81" i="52"/>
  <c r="FE81" i="52"/>
  <c r="FF81" i="52"/>
  <c r="FK79" i="52"/>
  <c r="EZ80" i="52"/>
  <c r="FA85" i="52"/>
  <c r="FF83" i="52"/>
  <c r="FK81" i="52"/>
  <c r="FC85" i="52"/>
  <c r="FD85" i="52"/>
  <c r="FA82" i="52"/>
  <c r="FF85" i="52"/>
  <c r="FC79" i="52"/>
  <c r="FF79" i="52"/>
  <c r="FK82" i="52"/>
  <c r="FH79" i="52"/>
  <c r="FD86" i="52"/>
  <c r="FJ79" i="52"/>
  <c r="FF86" i="52"/>
  <c r="FG86" i="52"/>
  <c r="FD83" i="52"/>
  <c r="FA80" i="52"/>
  <c r="FJ81" i="52"/>
  <c r="EZ82" i="52"/>
  <c r="FB82" i="52"/>
  <c r="FJ83" i="52"/>
  <c r="FJ87" i="52"/>
  <c r="FI79" i="52"/>
  <c r="FE86" i="52"/>
  <c r="FG81" i="52"/>
  <c r="FH81" i="52"/>
  <c r="FI86" i="52"/>
  <c r="FB85" i="52"/>
  <c r="FC80" i="52"/>
  <c r="FK86" i="52"/>
  <c r="FI83" i="52"/>
  <c r="FB87" i="52"/>
  <c r="FE80" i="52"/>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CT109" i="46"/>
  <c r="CX83" i="46"/>
  <c r="CY82" i="26"/>
  <c r="FB99" i="52" l="1"/>
  <c r="FI99" i="52"/>
  <c r="FK99" i="52"/>
  <c r="FJ99" i="52"/>
  <c r="FH99" i="52"/>
  <c r="FG99" i="52"/>
  <c r="FF99" i="52"/>
  <c r="FE99" i="52"/>
  <c r="FD99" i="52"/>
  <c r="FC99" i="52"/>
  <c r="FA99" i="52"/>
  <c r="EZ99"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FB107" i="52"/>
  <c r="FK116" i="52"/>
  <c r="FD109" i="52"/>
  <c r="FC108" i="52"/>
  <c r="FJ115" i="52"/>
  <c r="FG112" i="52"/>
  <c r="EZ105" i="52"/>
  <c r="CX113" i="26"/>
  <c r="CV81" i="46"/>
  <c r="FH113" i="52"/>
  <c r="FA106" i="52"/>
  <c r="FF111" i="52"/>
  <c r="CU110" i="46"/>
  <c r="FE110" i="52"/>
  <c r="CY114" i="26"/>
  <c r="CW112" i="46"/>
  <c r="CW82" i="46"/>
  <c r="FI114" i="52"/>
  <c r="HH60" i="52" l="1" a="1"/>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DA84" i="26"/>
  <c r="CV111" i="46"/>
  <c r="CZ115" i="26"/>
  <c r="CW80" i="26"/>
  <c r="HI62" i="52" l="1"/>
  <c r="HK64" i="52"/>
  <c r="HM66" i="52"/>
  <c r="HO68" i="52"/>
  <c r="HH71" i="52"/>
  <c r="HM63" i="52"/>
  <c r="HJ64" i="52"/>
  <c r="HH60" i="52"/>
  <c r="HJ62" i="52"/>
  <c r="HL64" i="52"/>
  <c r="HN66" i="52"/>
  <c r="HP68" i="52"/>
  <c r="HI71" i="52"/>
  <c r="HO65" i="52"/>
  <c r="HI60" i="52"/>
  <c r="HK62" i="52"/>
  <c r="HM64" i="52"/>
  <c r="HO66" i="52"/>
  <c r="HH69" i="52"/>
  <c r="HJ71" i="52"/>
  <c r="HJ60" i="52"/>
  <c r="HL62" i="52"/>
  <c r="HN64" i="52"/>
  <c r="HP66" i="52"/>
  <c r="HI69" i="52"/>
  <c r="HK71" i="52"/>
  <c r="HH68" i="52"/>
  <c r="HK70" i="52"/>
  <c r="HK60" i="52"/>
  <c r="HM62" i="52"/>
  <c r="HO64" i="52"/>
  <c r="HH67" i="52"/>
  <c r="HJ69" i="52"/>
  <c r="HL71" i="52"/>
  <c r="HN63" i="52"/>
  <c r="HL60" i="52"/>
  <c r="HN62" i="52"/>
  <c r="HP64" i="52"/>
  <c r="HI67" i="52"/>
  <c r="HK69" i="52"/>
  <c r="HM71" i="52"/>
  <c r="HM60" i="52"/>
  <c r="HO62" i="52"/>
  <c r="HH65" i="52"/>
  <c r="HJ67" i="52"/>
  <c r="HL69" i="52"/>
  <c r="HN71" i="52"/>
  <c r="HM68" i="52"/>
  <c r="HN60" i="52"/>
  <c r="HP62" i="52"/>
  <c r="HI65" i="52"/>
  <c r="HK67" i="52"/>
  <c r="HM69" i="52"/>
  <c r="HO71" i="52"/>
  <c r="HP70" i="52"/>
  <c r="HO60" i="52"/>
  <c r="HH63" i="52"/>
  <c r="HJ65" i="52"/>
  <c r="HL67" i="52"/>
  <c r="HN69" i="52"/>
  <c r="HP71" i="52"/>
  <c r="HJ70" i="52"/>
  <c r="HN68" i="52"/>
  <c r="HP60" i="52"/>
  <c r="HI63" i="52"/>
  <c r="HK65" i="52"/>
  <c r="HM67" i="52"/>
  <c r="HO69" i="52"/>
  <c r="HK61" i="52"/>
  <c r="HI68" i="52"/>
  <c r="HH61" i="52"/>
  <c r="HJ63" i="52"/>
  <c r="HL65" i="52"/>
  <c r="HN67" i="52"/>
  <c r="HP69" i="52"/>
  <c r="HL61" i="52"/>
  <c r="HI61" i="52"/>
  <c r="HK63" i="52"/>
  <c r="HM65" i="52"/>
  <c r="HO67" i="52"/>
  <c r="HH70" i="52"/>
  <c r="HJ61" i="52"/>
  <c r="HL63" i="52"/>
  <c r="HN65" i="52"/>
  <c r="HP67" i="52"/>
  <c r="HI70" i="52"/>
  <c r="HL66" i="52"/>
  <c r="HP65" i="52"/>
  <c r="HH62" i="52"/>
  <c r="HM61" i="52"/>
  <c r="HO63" i="52"/>
  <c r="HH66" i="52"/>
  <c r="HJ68" i="52"/>
  <c r="HL70" i="52"/>
  <c r="HN61" i="52"/>
  <c r="HP63" i="52"/>
  <c r="HI66" i="52"/>
  <c r="HK68" i="52"/>
  <c r="HM70" i="52"/>
  <c r="HO61" i="52"/>
  <c r="HH64" i="52"/>
  <c r="HJ66" i="52"/>
  <c r="HL68" i="52"/>
  <c r="HN70" i="52"/>
  <c r="HP61" i="52"/>
  <c r="HI64" i="52"/>
  <c r="HK66" i="52"/>
  <c r="HO70" i="52"/>
  <c r="AN88" i="2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DB85" i="26"/>
  <c r="CU80" i="46"/>
  <c r="DA116" i="26"/>
  <c r="CX113" i="46"/>
  <c r="DD87" i="26"/>
  <c r="DC118" i="26"/>
  <c r="DE88" i="26"/>
  <c r="CY84" i="46"/>
  <c r="DD119" i="26"/>
  <c r="HO73" i="52" l="1"/>
  <c r="HO75" i="52" s="1"/>
  <c r="HN73" i="52"/>
  <c r="HN75" i="52" s="1"/>
  <c r="HK73" i="52"/>
  <c r="HK75" i="52" s="1"/>
  <c r="HI73" i="52"/>
  <c r="HI75" i="52" s="1"/>
  <c r="HP73" i="52"/>
  <c r="HP75" i="52" s="1"/>
  <c r="HM73" i="52"/>
  <c r="HM75" i="52" s="1"/>
  <c r="HL73" i="52"/>
  <c r="HL75" i="52" s="1"/>
  <c r="HH73" i="52"/>
  <c r="HH75" i="52" s="1"/>
  <c r="HJ73" i="52"/>
  <c r="HJ75" i="52" s="1"/>
  <c r="AJ35" i="46"/>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HO86" i="52"/>
  <c r="HN85" i="52"/>
  <c r="HK82" i="52"/>
  <c r="HI80" i="52"/>
  <c r="HP87" i="52"/>
  <c r="HM84" i="52"/>
  <c r="HL83" i="52"/>
  <c r="HJ81" i="52"/>
  <c r="HH79" i="52"/>
  <c r="DF89" i="26"/>
  <c r="CY114" i="46"/>
  <c r="DB87" i="46"/>
  <c r="DB117" i="46"/>
  <c r="DA116" i="46"/>
  <c r="DC88" i="46"/>
  <c r="CZ85" i="46"/>
  <c r="HR79" i="52" l="1" a="1"/>
  <c r="AG102" i="36"/>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FO74" i="26"/>
  <c r="FT79" i="26"/>
  <c r="FV81" i="26"/>
  <c r="GB87" i="26"/>
  <c r="FS78" i="26"/>
  <c r="GD89" i="26"/>
  <c r="GC88" i="26"/>
  <c r="GF91" i="26"/>
  <c r="FX83" i="26"/>
  <c r="FU80" i="26"/>
  <c r="FY84" i="26"/>
  <c r="FN73" i="26"/>
  <c r="GB89" i="46"/>
  <c r="GE90" i="26"/>
  <c r="FZ85" i="26"/>
  <c r="FQ76" i="26"/>
  <c r="FP75" i="26"/>
  <c r="FW82" i="26"/>
  <c r="GA86" i="26"/>
  <c r="FR77" i="26"/>
  <c r="GG92" i="26"/>
  <c r="DD89" i="46"/>
  <c r="HR86" i="52" l="1"/>
  <c r="HR83" i="52"/>
  <c r="HR81" i="52"/>
  <c r="HR84" i="52"/>
  <c r="HR87" i="52"/>
  <c r="HR82" i="52"/>
  <c r="HR79" i="52"/>
  <c r="HR85" i="52"/>
  <c r="HR80" i="52"/>
  <c r="O191" i="26"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IC86" i="52"/>
  <c r="HZ83" i="52"/>
  <c r="HX81" i="52"/>
  <c r="IA84" i="52"/>
  <c r="ID87" i="52"/>
  <c r="HY82" i="52"/>
  <c r="IB85" i="52"/>
  <c r="HW80" i="52"/>
  <c r="HV79" i="52"/>
  <c r="GS79" i="52" l="1" a="1"/>
  <c r="CP128" i="26"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HD86" i="52" l="1"/>
  <c r="GZ86" i="52"/>
  <c r="GT86" i="52"/>
  <c r="GU87" i="52"/>
  <c r="HD87" i="52"/>
  <c r="GY80" i="52"/>
  <c r="GV85" i="52"/>
  <c r="GV83" i="52"/>
  <c r="GX79" i="52"/>
  <c r="GS83" i="52"/>
  <c r="GY84" i="52"/>
  <c r="HC80" i="52"/>
  <c r="GT81" i="52"/>
  <c r="GT83" i="52"/>
  <c r="GX82" i="52"/>
  <c r="HD83" i="52"/>
  <c r="GU79" i="52"/>
  <c r="GS79" i="52"/>
  <c r="GU82" i="52"/>
  <c r="GX80" i="52"/>
  <c r="GW81" i="52"/>
  <c r="HA86" i="52"/>
  <c r="HA83" i="52"/>
  <c r="GS85" i="52"/>
  <c r="GZ83" i="52"/>
  <c r="HD79" i="52"/>
  <c r="GW79" i="52"/>
  <c r="GY79" i="52"/>
  <c r="GX85" i="52"/>
  <c r="GX87" i="52"/>
  <c r="GV79" i="52"/>
  <c r="GT87" i="52"/>
  <c r="HB85" i="52"/>
  <c r="GV80" i="52"/>
  <c r="GX84" i="52"/>
  <c r="GT84" i="52"/>
  <c r="HB87" i="52"/>
  <c r="GZ81" i="52"/>
  <c r="HB80" i="52"/>
  <c r="HA82" i="52"/>
  <c r="GY86" i="52"/>
  <c r="GZ80" i="52"/>
  <c r="GZ82" i="52"/>
  <c r="GT82" i="52"/>
  <c r="GS87" i="52"/>
  <c r="GY87" i="52"/>
  <c r="HB86" i="52"/>
  <c r="GW82" i="52"/>
  <c r="GW83" i="52"/>
  <c r="HC83" i="52"/>
  <c r="HA84" i="52"/>
  <c r="GX83" i="52"/>
  <c r="HA81" i="52"/>
  <c r="GU86" i="52"/>
  <c r="GW80" i="52"/>
  <c r="HB81" i="52"/>
  <c r="GW84" i="52"/>
  <c r="GT80" i="52"/>
  <c r="GU81" i="52"/>
  <c r="GZ85" i="52"/>
  <c r="HC84" i="52"/>
  <c r="GS82" i="52"/>
  <c r="GY85" i="52"/>
  <c r="GW87" i="52"/>
  <c r="GZ87" i="52"/>
  <c r="HC86" i="52"/>
  <c r="HD85" i="52"/>
  <c r="GW86" i="52"/>
  <c r="GV84" i="52"/>
  <c r="GX86" i="52"/>
  <c r="GV87" i="52"/>
  <c r="HD81" i="52"/>
  <c r="GU83" i="52"/>
  <c r="GZ84" i="52"/>
  <c r="GY81" i="52"/>
  <c r="GV81" i="52"/>
  <c r="GT85" i="52"/>
  <c r="HC87" i="52"/>
  <c r="HA79" i="52"/>
  <c r="HC82" i="52"/>
  <c r="HA85" i="52"/>
  <c r="GT79" i="52"/>
  <c r="HD84" i="52"/>
  <c r="HB82" i="52"/>
  <c r="HA87" i="52"/>
  <c r="GX81" i="52"/>
  <c r="GS86" i="52"/>
  <c r="GY83" i="52"/>
  <c r="GY82" i="52"/>
  <c r="HD82" i="52"/>
  <c r="GS84" i="52"/>
  <c r="GU80" i="52"/>
  <c r="HC79" i="52"/>
  <c r="GS80" i="52"/>
  <c r="GU84" i="52"/>
  <c r="HB84" i="52"/>
  <c r="GU85" i="52"/>
  <c r="GS81" i="52"/>
  <c r="GV86" i="52"/>
  <c r="HD80" i="52"/>
  <c r="HB79" i="52"/>
  <c r="HC85" i="52"/>
  <c r="GZ79" i="52"/>
  <c r="GV82" i="52"/>
  <c r="HC81" i="52"/>
  <c r="HA80" i="52"/>
  <c r="GW85" i="52"/>
  <c r="HB83" i="52"/>
  <c r="DA143" i="26"/>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20" i="46"/>
  <c r="HR423" i="46"/>
  <c r="HR422" i="46"/>
  <c r="HR439" i="46" a="1"/>
  <c r="HR239" i="46" a="1"/>
  <c r="HR639" i="46" a="1"/>
  <c r="HR364" i="46" a="1"/>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IB420" i="46"/>
  <c r="ID422" i="46"/>
  <c r="HX416" i="46"/>
  <c r="IE423" i="46"/>
  <c r="HA99" i="52" l="1"/>
  <c r="GS99" i="52"/>
  <c r="GU99" i="52"/>
  <c r="HC99" i="52"/>
  <c r="GV99" i="52"/>
  <c r="GX99" i="52"/>
  <c r="GY99" i="52"/>
  <c r="GW99" i="52"/>
  <c r="HD99" i="52"/>
  <c r="HR425" i="46"/>
  <c r="GZ99" i="52"/>
  <c r="GT99" i="52"/>
  <c r="HB99" i="52"/>
  <c r="HR428" i="46"/>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HA113" i="52"/>
  <c r="GU107" i="52"/>
  <c r="HC115" i="52"/>
  <c r="GV108" i="52"/>
  <c r="GX110" i="52"/>
  <c r="GY111" i="52"/>
  <c r="GW109" i="52"/>
  <c r="HD116" i="52"/>
  <c r="GZ112" i="52"/>
  <c r="GT106" i="52"/>
  <c r="HB114" i="52"/>
  <c r="GS105" i="52"/>
  <c r="IG425" i="46"/>
  <c r="IB645" i="46"/>
  <c r="IM231" i="46"/>
  <c r="IF299" i="46"/>
  <c r="IJ653" i="46"/>
  <c r="IE373" i="46"/>
  <c r="II602" i="46"/>
  <c r="IM431" i="46"/>
  <c r="HZ493" i="46"/>
  <c r="HV239" i="46"/>
  <c r="HV489" i="46"/>
  <c r="IJ403" i="46"/>
  <c r="IG675" i="46"/>
  <c r="IB220" i="46"/>
  <c r="HV364" i="46"/>
  <c r="HX570" i="46"/>
  <c r="IF674" i="46"/>
  <c r="II277" i="46"/>
  <c r="IJ328" i="46"/>
  <c r="HY642" i="46"/>
  <c r="IK679" i="46"/>
  <c r="II252" i="46"/>
  <c r="HZ618" i="46"/>
  <c r="IK304" i="46"/>
  <c r="II402" i="46"/>
  <c r="IL405" i="46"/>
  <c r="HY542" i="46"/>
  <c r="HY592" i="46"/>
  <c r="IJ278" i="46"/>
  <c r="ID347" i="46"/>
  <c r="ID647" i="46"/>
  <c r="IL680" i="46"/>
  <c r="IC596" i="46"/>
  <c r="IK254" i="46"/>
  <c r="ID372" i="46"/>
  <c r="HV339" i="46"/>
  <c r="HV568" i="46"/>
  <c r="ID622" i="46"/>
  <c r="IM456" i="46"/>
  <c r="II581" i="46"/>
  <c r="IN407" i="46"/>
  <c r="IM331" i="46"/>
  <c r="HW540" i="46"/>
  <c r="IF499" i="46"/>
  <c r="HY367" i="46"/>
  <c r="ID547" i="46"/>
  <c r="HV639" i="46"/>
  <c r="HW415" i="46"/>
  <c r="IK229" i="46"/>
  <c r="IM356" i="46"/>
  <c r="IF524" i="46"/>
  <c r="HX391" i="46"/>
  <c r="IL505" i="46"/>
  <c r="HV614" i="46"/>
  <c r="HW615" i="46"/>
  <c r="II452" i="46"/>
  <c r="IJ678" i="46"/>
  <c r="IG450" i="46"/>
  <c r="HZ268" i="46"/>
  <c r="IA444" i="46"/>
  <c r="IJ503" i="46"/>
  <c r="IA244" i="46"/>
  <c r="HX541" i="46"/>
  <c r="HZ193" i="46"/>
  <c r="HW390" i="46"/>
  <c r="IM256" i="46"/>
  <c r="IB620" i="46"/>
  <c r="IE348" i="46"/>
  <c r="IE448" i="46"/>
  <c r="IG325" i="46"/>
  <c r="IA669" i="46"/>
  <c r="IH626" i="46"/>
  <c r="IE623" i="46"/>
  <c r="HZ218" i="46"/>
  <c r="HW215" i="46"/>
  <c r="IG600" i="46"/>
  <c r="IM531" i="46"/>
  <c r="HX516" i="46"/>
  <c r="IN507" i="46"/>
  <c r="ID222" i="46"/>
  <c r="ID297" i="46"/>
  <c r="II477" i="46"/>
  <c r="IC271" i="46"/>
  <c r="HV664" i="46"/>
  <c r="HX316" i="46"/>
  <c r="IE673" i="46"/>
  <c r="IJ203" i="46"/>
  <c r="IN357" i="46"/>
  <c r="IH201" i="46"/>
  <c r="IN457" i="46"/>
  <c r="HV414" i="46"/>
  <c r="IB495" i="46"/>
  <c r="IC421" i="46"/>
  <c r="ID672" i="46"/>
  <c r="IN332" i="46"/>
  <c r="IC371" i="46"/>
  <c r="IB445" i="46"/>
  <c r="II527" i="46"/>
  <c r="IA544" i="46"/>
  <c r="IJ453" i="46"/>
  <c r="IK454" i="46"/>
  <c r="IH451" i="46"/>
  <c r="HV264" i="46"/>
  <c r="IN657" i="46"/>
  <c r="IL380" i="46"/>
  <c r="IF224" i="46"/>
  <c r="IL205" i="46"/>
  <c r="IC646" i="46"/>
  <c r="IH251" i="46"/>
  <c r="IC346" i="46"/>
  <c r="II302" i="46"/>
  <c r="HZ443" i="46"/>
  <c r="IB295" i="46"/>
  <c r="HV289" i="46"/>
  <c r="HX616" i="46"/>
  <c r="IN607" i="46"/>
  <c r="IC496" i="46"/>
  <c r="IN257" i="46"/>
  <c r="IG625" i="46"/>
  <c r="IK204" i="46"/>
  <c r="HZ518" i="46"/>
  <c r="IH676" i="46"/>
  <c r="HZ543" i="46"/>
  <c r="IL330" i="46"/>
  <c r="IK629" i="46"/>
  <c r="HY442" i="46"/>
  <c r="IG579" i="46"/>
  <c r="HZ572" i="46"/>
  <c r="IG375" i="46"/>
  <c r="HZ343" i="46"/>
  <c r="IG525" i="46"/>
  <c r="HW240" i="46"/>
  <c r="IG200" i="46"/>
  <c r="HW590" i="46"/>
  <c r="HZ368" i="46"/>
  <c r="IF249" i="46"/>
  <c r="HV564" i="46"/>
  <c r="HV514" i="46"/>
  <c r="IH301" i="46"/>
  <c r="IB395" i="46"/>
  <c r="HY617" i="46"/>
  <c r="IG300" i="46"/>
  <c r="IM556" i="46"/>
  <c r="IB595" i="46"/>
  <c r="IJ553" i="46"/>
  <c r="IK404" i="46"/>
  <c r="IK604" i="46"/>
  <c r="IA219" i="46"/>
  <c r="IH580" i="46"/>
  <c r="IL255" i="46"/>
  <c r="IB520" i="46"/>
  <c r="IE473" i="46"/>
  <c r="IN632" i="46"/>
  <c r="IL355" i="46"/>
  <c r="IH276" i="46"/>
  <c r="ID522" i="46"/>
  <c r="IJ628" i="46"/>
  <c r="HX341" i="46"/>
  <c r="HY517" i="46"/>
  <c r="HY242" i="46"/>
  <c r="IB345" i="46"/>
  <c r="IC546" i="46"/>
  <c r="HY492" i="46"/>
  <c r="IF424" i="46"/>
  <c r="HY342" i="46"/>
  <c r="IJ253" i="46"/>
  <c r="IA469" i="46"/>
  <c r="IK379" i="46"/>
  <c r="IB195" i="46"/>
  <c r="IH426" i="46"/>
  <c r="HX366" i="46"/>
  <c r="IM631" i="46"/>
  <c r="HY267" i="46"/>
  <c r="IE323" i="46"/>
  <c r="IE248" i="46"/>
  <c r="IC296" i="46"/>
  <c r="IL530" i="46"/>
  <c r="IE577" i="46"/>
  <c r="HV189" i="46"/>
  <c r="IE498" i="46"/>
  <c r="HW315" i="46"/>
  <c r="II427" i="46"/>
  <c r="IF549" i="46"/>
  <c r="HY667" i="46"/>
  <c r="IE598" i="46"/>
  <c r="IG500" i="46"/>
  <c r="II227" i="46"/>
  <c r="IJ528" i="46"/>
  <c r="HY467" i="46"/>
  <c r="IB670" i="46"/>
  <c r="IF199" i="46"/>
  <c r="IK529" i="46"/>
  <c r="IC671" i="46"/>
  <c r="HX641" i="46"/>
  <c r="HX216" i="46"/>
  <c r="HX291" i="46"/>
  <c r="IF599" i="46"/>
  <c r="IN207" i="46"/>
  <c r="II502" i="46"/>
  <c r="IB574" i="46"/>
  <c r="IA319" i="46"/>
  <c r="IM656" i="46"/>
  <c r="IB270" i="46"/>
  <c r="IH601" i="46"/>
  <c r="IF474" i="46"/>
  <c r="IF399" i="46"/>
  <c r="IE273" i="46"/>
  <c r="IM206" i="46"/>
  <c r="IA644" i="46"/>
  <c r="II552" i="46"/>
  <c r="HV464" i="46"/>
  <c r="IJ428" i="46"/>
  <c r="IJ228" i="46"/>
  <c r="IM306" i="46"/>
  <c r="IK654" i="46"/>
  <c r="IA394" i="46"/>
  <c r="IE523" i="46"/>
  <c r="IL305" i="46"/>
  <c r="IN307" i="46"/>
  <c r="IH501" i="46"/>
  <c r="IJ353" i="46"/>
  <c r="IK479" i="46"/>
  <c r="HX491" i="46"/>
  <c r="II627" i="46"/>
  <c r="HW640" i="46"/>
  <c r="ID197" i="46"/>
  <c r="IJ378" i="46"/>
  <c r="HZ243" i="46"/>
  <c r="IE223" i="46"/>
  <c r="IK329" i="46"/>
  <c r="IC246" i="46"/>
  <c r="IF578" i="46"/>
  <c r="HY571" i="46"/>
  <c r="IE298" i="46"/>
  <c r="ID497" i="46"/>
  <c r="IA594" i="46"/>
  <c r="IA419" i="46"/>
  <c r="IK354" i="46"/>
  <c r="HV589" i="46"/>
  <c r="HY217" i="46"/>
  <c r="IB320" i="46"/>
  <c r="IA269" i="46"/>
  <c r="HX266" i="46"/>
  <c r="IG250" i="46"/>
  <c r="IN232" i="46"/>
  <c r="IH351" i="46"/>
  <c r="IA619" i="46"/>
  <c r="IG275" i="46"/>
  <c r="IK504" i="46"/>
  <c r="II377" i="46"/>
  <c r="IB470" i="46"/>
  <c r="IL655" i="46"/>
  <c r="IM406" i="46"/>
  <c r="IC621" i="46"/>
  <c r="IA519" i="46"/>
  <c r="HV314" i="46"/>
  <c r="HY192" i="46"/>
  <c r="IC521" i="46"/>
  <c r="IN682" i="46"/>
  <c r="IM281" i="46"/>
  <c r="IK429" i="46"/>
  <c r="IA369" i="46"/>
  <c r="IC196" i="46"/>
  <c r="IG400" i="46"/>
  <c r="HZ468" i="46"/>
  <c r="HW569" i="46"/>
  <c r="IE648" i="46"/>
  <c r="HW290" i="46"/>
  <c r="HW440" i="46"/>
  <c r="HW515" i="46"/>
  <c r="II652" i="46"/>
  <c r="IE398" i="46"/>
  <c r="IM681" i="46"/>
  <c r="IA573" i="46"/>
  <c r="HV439" i="46"/>
  <c r="HW340" i="46"/>
  <c r="IJ582" i="46"/>
  <c r="HY392" i="46"/>
  <c r="ID576" i="46"/>
  <c r="HZ318" i="46"/>
  <c r="IA194" i="46"/>
  <c r="HZ643" i="46"/>
  <c r="IF649" i="46"/>
  <c r="IF624" i="46"/>
  <c r="HW665" i="46"/>
  <c r="IA494" i="46"/>
  <c r="IF449" i="46"/>
  <c r="IJ603" i="46"/>
  <c r="HY292" i="46"/>
  <c r="IG550" i="46"/>
  <c r="ID247" i="46"/>
  <c r="ID272" i="46"/>
  <c r="HW465" i="46"/>
  <c r="IG350" i="46"/>
  <c r="IH376" i="46"/>
  <c r="HX466" i="46"/>
  <c r="HX591" i="46"/>
  <c r="IL630" i="46"/>
  <c r="HZ418" i="46"/>
  <c r="IB545" i="46"/>
  <c r="HX666" i="46"/>
  <c r="IH326" i="46"/>
  <c r="HV389" i="46"/>
  <c r="IN382" i="46"/>
  <c r="IC321" i="46"/>
  <c r="IN557" i="46"/>
  <c r="IA344" i="46"/>
  <c r="HX241" i="46"/>
  <c r="IC471" i="46"/>
  <c r="IB370" i="46"/>
  <c r="ID597" i="46"/>
  <c r="IJ478" i="46"/>
  <c r="HW265" i="46"/>
  <c r="HV214" i="46"/>
  <c r="IG650" i="46"/>
  <c r="HZ293" i="46"/>
  <c r="IL605" i="46"/>
  <c r="IK279" i="46"/>
  <c r="HW190" i="46"/>
  <c r="IM506" i="46"/>
  <c r="IM606" i="46"/>
  <c r="ID397" i="46"/>
  <c r="IF374" i="46"/>
  <c r="IG475" i="46"/>
  <c r="IF349" i="46"/>
  <c r="IL280" i="46"/>
  <c r="II352" i="46"/>
  <c r="IH226" i="46"/>
  <c r="IF324" i="46"/>
  <c r="HY317" i="46"/>
  <c r="HX441" i="46"/>
  <c r="IF274" i="46"/>
  <c r="HZ393" i="46"/>
  <c r="IH551" i="46"/>
  <c r="IN432" i="46"/>
  <c r="IN482" i="46"/>
  <c r="IE198" i="46"/>
  <c r="HV539" i="46"/>
  <c r="IE548" i="46"/>
  <c r="ID447" i="46"/>
  <c r="IK554" i="46"/>
  <c r="IC446" i="46"/>
  <c r="IN532" i="46"/>
  <c r="IC575" i="46"/>
  <c r="IM381" i="46"/>
  <c r="HZ593" i="46"/>
  <c r="HW490" i="46"/>
  <c r="HX191" i="46"/>
  <c r="IH651" i="46"/>
  <c r="II327" i="46"/>
  <c r="IL430" i="46"/>
  <c r="IB245" i="46"/>
  <c r="IJ303" i="46"/>
  <c r="IM481" i="46"/>
  <c r="IC221" i="46"/>
  <c r="IH401" i="46"/>
  <c r="HW365" i="46"/>
  <c r="ID322" i="46"/>
  <c r="ID472" i="46"/>
  <c r="II202" i="46"/>
  <c r="IL555" i="46"/>
  <c r="IH526" i="46"/>
  <c r="IG225" i="46"/>
  <c r="II677" i="46"/>
  <c r="HY417" i="46"/>
  <c r="IL230" i="46"/>
  <c r="IA294" i="46"/>
  <c r="IN282" i="46"/>
  <c r="HZ668" i="46"/>
  <c r="IH476" i="46"/>
  <c r="IC396" i="46"/>
  <c r="IL455" i="46"/>
  <c r="IL480" i="46"/>
  <c r="EF139" i="26" l="1"/>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EK128" i="26" l="1"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FD143" i="26" l="1"/>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EK105" i="26" l="1"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EY105" i="26" l="1"/>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FN105" i="26" l="1"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FV118" i="26" l="1"/>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GM73" i="26" l="1"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GN80" i="26"/>
  <c r="GN85" i="26"/>
  <c r="GN86" i="26"/>
  <c r="GN74" i="26"/>
  <c r="GN84" i="26"/>
  <c r="GM85" i="26"/>
  <c r="GM77" i="26"/>
  <c r="GN81" i="26"/>
  <c r="GM86" i="26"/>
  <c r="GM74" i="26"/>
  <c r="GM76" i="26"/>
  <c r="GM78" i="26"/>
  <c r="GN89" i="26"/>
  <c r="GN73" i="26" l="1"/>
  <c r="GN77" i="26"/>
  <c r="GM80" i="26"/>
  <c r="GN87" i="26"/>
  <c r="GN76" i="26"/>
  <c r="GN78" i="26"/>
  <c r="GN83" i="26"/>
  <c r="GM83" i="26"/>
  <c r="GP83" i="26" s="1"/>
  <c r="GM90" i="26"/>
  <c r="GN92" i="26"/>
  <c r="GN79" i="26"/>
  <c r="GM91" i="26"/>
  <c r="GM87" i="26"/>
  <c r="GN91" i="26"/>
  <c r="GP91" i="26" s="1"/>
  <c r="GR91" i="26" s="1"/>
  <c r="GX76" i="26" s="1"/>
  <c r="GY76" i="26" s="1"/>
  <c r="GZ76" i="26" s="1"/>
  <c r="HA76" i="26" s="1"/>
  <c r="HB76" i="26" s="1"/>
  <c r="HD76" i="26" s="1"/>
  <c r="GM79" i="26"/>
  <c r="GP79" i="26" s="1"/>
  <c r="GM92" i="26"/>
  <c r="GP92" i="26" s="1"/>
  <c r="GR92" i="26" s="1"/>
  <c r="GM88" i="26"/>
  <c r="GM84" i="26"/>
  <c r="GP84" i="26" s="1"/>
  <c r="GM82" i="26"/>
  <c r="GP82" i="26" s="1"/>
  <c r="GM75" i="26"/>
  <c r="GN82" i="26"/>
  <c r="GN90" i="26"/>
  <c r="GM73" i="26"/>
  <c r="GP73" i="26" s="1"/>
  <c r="GN88" i="26"/>
  <c r="GN75" i="26"/>
  <c r="GM81" i="26"/>
  <c r="GP81" i="26" s="1"/>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7" i="26"/>
  <c r="GP74" i="26"/>
  <c r="GP77" i="26"/>
  <c r="GP76" i="26"/>
  <c r="GP80" i="26"/>
  <c r="GP85" i="26"/>
  <c r="GP86" i="26"/>
  <c r="GP89" i="26"/>
  <c r="GR89" i="26" s="1"/>
  <c r="GP78" i="26"/>
  <c r="IT577" i="46" l="1"/>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N90" i="46" s="1"/>
  <c r="GP90" i="46" s="1"/>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GN83" i="46" l="1"/>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LI73" i="46" l="1"/>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LL76" i="46" l="1"/>
  <c r="LL73" i="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<sst xmlns="http://schemas.openxmlformats.org/spreadsheetml/2006/main" count="6722" uniqueCount="445">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</sst>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22" borderId="0" xfId="0" applyFont="1" applyFill="1" applyAlignment="1"/>
    <xf numFmtId="0" fontId="1" fillId="0" borderId="0" xfId="0" applyFont="1" applyAlignment="1">
      <alignment horizontal="right" vertical="center" textRotation="90"/>
    </xf>
    <xf numFmtId="0" fontId="0" fillId="2" borderId="0" xfId="0" applyFill="1" applyAlignment="1">
      <alignment horizontal="center" vertical="center"/>
    </xf>
    <xf numFmtId="0" fontId="1" fillId="3"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1" fillId="2" borderId="0" xfId="0" applyFont="1" applyFill="1" applyAlignment="1">
      <alignment horizontal="center" vertical="center"/>
    </xf>
    <xf numFmtId="0" fontId="1" fillId="0" borderId="0" xfId="0" applyFont="1" applyAlignment="1">
      <alignment horizont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Border="1" applyAlignment="1">
      <alignment horizontal="center"/>
    </xf>
    <xf numFmtId="0" fontId="1" fillId="0" borderId="0" xfId="0" applyFont="1" applyAlignment="1">
      <alignment vertical="center" textRotation="90"/>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1" fillId="0" borderId="0" xfId="0" applyFont="1" applyFill="1" applyBorder="1" applyAlignment="1">
      <alignment horizontal="right" vertical="center" textRotation="90"/>
    </xf>
    <xf numFmtId="0" fontId="0" fillId="0" borderId="0" xfId="0" applyFill="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50" fillId="0" borderId="0" xfId="0" applyFont="1" applyAlignment="1">
      <alignment horizontal="center"/>
    </xf>
    <xf numFmtId="1" fontId="37" fillId="0" borderId="0" xfId="3" applyNumberFormat="1" applyFont="1" applyAlignment="1" applyProtection="1">
      <alignment horizontal="left" vertical="top" wrapText="1"/>
    </xf>
    <xf numFmtId="0" fontId="0" fillId="0" borderId="0" xfId="0" applyAlignment="1">
      <alignment horizontal="center"/>
    </xf>
    <xf numFmtId="0" fontId="1" fillId="0" borderId="0" xfId="0" applyFont="1" applyAlignment="1">
      <alignment horizontal="center" vertical="center"/>
    </xf>
    <xf numFmtId="0" fontId="1" fillId="0" borderId="0" xfId="0" applyFont="1" applyFill="1" applyBorder="1" applyAlignment="1">
      <alignment vertical="center" textRotation="90"/>
    </xf>
    <xf numFmtId="0" fontId="50" fillId="0" borderId="0" xfId="0" applyFont="1" applyFill="1" applyAlignment="1">
      <alignment horizontal="center"/>
    </xf>
    <xf numFmtId="0" fontId="65" fillId="0" borderId="0" xfId="0" applyFont="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14954"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79</xdr:row>
      <xdr:rowOff>152400</xdr:rowOff>
    </xdr:from>
    <xdr:to>
      <xdr:col>178</xdr:col>
      <xdr:colOff>127000</xdr:colOff>
      <xdr:row>85</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79</xdr:row>
      <xdr:rowOff>203200</xdr:rowOff>
    </xdr:from>
    <xdr:to>
      <xdr:col>180</xdr:col>
      <xdr:colOff>444500</xdr:colOff>
      <xdr:row>84</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79</xdr:row>
      <xdr:rowOff>177800</xdr:rowOff>
    </xdr:from>
    <xdr:to>
      <xdr:col>191</xdr:col>
      <xdr:colOff>342900</xdr:colOff>
      <xdr:row>85</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79</xdr:row>
      <xdr:rowOff>177800</xdr:rowOff>
    </xdr:from>
    <xdr:to>
      <xdr:col>166</xdr:col>
      <xdr:colOff>50800</xdr:colOff>
      <xdr:row>85</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0</a:t>
          </a:r>
        </a:p>
      </xdr:txBody>
    </xdr:sp>
    <xdr:clientData/>
  </xdr:twoCellAnchor>
  <xdr:twoCellAnchor>
    <xdr:from>
      <xdr:col>162</xdr:col>
      <xdr:colOff>355600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5399900" y="257810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79</xdr:row>
      <xdr:rowOff>152400</xdr:rowOff>
    </xdr:from>
    <xdr:to>
      <xdr:col>223</xdr:col>
      <xdr:colOff>127000</xdr:colOff>
      <xdr:row>85</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79</xdr:row>
      <xdr:rowOff>203200</xdr:rowOff>
    </xdr:from>
    <xdr:to>
      <xdr:col>225</xdr:col>
      <xdr:colOff>444500</xdr:colOff>
      <xdr:row>84</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79</xdr:row>
      <xdr:rowOff>177800</xdr:rowOff>
    </xdr:from>
    <xdr:to>
      <xdr:col>236</xdr:col>
      <xdr:colOff>342900</xdr:colOff>
      <xdr:row>85</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79</xdr:row>
      <xdr:rowOff>177800</xdr:rowOff>
    </xdr:from>
    <xdr:to>
      <xdr:col>211</xdr:col>
      <xdr:colOff>50800</xdr:colOff>
      <xdr:row>85</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208</xdr:col>
      <xdr:colOff>0</xdr:colOff>
      <xdr:row>98</xdr:row>
      <xdr:rowOff>0</xdr:rowOff>
    </xdr:from>
    <xdr:to>
      <xdr:col>211</xdr:col>
      <xdr:colOff>38100</xdr:colOff>
      <xdr:row>99</xdr:row>
      <xdr:rowOff>38100</xdr:rowOff>
    </xdr:to>
    <xdr:sp macro="" textlink="">
      <xdr:nvSpPr>
        <xdr:cNvPr id="131" name="TextBox 130">
          <a:extLst>
            <a:ext uri="{FF2B5EF4-FFF2-40B4-BE49-F238E27FC236}">
              <a16:creationId xmlns:a16="http://schemas.microsoft.com/office/drawing/2014/main" id="{FDA5B49E-187E-AA4C-99D9-33A355D3AE93}"/>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0</a:t>
          </a:r>
        </a:p>
      </xdr:txBody>
    </xdr:sp>
    <xdr:clientData/>
  </xdr:twoCellAnchor>
  <xdr:twoCellAnchor>
    <xdr:from>
      <xdr:col>207</xdr:col>
      <xdr:colOff>355600</xdr:colOff>
      <xdr:row>106</xdr:row>
      <xdr:rowOff>25400</xdr:rowOff>
    </xdr:from>
    <xdr:to>
      <xdr:col>211</xdr:col>
      <xdr:colOff>0</xdr:colOff>
      <xdr:row>113</xdr:row>
      <xdr:rowOff>38100</xdr:rowOff>
    </xdr:to>
    <xdr:sp macro="" textlink="">
      <xdr:nvSpPr>
        <xdr:cNvPr id="132" name="TextBox 131">
          <a:extLst>
            <a:ext uri="{FF2B5EF4-FFF2-40B4-BE49-F238E27FC236}">
              <a16:creationId xmlns:a16="http://schemas.microsoft.com/office/drawing/2014/main" id="{78F76799-F46F-074E-BFFB-5BF34A91E91A}"/>
            </a:ext>
          </a:extLst>
        </xdr:cNvPr>
        <xdr:cNvSpPr txBox="1"/>
      </xdr:nvSpPr>
      <xdr:spPr>
        <a:xfrm>
          <a:off x="75399900" y="257810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63" t="s">
        <v>110</v>
      </c>
      <c r="C4" s="363"/>
      <c r="D4" s="363"/>
      <c r="E4" s="32"/>
      <c r="F4" s="363" t="s">
        <v>1</v>
      </c>
      <c r="G4" s="363"/>
      <c r="H4" s="363"/>
      <c r="J4" s="363" t="s">
        <v>127</v>
      </c>
      <c r="K4" s="363"/>
      <c r="L4" s="363"/>
      <c r="N4" s="22"/>
      <c r="O4" s="22"/>
      <c r="P4" s="22"/>
    </row>
    <row r="5" spans="1:26" ht="16" customHeight="1">
      <c r="A5" s="356" t="s">
        <v>173</v>
      </c>
      <c r="B5" s="28"/>
      <c r="F5" s="358"/>
      <c r="G5" s="358"/>
      <c r="H5" s="358"/>
      <c r="J5" s="364"/>
      <c r="K5" s="364"/>
      <c r="L5" s="364"/>
      <c r="N5" s="365"/>
      <c r="P5" s="365"/>
    </row>
    <row r="6" spans="1:26" ht="16" customHeight="1">
      <c r="A6" s="356"/>
      <c r="B6" s="28"/>
      <c r="F6" s="358"/>
      <c r="G6" s="358"/>
      <c r="H6" s="358"/>
      <c r="J6" s="364"/>
      <c r="K6" s="364"/>
      <c r="L6" s="364"/>
      <c r="N6" s="365"/>
      <c r="P6" s="365"/>
    </row>
    <row r="7" spans="1:26" ht="16" customHeight="1">
      <c r="A7" s="356"/>
      <c r="B7" s="28"/>
      <c r="F7" s="358"/>
      <c r="G7" s="358"/>
      <c r="H7" s="358"/>
      <c r="J7" s="364"/>
      <c r="K7" s="364"/>
      <c r="L7" s="364"/>
      <c r="N7" s="365"/>
      <c r="P7" s="365"/>
      <c r="Z7" s="327"/>
    </row>
    <row r="8" spans="1:26">
      <c r="A8" s="356"/>
      <c r="B8" s="28"/>
      <c r="F8" s="358"/>
      <c r="G8" s="358"/>
      <c r="H8" s="358"/>
      <c r="J8" s="364"/>
      <c r="K8" s="364"/>
      <c r="L8" s="364"/>
      <c r="N8" s="365"/>
      <c r="P8" s="365"/>
      <c r="Z8" s="327"/>
    </row>
    <row r="9" spans="1:26">
      <c r="A9" s="356"/>
      <c r="B9" s="28"/>
      <c r="F9" s="358"/>
      <c r="G9" s="358"/>
      <c r="H9" s="358"/>
      <c r="J9" s="364"/>
      <c r="K9" s="364"/>
      <c r="L9" s="364"/>
      <c r="N9" s="365"/>
      <c r="P9" s="365"/>
      <c r="Z9" s="327"/>
    </row>
    <row r="10" spans="1:26" ht="16" customHeight="1">
      <c r="B10" s="6"/>
      <c r="F10" s="300"/>
      <c r="G10" s="300"/>
      <c r="H10" s="300"/>
      <c r="J10" s="300"/>
      <c r="K10" s="300"/>
      <c r="L10" s="300"/>
      <c r="P10" s="300"/>
      <c r="Z10" s="327"/>
    </row>
    <row r="11" spans="1:26" ht="16" customHeight="1">
      <c r="A11" s="356" t="s">
        <v>172</v>
      </c>
      <c r="B11" s="22"/>
      <c r="C11" s="22"/>
      <c r="F11" s="357"/>
      <c r="G11" s="357"/>
      <c r="H11" s="357"/>
      <c r="J11" s="362"/>
      <c r="K11" s="362"/>
      <c r="L11" s="362"/>
      <c r="Z11" s="327"/>
    </row>
    <row r="12" spans="1:26" ht="16" customHeight="1">
      <c r="A12" s="356"/>
      <c r="B12" s="22"/>
      <c r="C12" s="22"/>
      <c r="F12" s="357"/>
      <c r="G12" s="357"/>
      <c r="H12" s="357"/>
      <c r="J12" s="362"/>
      <c r="K12" s="362"/>
      <c r="L12" s="362"/>
      <c r="Z12" s="327"/>
    </row>
    <row r="13" spans="1:26" ht="16" customHeight="1">
      <c r="A13" s="356"/>
      <c r="B13" s="22"/>
      <c r="C13" s="22"/>
      <c r="F13" s="357"/>
      <c r="G13" s="357"/>
      <c r="H13" s="357"/>
      <c r="J13" s="362"/>
      <c r="K13" s="362"/>
      <c r="L13" s="362"/>
      <c r="Z13" s="327"/>
    </row>
    <row r="14" spans="1:26" ht="16" customHeight="1">
      <c r="E14" s="302"/>
      <c r="N14" s="363" t="s">
        <v>145</v>
      </c>
      <c r="O14" s="363"/>
      <c r="P14" s="363"/>
      <c r="Z14" s="327"/>
    </row>
    <row r="15" spans="1:26" ht="18" customHeight="1">
      <c r="A15" s="356" t="s">
        <v>171</v>
      </c>
      <c r="B15" s="358"/>
      <c r="C15" s="358"/>
      <c r="D15" s="358"/>
      <c r="E15" s="302"/>
      <c r="N15" s="328"/>
      <c r="O15" s="328"/>
      <c r="P15" s="328"/>
      <c r="T15" s="359"/>
    </row>
    <row r="16" spans="1:26" ht="18" customHeight="1">
      <c r="A16" s="356"/>
      <c r="B16" s="358"/>
      <c r="C16" s="358"/>
      <c r="D16" s="358"/>
      <c r="E16" s="329"/>
      <c r="N16" s="328"/>
      <c r="O16" s="328"/>
      <c r="P16" s="328"/>
      <c r="T16" s="360"/>
    </row>
    <row r="17" spans="1:20" ht="18" customHeight="1">
      <c r="A17" s="356"/>
      <c r="B17" s="358"/>
      <c r="C17" s="358"/>
      <c r="D17" s="358"/>
      <c r="E17" s="329"/>
      <c r="N17" s="328"/>
      <c r="O17" s="328"/>
      <c r="P17" s="328"/>
      <c r="T17" s="360"/>
    </row>
    <row r="18" spans="1:20" ht="18" customHeight="1">
      <c r="A18" s="356"/>
      <c r="B18" s="358"/>
      <c r="C18" s="358"/>
      <c r="D18" s="358"/>
      <c r="E18" s="329"/>
      <c r="N18" s="328"/>
      <c r="O18" s="328"/>
      <c r="P18" s="328"/>
      <c r="T18" s="360"/>
    </row>
    <row r="19" spans="1:20" ht="18" customHeight="1">
      <c r="A19" s="356"/>
      <c r="B19" s="358"/>
      <c r="C19" s="358"/>
      <c r="D19" s="358"/>
      <c r="E19" s="329"/>
      <c r="N19" s="328"/>
      <c r="O19" s="328"/>
      <c r="P19" s="328"/>
      <c r="T19" s="360"/>
    </row>
    <row r="20" spans="1:20">
      <c r="A20" s="23"/>
      <c r="B20" s="22"/>
      <c r="C20" s="22"/>
      <c r="D20" s="22"/>
      <c r="E20" s="32"/>
      <c r="N20" s="300"/>
    </row>
    <row r="21" spans="1:20">
      <c r="A21" s="23"/>
      <c r="B21" s="361"/>
      <c r="C21" s="361"/>
      <c r="D21" s="361"/>
      <c r="E21" s="303"/>
      <c r="N21" s="300"/>
    </row>
    <row r="22" spans="1:20">
      <c r="A22" s="23"/>
      <c r="C22" s="22"/>
      <c r="D22" s="22"/>
      <c r="E22" s="32"/>
      <c r="N22" s="300"/>
    </row>
    <row r="23" spans="1:20" ht="16" customHeight="1">
      <c r="A23" s="356" t="s">
        <v>173</v>
      </c>
      <c r="B23" s="300"/>
      <c r="C23" s="300"/>
      <c r="D23" s="300"/>
      <c r="E23" s="301"/>
      <c r="F23" s="362"/>
      <c r="G23" s="362"/>
      <c r="H23" s="362"/>
      <c r="N23" s="330"/>
    </row>
    <row r="24" spans="1:20" ht="16" customHeight="1">
      <c r="A24" s="356"/>
      <c r="B24" s="300"/>
      <c r="C24" s="300"/>
      <c r="D24" s="300"/>
      <c r="E24" s="301"/>
      <c r="F24" s="362"/>
      <c r="G24" s="362"/>
      <c r="H24" s="362"/>
      <c r="N24" s="330"/>
    </row>
    <row r="25" spans="1:20" ht="16" customHeight="1">
      <c r="A25" s="356"/>
      <c r="B25" s="300"/>
      <c r="C25" s="300"/>
      <c r="D25" s="300"/>
      <c r="E25" s="301"/>
      <c r="F25" s="362"/>
      <c r="G25" s="362"/>
      <c r="H25" s="362"/>
      <c r="N25" s="330"/>
    </row>
    <row r="26" spans="1:20" ht="16" customHeight="1">
      <c r="A26" s="356"/>
      <c r="B26" s="300"/>
      <c r="C26" s="300"/>
      <c r="D26" s="300"/>
      <c r="E26" s="301"/>
      <c r="F26" s="362"/>
      <c r="G26" s="362"/>
      <c r="H26" s="362"/>
      <c r="N26" s="330"/>
    </row>
    <row r="27" spans="1:20" ht="16" customHeight="1">
      <c r="A27" s="356"/>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6" t="s">
        <v>172</v>
      </c>
      <c r="B29" s="300"/>
      <c r="C29" s="300"/>
      <c r="D29" s="300"/>
      <c r="F29" s="357"/>
      <c r="G29" s="357"/>
      <c r="H29" s="357"/>
      <c r="P29" s="300"/>
    </row>
    <row r="30" spans="1:20" ht="16" customHeight="1">
      <c r="A30" s="356"/>
      <c r="B30" s="300"/>
      <c r="C30" s="300"/>
      <c r="D30" s="300"/>
      <c r="F30" s="357"/>
      <c r="G30" s="357"/>
      <c r="H30" s="357"/>
      <c r="P30" s="300"/>
    </row>
    <row r="31" spans="1:20">
      <c r="A31" s="356"/>
      <c r="B31" s="300"/>
      <c r="C31" s="300"/>
      <c r="D31" s="300"/>
      <c r="F31" s="357"/>
      <c r="G31" s="357"/>
      <c r="H31" s="357"/>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N14:P14"/>
    <mergeCell ref="B4:D4"/>
    <mergeCell ref="F4:H4"/>
    <mergeCell ref="J4:L4"/>
    <mergeCell ref="A5:A9"/>
    <mergeCell ref="F5:H9"/>
    <mergeCell ref="J5:L9"/>
    <mergeCell ref="N5:N9"/>
    <mergeCell ref="P5:P9"/>
    <mergeCell ref="A11:A13"/>
    <mergeCell ref="F11:H13"/>
    <mergeCell ref="J11:L13"/>
    <mergeCell ref="A29:A31"/>
    <mergeCell ref="F29:H31"/>
    <mergeCell ref="A15:A19"/>
    <mergeCell ref="B15:D19"/>
    <mergeCell ref="T15:T19"/>
    <mergeCell ref="B21:D21"/>
    <mergeCell ref="A23:A27"/>
    <mergeCell ref="F23:H27"/>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63" t="s">
        <v>110</v>
      </c>
      <c r="D42" s="363"/>
      <c r="E42" s="363"/>
      <c r="F42" s="363"/>
      <c r="G42" s="363"/>
      <c r="H42" s="363"/>
      <c r="I42" s="363"/>
      <c r="J42" s="363"/>
      <c r="K42" s="363"/>
      <c r="L42" s="363"/>
      <c r="M42" s="363"/>
      <c r="N42" s="363"/>
      <c r="P42" s="363" t="s">
        <v>1</v>
      </c>
      <c r="Q42" s="363"/>
      <c r="R42" s="363"/>
      <c r="S42" s="363"/>
      <c r="T42" s="363"/>
      <c r="U42" s="363"/>
      <c r="V42" s="363"/>
      <c r="W42" s="363"/>
      <c r="X42" s="363"/>
      <c r="Y42" s="363"/>
      <c r="Z42" s="363"/>
      <c r="AB42" s="363" t="s">
        <v>127</v>
      </c>
      <c r="AC42" s="363"/>
      <c r="AD42" s="363"/>
      <c r="AE42" s="363"/>
      <c r="AF42" s="363"/>
      <c r="AG42" s="363"/>
      <c r="AH42" s="363"/>
      <c r="AI42" s="363"/>
      <c r="AJ42" s="363"/>
      <c r="AT42" s="363" t="s">
        <v>1</v>
      </c>
      <c r="AU42" s="363"/>
      <c r="AV42" s="363"/>
      <c r="AW42" s="363"/>
      <c r="AX42" s="363"/>
      <c r="AY42" s="363"/>
      <c r="AZ42" s="363"/>
      <c r="BA42" s="363"/>
      <c r="BB42" s="363"/>
      <c r="BC42" s="363"/>
      <c r="BD42" s="363"/>
      <c r="BI42" s="363" t="s">
        <v>1</v>
      </c>
      <c r="BJ42" s="363"/>
      <c r="BK42" s="363"/>
      <c r="BL42" s="363"/>
      <c r="BM42" s="363"/>
      <c r="BN42" s="363"/>
      <c r="BO42" s="363"/>
      <c r="BP42" s="363"/>
      <c r="BQ42" s="363"/>
      <c r="BR42" s="363"/>
      <c r="BS42" s="363"/>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6"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6" t="s">
        <v>173</v>
      </c>
      <c r="AS44" s="28" t="s">
        <v>14</v>
      </c>
      <c r="AT44" s="20">
        <v>0</v>
      </c>
      <c r="AU44" s="20">
        <v>0</v>
      </c>
      <c r="AV44" s="20">
        <v>0</v>
      </c>
      <c r="AW44" s="20">
        <f>AF26</f>
        <v>0</v>
      </c>
      <c r="AX44" s="20">
        <v>0</v>
      </c>
      <c r="AY44" s="20">
        <v>0</v>
      </c>
      <c r="AZ44" s="20">
        <v>0</v>
      </c>
      <c r="BA44" s="20">
        <v>0</v>
      </c>
      <c r="BB44" s="20">
        <v>0</v>
      </c>
      <c r="BC44" s="20">
        <v>0</v>
      </c>
      <c r="BD44" s="20">
        <v>0</v>
      </c>
      <c r="BG44" s="356"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6"/>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6"/>
      <c r="AS45" s="28" t="s">
        <v>203</v>
      </c>
      <c r="AT45" s="20">
        <v>0</v>
      </c>
      <c r="AU45" s="20">
        <v>0</v>
      </c>
      <c r="AV45" s="20">
        <v>0</v>
      </c>
      <c r="AW45" s="20">
        <v>1</v>
      </c>
      <c r="AX45" s="20">
        <f>AK26</f>
        <v>0</v>
      </c>
      <c r="AY45" s="20">
        <v>0</v>
      </c>
      <c r="AZ45" s="20">
        <v>0</v>
      </c>
      <c r="BA45" s="20">
        <v>0</v>
      </c>
      <c r="BB45" s="20">
        <v>0</v>
      </c>
      <c r="BC45" s="20">
        <v>0</v>
      </c>
      <c r="BD45" s="20">
        <v>0</v>
      </c>
      <c r="BG45" s="356"/>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6"/>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6"/>
      <c r="AS46" s="28" t="s">
        <v>204</v>
      </c>
      <c r="AT46" s="20">
        <v>0</v>
      </c>
      <c r="AU46" s="20">
        <v>0</v>
      </c>
      <c r="AV46" s="20">
        <v>0</v>
      </c>
      <c r="AW46" s="20">
        <v>0</v>
      </c>
      <c r="AX46" s="20">
        <v>1</v>
      </c>
      <c r="AY46" s="20">
        <v>0</v>
      </c>
      <c r="AZ46" s="20">
        <f>AR26</f>
        <v>0</v>
      </c>
      <c r="BA46" s="20">
        <v>0</v>
      </c>
      <c r="BB46" s="20">
        <v>0</v>
      </c>
      <c r="BC46" s="20">
        <v>0</v>
      </c>
      <c r="BD46" s="20">
        <v>0</v>
      </c>
      <c r="BG46" s="356"/>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6"/>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6"/>
      <c r="AS47" s="28" t="s">
        <v>27</v>
      </c>
      <c r="AT47" s="20">
        <v>0</v>
      </c>
      <c r="AU47" s="20">
        <v>0</v>
      </c>
      <c r="AV47" s="20">
        <v>0</v>
      </c>
      <c r="AW47" s="20">
        <v>0</v>
      </c>
      <c r="AX47" s="20">
        <v>0</v>
      </c>
      <c r="AY47" s="20">
        <v>0</v>
      </c>
      <c r="AZ47" s="20">
        <v>0</v>
      </c>
      <c r="BA47" s="20">
        <v>0</v>
      </c>
      <c r="BB47" s="20">
        <v>0</v>
      </c>
      <c r="BC47" s="20">
        <v>0</v>
      </c>
      <c r="BD47" s="20">
        <v>0</v>
      </c>
      <c r="BG47" s="356"/>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6"/>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6"/>
      <c r="AS48" s="28" t="s">
        <v>205</v>
      </c>
      <c r="AT48" s="20">
        <v>0</v>
      </c>
      <c r="AU48" s="20">
        <v>0</v>
      </c>
      <c r="AV48" s="20">
        <v>1</v>
      </c>
      <c r="AW48" s="20">
        <v>0</v>
      </c>
      <c r="AX48" s="20">
        <v>0</v>
      </c>
      <c r="AY48" s="20">
        <f>AK13</f>
        <v>0</v>
      </c>
      <c r="AZ48" s="20">
        <v>0</v>
      </c>
      <c r="BA48" s="20">
        <v>0</v>
      </c>
      <c r="BB48" s="20">
        <v>0</v>
      </c>
      <c r="BC48" s="20">
        <v>0</v>
      </c>
      <c r="BD48" s="20">
        <v>0</v>
      </c>
      <c r="BG48" s="356"/>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6"/>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6"/>
      <c r="AS49" s="28" t="s">
        <v>206</v>
      </c>
      <c r="AT49" s="20">
        <v>0</v>
      </c>
      <c r="AU49" s="20">
        <v>0</v>
      </c>
      <c r="AV49" s="20">
        <v>0</v>
      </c>
      <c r="AW49" s="20">
        <v>0</v>
      </c>
      <c r="AX49" s="20">
        <v>0</v>
      </c>
      <c r="AY49" s="20">
        <v>0</v>
      </c>
      <c r="AZ49" s="20">
        <v>0</v>
      </c>
      <c r="BA49" s="20">
        <f>AS13</f>
        <v>0</v>
      </c>
      <c r="BB49" s="20">
        <v>0</v>
      </c>
      <c r="BC49" s="20">
        <v>0</v>
      </c>
      <c r="BD49" s="20">
        <v>0</v>
      </c>
      <c r="BG49" s="356"/>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6"/>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6"/>
      <c r="AS50" s="28" t="s">
        <v>15</v>
      </c>
      <c r="AT50" s="20">
        <v>0</v>
      </c>
      <c r="AU50" s="20">
        <v>0</v>
      </c>
      <c r="AV50" s="20">
        <v>0</v>
      </c>
      <c r="AW50" s="20">
        <v>0</v>
      </c>
      <c r="AX50" s="20">
        <v>0</v>
      </c>
      <c r="AY50" s="20">
        <v>0</v>
      </c>
      <c r="AZ50" s="20">
        <v>1</v>
      </c>
      <c r="BA50" s="20">
        <v>0</v>
      </c>
      <c r="BB50" s="20">
        <v>0</v>
      </c>
      <c r="BC50" s="20">
        <f>AV25+AW23</f>
        <v>0</v>
      </c>
      <c r="BD50" s="20">
        <v>0</v>
      </c>
      <c r="BG50" s="356"/>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6"/>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6"/>
      <c r="AS51" s="28" t="s">
        <v>208</v>
      </c>
      <c r="AT51" s="20">
        <v>0</v>
      </c>
      <c r="AU51" s="20">
        <v>0</v>
      </c>
      <c r="AV51" s="20">
        <v>1</v>
      </c>
      <c r="AW51" s="20">
        <v>1</v>
      </c>
      <c r="AX51" s="20">
        <v>1</v>
      </c>
      <c r="AY51" s="20">
        <v>1</v>
      </c>
      <c r="AZ51" s="20">
        <v>0</v>
      </c>
      <c r="BA51" s="20">
        <v>0</v>
      </c>
      <c r="BB51" s="20">
        <v>0</v>
      </c>
      <c r="BC51" s="20">
        <v>1</v>
      </c>
      <c r="BD51" s="20">
        <v>1</v>
      </c>
      <c r="BG51" s="356"/>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6"/>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6"/>
      <c r="AS52" s="28" t="s">
        <v>21</v>
      </c>
      <c r="AT52" s="20">
        <v>0</v>
      </c>
      <c r="AU52" s="20">
        <v>0</v>
      </c>
      <c r="AV52" s="20">
        <v>0</v>
      </c>
      <c r="AW52" s="20">
        <v>0</v>
      </c>
      <c r="AX52" s="20">
        <v>0</v>
      </c>
      <c r="AY52" s="20">
        <v>0</v>
      </c>
      <c r="AZ52" s="20">
        <v>0</v>
      </c>
      <c r="BA52" s="20">
        <v>0</v>
      </c>
      <c r="BB52" s="20">
        <f>AV13</f>
        <v>0</v>
      </c>
      <c r="BC52" s="20">
        <v>0</v>
      </c>
      <c r="BD52" s="20">
        <v>0</v>
      </c>
      <c r="BG52" s="356"/>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6"/>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6"/>
      <c r="AS53" s="28" t="s">
        <v>207</v>
      </c>
      <c r="AT53" s="20">
        <v>0</v>
      </c>
      <c r="AU53" s="20">
        <v>0</v>
      </c>
      <c r="AV53" s="20">
        <v>1</v>
      </c>
      <c r="AW53" s="20">
        <v>1</v>
      </c>
      <c r="AX53" s="20">
        <v>1</v>
      </c>
      <c r="AY53" s="20">
        <v>1</v>
      </c>
      <c r="AZ53" s="20">
        <v>1</v>
      </c>
      <c r="BA53" s="20">
        <v>1</v>
      </c>
      <c r="BB53" s="20">
        <v>0</v>
      </c>
      <c r="BC53" s="20">
        <v>0</v>
      </c>
      <c r="BD53" s="20">
        <v>0</v>
      </c>
      <c r="BG53" s="356"/>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6"/>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6"/>
      <c r="AS54" s="28" t="s">
        <v>20</v>
      </c>
      <c r="AT54" s="20">
        <v>0</v>
      </c>
      <c r="AU54" s="20">
        <v>0</v>
      </c>
      <c r="AV54" s="20">
        <v>0</v>
      </c>
      <c r="AW54" s="20">
        <v>0</v>
      </c>
      <c r="AX54" s="20">
        <v>0</v>
      </c>
      <c r="AY54" s="20">
        <v>0</v>
      </c>
      <c r="AZ54" s="20">
        <v>0</v>
      </c>
      <c r="BA54" s="20">
        <v>0</v>
      </c>
      <c r="BB54" s="20">
        <v>0</v>
      </c>
      <c r="BC54" s="20">
        <v>0</v>
      </c>
      <c r="BD54" s="20">
        <f>AV27</f>
        <v>0</v>
      </c>
      <c r="BG54" s="356"/>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6"/>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6"/>
      <c r="AS55" s="28" t="s">
        <v>209</v>
      </c>
      <c r="AT55" s="20">
        <v>0</v>
      </c>
      <c r="AU55" s="20">
        <v>0</v>
      </c>
      <c r="AV55" s="20">
        <v>0</v>
      </c>
      <c r="AW55" s="20">
        <v>0</v>
      </c>
      <c r="AX55" s="20">
        <v>0</v>
      </c>
      <c r="AY55" s="20">
        <v>0</v>
      </c>
      <c r="AZ55" s="20">
        <v>0</v>
      </c>
      <c r="BA55" s="20">
        <v>0</v>
      </c>
      <c r="BB55" s="20">
        <v>0</v>
      </c>
      <c r="BC55" s="20">
        <v>0</v>
      </c>
      <c r="BD55" s="20">
        <v>1</v>
      </c>
      <c r="BG55" s="356"/>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63"/>
      <c r="Q56" s="363"/>
      <c r="R56" s="363"/>
      <c r="S56" s="363"/>
      <c r="T56" s="363"/>
      <c r="U56" s="363"/>
      <c r="V56" s="363"/>
      <c r="W56" s="363"/>
      <c r="X56" s="363"/>
      <c r="Y56" s="363"/>
      <c r="Z56" s="363"/>
      <c r="AB56" s="363"/>
      <c r="AC56" s="363"/>
      <c r="AD56" s="363"/>
      <c r="AE56" s="363"/>
      <c r="AF56" s="363"/>
      <c r="AG56" s="363"/>
      <c r="AH56" s="363"/>
      <c r="AI56" s="363"/>
      <c r="AJ56" s="363"/>
      <c r="AL56" s="229"/>
      <c r="AN56" s="229"/>
      <c r="AT56" s="363"/>
      <c r="AU56" s="363"/>
      <c r="AV56" s="363"/>
      <c r="AW56" s="363"/>
      <c r="AX56" s="363"/>
      <c r="AY56" s="363"/>
      <c r="AZ56" s="363"/>
      <c r="BA56" s="363"/>
      <c r="BB56" s="363"/>
      <c r="BC56" s="363"/>
      <c r="BD56" s="363"/>
      <c r="BI56" s="363"/>
      <c r="BJ56" s="363"/>
      <c r="BK56" s="363"/>
      <c r="BL56" s="363"/>
      <c r="BM56" s="363"/>
      <c r="BN56" s="363"/>
      <c r="BO56" s="363"/>
      <c r="BP56" s="363"/>
      <c r="BQ56" s="363"/>
      <c r="BR56" s="363"/>
      <c r="BS56" s="363"/>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63" t="s">
        <v>383</v>
      </c>
      <c r="Q58" s="363"/>
      <c r="R58" s="363"/>
      <c r="S58" s="363"/>
      <c r="T58" s="363"/>
      <c r="U58" s="363"/>
      <c r="V58" s="363"/>
      <c r="W58" s="363"/>
      <c r="X58" s="363"/>
      <c r="Y58" s="363"/>
      <c r="Z58" s="363"/>
      <c r="AB58" s="363"/>
      <c r="AC58" s="363"/>
      <c r="AD58" s="363"/>
      <c r="AE58" s="363"/>
      <c r="AF58" s="363"/>
      <c r="AG58" s="363"/>
      <c r="AH58" s="363"/>
      <c r="AI58" s="363"/>
      <c r="AJ58" s="363"/>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6" t="s">
        <v>171</v>
      </c>
      <c r="B63" s="3" t="s">
        <v>177</v>
      </c>
      <c r="C63" s="20">
        <f>D26</f>
        <v>50000</v>
      </c>
      <c r="D63" s="20">
        <v>0</v>
      </c>
      <c r="E63" s="20">
        <v>0</v>
      </c>
      <c r="F63" s="20">
        <v>0</v>
      </c>
      <c r="G63" s="20">
        <v>0</v>
      </c>
      <c r="H63" s="20">
        <v>0</v>
      </c>
      <c r="I63" s="20">
        <v>0</v>
      </c>
      <c r="J63" s="20">
        <v>0</v>
      </c>
      <c r="K63" s="20">
        <v>0</v>
      </c>
      <c r="L63" s="20">
        <v>0</v>
      </c>
      <c r="M63" s="20">
        <v>0</v>
      </c>
      <c r="N63" s="20">
        <v>0</v>
      </c>
      <c r="O63" s="370"/>
      <c r="P63" s="371"/>
      <c r="AJ63" s="36"/>
      <c r="AL63" s="368" t="s">
        <v>1</v>
      </c>
      <c r="AM63" s="158" t="s">
        <v>177</v>
      </c>
      <c r="AN63" s="7">
        <f>SUM(C63:M63)</f>
        <v>50000</v>
      </c>
      <c r="AR63" s="133"/>
      <c r="AS63" s="133"/>
      <c r="AT63" s="133"/>
      <c r="AU63" s="133"/>
      <c r="AV63" s="17"/>
      <c r="AW63" s="36"/>
      <c r="AX63" s="36"/>
      <c r="AY63" s="36"/>
    </row>
    <row r="64" spans="1:71" ht="18" customHeight="1">
      <c r="A64" s="356"/>
      <c r="B64" s="3" t="s">
        <v>178</v>
      </c>
      <c r="C64" s="20">
        <v>0</v>
      </c>
      <c r="D64" s="20">
        <v>0</v>
      </c>
      <c r="E64" s="20">
        <v>0</v>
      </c>
      <c r="F64" s="20">
        <f>D13</f>
        <v>43000</v>
      </c>
      <c r="G64" s="20">
        <v>0</v>
      </c>
      <c r="H64" s="20">
        <v>0</v>
      </c>
      <c r="I64" s="20">
        <v>0</v>
      </c>
      <c r="J64" s="20">
        <v>0</v>
      </c>
      <c r="K64" s="20">
        <v>0</v>
      </c>
      <c r="L64" s="20">
        <v>0</v>
      </c>
      <c r="M64" s="20">
        <v>0</v>
      </c>
      <c r="N64" s="20">
        <v>0</v>
      </c>
      <c r="O64" s="370"/>
      <c r="P64" s="371"/>
      <c r="AL64" s="368"/>
      <c r="AM64" s="158" t="s">
        <v>178</v>
      </c>
      <c r="AN64" s="186">
        <f>SUM(C64:M64)</f>
        <v>43000</v>
      </c>
      <c r="AR64" s="204"/>
      <c r="AS64" s="204"/>
      <c r="AT64" s="204"/>
      <c r="AU64" s="204"/>
      <c r="AV64" s="17"/>
      <c r="AW64" s="36"/>
      <c r="AX64" s="36"/>
      <c r="AY64" s="36"/>
    </row>
    <row r="65" spans="1:54" ht="18" customHeight="1">
      <c r="A65" s="356"/>
      <c r="B65" s="3" t="s">
        <v>28</v>
      </c>
      <c r="C65" s="20">
        <v>0</v>
      </c>
      <c r="D65" s="20">
        <v>0</v>
      </c>
      <c r="E65" s="20">
        <v>0</v>
      </c>
      <c r="F65" s="20">
        <v>0</v>
      </c>
      <c r="G65" s="20">
        <f>H13</f>
        <v>43000</v>
      </c>
      <c r="H65" s="20">
        <v>0</v>
      </c>
      <c r="I65" s="20">
        <v>0</v>
      </c>
      <c r="J65" s="20">
        <v>0</v>
      </c>
      <c r="K65" s="20">
        <v>0</v>
      </c>
      <c r="L65" s="20">
        <v>0</v>
      </c>
      <c r="M65" s="20">
        <v>0</v>
      </c>
      <c r="N65" s="20">
        <v>0</v>
      </c>
      <c r="O65" s="369"/>
      <c r="AL65" s="368"/>
      <c r="AM65" s="158" t="s">
        <v>28</v>
      </c>
      <c r="AN65" s="7">
        <f>SUM(C65:M65)</f>
        <v>43000</v>
      </c>
      <c r="AR65" s="133"/>
      <c r="AS65" s="133"/>
      <c r="AT65" s="133"/>
      <c r="AU65" s="133"/>
      <c r="AV65" s="17"/>
      <c r="AW65" s="36"/>
      <c r="AX65" s="36"/>
      <c r="AY65" s="36"/>
    </row>
    <row r="66" spans="1:54" ht="18" customHeight="1">
      <c r="A66" s="356"/>
      <c r="B66" s="3" t="s">
        <v>0</v>
      </c>
      <c r="C66" s="20">
        <v>0</v>
      </c>
      <c r="D66" s="20">
        <f>H26</f>
        <v>50000</v>
      </c>
      <c r="E66" s="20">
        <v>0</v>
      </c>
      <c r="F66" s="20">
        <v>0</v>
      </c>
      <c r="G66" s="20">
        <v>0</v>
      </c>
      <c r="H66" s="20">
        <v>0</v>
      </c>
      <c r="I66" s="20">
        <v>0</v>
      </c>
      <c r="J66" s="20">
        <v>0</v>
      </c>
      <c r="K66" s="20">
        <v>0</v>
      </c>
      <c r="L66" s="20">
        <v>0</v>
      </c>
      <c r="M66" s="20">
        <v>0</v>
      </c>
      <c r="N66" s="20">
        <v>0</v>
      </c>
      <c r="O66" s="369"/>
      <c r="AL66" s="368"/>
      <c r="AM66" s="158" t="s">
        <v>0</v>
      </c>
      <c r="AN66" s="7">
        <f>SUM(D66:M66)</f>
        <v>50000</v>
      </c>
      <c r="AR66" s="133"/>
      <c r="AS66" s="133"/>
      <c r="AT66" s="133"/>
      <c r="AU66" s="133"/>
      <c r="AV66" s="17"/>
      <c r="AW66" s="36"/>
      <c r="AX66" s="36"/>
      <c r="AY66" s="36"/>
    </row>
    <row r="67" spans="1:54" ht="18" customHeight="1">
      <c r="A67" s="356"/>
      <c r="B67" s="3" t="s">
        <v>37</v>
      </c>
      <c r="C67" s="20">
        <v>0</v>
      </c>
      <c r="D67" s="20">
        <v>0</v>
      </c>
      <c r="E67" s="20">
        <f>M26</f>
        <v>47500</v>
      </c>
      <c r="F67" s="20">
        <v>0</v>
      </c>
      <c r="G67" s="20">
        <v>0</v>
      </c>
      <c r="H67" s="20">
        <v>0</v>
      </c>
      <c r="I67" s="20">
        <v>0</v>
      </c>
      <c r="J67" s="20">
        <v>0</v>
      </c>
      <c r="K67" s="20">
        <v>0</v>
      </c>
      <c r="L67" s="20">
        <v>0</v>
      </c>
      <c r="M67" s="20">
        <v>0</v>
      </c>
      <c r="N67" s="20">
        <v>0</v>
      </c>
      <c r="O67" s="369"/>
      <c r="AL67" s="368"/>
      <c r="AM67" s="158" t="s">
        <v>37</v>
      </c>
      <c r="AN67" s="7">
        <f>SUM(D67:M67)</f>
        <v>47500</v>
      </c>
      <c r="AR67" s="133"/>
      <c r="AS67" s="133"/>
      <c r="AT67" s="133"/>
      <c r="AU67" s="133"/>
      <c r="AV67" s="17"/>
      <c r="AW67" s="36"/>
      <c r="AX67" s="36"/>
      <c r="AY67" s="36"/>
    </row>
    <row r="68" spans="1:54" ht="18" customHeight="1">
      <c r="A68" s="356"/>
      <c r="B68" s="3" t="s">
        <v>38</v>
      </c>
      <c r="C68" s="20">
        <v>0</v>
      </c>
      <c r="D68" s="20">
        <v>0</v>
      </c>
      <c r="E68" s="20">
        <v>0</v>
      </c>
      <c r="F68" s="20">
        <v>0</v>
      </c>
      <c r="G68" s="20">
        <v>0</v>
      </c>
      <c r="H68" s="20">
        <f>M13</f>
        <v>41000</v>
      </c>
      <c r="I68" s="20">
        <v>0</v>
      </c>
      <c r="J68" s="20">
        <v>0</v>
      </c>
      <c r="K68" s="20">
        <v>0</v>
      </c>
      <c r="L68" s="20">
        <v>0</v>
      </c>
      <c r="M68" s="20">
        <v>0</v>
      </c>
      <c r="N68" s="20">
        <v>0</v>
      </c>
      <c r="O68" s="369"/>
      <c r="AL68" s="368"/>
      <c r="AM68" s="158" t="s">
        <v>38</v>
      </c>
      <c r="AN68" s="7">
        <f>SUM(C68:M68)</f>
        <v>41000</v>
      </c>
      <c r="AR68" s="133"/>
      <c r="AS68" s="133"/>
      <c r="AT68" s="133"/>
      <c r="AU68" s="133"/>
      <c r="AV68" s="17"/>
      <c r="AW68" s="36"/>
      <c r="AX68" s="36"/>
      <c r="AY68" s="36"/>
    </row>
    <row r="69" spans="1:54" ht="16" customHeight="1">
      <c r="A69" s="356"/>
      <c r="B69" s="3" t="s">
        <v>13</v>
      </c>
      <c r="C69" s="20">
        <v>0</v>
      </c>
      <c r="D69" s="20">
        <v>0</v>
      </c>
      <c r="E69" s="20">
        <v>0</v>
      </c>
      <c r="F69" s="20">
        <v>0</v>
      </c>
      <c r="G69" s="20">
        <v>0</v>
      </c>
      <c r="H69" s="20">
        <v>0</v>
      </c>
      <c r="I69" s="20">
        <f>R25</f>
        <v>20500</v>
      </c>
      <c r="J69" s="20">
        <v>0</v>
      </c>
      <c r="K69" s="20">
        <v>0</v>
      </c>
      <c r="L69" s="20">
        <v>0</v>
      </c>
      <c r="M69" s="20">
        <f>R27</f>
        <v>26500</v>
      </c>
      <c r="N69" s="20">
        <v>0</v>
      </c>
      <c r="O69" s="369"/>
      <c r="AL69" s="368"/>
      <c r="AM69" s="158" t="s">
        <v>13</v>
      </c>
      <c r="AN69" s="7">
        <f>SUM(C69:M69)</f>
        <v>47000</v>
      </c>
      <c r="AR69" s="133"/>
      <c r="AS69" s="133"/>
      <c r="AT69" s="133"/>
      <c r="AU69" s="133"/>
      <c r="AV69" s="17"/>
      <c r="AW69" s="36"/>
      <c r="AX69" s="36"/>
      <c r="AY69" s="36"/>
    </row>
    <row r="70" spans="1:54" ht="16" customHeight="1">
      <c r="A70" s="356"/>
      <c r="B70" s="3" t="s">
        <v>23</v>
      </c>
      <c r="C70" s="20">
        <v>0</v>
      </c>
      <c r="D70" s="20">
        <v>0</v>
      </c>
      <c r="E70" s="20">
        <v>0</v>
      </c>
      <c r="F70" s="20">
        <v>0</v>
      </c>
      <c r="G70" s="20">
        <v>0</v>
      </c>
      <c r="H70" s="20">
        <v>0</v>
      </c>
      <c r="I70" s="20">
        <v>0</v>
      </c>
      <c r="J70" s="20">
        <v>0</v>
      </c>
      <c r="K70" s="20">
        <f>R13</f>
        <v>6400</v>
      </c>
      <c r="L70" s="20">
        <v>0</v>
      </c>
      <c r="M70" s="20">
        <v>0</v>
      </c>
      <c r="N70" s="20">
        <v>0</v>
      </c>
      <c r="O70" s="369"/>
      <c r="AL70" s="368"/>
      <c r="AM70" s="158" t="s">
        <v>23</v>
      </c>
      <c r="AN70" s="7">
        <f>SUM(C70:M70)</f>
        <v>6400</v>
      </c>
      <c r="AR70" s="133"/>
      <c r="AS70" s="133"/>
      <c r="AT70" s="133"/>
      <c r="AU70" s="133"/>
      <c r="AV70" s="17"/>
      <c r="AW70" s="36"/>
      <c r="AX70" s="36"/>
      <c r="AY70" s="36"/>
    </row>
    <row r="71" spans="1:54" ht="16" customHeight="1">
      <c r="A71" s="356"/>
      <c r="B71" s="3" t="s">
        <v>210</v>
      </c>
      <c r="C71" s="20">
        <v>0</v>
      </c>
      <c r="D71" s="20">
        <v>0</v>
      </c>
      <c r="E71" s="20">
        <v>0</v>
      </c>
      <c r="F71" s="20">
        <v>0</v>
      </c>
      <c r="G71" s="20">
        <v>0</v>
      </c>
      <c r="H71" s="20">
        <v>0</v>
      </c>
      <c r="I71" s="20">
        <v>0</v>
      </c>
      <c r="J71" s="20">
        <v>0</v>
      </c>
      <c r="K71" s="20">
        <v>0</v>
      </c>
      <c r="L71" s="20">
        <f>V13</f>
        <v>6275</v>
      </c>
      <c r="M71" s="20">
        <v>0</v>
      </c>
      <c r="N71" s="20">
        <v>0</v>
      </c>
      <c r="O71" s="369"/>
      <c r="AL71" s="368"/>
      <c r="AM71" s="158" t="s">
        <v>22</v>
      </c>
      <c r="AN71" s="7">
        <f>SUM(C71:M71)</f>
        <v>6275</v>
      </c>
      <c r="AR71" s="133"/>
      <c r="AS71" s="133"/>
      <c r="AT71" s="133"/>
      <c r="AU71" s="133"/>
      <c r="AV71" s="17"/>
      <c r="AW71" s="36"/>
      <c r="AX71" s="36"/>
      <c r="AY71" s="36"/>
      <c r="BB71" s="33"/>
    </row>
    <row r="72" spans="1:54" ht="16" customHeight="1">
      <c r="A72" s="356"/>
      <c r="B72" s="3" t="s">
        <v>133</v>
      </c>
      <c r="C72" s="20">
        <v>0</v>
      </c>
      <c r="D72" s="20">
        <v>0</v>
      </c>
      <c r="E72" s="20">
        <v>0</v>
      </c>
      <c r="F72" s="20">
        <v>0</v>
      </c>
      <c r="G72" s="20">
        <v>0</v>
      </c>
      <c r="H72" s="20">
        <v>0</v>
      </c>
      <c r="I72" s="20">
        <v>0</v>
      </c>
      <c r="J72" s="20">
        <f>W24</f>
        <v>15500</v>
      </c>
      <c r="K72" s="20">
        <v>0</v>
      </c>
      <c r="L72" s="20">
        <v>0</v>
      </c>
      <c r="M72" s="20">
        <v>0</v>
      </c>
      <c r="N72" s="20">
        <v>0</v>
      </c>
      <c r="O72" s="369"/>
      <c r="AL72" s="368"/>
      <c r="AM72" s="158" t="s">
        <v>133</v>
      </c>
      <c r="AN72" s="7">
        <f>SUM(C72:M72)</f>
        <v>15500</v>
      </c>
      <c r="AR72" s="133"/>
      <c r="AS72" s="133"/>
      <c r="AT72" s="133"/>
      <c r="AU72" s="133"/>
      <c r="AV72" s="17"/>
      <c r="AW72" s="36"/>
      <c r="AX72" s="36"/>
      <c r="AY72" s="36"/>
      <c r="BB72" s="33"/>
    </row>
    <row r="73" spans="1:54" ht="16" customHeight="1">
      <c r="A73" s="356"/>
      <c r="B73" s="3" t="s">
        <v>134</v>
      </c>
      <c r="C73" s="20">
        <v>0</v>
      </c>
      <c r="D73" s="20">
        <v>0</v>
      </c>
      <c r="E73" s="20">
        <v>0</v>
      </c>
      <c r="F73" s="20">
        <v>0</v>
      </c>
      <c r="G73" s="20">
        <v>0</v>
      </c>
      <c r="H73" s="20">
        <v>0</v>
      </c>
      <c r="I73" s="20">
        <v>0</v>
      </c>
      <c r="J73" s="20">
        <v>0</v>
      </c>
      <c r="K73" s="20">
        <v>0</v>
      </c>
      <c r="L73" s="20">
        <v>0</v>
      </c>
      <c r="M73" s="20">
        <v>0</v>
      </c>
      <c r="N73" s="20">
        <f>Z27</f>
        <v>26500</v>
      </c>
      <c r="O73" s="369"/>
      <c r="AL73" s="368"/>
      <c r="AM73" s="158" t="s">
        <v>134</v>
      </c>
      <c r="AN73" s="7">
        <f>SUM(C73:N73)</f>
        <v>26500</v>
      </c>
      <c r="AR73" s="164"/>
      <c r="AS73" s="164"/>
      <c r="AT73" s="164"/>
      <c r="AU73" s="164"/>
      <c r="AV73" s="17"/>
      <c r="AW73" s="36"/>
      <c r="AX73" s="36"/>
      <c r="AY73" s="36"/>
      <c r="BB73" s="33"/>
    </row>
    <row r="74" spans="1:54">
      <c r="A74" s="23"/>
      <c r="C74" s="363"/>
      <c r="D74" s="363"/>
      <c r="E74" s="363"/>
      <c r="F74" s="363"/>
      <c r="G74" s="363"/>
      <c r="H74" s="363"/>
      <c r="I74" s="363"/>
      <c r="J74" s="363"/>
      <c r="K74" s="363"/>
      <c r="L74" s="363"/>
      <c r="M74" s="363"/>
      <c r="N74" s="363"/>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63"/>
      <c r="D76" s="363"/>
      <c r="E76" s="363"/>
      <c r="F76" s="363"/>
      <c r="G76" s="363"/>
      <c r="H76" s="363"/>
      <c r="I76" s="363"/>
      <c r="J76" s="363"/>
      <c r="K76" s="363"/>
      <c r="L76" s="363"/>
      <c r="M76" s="363"/>
      <c r="N76" s="363"/>
      <c r="O76" s="22"/>
      <c r="AN76" s="134"/>
      <c r="AR76" s="17"/>
      <c r="AS76" s="17"/>
      <c r="AT76" s="17"/>
      <c r="AU76" s="17"/>
      <c r="AV76" s="17"/>
      <c r="AW76" s="36"/>
      <c r="AX76" s="36"/>
      <c r="AY76" s="36"/>
    </row>
    <row r="77" spans="1:54" ht="16" customHeight="1">
      <c r="A77" s="356"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6"/>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6"/>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6"/>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6"/>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6"/>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6"/>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6"/>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6"/>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6"/>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6"/>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6"/>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63"/>
      <c r="Q89" s="363"/>
      <c r="R89" s="363"/>
      <c r="S89" s="363"/>
      <c r="T89" s="363"/>
      <c r="U89" s="363"/>
      <c r="V89" s="363"/>
      <c r="W89" s="363"/>
      <c r="X89" s="363"/>
      <c r="Y89" s="363"/>
      <c r="Z89" s="363"/>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63"/>
      <c r="Q91" s="363"/>
      <c r="R91" s="363"/>
      <c r="S91" s="363"/>
      <c r="T91" s="363"/>
      <c r="U91" s="363"/>
      <c r="V91" s="363"/>
      <c r="W91" s="363"/>
      <c r="X91" s="363"/>
      <c r="Y91" s="363"/>
      <c r="Z91" s="363"/>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66" t="s">
        <v>121</v>
      </c>
      <c r="B99" s="366"/>
      <c r="C99" s="366"/>
      <c r="D99" s="366"/>
      <c r="E99" s="366"/>
      <c r="F99" s="366"/>
      <c r="G99" s="366"/>
      <c r="H99" s="366"/>
      <c r="I99" s="366"/>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63" t="s">
        <v>122</v>
      </c>
      <c r="B101" s="363"/>
      <c r="C101" s="363"/>
      <c r="D101" s="363"/>
      <c r="E101" s="363"/>
      <c r="F101" s="363"/>
      <c r="G101" s="363"/>
      <c r="H101" s="363"/>
      <c r="I101" s="363"/>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6"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6"/>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6"/>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6"/>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6"/>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6"/>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6"/>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6"/>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6"/>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6"/>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6"/>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6"/>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67"/>
      <c r="N115" s="367"/>
      <c r="O115" s="367"/>
      <c r="P115" s="367"/>
      <c r="Q115" s="367"/>
      <c r="R115" s="367"/>
      <c r="S115" s="367"/>
      <c r="T115" s="367"/>
      <c r="U115" s="367"/>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63" t="s">
        <v>123</v>
      </c>
      <c r="B117" s="363"/>
      <c r="C117" s="363"/>
      <c r="D117" s="363"/>
      <c r="E117" s="363"/>
      <c r="F117" s="363"/>
      <c r="G117" s="363"/>
      <c r="H117" s="363"/>
      <c r="I117" s="363"/>
      <c r="AN117" s="36"/>
      <c r="AO117" s="36"/>
      <c r="AP117" s="36"/>
      <c r="AQ117" s="36"/>
      <c r="AR117" s="36"/>
    </row>
    <row r="118" spans="1:44">
      <c r="AN118" s="36"/>
      <c r="AO118" s="36"/>
      <c r="AP118" s="36"/>
      <c r="AQ118" s="36"/>
      <c r="AR118" s="36"/>
    </row>
    <row r="119" spans="1:44" ht="16" customHeight="1">
      <c r="A119" s="356"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6"/>
      <c r="B120" s="3" t="s">
        <v>178</v>
      </c>
      <c r="C120" s="186">
        <f t="shared" si="34"/>
        <v>43000</v>
      </c>
      <c r="E120" s="186">
        <v>43000</v>
      </c>
      <c r="G120" s="186">
        <v>0</v>
      </c>
      <c r="I120" s="27">
        <f t="shared" ref="I120:I129" si="35">C120-E120-G120</f>
        <v>0</v>
      </c>
      <c r="AN120" s="36"/>
      <c r="AO120" s="36"/>
      <c r="AP120" s="36"/>
      <c r="AQ120" s="36"/>
      <c r="AR120" s="36"/>
    </row>
    <row r="121" spans="1:44">
      <c r="A121" s="356"/>
      <c r="B121" s="3" t="s">
        <v>28</v>
      </c>
      <c r="C121" s="186">
        <f t="shared" si="34"/>
        <v>43000</v>
      </c>
      <c r="E121" s="7">
        <v>-2075</v>
      </c>
      <c r="G121" s="7">
        <v>45075</v>
      </c>
      <c r="I121" s="27">
        <f t="shared" si="35"/>
        <v>0</v>
      </c>
      <c r="AN121" s="36"/>
      <c r="AO121" s="36"/>
      <c r="AP121" s="36"/>
      <c r="AQ121" s="36"/>
      <c r="AR121" s="36"/>
    </row>
    <row r="122" spans="1:44">
      <c r="A122" s="356"/>
      <c r="B122" s="3" t="s">
        <v>0</v>
      </c>
      <c r="C122" s="186">
        <f t="shared" si="34"/>
        <v>50000</v>
      </c>
      <c r="E122" s="7">
        <v>-2575</v>
      </c>
      <c r="G122" s="7">
        <v>52575</v>
      </c>
      <c r="I122" s="27">
        <f t="shared" si="35"/>
        <v>0</v>
      </c>
      <c r="AN122" s="36"/>
      <c r="AO122" s="36"/>
      <c r="AP122" s="36"/>
      <c r="AQ122" s="36"/>
      <c r="AR122" s="36"/>
    </row>
    <row r="123" spans="1:44">
      <c r="A123" s="356"/>
      <c r="B123" s="3" t="s">
        <v>37</v>
      </c>
      <c r="C123" s="186">
        <f t="shared" si="34"/>
        <v>47500</v>
      </c>
      <c r="E123" s="7">
        <v>-550</v>
      </c>
      <c r="G123" s="7">
        <v>48050</v>
      </c>
      <c r="I123" s="27">
        <f t="shared" si="35"/>
        <v>0</v>
      </c>
      <c r="AN123" s="36"/>
      <c r="AO123" s="36"/>
      <c r="AP123" s="36"/>
      <c r="AQ123" s="36"/>
      <c r="AR123" s="36"/>
    </row>
    <row r="124" spans="1:44">
      <c r="A124" s="356"/>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6"/>
      <c r="B125" s="3" t="s">
        <v>13</v>
      </c>
      <c r="C125" s="186">
        <f t="shared" si="34"/>
        <v>47000</v>
      </c>
      <c r="E125" s="7">
        <v>-5075</v>
      </c>
      <c r="G125" s="7">
        <v>52075</v>
      </c>
      <c r="I125" s="27">
        <f t="shared" si="35"/>
        <v>0</v>
      </c>
      <c r="AN125" s="36"/>
      <c r="AO125" s="36"/>
      <c r="AP125" s="36"/>
      <c r="AQ125" s="36"/>
      <c r="AR125" s="36"/>
    </row>
    <row r="126" spans="1:44">
      <c r="A126" s="356"/>
      <c r="B126" s="3" t="s">
        <v>23</v>
      </c>
      <c r="C126" s="186">
        <f t="shared" si="34"/>
        <v>6400</v>
      </c>
      <c r="E126" s="7">
        <v>-9700</v>
      </c>
      <c r="G126" s="7">
        <v>16100</v>
      </c>
      <c r="I126" s="27">
        <f t="shared" si="35"/>
        <v>0</v>
      </c>
      <c r="AN126" s="36"/>
      <c r="AO126" s="36"/>
      <c r="AP126" s="36"/>
      <c r="AQ126" s="36"/>
      <c r="AR126" s="36"/>
    </row>
    <row r="127" spans="1:44">
      <c r="A127" s="356"/>
      <c r="B127" s="3" t="s">
        <v>22</v>
      </c>
      <c r="C127" s="186">
        <f t="shared" si="34"/>
        <v>6275</v>
      </c>
      <c r="E127" s="7">
        <v>-125</v>
      </c>
      <c r="G127" s="7">
        <v>6400</v>
      </c>
      <c r="I127" s="27">
        <f t="shared" si="35"/>
        <v>0</v>
      </c>
      <c r="AN127" s="36"/>
      <c r="AO127" s="36"/>
      <c r="AP127" s="36"/>
      <c r="AQ127" s="36"/>
      <c r="AR127" s="36"/>
    </row>
    <row r="128" spans="1:44">
      <c r="A128" s="356"/>
      <c r="B128" s="3" t="s">
        <v>133</v>
      </c>
      <c r="C128" s="186">
        <f t="shared" si="34"/>
        <v>15500</v>
      </c>
      <c r="E128" s="7">
        <v>-350</v>
      </c>
      <c r="G128" s="7">
        <v>15850</v>
      </c>
      <c r="I128" s="27">
        <f t="shared" si="35"/>
        <v>0</v>
      </c>
      <c r="AN128" s="36"/>
      <c r="AO128" s="36"/>
      <c r="AP128" s="36"/>
      <c r="AQ128" s="36"/>
      <c r="AR128" s="36"/>
    </row>
    <row r="129" spans="1:44">
      <c r="A129" s="356"/>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66" t="s">
        <v>125</v>
      </c>
      <c r="B135" s="366"/>
      <c r="C135" s="366"/>
      <c r="D135" s="366"/>
      <c r="E135" s="366"/>
      <c r="F135" s="366"/>
      <c r="G135" s="366"/>
      <c r="H135" s="366"/>
      <c r="I135" s="366"/>
      <c r="J135" s="44"/>
      <c r="K135" s="44"/>
    </row>
    <row r="136" spans="1:44" ht="16" customHeight="1">
      <c r="A136" s="356" t="s">
        <v>171</v>
      </c>
      <c r="B136" s="3" t="s">
        <v>177</v>
      </c>
      <c r="C136" s="7">
        <f t="shared" ref="C136:C146" si="36">AN63</f>
        <v>50000</v>
      </c>
      <c r="D136" s="7">
        <f t="array" ref="D136:D146">TRANSPOSE(BI57:BS57)</f>
        <v>0</v>
      </c>
      <c r="F136" s="7" t="s">
        <v>19</v>
      </c>
      <c r="G136" s="7" t="s">
        <v>19</v>
      </c>
      <c r="H136" s="7" t="s">
        <v>19</v>
      </c>
      <c r="J136" s="181"/>
    </row>
    <row r="137" spans="1:44" ht="16" customHeight="1">
      <c r="A137" s="356"/>
      <c r="B137" s="3" t="s">
        <v>178</v>
      </c>
      <c r="C137" s="186">
        <f t="shared" si="36"/>
        <v>43000</v>
      </c>
      <c r="D137" s="186">
        <v>0</v>
      </c>
      <c r="F137" s="186" t="s">
        <v>19</v>
      </c>
      <c r="G137" s="186" t="s">
        <v>19</v>
      </c>
      <c r="H137" s="186" t="s">
        <v>19</v>
      </c>
      <c r="J137" s="181"/>
    </row>
    <row r="138" spans="1:44">
      <c r="A138" s="356"/>
      <c r="B138" s="3" t="s">
        <v>28</v>
      </c>
      <c r="C138" s="186">
        <f t="shared" si="36"/>
        <v>43000</v>
      </c>
      <c r="D138" s="7">
        <v>2075</v>
      </c>
      <c r="F138" s="7">
        <f>C138/D138</f>
        <v>20.722891566265059</v>
      </c>
      <c r="G138" s="7">
        <f>F138-1</f>
        <v>19.722891566265059</v>
      </c>
      <c r="H138" s="7">
        <f>G138/F138</f>
        <v>0.95174418604651168</v>
      </c>
    </row>
    <row r="139" spans="1:44">
      <c r="A139" s="356"/>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6"/>
      <c r="B140" s="3" t="s">
        <v>37</v>
      </c>
      <c r="C140" s="186">
        <f t="shared" si="36"/>
        <v>47500</v>
      </c>
      <c r="D140" s="7">
        <v>550</v>
      </c>
      <c r="F140" s="7">
        <f t="shared" si="37"/>
        <v>86.36363636363636</v>
      </c>
      <c r="G140" s="7">
        <f t="shared" si="38"/>
        <v>85.36363636363636</v>
      </c>
      <c r="H140" s="7">
        <f t="shared" si="39"/>
        <v>0.98842105263157898</v>
      </c>
    </row>
    <row r="141" spans="1:44">
      <c r="A141" s="356"/>
      <c r="B141" s="3" t="s">
        <v>38</v>
      </c>
      <c r="C141" s="186">
        <f t="shared" si="36"/>
        <v>41000</v>
      </c>
      <c r="D141" s="7">
        <v>50</v>
      </c>
      <c r="F141" s="7">
        <f t="shared" si="37"/>
        <v>820</v>
      </c>
      <c r="G141" s="7">
        <f t="shared" si="38"/>
        <v>819</v>
      </c>
      <c r="H141" s="7">
        <f t="shared" si="39"/>
        <v>0.99878048780487805</v>
      </c>
    </row>
    <row r="142" spans="1:44">
      <c r="A142" s="356"/>
      <c r="B142" s="3" t="s">
        <v>13</v>
      </c>
      <c r="C142" s="186">
        <f t="shared" si="36"/>
        <v>47000</v>
      </c>
      <c r="D142" s="7">
        <v>5075</v>
      </c>
      <c r="F142" s="7">
        <f t="shared" si="37"/>
        <v>9.2610837438423648</v>
      </c>
      <c r="G142" s="7">
        <f t="shared" si="38"/>
        <v>8.2610837438423648</v>
      </c>
      <c r="H142" s="7">
        <f t="shared" si="39"/>
        <v>0.89202127659574471</v>
      </c>
    </row>
    <row r="143" spans="1:44">
      <c r="A143" s="356"/>
      <c r="B143" s="3" t="s">
        <v>23</v>
      </c>
      <c r="C143" s="186">
        <f t="shared" si="36"/>
        <v>6400</v>
      </c>
      <c r="D143" s="7">
        <v>100</v>
      </c>
      <c r="F143" s="7">
        <f t="shared" si="37"/>
        <v>64</v>
      </c>
      <c r="G143" s="7">
        <f t="shared" si="38"/>
        <v>63</v>
      </c>
      <c r="H143" s="7">
        <f t="shared" si="39"/>
        <v>0.984375</v>
      </c>
    </row>
    <row r="144" spans="1:44">
      <c r="A144" s="356"/>
      <c r="B144" s="3" t="s">
        <v>22</v>
      </c>
      <c r="C144" s="186">
        <f t="shared" si="36"/>
        <v>6275</v>
      </c>
      <c r="D144" s="7">
        <v>0</v>
      </c>
      <c r="F144" s="186" t="s">
        <v>19</v>
      </c>
      <c r="G144" s="186" t="s">
        <v>19</v>
      </c>
      <c r="H144" s="186" t="s">
        <v>19</v>
      </c>
    </row>
    <row r="145" spans="1:8">
      <c r="A145" s="356"/>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6"/>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 ref="P91:Z91"/>
    <mergeCell ref="A77:A88"/>
    <mergeCell ref="P89:Z89"/>
    <mergeCell ref="C74:N74"/>
    <mergeCell ref="C76:N76"/>
    <mergeCell ref="A136:A146"/>
    <mergeCell ref="A99:I99"/>
    <mergeCell ref="M115:U115"/>
    <mergeCell ref="A135:I135"/>
    <mergeCell ref="A119:A129"/>
    <mergeCell ref="A103:A114"/>
    <mergeCell ref="A117:I117"/>
    <mergeCell ref="A101:I101"/>
    <mergeCell ref="BI56:BS56"/>
    <mergeCell ref="AR44:AR55"/>
    <mergeCell ref="BG44:BG55"/>
    <mergeCell ref="AT42:BD42"/>
    <mergeCell ref="BI42:BS42"/>
    <mergeCell ref="AT56:BD56"/>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63" t="s">
        <v>110</v>
      </c>
      <c r="D42" s="363"/>
      <c r="E42" s="363"/>
      <c r="F42" s="363"/>
      <c r="G42" s="363"/>
      <c r="H42" s="363"/>
      <c r="I42" s="363"/>
      <c r="J42" s="363"/>
      <c r="K42" s="363"/>
      <c r="L42" s="363"/>
      <c r="M42" s="363"/>
      <c r="N42" s="363"/>
      <c r="O42" s="363"/>
      <c r="P42" s="363"/>
      <c r="Q42" s="363"/>
      <c r="R42" s="363"/>
      <c r="T42" s="363" t="s">
        <v>1</v>
      </c>
      <c r="U42" s="363"/>
      <c r="V42" s="363"/>
      <c r="W42" s="363"/>
      <c r="X42" s="363"/>
      <c r="Y42" s="363"/>
      <c r="Z42" s="363"/>
      <c r="AA42" s="363"/>
      <c r="AB42" s="363"/>
      <c r="AC42" s="363"/>
      <c r="AD42" s="363"/>
      <c r="AE42" s="363"/>
      <c r="AF42" s="363"/>
      <c r="AG42" s="363"/>
      <c r="AH42" s="363"/>
      <c r="AJ42" s="363" t="s">
        <v>127</v>
      </c>
      <c r="AK42" s="363"/>
      <c r="AL42" s="363"/>
      <c r="AM42" s="363"/>
      <c r="AN42" s="363"/>
      <c r="AO42" s="363"/>
      <c r="AP42" s="363"/>
      <c r="AQ42" s="363"/>
      <c r="AR42" s="363"/>
      <c r="BA42" s="363" t="s">
        <v>1</v>
      </c>
      <c r="BB42" s="363"/>
      <c r="BC42" s="363"/>
      <c r="BD42" s="363"/>
      <c r="BE42" s="363"/>
      <c r="BF42" s="363"/>
      <c r="BG42" s="363"/>
      <c r="BH42" s="363"/>
      <c r="BI42" s="363"/>
      <c r="BJ42" s="363"/>
      <c r="BK42" s="363"/>
      <c r="BL42" s="363"/>
      <c r="BM42" s="363"/>
      <c r="BN42" s="363"/>
      <c r="BO42" s="363"/>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6"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6"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6"/>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6"/>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6"/>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6"/>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6"/>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6"/>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6"/>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6"/>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6"/>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6"/>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6"/>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6"/>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6"/>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6"/>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6"/>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6"/>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6"/>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6"/>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6"/>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6"/>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6"/>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6"/>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6"/>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6"/>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6"/>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6"/>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6"/>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6"/>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6"/>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6"/>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63"/>
      <c r="U60" s="363"/>
      <c r="V60" s="363"/>
      <c r="W60" s="363"/>
      <c r="X60" s="363"/>
      <c r="Y60" s="363"/>
      <c r="Z60" s="363"/>
      <c r="AA60" s="363"/>
      <c r="AB60" s="363"/>
      <c r="AC60" s="363"/>
      <c r="AD60" s="363"/>
      <c r="AE60" s="363"/>
      <c r="AF60" s="363"/>
      <c r="AG60" s="363"/>
      <c r="AH60" s="363"/>
      <c r="AJ60" s="363"/>
      <c r="AK60" s="363"/>
      <c r="AL60" s="363"/>
      <c r="AM60" s="363"/>
      <c r="AN60" s="363"/>
      <c r="AO60" s="363"/>
      <c r="AP60" s="363"/>
      <c r="AQ60" s="363"/>
      <c r="AR60" s="363"/>
      <c r="AT60" s="162" t="s">
        <v>104</v>
      </c>
      <c r="AV60" s="162" t="s">
        <v>9</v>
      </c>
      <c r="AZ60" s="19"/>
      <c r="BA60" s="363" t="s">
        <v>261</v>
      </c>
      <c r="BB60" s="363"/>
      <c r="BC60" s="363"/>
      <c r="BD60" s="363"/>
      <c r="BE60" s="363"/>
      <c r="BF60" s="363"/>
      <c r="BG60" s="363"/>
      <c r="BH60" s="363"/>
      <c r="BI60" s="363"/>
      <c r="BJ60" s="363"/>
      <c r="BK60" s="363"/>
      <c r="BL60" s="363"/>
      <c r="BM60" s="363"/>
      <c r="BN60" s="363"/>
      <c r="BO60" s="363"/>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63" t="s">
        <v>130</v>
      </c>
      <c r="U62" s="363"/>
      <c r="V62" s="363"/>
      <c r="W62" s="363"/>
      <c r="X62" s="363"/>
      <c r="Y62" s="363"/>
      <c r="Z62" s="363"/>
      <c r="AA62" s="363"/>
      <c r="AB62" s="363"/>
      <c r="AC62" s="363"/>
      <c r="AD62" s="363"/>
      <c r="AE62" s="363"/>
      <c r="AF62" s="363"/>
      <c r="AG62" s="363"/>
      <c r="AH62" s="363"/>
      <c r="AJ62" s="363" t="s">
        <v>211</v>
      </c>
      <c r="AK62" s="363"/>
      <c r="AL62" s="363"/>
      <c r="AM62" s="363"/>
      <c r="AN62" s="363"/>
      <c r="AO62" s="363"/>
      <c r="AP62" s="363"/>
      <c r="AQ62" s="363"/>
      <c r="AR62" s="363"/>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6"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71" t="s">
        <v>253</v>
      </c>
      <c r="AT66" s="356" t="s">
        <v>1</v>
      </c>
      <c r="AU66" s="3" t="s">
        <v>177</v>
      </c>
      <c r="AV66" s="7">
        <f>SUM(C66:R66)</f>
        <v>50000</v>
      </c>
      <c r="AW66" s="36"/>
      <c r="AX66" s="164"/>
      <c r="AY66" s="164"/>
      <c r="AZ66" s="224"/>
      <c r="BA66" s="224"/>
      <c r="BB66" s="224"/>
      <c r="BC66" s="224"/>
      <c r="BD66" s="224"/>
      <c r="BE66" s="224"/>
      <c r="BF66" s="25"/>
    </row>
    <row r="67" spans="1:58" ht="18" customHeight="1">
      <c r="A67" s="356"/>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71"/>
      <c r="AT67" s="356"/>
      <c r="AU67" s="3" t="s">
        <v>178</v>
      </c>
      <c r="AV67" s="186">
        <f>SUM(C67:R67)</f>
        <v>43000</v>
      </c>
      <c r="AW67" s="36"/>
      <c r="AX67" s="204"/>
      <c r="AY67" s="204"/>
      <c r="AZ67" s="224"/>
      <c r="BA67" s="224"/>
      <c r="BB67" s="224"/>
      <c r="BC67" s="224"/>
      <c r="BD67" s="224"/>
      <c r="BE67" s="224"/>
      <c r="BF67" s="25"/>
    </row>
    <row r="68" spans="1:58" ht="18" customHeight="1">
      <c r="A68" s="356"/>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9"/>
      <c r="AT68" s="356"/>
      <c r="AU68" s="3" t="s">
        <v>28</v>
      </c>
      <c r="AV68" s="186">
        <f>SUM(C68:R68)</f>
        <v>41000</v>
      </c>
      <c r="AW68" s="36"/>
      <c r="AX68" s="164"/>
      <c r="AY68" s="164"/>
      <c r="AZ68" s="224"/>
      <c r="BA68" s="224"/>
      <c r="BB68" s="224"/>
      <c r="BC68" s="224"/>
      <c r="BD68" s="224"/>
      <c r="BE68" s="224"/>
      <c r="BF68" s="25"/>
    </row>
    <row r="69" spans="1:58" ht="18" customHeight="1">
      <c r="A69" s="356"/>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9"/>
      <c r="AT69" s="356"/>
      <c r="AU69" s="3" t="s">
        <v>0</v>
      </c>
      <c r="AV69" s="186">
        <f>SUM(D69:R69)</f>
        <v>47500</v>
      </c>
      <c r="AW69" s="36"/>
      <c r="AX69" s="164"/>
      <c r="AY69" s="164"/>
      <c r="AZ69" s="224"/>
      <c r="BA69" s="224"/>
      <c r="BB69" s="224"/>
      <c r="BC69" s="224"/>
      <c r="BD69" s="224"/>
      <c r="BE69" s="224"/>
      <c r="BF69" s="25"/>
    </row>
    <row r="70" spans="1:58" ht="18" customHeight="1">
      <c r="A70" s="356"/>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9"/>
      <c r="AT70" s="356"/>
      <c r="AU70" s="3" t="s">
        <v>37</v>
      </c>
      <c r="AV70" s="186">
        <f>SUM(D70:R70)</f>
        <v>47000</v>
      </c>
      <c r="AW70" s="36"/>
      <c r="AX70" s="164"/>
      <c r="AY70" s="164"/>
      <c r="AZ70" s="224"/>
      <c r="BA70" s="224"/>
      <c r="BB70" s="224"/>
      <c r="BC70" s="224"/>
      <c r="BD70" s="224"/>
      <c r="BE70" s="224"/>
      <c r="BF70" s="25"/>
    </row>
    <row r="71" spans="1:58" ht="18" customHeight="1">
      <c r="A71" s="356"/>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9"/>
      <c r="AT71" s="356"/>
      <c r="AU71" s="3" t="s">
        <v>38</v>
      </c>
      <c r="AV71" s="186">
        <f t="shared" ref="AV71:AV80" si="4">SUM(C71:R71)</f>
        <v>41000</v>
      </c>
      <c r="AW71" s="36"/>
      <c r="AX71" s="164"/>
      <c r="AY71" s="164"/>
      <c r="AZ71" s="224"/>
      <c r="BA71" s="224"/>
      <c r="BB71" s="224"/>
      <c r="BC71" s="224"/>
      <c r="BD71" s="224"/>
      <c r="BE71" s="224"/>
      <c r="BF71" s="25"/>
    </row>
    <row r="72" spans="1:58" ht="16" customHeight="1">
      <c r="A72" s="356"/>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9"/>
      <c r="AT72" s="356"/>
      <c r="AU72" s="3" t="s">
        <v>13</v>
      </c>
      <c r="AV72" s="186">
        <f t="shared" si="4"/>
        <v>42000</v>
      </c>
      <c r="AW72" s="36"/>
      <c r="AX72" s="164"/>
      <c r="AY72" s="164"/>
      <c r="AZ72" s="224"/>
      <c r="BA72" s="224"/>
      <c r="BB72" s="224"/>
      <c r="BC72" s="224"/>
      <c r="BD72" s="224"/>
      <c r="BE72" s="224"/>
      <c r="BF72" s="25"/>
    </row>
    <row r="73" spans="1:58" ht="16" customHeight="1">
      <c r="A73" s="356"/>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9"/>
      <c r="AT73" s="356"/>
      <c r="AU73" s="3" t="s">
        <v>23</v>
      </c>
      <c r="AV73" s="186">
        <f t="shared" si="4"/>
        <v>6400</v>
      </c>
      <c r="AW73" s="36"/>
      <c r="AX73" s="164"/>
      <c r="AY73" s="164"/>
      <c r="AZ73" s="224"/>
      <c r="BA73" s="224"/>
      <c r="BB73" s="224"/>
      <c r="BC73" s="224"/>
      <c r="BD73" s="224"/>
      <c r="BE73" s="224"/>
      <c r="BF73" s="25"/>
    </row>
    <row r="74" spans="1:58" ht="16" customHeight="1">
      <c r="A74" s="356"/>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9"/>
      <c r="AT74" s="356"/>
      <c r="AU74" s="3" t="s">
        <v>22</v>
      </c>
      <c r="AV74" s="186">
        <f t="shared" si="4"/>
        <v>6275</v>
      </c>
      <c r="AW74" s="36"/>
      <c r="AX74" s="164"/>
      <c r="AY74" s="164"/>
      <c r="AZ74" s="224"/>
      <c r="BA74" s="224"/>
      <c r="BB74" s="224"/>
      <c r="BC74" s="224"/>
      <c r="BD74" s="224"/>
      <c r="BE74" s="224"/>
      <c r="BF74" s="25"/>
    </row>
    <row r="75" spans="1:58" ht="16" customHeight="1">
      <c r="A75" s="356"/>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9"/>
      <c r="AT75" s="356"/>
      <c r="AU75" s="3" t="s">
        <v>133</v>
      </c>
      <c r="AV75" s="186">
        <f t="shared" si="4"/>
        <v>15150</v>
      </c>
      <c r="AW75" s="36"/>
      <c r="AX75" s="164"/>
      <c r="AY75" s="164"/>
      <c r="AZ75" s="224"/>
      <c r="BA75" s="224"/>
      <c r="BB75" s="224"/>
      <c r="BC75" s="224"/>
      <c r="BD75" s="224"/>
      <c r="BE75" s="224"/>
      <c r="BF75" s="25"/>
    </row>
    <row r="76" spans="1:58" ht="16" customHeight="1">
      <c r="A76" s="356"/>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9"/>
      <c r="AT76" s="356"/>
      <c r="AU76" s="3" t="s">
        <v>134</v>
      </c>
      <c r="AV76" s="186">
        <f t="shared" si="4"/>
        <v>26000</v>
      </c>
      <c r="AW76" s="36"/>
      <c r="AX76" s="164"/>
      <c r="AY76" s="164"/>
      <c r="AZ76" s="224"/>
      <c r="BA76" s="224"/>
      <c r="BB76" s="224"/>
      <c r="BC76" s="224"/>
      <c r="BD76" s="224"/>
      <c r="BE76" s="224"/>
      <c r="BF76" s="25"/>
    </row>
    <row r="77" spans="1:58" ht="16" customHeight="1">
      <c r="A77" s="356"/>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9"/>
      <c r="AT77" s="356"/>
      <c r="AU77" s="3" t="s">
        <v>32</v>
      </c>
      <c r="AV77" s="186">
        <f t="shared" si="4"/>
        <v>3000.4</v>
      </c>
      <c r="AW77" s="36"/>
      <c r="AX77" s="165"/>
      <c r="AY77" s="164"/>
      <c r="AZ77" s="224"/>
      <c r="BA77" s="224"/>
      <c r="BB77" s="224"/>
      <c r="BC77" s="224"/>
      <c r="BD77" s="224"/>
      <c r="BE77" s="224"/>
      <c r="BF77" s="25"/>
    </row>
    <row r="78" spans="1:58" ht="16" customHeight="1">
      <c r="A78" s="356"/>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9"/>
      <c r="AT78" s="356"/>
      <c r="AU78" s="3" t="s">
        <v>33</v>
      </c>
      <c r="AV78" s="186">
        <f t="shared" si="4"/>
        <v>20000</v>
      </c>
      <c r="AW78" s="36"/>
      <c r="AX78" s="164"/>
      <c r="AY78" s="164"/>
      <c r="AZ78" s="224"/>
      <c r="BA78" s="224"/>
      <c r="BB78" s="224"/>
      <c r="BC78" s="224"/>
      <c r="BD78" s="224"/>
      <c r="BE78" s="224"/>
      <c r="BF78" s="25"/>
    </row>
    <row r="79" spans="1:58" ht="16" customHeight="1">
      <c r="A79" s="356"/>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9"/>
      <c r="AT79" s="356"/>
      <c r="AU79" s="3" t="s">
        <v>42</v>
      </c>
      <c r="AV79" s="186">
        <f t="shared" si="4"/>
        <v>1200</v>
      </c>
      <c r="AW79" s="36"/>
      <c r="AX79" s="36"/>
      <c r="AY79" s="36"/>
      <c r="AZ79" s="224"/>
      <c r="BA79" s="224"/>
      <c r="BB79" s="224"/>
      <c r="BC79" s="224"/>
      <c r="BD79" s="224"/>
      <c r="BE79" s="224"/>
      <c r="BF79" s="25"/>
    </row>
    <row r="80" spans="1:58" ht="16" customHeight="1">
      <c r="A80" s="356"/>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9"/>
      <c r="AT80" s="356"/>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6"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6"/>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6"/>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6"/>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6"/>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6"/>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6"/>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6"/>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6"/>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6"/>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6"/>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6"/>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6"/>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6"/>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6"/>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6"/>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63" t="s">
        <v>106</v>
      </c>
      <c r="U101" s="363"/>
      <c r="V101" s="363"/>
      <c r="W101" s="363"/>
      <c r="X101" s="363"/>
      <c r="Y101" s="363"/>
      <c r="Z101" s="363"/>
      <c r="AA101" s="363"/>
      <c r="AB101" s="363"/>
      <c r="AC101" s="363"/>
      <c r="AD101" s="363"/>
      <c r="AE101" s="363"/>
      <c r="AF101" s="363"/>
      <c r="AG101" s="363"/>
      <c r="AH101" s="363"/>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63" t="s">
        <v>115</v>
      </c>
      <c r="U103" s="363"/>
      <c r="V103" s="363"/>
      <c r="W103" s="363"/>
      <c r="X103" s="363"/>
      <c r="Y103" s="363"/>
      <c r="Z103" s="363"/>
      <c r="AA103" s="363"/>
      <c r="AB103" s="363"/>
      <c r="AC103" s="363"/>
      <c r="AD103" s="363"/>
      <c r="AE103" s="363"/>
      <c r="AF103" s="363"/>
      <c r="AG103" s="363"/>
      <c r="AH103" s="363"/>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63" t="s">
        <v>122</v>
      </c>
      <c r="B111" s="363"/>
      <c r="C111" s="363"/>
      <c r="D111" s="363"/>
      <c r="E111" s="363"/>
      <c r="F111" s="363"/>
      <c r="G111" s="363"/>
      <c r="H111" s="363"/>
      <c r="I111" s="363"/>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6"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6"/>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6"/>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6"/>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6"/>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6"/>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6"/>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6"/>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6"/>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6"/>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6"/>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6"/>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6"/>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6"/>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6"/>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6"/>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63" t="s">
        <v>123</v>
      </c>
      <c r="B131" s="363"/>
      <c r="C131" s="363"/>
      <c r="D131" s="363"/>
      <c r="E131" s="363"/>
      <c r="F131" s="363"/>
      <c r="G131" s="363"/>
      <c r="H131" s="363"/>
      <c r="I131" s="363"/>
    </row>
    <row r="133" spans="1:25" ht="16" customHeight="1">
      <c r="A133" s="356"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6"/>
      <c r="B134" s="3" t="s">
        <v>178</v>
      </c>
      <c r="C134" s="186">
        <f t="shared" si="13"/>
        <v>43000</v>
      </c>
      <c r="E134" s="186">
        <v>43000</v>
      </c>
      <c r="G134" s="186">
        <v>0</v>
      </c>
      <c r="I134" s="27">
        <f t="shared" ref="I134:I147" si="14">C134-E134-G134</f>
        <v>0</v>
      </c>
    </row>
    <row r="135" spans="1:25">
      <c r="A135" s="356"/>
      <c r="B135" s="3" t="s">
        <v>28</v>
      </c>
      <c r="C135" s="186">
        <f t="shared" si="13"/>
        <v>41000</v>
      </c>
      <c r="E135" s="7">
        <v>-2075</v>
      </c>
      <c r="G135" s="7">
        <v>43075</v>
      </c>
      <c r="I135" s="27">
        <f t="shared" si="14"/>
        <v>0</v>
      </c>
    </row>
    <row r="136" spans="1:25">
      <c r="A136" s="356"/>
      <c r="B136" s="3" t="s">
        <v>0</v>
      </c>
      <c r="C136" s="186">
        <f t="shared" si="13"/>
        <v>47500</v>
      </c>
      <c r="E136" s="7">
        <v>-2575</v>
      </c>
      <c r="G136" s="7">
        <v>50075</v>
      </c>
      <c r="I136" s="27">
        <f t="shared" si="14"/>
        <v>0</v>
      </c>
    </row>
    <row r="137" spans="1:25">
      <c r="A137" s="356"/>
      <c r="B137" s="3" t="s">
        <v>37</v>
      </c>
      <c r="C137" s="186">
        <f t="shared" si="13"/>
        <v>47000</v>
      </c>
      <c r="E137" s="7">
        <v>-545</v>
      </c>
      <c r="G137" s="7">
        <v>47545</v>
      </c>
      <c r="I137" s="27">
        <f t="shared" si="14"/>
        <v>0</v>
      </c>
    </row>
    <row r="138" spans="1:25">
      <c r="A138" s="356"/>
      <c r="B138" s="3" t="s">
        <v>38</v>
      </c>
      <c r="C138" s="186">
        <f t="shared" si="13"/>
        <v>41000</v>
      </c>
      <c r="E138" s="7">
        <v>-45</v>
      </c>
      <c r="G138" s="7">
        <v>41045</v>
      </c>
      <c r="I138" s="27">
        <f t="shared" si="14"/>
        <v>0</v>
      </c>
    </row>
    <row r="139" spans="1:25">
      <c r="A139" s="356"/>
      <c r="B139" s="3" t="s">
        <v>13</v>
      </c>
      <c r="C139" s="186">
        <f t="shared" si="13"/>
        <v>42000</v>
      </c>
      <c r="E139" s="7">
        <v>-5075</v>
      </c>
      <c r="G139" s="7">
        <v>47075</v>
      </c>
      <c r="I139" s="27">
        <f t="shared" si="14"/>
        <v>0</v>
      </c>
    </row>
    <row r="140" spans="1:25">
      <c r="A140" s="356"/>
      <c r="B140" s="3" t="s">
        <v>23</v>
      </c>
      <c r="C140" s="186">
        <f t="shared" si="13"/>
        <v>6400</v>
      </c>
      <c r="D140" s="162" t="s">
        <v>116</v>
      </c>
      <c r="E140" s="7">
        <v>-9700</v>
      </c>
      <c r="F140" s="162" t="s">
        <v>116</v>
      </c>
      <c r="G140" s="7">
        <v>16100</v>
      </c>
      <c r="H140" s="138" t="s">
        <v>25</v>
      </c>
      <c r="I140" s="27">
        <f t="shared" si="14"/>
        <v>0</v>
      </c>
    </row>
    <row r="141" spans="1:25">
      <c r="A141" s="356"/>
      <c r="B141" s="3" t="s">
        <v>22</v>
      </c>
      <c r="C141" s="186">
        <f t="shared" si="13"/>
        <v>6275</v>
      </c>
      <c r="E141" s="7">
        <v>-125</v>
      </c>
      <c r="G141" s="7">
        <v>6400</v>
      </c>
      <c r="I141" s="27">
        <f t="shared" si="14"/>
        <v>0</v>
      </c>
    </row>
    <row r="142" spans="1:25">
      <c r="A142" s="356"/>
      <c r="B142" s="3" t="s">
        <v>133</v>
      </c>
      <c r="C142" s="186">
        <f t="shared" si="13"/>
        <v>15150</v>
      </c>
      <c r="E142" s="7">
        <v>-367.99979999999999</v>
      </c>
      <c r="G142" s="7">
        <v>15517.9998</v>
      </c>
      <c r="I142" s="27">
        <f t="shared" si="14"/>
        <v>0</v>
      </c>
    </row>
    <row r="143" spans="1:25">
      <c r="A143" s="356"/>
      <c r="B143" s="3" t="s">
        <v>134</v>
      </c>
      <c r="C143" s="186">
        <f t="shared" si="13"/>
        <v>26000</v>
      </c>
      <c r="E143" s="7">
        <v>-526.99969999999996</v>
      </c>
      <c r="G143" s="7">
        <v>26526.9997</v>
      </c>
      <c r="I143" s="27">
        <f t="shared" si="14"/>
        <v>0</v>
      </c>
    </row>
    <row r="144" spans="1:25">
      <c r="A144" s="356"/>
      <c r="B144" s="3" t="s">
        <v>32</v>
      </c>
      <c r="C144" s="186">
        <f t="shared" si="13"/>
        <v>3000.4</v>
      </c>
      <c r="E144" s="7">
        <v>-22999.599999999999</v>
      </c>
      <c r="G144" s="7">
        <v>26000</v>
      </c>
      <c r="I144" s="27">
        <f t="shared" si="14"/>
        <v>0</v>
      </c>
    </row>
    <row r="145" spans="1:9">
      <c r="A145" s="356"/>
      <c r="B145" s="3" t="s">
        <v>33</v>
      </c>
      <c r="C145" s="186">
        <f t="shared" si="13"/>
        <v>20000</v>
      </c>
      <c r="E145" s="7">
        <v>-5000</v>
      </c>
      <c r="G145" s="7">
        <v>25000</v>
      </c>
      <c r="I145" s="27">
        <f t="shared" si="14"/>
        <v>0</v>
      </c>
    </row>
    <row r="146" spans="1:9">
      <c r="A146" s="356"/>
      <c r="B146" s="3" t="s">
        <v>42</v>
      </c>
      <c r="C146" s="186">
        <f t="shared" si="13"/>
        <v>1200</v>
      </c>
      <c r="E146" s="7">
        <v>-4800</v>
      </c>
      <c r="G146" s="7">
        <v>6000</v>
      </c>
      <c r="I146" s="27">
        <f t="shared" si="14"/>
        <v>0</v>
      </c>
    </row>
    <row r="147" spans="1:9">
      <c r="A147" s="356"/>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6" t="s">
        <v>171</v>
      </c>
      <c r="B155" s="3" t="s">
        <v>177</v>
      </c>
      <c r="C155" s="7">
        <f t="shared" ref="C155:C169" si="15">AV66</f>
        <v>50000</v>
      </c>
      <c r="D155" s="7">
        <f t="array" ref="D155:D169">TRANSPOSE(T61:AH61)</f>
        <v>0</v>
      </c>
      <c r="F155" s="7" t="s">
        <v>19</v>
      </c>
    </row>
    <row r="156" spans="1:9" ht="16" customHeight="1">
      <c r="A156" s="356"/>
      <c r="B156" s="3" t="s">
        <v>178</v>
      </c>
      <c r="C156" s="186">
        <f t="shared" si="15"/>
        <v>43000</v>
      </c>
      <c r="D156" s="186">
        <v>0</v>
      </c>
      <c r="F156" s="186" t="s">
        <v>19</v>
      </c>
    </row>
    <row r="157" spans="1:9">
      <c r="A157" s="356"/>
      <c r="B157" s="3" t="s">
        <v>28</v>
      </c>
      <c r="C157" s="186">
        <f t="shared" si="15"/>
        <v>41000</v>
      </c>
      <c r="D157" s="7">
        <v>43075</v>
      </c>
      <c r="F157" s="7">
        <f t="shared" ref="F157:F169" si="16">C157/D157</f>
        <v>0.9518282066163668</v>
      </c>
    </row>
    <row r="158" spans="1:9">
      <c r="A158" s="356"/>
      <c r="B158" s="3" t="s">
        <v>0</v>
      </c>
      <c r="C158" s="186">
        <f t="shared" si="15"/>
        <v>47500</v>
      </c>
      <c r="D158" s="7">
        <v>50075</v>
      </c>
      <c r="F158" s="7">
        <f t="shared" si="16"/>
        <v>0.94857713429855217</v>
      </c>
    </row>
    <row r="159" spans="1:9">
      <c r="A159" s="356"/>
      <c r="B159" s="3" t="s">
        <v>37</v>
      </c>
      <c r="C159" s="186">
        <f t="shared" si="15"/>
        <v>47000</v>
      </c>
      <c r="D159" s="7">
        <v>47545</v>
      </c>
      <c r="F159" s="7">
        <f t="shared" si="16"/>
        <v>0.98853717530760332</v>
      </c>
    </row>
    <row r="160" spans="1:9">
      <c r="A160" s="356"/>
      <c r="B160" s="3" t="s">
        <v>38</v>
      </c>
      <c r="C160" s="186">
        <f t="shared" si="15"/>
        <v>41000</v>
      </c>
      <c r="D160" s="7">
        <v>41045</v>
      </c>
      <c r="F160" s="7">
        <f t="shared" si="16"/>
        <v>0.99890364234376905</v>
      </c>
    </row>
    <row r="161" spans="1:9">
      <c r="A161" s="356"/>
      <c r="B161" s="3" t="s">
        <v>13</v>
      </c>
      <c r="C161" s="186">
        <f t="shared" si="15"/>
        <v>42000</v>
      </c>
      <c r="D161" s="7">
        <v>47075</v>
      </c>
      <c r="F161" s="7">
        <f t="shared" si="16"/>
        <v>0.89219330855018586</v>
      </c>
    </row>
    <row r="162" spans="1:9">
      <c r="A162" s="356"/>
      <c r="B162" s="3" t="s">
        <v>23</v>
      </c>
      <c r="C162" s="186">
        <f t="shared" si="15"/>
        <v>6400</v>
      </c>
      <c r="D162" s="7">
        <v>16100</v>
      </c>
      <c r="F162" s="7">
        <f t="shared" si="16"/>
        <v>0.39751552795031053</v>
      </c>
    </row>
    <row r="163" spans="1:9">
      <c r="A163" s="356"/>
      <c r="B163" s="3" t="s">
        <v>22</v>
      </c>
      <c r="C163" s="186">
        <f t="shared" si="15"/>
        <v>6275</v>
      </c>
      <c r="D163" s="7">
        <v>6400</v>
      </c>
      <c r="F163" s="7">
        <f t="shared" si="16"/>
        <v>0.98046875</v>
      </c>
    </row>
    <row r="164" spans="1:9">
      <c r="A164" s="356"/>
      <c r="B164" s="3" t="s">
        <v>133</v>
      </c>
      <c r="C164" s="186">
        <f t="shared" si="15"/>
        <v>15150</v>
      </c>
      <c r="D164" s="7">
        <v>15517.9998</v>
      </c>
      <c r="F164" s="7">
        <f t="shared" si="16"/>
        <v>0.9762856163975463</v>
      </c>
    </row>
    <row r="165" spans="1:9">
      <c r="A165" s="356"/>
      <c r="B165" s="3" t="s">
        <v>134</v>
      </c>
      <c r="C165" s="186">
        <f t="shared" si="15"/>
        <v>26000</v>
      </c>
      <c r="D165" s="7">
        <v>26526.9997</v>
      </c>
      <c r="F165" s="7">
        <f t="shared" si="16"/>
        <v>0.98013346002337387</v>
      </c>
    </row>
    <row r="166" spans="1:9">
      <c r="A166" s="356"/>
      <c r="B166" s="3" t="s">
        <v>32</v>
      </c>
      <c r="C166" s="186">
        <f t="shared" si="15"/>
        <v>3000.4</v>
      </c>
      <c r="D166" s="7">
        <v>26000</v>
      </c>
      <c r="F166" s="7">
        <f t="shared" si="16"/>
        <v>0.1154</v>
      </c>
    </row>
    <row r="167" spans="1:9">
      <c r="A167" s="356"/>
      <c r="B167" s="3" t="s">
        <v>33</v>
      </c>
      <c r="C167" s="186">
        <f t="shared" si="15"/>
        <v>20000</v>
      </c>
      <c r="D167" s="7">
        <v>25000</v>
      </c>
      <c r="F167" s="7">
        <f t="shared" si="16"/>
        <v>0.8</v>
      </c>
    </row>
    <row r="168" spans="1:9">
      <c r="A168" s="356"/>
      <c r="B168" s="3" t="s">
        <v>42</v>
      </c>
      <c r="C168" s="186">
        <f t="shared" si="15"/>
        <v>1200</v>
      </c>
      <c r="D168" s="7">
        <v>6000</v>
      </c>
      <c r="F168" s="7">
        <f t="shared" si="16"/>
        <v>0.2</v>
      </c>
    </row>
    <row r="169" spans="1:9">
      <c r="A169" s="356"/>
      <c r="B169" s="3" t="s">
        <v>34</v>
      </c>
      <c r="C169" s="186">
        <f t="shared" si="15"/>
        <v>1799.98</v>
      </c>
      <c r="D169" s="7">
        <v>15050</v>
      </c>
      <c r="F169" s="7">
        <f t="shared" si="16"/>
        <v>0.1196</v>
      </c>
    </row>
    <row r="170" spans="1:9">
      <c r="C170" s="162"/>
      <c r="D170" s="142"/>
      <c r="F170" s="159"/>
    </row>
    <row r="175" spans="1:9" ht="47">
      <c r="A175" s="366" t="s">
        <v>126</v>
      </c>
      <c r="B175" s="366"/>
      <c r="C175" s="366"/>
      <c r="D175" s="366"/>
      <c r="E175" s="366"/>
      <c r="F175" s="366"/>
      <c r="G175" s="366"/>
      <c r="H175" s="366"/>
      <c r="I175" s="366"/>
    </row>
    <row r="177" spans="1:6">
      <c r="A177" s="356" t="s">
        <v>179</v>
      </c>
      <c r="B177" s="3" t="str">
        <f t="array" ref="B177:B185">TRANSPOSE(AJ43:AR43)</f>
        <v>Exports</v>
      </c>
      <c r="C177" s="7">
        <f t="array" ref="C177:C185">TRANSPOSE(AJ61:AR61)</f>
        <v>0</v>
      </c>
      <c r="D177" s="7">
        <f t="array" ref="D177:D185">TRANSPOSE('Final energy E'!AB57:AJ57)</f>
        <v>0</v>
      </c>
      <c r="F177" s="7" t="s">
        <v>128</v>
      </c>
    </row>
    <row r="178" spans="1:6">
      <c r="A178" s="356"/>
      <c r="B178" s="3" t="str">
        <v xml:space="preserve">International aviation bunkers </v>
      </c>
      <c r="C178" s="7">
        <v>0</v>
      </c>
      <c r="D178" s="7">
        <v>0</v>
      </c>
      <c r="F178" s="7" t="s">
        <v>128</v>
      </c>
    </row>
    <row r="179" spans="1:6">
      <c r="A179" s="356"/>
      <c r="B179" s="3" t="str">
        <v xml:space="preserve">International marine bunkers </v>
      </c>
      <c r="C179" s="7">
        <v>0</v>
      </c>
      <c r="D179" s="7">
        <v>0</v>
      </c>
      <c r="F179" s="7" t="s">
        <v>128</v>
      </c>
    </row>
    <row r="180" spans="1:6">
      <c r="A180" s="356"/>
      <c r="B180" s="3" t="str">
        <v>Stock changes</v>
      </c>
      <c r="C180" s="7">
        <v>0</v>
      </c>
      <c r="D180" s="7">
        <v>0</v>
      </c>
      <c r="F180" s="7" t="s">
        <v>128</v>
      </c>
    </row>
    <row r="181" spans="1:6">
      <c r="A181" s="356"/>
      <c r="B181" s="3" t="str">
        <v>Non-energy use</v>
      </c>
      <c r="C181" s="7">
        <v>0</v>
      </c>
      <c r="D181" s="7">
        <v>0</v>
      </c>
      <c r="F181" s="7" t="s">
        <v>128</v>
      </c>
    </row>
    <row r="182" spans="1:6">
      <c r="A182" s="356"/>
      <c r="B182" s="3" t="str">
        <v>Losses</v>
      </c>
      <c r="C182" s="7">
        <v>0</v>
      </c>
      <c r="D182" s="7">
        <v>0</v>
      </c>
      <c r="F182" s="7" t="s">
        <v>128</v>
      </c>
    </row>
    <row r="183" spans="1:6">
      <c r="A183" s="356"/>
      <c r="B183" s="3" t="str">
        <v>Statistical differences</v>
      </c>
      <c r="C183" s="7">
        <v>0</v>
      </c>
      <c r="D183" s="7">
        <v>0</v>
      </c>
      <c r="F183" s="7" t="s">
        <v>128</v>
      </c>
    </row>
    <row r="184" spans="1:6">
      <c r="A184" s="356"/>
      <c r="B184" s="3" t="str">
        <v>Residential</v>
      </c>
      <c r="C184" s="7">
        <v>21200</v>
      </c>
      <c r="D184" s="7">
        <v>31000</v>
      </c>
      <c r="F184" s="7">
        <f>C184/D184</f>
        <v>0.68387096774193545</v>
      </c>
    </row>
    <row r="185" spans="1:6">
      <c r="A185" s="356"/>
      <c r="B185" s="3" t="str">
        <v>Transport</v>
      </c>
      <c r="C185" s="7">
        <v>4715.3805000000002</v>
      </c>
      <c r="D185" s="7">
        <v>40750</v>
      </c>
      <c r="F185" s="7">
        <f>C185/D185</f>
        <v>0.11571485889570553</v>
      </c>
    </row>
    <row r="186" spans="1:6">
      <c r="C186" s="160"/>
      <c r="D186" s="160"/>
      <c r="F186" s="161"/>
    </row>
  </sheetData>
  <mergeCells count="31">
    <mergeCell ref="BA42:BO42"/>
    <mergeCell ref="BA60:BO60"/>
    <mergeCell ref="AY44:AY59"/>
    <mergeCell ref="AJ62:AR62"/>
    <mergeCell ref="AJ60:AR60"/>
    <mergeCell ref="AT66:AT80"/>
    <mergeCell ref="A177:A185"/>
    <mergeCell ref="A131:I131"/>
    <mergeCell ref="A133:A147"/>
    <mergeCell ref="T101:AH101"/>
    <mergeCell ref="C84:R84"/>
    <mergeCell ref="A85:A100"/>
    <mergeCell ref="A113:A128"/>
    <mergeCell ref="S66:S67"/>
    <mergeCell ref="T66:T67"/>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88"/>
      <c r="AP10" s="154"/>
      <c r="AQ10" s="140"/>
      <c r="AR10" s="140"/>
      <c r="AS10" s="140"/>
      <c r="AT10" s="140"/>
      <c r="AU10" s="140"/>
      <c r="AV10" s="36"/>
      <c r="AW10" s="36"/>
      <c r="IJ10"/>
    </row>
    <row r="11" spans="1:244">
      <c r="I11" s="4"/>
      <c r="AO11" s="388"/>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88"/>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88"/>
      <c r="AP13" s="154"/>
      <c r="AQ13" s="140"/>
      <c r="AR13" s="140"/>
      <c r="AS13" s="140"/>
      <c r="AT13" s="140"/>
      <c r="AU13" s="140"/>
      <c r="AV13" s="36"/>
      <c r="AW13" s="36"/>
      <c r="IJ13"/>
    </row>
    <row r="14" spans="1:244" ht="16" customHeight="1">
      <c r="K14" s="9"/>
      <c r="Y14" s="49"/>
      <c r="AA14" s="16"/>
      <c r="AB14" s="14"/>
      <c r="AO14" s="388"/>
      <c r="AP14" s="154"/>
      <c r="AQ14" s="140"/>
      <c r="AR14" s="140"/>
      <c r="AS14" s="140"/>
      <c r="AT14" s="140"/>
      <c r="AU14" s="140"/>
      <c r="AV14" s="36"/>
      <c r="AW14" s="36"/>
      <c r="IJ14"/>
    </row>
    <row r="15" spans="1:244">
      <c r="K15" s="9"/>
      <c r="Y15" s="49"/>
      <c r="AA15" s="16"/>
      <c r="AB15" s="99"/>
      <c r="AO15" s="388"/>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88"/>
      <c r="AP16" s="154"/>
      <c r="AQ16" s="140"/>
      <c r="AR16" s="140"/>
      <c r="AS16" s="140"/>
      <c r="AT16" s="140"/>
      <c r="AU16" s="140"/>
      <c r="AV16" s="36"/>
      <c r="AW16" s="36"/>
      <c r="IJ16"/>
    </row>
    <row r="17" spans="4:244" ht="16" customHeight="1">
      <c r="K17" s="9"/>
      <c r="Y17" s="49"/>
      <c r="AA17" s="16"/>
      <c r="AB17" s="14"/>
      <c r="AO17" s="388"/>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88"/>
      <c r="AP18" s="154"/>
      <c r="AQ18" s="140"/>
      <c r="AR18" s="140"/>
      <c r="AS18" s="140"/>
      <c r="AT18" s="140"/>
      <c r="AU18" s="140"/>
      <c r="AV18" s="36"/>
      <c r="AW18" s="36"/>
      <c r="IJ18"/>
    </row>
    <row r="19" spans="4:244">
      <c r="J19" s="82" t="s">
        <v>103</v>
      </c>
      <c r="K19" s="9"/>
      <c r="M19" s="97" t="s">
        <v>103</v>
      </c>
      <c r="Y19" s="49"/>
      <c r="AA19" s="16"/>
      <c r="AB19" s="14"/>
      <c r="AO19" s="388"/>
      <c r="AP19" s="154"/>
      <c r="AQ19" s="140"/>
      <c r="AR19" s="140"/>
      <c r="AS19" s="140"/>
      <c r="AT19" s="140"/>
      <c r="AU19" s="140"/>
      <c r="AV19" s="36"/>
      <c r="AW19" s="36"/>
      <c r="IJ19"/>
    </row>
    <row r="20" spans="4:244">
      <c r="K20" s="9"/>
      <c r="Y20" s="49"/>
      <c r="AA20" s="16"/>
      <c r="AB20" s="14"/>
      <c r="AO20" s="388"/>
      <c r="AP20" s="154"/>
      <c r="AQ20" s="140"/>
      <c r="AR20" s="140"/>
      <c r="AS20" s="140"/>
      <c r="AT20" s="140"/>
      <c r="AU20" s="140"/>
      <c r="AV20" s="36"/>
      <c r="AW20" s="36"/>
      <c r="IJ20"/>
    </row>
    <row r="21" spans="4:244">
      <c r="K21" s="9"/>
      <c r="Y21" s="49"/>
      <c r="AA21" s="16"/>
      <c r="AB21" s="14"/>
      <c r="AJ21" s="223">
        <f>U18+K18+P18+F18+Y18+AA18+AC18+AF18</f>
        <v>42925</v>
      </c>
      <c r="AO21" s="388"/>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84" t="s">
        <v>145</v>
      </c>
      <c r="D45" s="384"/>
      <c r="E45" s="384"/>
      <c r="F45" s="384"/>
      <c r="G45" s="384"/>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84"/>
      <c r="D67" s="384"/>
      <c r="E67" s="384"/>
      <c r="F67" s="384"/>
      <c r="G67" s="384"/>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63" t="s">
        <v>110</v>
      </c>
      <c r="D71" s="363"/>
      <c r="E71" s="363"/>
      <c r="F71" s="363"/>
      <c r="G71" s="363"/>
      <c r="H71" s="363"/>
      <c r="I71" s="363"/>
      <c r="J71" s="363"/>
      <c r="K71" s="363"/>
      <c r="L71" s="363"/>
      <c r="M71" s="363"/>
      <c r="N71" s="363"/>
      <c r="O71" s="363"/>
      <c r="P71" s="363"/>
      <c r="Q71" s="363"/>
      <c r="R71" s="363"/>
      <c r="S71" s="363"/>
      <c r="T71" s="363"/>
      <c r="U71" s="363"/>
      <c r="V71" s="363"/>
      <c r="X71" s="363" t="s">
        <v>1</v>
      </c>
      <c r="Y71" s="363"/>
      <c r="Z71" s="363"/>
      <c r="AA71" s="363"/>
      <c r="AB71" s="363"/>
      <c r="AC71" s="363"/>
      <c r="AD71" s="363"/>
      <c r="AE71" s="363"/>
      <c r="AF71" s="363"/>
      <c r="AG71" s="363"/>
      <c r="AH71" s="363"/>
      <c r="AI71" s="363"/>
      <c r="AJ71" s="363"/>
      <c r="AK71" s="363"/>
      <c r="AL71" s="363"/>
      <c r="AM71" s="363"/>
      <c r="AN71" s="363"/>
      <c r="AO71" s="363"/>
      <c r="AP71" s="363"/>
      <c r="AR71" s="363" t="s">
        <v>127</v>
      </c>
      <c r="AS71" s="363"/>
      <c r="AT71" s="363"/>
      <c r="AU71" s="363"/>
      <c r="AV71" s="363"/>
      <c r="AW71" s="363"/>
      <c r="AX71" s="363"/>
      <c r="AY71" s="363"/>
      <c r="AZ71" s="363"/>
      <c r="BB71" s="384"/>
      <c r="BC71" s="384"/>
      <c r="BD71" s="384"/>
      <c r="BE71" s="384"/>
      <c r="BF71" s="384"/>
      <c r="BM71" s="363" t="s">
        <v>1</v>
      </c>
      <c r="BN71" s="363"/>
      <c r="BO71" s="363"/>
      <c r="BP71" s="363"/>
      <c r="BQ71" s="363"/>
      <c r="BR71" s="363"/>
      <c r="BS71" s="363"/>
      <c r="BT71" s="363"/>
      <c r="BU71" s="363"/>
      <c r="BV71" s="363"/>
      <c r="BW71" s="363"/>
      <c r="BX71" s="363"/>
      <c r="BY71" s="363"/>
      <c r="BZ71" s="363"/>
      <c r="CA71" s="363"/>
      <c r="CB71" s="363"/>
      <c r="CC71" s="363"/>
      <c r="CD71" s="363"/>
      <c r="CE71" s="363"/>
      <c r="CP71" s="363" t="s">
        <v>110</v>
      </c>
      <c r="CQ71" s="363"/>
      <c r="CR71" s="363"/>
      <c r="CS71" s="363"/>
      <c r="CT71" s="363"/>
      <c r="CU71" s="363"/>
      <c r="CV71" s="363"/>
      <c r="CW71" s="363"/>
      <c r="CX71" s="363"/>
      <c r="CY71" s="363"/>
      <c r="CZ71" s="363"/>
      <c r="DA71" s="363"/>
      <c r="DB71" s="363"/>
      <c r="DC71" s="363"/>
      <c r="DD71" s="363"/>
      <c r="DE71" s="363"/>
      <c r="DF71" s="363"/>
      <c r="DG71" s="363"/>
      <c r="DH71" s="363"/>
      <c r="DI71" s="363"/>
      <c r="DN71" s="363" t="s">
        <v>1</v>
      </c>
      <c r="DO71" s="363"/>
      <c r="DP71" s="363"/>
      <c r="DQ71" s="363"/>
      <c r="DR71" s="363"/>
      <c r="DS71" s="363"/>
      <c r="DT71" s="363"/>
      <c r="DU71" s="363"/>
      <c r="DV71" s="363"/>
      <c r="DW71" s="363"/>
      <c r="DX71" s="363"/>
      <c r="DY71" s="363"/>
      <c r="DZ71" s="363"/>
      <c r="EA71" s="363"/>
      <c r="EB71" s="363"/>
      <c r="EC71" s="363"/>
      <c r="ED71" s="363"/>
      <c r="EE71" s="363"/>
      <c r="EF71" s="363"/>
      <c r="EK71" s="363" t="s">
        <v>1</v>
      </c>
      <c r="EL71" s="363"/>
      <c r="EM71" s="363"/>
      <c r="EN71" s="363"/>
      <c r="EO71" s="363"/>
      <c r="EP71" s="363"/>
      <c r="EQ71" s="363"/>
      <c r="ER71" s="363"/>
      <c r="ES71" s="363"/>
      <c r="ET71" s="363"/>
      <c r="EU71" s="363"/>
      <c r="EV71" s="363"/>
      <c r="EW71" s="363"/>
      <c r="EX71" s="363"/>
      <c r="EY71" s="363"/>
      <c r="EZ71" s="363"/>
      <c r="FA71" s="363"/>
      <c r="FB71" s="363"/>
      <c r="FC71" s="363"/>
      <c r="FG71" s="209"/>
      <c r="FH71" s="17"/>
      <c r="FI71" s="17"/>
      <c r="FJ71" s="17"/>
      <c r="FK71" s="17"/>
      <c r="FL71" s="17"/>
      <c r="FM71" s="17"/>
      <c r="FN71" s="363" t="s">
        <v>110</v>
      </c>
      <c r="FO71" s="363"/>
      <c r="FP71" s="363"/>
      <c r="FQ71" s="363"/>
      <c r="FR71" s="363"/>
      <c r="FS71" s="363"/>
      <c r="FT71" s="363"/>
      <c r="FU71" s="363"/>
      <c r="FV71" s="363"/>
      <c r="FW71" s="363"/>
      <c r="FX71" s="363"/>
      <c r="FY71" s="363"/>
      <c r="FZ71" s="363"/>
      <c r="GA71" s="363"/>
      <c r="GB71" s="363"/>
      <c r="GC71" s="363"/>
      <c r="GD71" s="363"/>
      <c r="GE71" s="363"/>
      <c r="GF71" s="363"/>
      <c r="GG71" s="363"/>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2"/>
      <c r="HJ73" s="78"/>
      <c r="HK73" s="232"/>
      <c r="HL73" s="232"/>
      <c r="HM73" s="232"/>
      <c r="HN73" s="232"/>
      <c r="HO73" s="232"/>
      <c r="HP73" s="232"/>
      <c r="HQ73" s="256"/>
      <c r="HR73" s="234"/>
      <c r="HS73" s="234"/>
      <c r="HT73" s="234"/>
      <c r="HU73" s="234"/>
      <c r="HV73" s="377"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2"/>
      <c r="HJ74" s="78"/>
      <c r="HK74" s="232"/>
      <c r="HL74" s="232"/>
      <c r="HM74" s="232"/>
      <c r="HN74" s="232"/>
      <c r="HO74" s="232"/>
      <c r="HP74" s="232"/>
      <c r="HQ74" s="256"/>
      <c r="HR74" s="234"/>
      <c r="HS74" s="234"/>
      <c r="HT74" s="234"/>
      <c r="HU74" s="234"/>
      <c r="HV74" s="377"/>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2"/>
      <c r="HJ75" s="78"/>
      <c r="HK75" s="232"/>
      <c r="HL75" s="232"/>
      <c r="HM75" s="232"/>
      <c r="HN75" s="232"/>
      <c r="HO75" s="232"/>
      <c r="HP75" s="232"/>
      <c r="HQ75" s="256"/>
      <c r="HR75" s="234"/>
      <c r="HS75" s="234"/>
      <c r="HT75" s="234"/>
      <c r="HU75" s="234"/>
      <c r="HV75" s="377"/>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2"/>
      <c r="HJ76" s="78"/>
      <c r="HK76" s="232"/>
      <c r="HL76" s="232"/>
      <c r="HM76" s="232"/>
      <c r="HN76" s="232"/>
      <c r="HO76" s="232"/>
      <c r="HP76" s="232"/>
      <c r="HQ76" s="256"/>
      <c r="HR76" s="234"/>
      <c r="HS76" s="234"/>
      <c r="HT76" s="234"/>
      <c r="HU76" s="234"/>
      <c r="HV76" s="377"/>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2"/>
      <c r="HJ77" s="78"/>
      <c r="HK77" s="232"/>
      <c r="HL77" s="232"/>
      <c r="HM77" s="232"/>
      <c r="HN77" s="232"/>
      <c r="HO77" s="232"/>
      <c r="HP77" s="232"/>
      <c r="HQ77" s="256"/>
      <c r="HR77" s="234"/>
      <c r="HS77" s="234"/>
      <c r="HT77" s="234"/>
      <c r="HU77" s="234"/>
      <c r="HV77" s="377"/>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2"/>
      <c r="HJ78" s="78"/>
      <c r="HK78" s="232"/>
      <c r="HL78" s="232"/>
      <c r="HM78" s="232"/>
      <c r="HN78" s="232"/>
      <c r="HO78" s="232"/>
      <c r="HP78" s="232"/>
      <c r="HQ78" s="256"/>
      <c r="HR78" s="234"/>
      <c r="HS78" s="234"/>
      <c r="HT78" s="234"/>
      <c r="HU78" s="234"/>
      <c r="HV78" s="377"/>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2"/>
      <c r="HJ79" s="78"/>
      <c r="HK79" s="232"/>
      <c r="HL79" s="232"/>
      <c r="HM79" s="232"/>
      <c r="HN79" s="232"/>
      <c r="HO79" s="232"/>
      <c r="HP79" s="232"/>
      <c r="HQ79" s="256"/>
      <c r="HR79" s="234"/>
      <c r="HS79" s="234"/>
      <c r="HT79" s="234"/>
      <c r="HU79" s="234"/>
      <c r="HV79" s="377"/>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2"/>
      <c r="HJ80" s="78"/>
      <c r="HK80" s="232"/>
      <c r="HL80" s="232"/>
      <c r="HM80" s="232"/>
      <c r="HN80" s="232"/>
      <c r="HO80" s="232"/>
      <c r="HP80" s="232"/>
      <c r="HQ80" s="256"/>
      <c r="HR80" s="234"/>
      <c r="HS80" s="234"/>
      <c r="HT80" s="234"/>
      <c r="HU80" s="234"/>
      <c r="HV80" s="377"/>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2"/>
      <c r="HJ81" s="78"/>
      <c r="HK81" s="232"/>
      <c r="HL81" s="232"/>
      <c r="HM81" s="232"/>
      <c r="HN81" s="232"/>
      <c r="HO81" s="232"/>
      <c r="HP81" s="232"/>
      <c r="HQ81" s="256"/>
      <c r="HR81" s="234"/>
      <c r="HS81" s="234"/>
      <c r="HT81" s="234"/>
      <c r="HU81" s="234"/>
      <c r="HV81" s="377"/>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2"/>
      <c r="HJ82" s="78"/>
      <c r="HK82" s="232"/>
      <c r="HL82" s="232"/>
      <c r="HM82" s="232"/>
      <c r="HN82" s="232"/>
      <c r="HO82" s="232"/>
      <c r="HP82" s="232"/>
      <c r="HQ82" s="256"/>
      <c r="HR82" s="234"/>
      <c r="HS82" s="234"/>
      <c r="HT82" s="234"/>
      <c r="HU82" s="234"/>
      <c r="HV82" s="377"/>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2"/>
      <c r="HJ83" s="78"/>
      <c r="HK83" s="232"/>
      <c r="HL83" s="232"/>
      <c r="HM83" s="232"/>
      <c r="HN83" s="232"/>
      <c r="HO83" s="232"/>
      <c r="HP83" s="232"/>
      <c r="HQ83" s="256"/>
      <c r="HR83" s="234"/>
      <c r="HS83" s="234"/>
      <c r="HT83" s="234"/>
      <c r="HU83" s="234"/>
      <c r="HV83" s="377"/>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2"/>
      <c r="HJ84" s="78"/>
      <c r="HK84" s="232"/>
      <c r="HL84" s="232"/>
      <c r="HM84" s="232"/>
      <c r="HN84" s="232"/>
      <c r="HO84" s="232"/>
      <c r="HP84" s="232"/>
      <c r="HQ84" s="256"/>
      <c r="HR84" s="234"/>
      <c r="HS84" s="234"/>
      <c r="HT84" s="234"/>
      <c r="HU84" s="234"/>
      <c r="HV84" s="377"/>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2"/>
      <c r="HJ85" s="78"/>
      <c r="HK85" s="232"/>
      <c r="HL85" s="232"/>
      <c r="HM85" s="232"/>
      <c r="HN85" s="232"/>
      <c r="HO85" s="232"/>
      <c r="HP85" s="232"/>
      <c r="HQ85" s="256"/>
      <c r="HR85" s="234"/>
      <c r="HS85" s="234"/>
      <c r="HT85" s="234"/>
      <c r="HU85" s="234"/>
      <c r="HV85" s="377"/>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2"/>
      <c r="HJ86" s="78"/>
      <c r="HK86" s="232"/>
      <c r="HL86" s="232"/>
      <c r="HM86" s="232"/>
      <c r="HN86" s="232"/>
      <c r="HO86" s="232"/>
      <c r="HP86" s="232"/>
      <c r="HQ86" s="256"/>
      <c r="HR86" s="234"/>
      <c r="HS86" s="234"/>
      <c r="HT86" s="234"/>
      <c r="HU86" s="234"/>
      <c r="HV86" s="377"/>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2"/>
      <c r="HJ87" s="78"/>
      <c r="HK87" s="232"/>
      <c r="HL87" s="232"/>
      <c r="HM87" s="232"/>
      <c r="HN87" s="232"/>
      <c r="HO87" s="232"/>
      <c r="HP87" s="232"/>
      <c r="HQ87" s="256"/>
      <c r="HR87" s="234"/>
      <c r="HS87" s="234"/>
      <c r="HT87" s="234"/>
      <c r="HU87" s="234"/>
      <c r="HV87" s="377"/>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2"/>
      <c r="HJ88" s="78"/>
      <c r="HK88" s="232"/>
      <c r="HL88" s="232"/>
      <c r="HM88" s="232"/>
      <c r="HN88" s="232"/>
      <c r="HO88" s="232"/>
      <c r="HP88" s="232"/>
      <c r="HQ88" s="256"/>
      <c r="HR88" s="234"/>
      <c r="HS88" s="234"/>
      <c r="HT88" s="234"/>
      <c r="HU88" s="234"/>
      <c r="HV88" s="377"/>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2"/>
      <c r="HJ89" s="78"/>
      <c r="HK89" s="232"/>
      <c r="HL89" s="232"/>
      <c r="HM89" s="232"/>
      <c r="HN89" s="232"/>
      <c r="HO89" s="232"/>
      <c r="HP89" s="232"/>
      <c r="HQ89" s="256"/>
      <c r="HR89" s="234"/>
      <c r="HS89" s="234"/>
      <c r="HT89" s="234"/>
      <c r="HU89" s="234"/>
      <c r="HV89" s="377"/>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2"/>
      <c r="HJ90" s="78"/>
      <c r="HK90" s="232"/>
      <c r="HL90" s="232"/>
      <c r="HM90" s="232"/>
      <c r="HN90" s="232"/>
      <c r="HO90" s="232"/>
      <c r="HP90" s="232"/>
      <c r="HQ90" s="256"/>
      <c r="HR90" s="234"/>
      <c r="HS90" s="234"/>
      <c r="HT90" s="234"/>
      <c r="HU90" s="234"/>
      <c r="HV90" s="377"/>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2"/>
      <c r="HJ91" s="78"/>
      <c r="HK91" s="232"/>
      <c r="HL91" s="232"/>
      <c r="HM91" s="232"/>
      <c r="HN91" s="232"/>
      <c r="HO91" s="232"/>
      <c r="HP91" s="232"/>
      <c r="HQ91" s="256"/>
      <c r="HR91" s="234"/>
      <c r="HS91" s="234"/>
      <c r="HT91" s="234"/>
      <c r="HU91" s="234"/>
      <c r="HV91" s="377"/>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2"/>
      <c r="HJ92" s="78"/>
      <c r="HK92" s="232"/>
      <c r="HL92" s="232"/>
      <c r="HM92" s="232"/>
      <c r="HN92" s="232"/>
      <c r="HO92" s="232"/>
      <c r="HP92" s="232"/>
      <c r="HQ92" s="256"/>
      <c r="HR92" s="234"/>
      <c r="HS92" s="234"/>
      <c r="HT92" s="234"/>
      <c r="HU92" s="234"/>
      <c r="HV92" s="377"/>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63"/>
      <c r="Y93" s="363"/>
      <c r="Z93" s="363"/>
      <c r="AA93" s="363"/>
      <c r="AB93" s="363"/>
      <c r="AC93" s="363"/>
      <c r="AD93" s="363"/>
      <c r="AE93" s="363"/>
      <c r="AF93" s="363"/>
      <c r="AG93" s="363"/>
      <c r="AH93" s="363"/>
      <c r="AI93" s="363"/>
      <c r="AJ93" s="363"/>
      <c r="AK93" s="363"/>
      <c r="AL93" s="363"/>
      <c r="AM93" s="363"/>
      <c r="AN93" s="363"/>
      <c r="AO93" s="363"/>
      <c r="AP93" s="363"/>
      <c r="AQ93" s="22"/>
      <c r="AR93" s="363"/>
      <c r="AS93" s="363"/>
      <c r="AT93" s="363"/>
      <c r="AU93" s="363"/>
      <c r="AV93" s="363"/>
      <c r="AW93" s="363"/>
      <c r="AX93" s="363"/>
      <c r="AY93" s="363"/>
      <c r="AZ93" s="363"/>
      <c r="BB93" s="57" t="s">
        <v>104</v>
      </c>
      <c r="BD93" s="57" t="s">
        <v>9</v>
      </c>
      <c r="BM93" s="363" t="s">
        <v>261</v>
      </c>
      <c r="BN93" s="363"/>
      <c r="BO93" s="363"/>
      <c r="BP93" s="363"/>
      <c r="BQ93" s="363"/>
      <c r="BR93" s="363"/>
      <c r="BS93" s="363"/>
      <c r="BT93" s="363"/>
      <c r="BU93" s="363"/>
      <c r="BV93" s="363"/>
      <c r="BW93" s="363"/>
      <c r="BX93" s="363"/>
      <c r="BY93" s="363"/>
      <c r="BZ93" s="363"/>
      <c r="CA93" s="363"/>
      <c r="CB93" s="363"/>
      <c r="CC93" s="363"/>
      <c r="CD93" s="363"/>
      <c r="CE93" s="363"/>
      <c r="CP93" s="363" t="s">
        <v>17</v>
      </c>
      <c r="CQ93" s="363"/>
      <c r="CR93" s="363"/>
      <c r="CS93" s="363"/>
      <c r="CT93" s="363"/>
      <c r="CU93" s="363"/>
      <c r="CV93" s="363"/>
      <c r="CW93" s="363"/>
      <c r="CX93" s="363"/>
      <c r="CY93" s="363"/>
      <c r="CZ93" s="363"/>
      <c r="DA93" s="363"/>
      <c r="DB93" s="363"/>
      <c r="DC93" s="363"/>
      <c r="DD93" s="363"/>
      <c r="DE93" s="363"/>
      <c r="DF93" s="363"/>
      <c r="DG93" s="363"/>
      <c r="DH93" s="363"/>
      <c r="DI93" s="363"/>
      <c r="DN93" s="363" t="s">
        <v>112</v>
      </c>
      <c r="DO93" s="363"/>
      <c r="DP93" s="363"/>
      <c r="DQ93" s="363"/>
      <c r="DR93" s="363"/>
      <c r="DS93" s="363"/>
      <c r="DT93" s="363"/>
      <c r="DU93" s="363"/>
      <c r="DV93" s="363"/>
      <c r="DW93" s="363"/>
      <c r="DX93" s="363"/>
      <c r="DY93" s="363"/>
      <c r="DZ93" s="363"/>
      <c r="EA93" s="363"/>
      <c r="EB93" s="363"/>
      <c r="EC93" s="363"/>
      <c r="ED93" s="363"/>
      <c r="EE93" s="363"/>
      <c r="EF93" s="203"/>
      <c r="EK93" s="363" t="s">
        <v>114</v>
      </c>
      <c r="EL93" s="363"/>
      <c r="EM93" s="363"/>
      <c r="EN93" s="363"/>
      <c r="EO93" s="363"/>
      <c r="EP93" s="363"/>
      <c r="EQ93" s="363"/>
      <c r="ER93" s="363"/>
      <c r="ES93" s="363"/>
      <c r="ET93" s="363"/>
      <c r="EU93" s="363"/>
      <c r="EV93" s="363"/>
      <c r="EW93" s="363"/>
      <c r="EX93" s="363"/>
      <c r="EY93" s="363"/>
      <c r="EZ93" s="363"/>
      <c r="FA93" s="363"/>
      <c r="FB93" s="363"/>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6" t="s">
        <v>172</v>
      </c>
      <c r="B94" s="158" t="s">
        <v>147</v>
      </c>
      <c r="V94" s="356"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6"/>
      <c r="B95" s="158" t="s">
        <v>148</v>
      </c>
      <c r="V95" s="356"/>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6"/>
      <c r="B96" s="144" t="s">
        <v>150</v>
      </c>
      <c r="V96" s="356"/>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6"/>
      <c r="B97" s="144" t="s">
        <v>151</v>
      </c>
      <c r="V97" s="356"/>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6"/>
      <c r="B98" s="144" t="s">
        <v>152</v>
      </c>
      <c r="V98" s="356"/>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80" t="s">
        <v>158</v>
      </c>
      <c r="Y99" s="380"/>
      <c r="Z99" s="380"/>
      <c r="AA99" s="380"/>
      <c r="AB99" s="380"/>
      <c r="AC99" s="380"/>
      <c r="AD99" s="380"/>
      <c r="AE99" s="380"/>
      <c r="AF99" s="380"/>
      <c r="AG99" s="380"/>
      <c r="AH99" s="380"/>
      <c r="AI99" s="380"/>
      <c r="AJ99" s="380"/>
      <c r="AK99" s="380"/>
      <c r="AL99" s="380"/>
      <c r="AM99" s="380"/>
      <c r="AN99" s="380"/>
      <c r="AO99" s="380"/>
      <c r="AP99" s="380"/>
      <c r="AR99" s="380" t="s">
        <v>260</v>
      </c>
      <c r="AS99" s="380"/>
      <c r="AT99" s="380"/>
      <c r="AU99" s="380"/>
      <c r="AV99" s="380"/>
      <c r="AW99" s="380"/>
      <c r="AX99" s="380"/>
      <c r="AY99" s="380"/>
      <c r="AZ99" s="380"/>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67" t="s">
        <v>383</v>
      </c>
      <c r="Y101" s="367"/>
      <c r="Z101" s="367"/>
      <c r="AA101" s="367"/>
      <c r="AB101" s="367"/>
      <c r="AC101" s="367"/>
      <c r="AD101" s="367"/>
      <c r="AE101" s="367"/>
      <c r="AF101" s="367"/>
      <c r="AG101" s="367"/>
      <c r="AH101" s="367"/>
      <c r="AI101" s="367"/>
      <c r="AJ101" s="367"/>
      <c r="AK101" s="367"/>
      <c r="AL101" s="367"/>
      <c r="AM101" s="367"/>
      <c r="AN101" s="367"/>
      <c r="AO101" s="367"/>
      <c r="AP101" s="367"/>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84" t="s">
        <v>145</v>
      </c>
      <c r="BE103" s="384"/>
      <c r="BF103" s="384"/>
      <c r="BG103" s="384"/>
      <c r="BH103" s="384"/>
      <c r="CP103" s="363" t="s">
        <v>1</v>
      </c>
      <c r="CQ103" s="363"/>
      <c r="CR103" s="363"/>
      <c r="CS103" s="363"/>
      <c r="CT103" s="363"/>
      <c r="CU103" s="363"/>
      <c r="CV103" s="363"/>
      <c r="CW103" s="363"/>
      <c r="CX103" s="363"/>
      <c r="CY103" s="363"/>
      <c r="CZ103" s="363"/>
      <c r="DA103" s="363"/>
      <c r="DB103" s="363"/>
      <c r="DC103" s="363"/>
      <c r="DD103" s="363"/>
      <c r="DE103" s="363"/>
      <c r="DF103" s="363"/>
      <c r="DG103" s="363"/>
      <c r="DH103" s="363"/>
      <c r="DN103" s="363" t="s">
        <v>110</v>
      </c>
      <c r="DO103" s="363"/>
      <c r="DP103" s="363"/>
      <c r="DQ103" s="363"/>
      <c r="DR103" s="363"/>
      <c r="DS103" s="363"/>
      <c r="DT103" s="363"/>
      <c r="DU103" s="363"/>
      <c r="DV103" s="363"/>
      <c r="DW103" s="363"/>
      <c r="DX103" s="363"/>
      <c r="DY103" s="363"/>
      <c r="DZ103" s="363"/>
      <c r="EA103" s="363"/>
      <c r="EB103" s="363"/>
      <c r="EC103" s="363"/>
      <c r="ED103" s="363"/>
      <c r="EE103" s="363"/>
      <c r="EF103" s="363"/>
      <c r="EG103" s="363"/>
      <c r="EK103" s="363" t="s">
        <v>110</v>
      </c>
      <c r="EL103" s="363"/>
      <c r="EM103" s="363"/>
      <c r="EN103" s="363"/>
      <c r="EO103" s="363"/>
      <c r="EP103" s="363"/>
      <c r="EQ103" s="363"/>
      <c r="ER103" s="363"/>
      <c r="ES103" s="363"/>
      <c r="ET103" s="363"/>
      <c r="EU103" s="363"/>
      <c r="EV103" s="363"/>
      <c r="EW103" s="363"/>
      <c r="EX103" s="363"/>
      <c r="EY103" s="363"/>
      <c r="EZ103" s="363"/>
      <c r="FA103" s="363"/>
      <c r="FB103" s="363"/>
      <c r="FC103" s="363"/>
      <c r="FD103" s="363"/>
      <c r="FG103" s="209"/>
      <c r="FH103" s="17"/>
      <c r="FI103" s="17"/>
      <c r="FJ103" s="17"/>
      <c r="FK103" s="17"/>
      <c r="FL103" s="17"/>
      <c r="FM103" s="17"/>
      <c r="FN103" s="363" t="s">
        <v>110</v>
      </c>
      <c r="FO103" s="363"/>
      <c r="FP103" s="363"/>
      <c r="FQ103" s="363"/>
      <c r="FR103" s="363"/>
      <c r="FS103" s="363"/>
      <c r="FT103" s="363"/>
      <c r="FU103" s="363"/>
      <c r="FV103" s="363"/>
      <c r="FW103" s="363"/>
      <c r="FX103" s="363"/>
      <c r="FY103" s="363"/>
      <c r="FZ103" s="363"/>
      <c r="GA103" s="363"/>
      <c r="GB103" s="363"/>
      <c r="GC103" s="363"/>
      <c r="GD103" s="363"/>
      <c r="GE103" s="363"/>
      <c r="GF103" s="363"/>
      <c r="GG103" s="363"/>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6"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71" t="s">
        <v>253</v>
      </c>
      <c r="BB105" s="356"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6"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6"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6"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6"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6"/>
      <c r="HQ105" s="259"/>
      <c r="HR105" s="377"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77"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6"/>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71"/>
      <c r="BB106" s="356"/>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6"/>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6"/>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6"/>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6"/>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6"/>
      <c r="HQ106" s="259"/>
      <c r="HR106" s="377"/>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77"/>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6"/>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9"/>
      <c r="BB107" s="356"/>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6"/>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6"/>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6"/>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6"/>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6"/>
      <c r="HQ107" s="259"/>
      <c r="HR107" s="377"/>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77"/>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6"/>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9"/>
      <c r="BB108" s="356"/>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6"/>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6"/>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6"/>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6"/>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6"/>
      <c r="HQ108" s="259"/>
      <c r="HR108" s="377"/>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77"/>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6"/>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9"/>
      <c r="BB109" s="356"/>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6"/>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6"/>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6"/>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6"/>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6"/>
      <c r="HQ109" s="259"/>
      <c r="HR109" s="377"/>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77"/>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6"/>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9"/>
      <c r="BB110" s="356"/>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6"/>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6"/>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6"/>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6"/>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6"/>
      <c r="HQ110" s="259"/>
      <c r="HR110" s="377"/>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77"/>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6"/>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9"/>
      <c r="BB111" s="356"/>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6"/>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6"/>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6"/>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6"/>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6"/>
      <c r="HQ111" s="259"/>
      <c r="HR111" s="377"/>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77"/>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6"/>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9"/>
      <c r="BB112" s="356"/>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6"/>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6"/>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6"/>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6"/>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6"/>
      <c r="HQ112" s="259"/>
      <c r="HR112" s="377"/>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77"/>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6"/>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9"/>
      <c r="BB113" s="356"/>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6"/>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6"/>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6"/>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6"/>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6"/>
      <c r="HQ113" s="259"/>
      <c r="HR113" s="377"/>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77"/>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6"/>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9"/>
      <c r="BB114" s="356"/>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6"/>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6"/>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6"/>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6"/>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6"/>
      <c r="HQ114" s="259"/>
      <c r="HR114" s="377"/>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77"/>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6"/>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9"/>
      <c r="BB115" s="356"/>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6"/>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6"/>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6"/>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6"/>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6"/>
      <c r="HQ115" s="259"/>
      <c r="HR115" s="377"/>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77"/>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6"/>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9"/>
      <c r="BB116" s="356"/>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6"/>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6"/>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6"/>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6"/>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6"/>
      <c r="HQ116" s="259"/>
      <c r="HR116" s="377"/>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77"/>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6"/>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9"/>
      <c r="BB117" s="356"/>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6"/>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6"/>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6"/>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6"/>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6"/>
      <c r="HQ117" s="259"/>
      <c r="HR117" s="377"/>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77"/>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6"/>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9"/>
      <c r="BB118" s="356"/>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6"/>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6"/>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6"/>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6"/>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6"/>
      <c r="HQ118" s="259"/>
      <c r="HR118" s="377"/>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77"/>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6"/>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9"/>
      <c r="BB119" s="356"/>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6"/>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6"/>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6"/>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6"/>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6"/>
      <c r="HQ119" s="259"/>
      <c r="HR119" s="377"/>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77"/>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6"/>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9"/>
      <c r="BB120" s="356"/>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6"/>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6"/>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6"/>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6"/>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6"/>
      <c r="HQ120" s="259"/>
      <c r="HR120" s="377"/>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77"/>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6"/>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9"/>
      <c r="BB121" s="356"/>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6"/>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6"/>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6"/>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6"/>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6"/>
      <c r="HQ121" s="259"/>
      <c r="HR121" s="377"/>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77"/>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6"/>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9"/>
      <c r="BB122" s="356"/>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6"/>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6"/>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6"/>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6"/>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6"/>
      <c r="HQ122" s="259"/>
      <c r="HR122" s="377"/>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77"/>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6"/>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9"/>
      <c r="BB123" s="356"/>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6"/>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6"/>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6"/>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6"/>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6"/>
      <c r="HQ123" s="259"/>
      <c r="HR123" s="377"/>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77"/>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63"/>
      <c r="D124" s="363"/>
      <c r="E124" s="363"/>
      <c r="F124" s="363"/>
      <c r="G124" s="363"/>
      <c r="H124" s="363"/>
      <c r="I124" s="363"/>
      <c r="J124" s="363"/>
      <c r="K124" s="363"/>
      <c r="L124" s="363"/>
      <c r="M124" s="363"/>
      <c r="N124" s="363"/>
      <c r="O124" s="363"/>
      <c r="P124" s="363"/>
      <c r="Q124" s="363"/>
      <c r="R124" s="363"/>
      <c r="S124" s="363"/>
      <c r="T124" s="363"/>
      <c r="U124" s="363"/>
      <c r="V124" s="363"/>
      <c r="BD124" s="380"/>
      <c r="BE124" s="380"/>
      <c r="BF124" s="380"/>
      <c r="BG124" s="380"/>
      <c r="BH124" s="380"/>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63" t="s">
        <v>111</v>
      </c>
      <c r="CQ124" s="363"/>
      <c r="CR124" s="363"/>
      <c r="CS124" s="363"/>
      <c r="CT124" s="363"/>
      <c r="CU124" s="363"/>
      <c r="CV124" s="363"/>
      <c r="CW124" s="363"/>
      <c r="CX124" s="363"/>
      <c r="CY124" s="363"/>
      <c r="CZ124" s="363"/>
      <c r="DA124" s="363"/>
      <c r="DB124" s="363"/>
      <c r="DC124" s="363"/>
      <c r="DD124" s="363"/>
      <c r="DE124" s="363"/>
      <c r="DF124" s="363"/>
      <c r="DG124" s="363"/>
      <c r="DH124" s="363"/>
      <c r="DN124" s="381" t="s">
        <v>18</v>
      </c>
      <c r="DO124" s="381"/>
      <c r="DP124" s="381"/>
      <c r="DQ124" s="381"/>
      <c r="DR124" s="381"/>
      <c r="DS124" s="381"/>
      <c r="DT124" s="381"/>
      <c r="DU124" s="381"/>
      <c r="DV124" s="381"/>
      <c r="DW124" s="381"/>
      <c r="DX124" s="381"/>
      <c r="DY124" s="381"/>
      <c r="DZ124" s="381"/>
      <c r="EA124" s="381"/>
      <c r="EB124" s="381"/>
      <c r="EC124" s="381"/>
      <c r="ED124" s="381"/>
      <c r="EE124" s="381"/>
      <c r="EF124" s="381"/>
      <c r="EG124" s="381"/>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75" t="s">
        <v>196</v>
      </c>
      <c r="IU124" s="375"/>
      <c r="IV124" s="375"/>
      <c r="IW124" s="375"/>
      <c r="IX124" s="375"/>
      <c r="IY124" s="375"/>
      <c r="IZ124" s="375"/>
      <c r="JA124" s="375"/>
      <c r="JB124" s="375"/>
      <c r="JC124" s="375"/>
      <c r="JD124" s="375"/>
      <c r="JE124" s="375"/>
      <c r="JF124" s="375"/>
      <c r="JG124" s="375"/>
      <c r="JH124" s="375"/>
      <c r="JI124" s="375"/>
      <c r="JJ124" s="375"/>
      <c r="JK124" s="375"/>
      <c r="JL124" s="375"/>
      <c r="JM124" s="375"/>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63" t="s">
        <v>110</v>
      </c>
      <c r="CQ126" s="363"/>
      <c r="CR126" s="363"/>
      <c r="CS126" s="363"/>
      <c r="CT126" s="363"/>
      <c r="CU126" s="363"/>
      <c r="CV126" s="363"/>
      <c r="CW126" s="363"/>
      <c r="CX126" s="363"/>
      <c r="CY126" s="363"/>
      <c r="CZ126" s="363"/>
      <c r="DA126" s="363"/>
      <c r="DB126" s="363"/>
      <c r="DC126" s="363"/>
      <c r="DD126" s="363"/>
      <c r="DE126" s="363"/>
      <c r="DF126" s="363"/>
      <c r="DG126" s="363"/>
      <c r="DH126" s="363"/>
      <c r="DI126" s="363"/>
      <c r="DN126" s="363" t="s">
        <v>110</v>
      </c>
      <c r="DO126" s="363"/>
      <c r="DP126" s="363"/>
      <c r="DQ126" s="363"/>
      <c r="DR126" s="363"/>
      <c r="DS126" s="363"/>
      <c r="DT126" s="363"/>
      <c r="DU126" s="363"/>
      <c r="DV126" s="363"/>
      <c r="DW126" s="363"/>
      <c r="DX126" s="363"/>
      <c r="DY126" s="363"/>
      <c r="DZ126" s="363"/>
      <c r="EA126" s="363"/>
      <c r="EB126" s="363"/>
      <c r="EC126" s="363"/>
      <c r="ED126" s="363"/>
      <c r="EE126" s="363"/>
      <c r="EF126" s="363"/>
      <c r="EG126" s="363"/>
      <c r="EK126" s="363" t="s">
        <v>110</v>
      </c>
      <c r="EL126" s="363"/>
      <c r="EM126" s="363"/>
      <c r="EN126" s="363"/>
      <c r="EO126" s="363"/>
      <c r="EP126" s="363"/>
      <c r="EQ126" s="363"/>
      <c r="ER126" s="363"/>
      <c r="ES126" s="363"/>
      <c r="ET126" s="363"/>
      <c r="EU126" s="363"/>
      <c r="EV126" s="363"/>
      <c r="EW126" s="363"/>
      <c r="EX126" s="363"/>
      <c r="EY126" s="363"/>
      <c r="EZ126" s="363"/>
      <c r="FA126" s="363"/>
      <c r="FB126" s="363"/>
      <c r="FC126" s="363"/>
      <c r="FD126" s="363"/>
      <c r="FG126" s="209"/>
      <c r="FH126" s="17"/>
      <c r="FI126" s="17"/>
      <c r="FJ126" s="17"/>
      <c r="FK126" s="36"/>
      <c r="FL126" s="36"/>
      <c r="FM126" s="36"/>
      <c r="FN126" s="378"/>
      <c r="FO126" s="378"/>
      <c r="FP126" s="378"/>
      <c r="FQ126" s="378"/>
      <c r="FR126" s="378"/>
      <c r="FS126" s="378"/>
      <c r="FT126" s="378"/>
      <c r="FU126" s="378"/>
      <c r="FV126" s="378"/>
      <c r="FW126" s="378"/>
      <c r="FX126" s="378"/>
      <c r="FY126" s="378"/>
      <c r="FZ126" s="378"/>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79"/>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3"/>
      <c r="HQ128" s="260"/>
      <c r="HR128" s="377"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77"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79"/>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3"/>
      <c r="HQ129" s="260"/>
      <c r="HR129" s="377"/>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77"/>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79"/>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3"/>
      <c r="HQ130" s="260"/>
      <c r="HR130" s="377"/>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77"/>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79"/>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3"/>
      <c r="HQ131" s="260"/>
      <c r="HR131" s="377"/>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77"/>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79"/>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3"/>
      <c r="HQ132" s="260"/>
      <c r="HR132" s="377"/>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77"/>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79"/>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3"/>
      <c r="HQ133" s="260"/>
      <c r="HR133" s="377"/>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77"/>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79"/>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3"/>
      <c r="HQ134" s="260"/>
      <c r="HR134" s="377"/>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77"/>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79"/>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3"/>
      <c r="HQ135" s="260"/>
      <c r="HR135" s="377"/>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77"/>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79"/>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3"/>
      <c r="HQ136" s="260"/>
      <c r="HR136" s="377"/>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77"/>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79"/>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3"/>
      <c r="HQ137" s="260"/>
      <c r="HR137" s="377"/>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77"/>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79"/>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3"/>
      <c r="HQ138" s="260"/>
      <c r="HR138" s="377"/>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77"/>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79"/>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3"/>
      <c r="HQ139" s="260"/>
      <c r="HR139" s="377"/>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77"/>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79"/>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3"/>
      <c r="HQ140" s="260"/>
      <c r="HR140" s="377"/>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77"/>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79"/>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3"/>
      <c r="HQ141" s="260"/>
      <c r="HR141" s="377"/>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77"/>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79"/>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3"/>
      <c r="HQ142" s="260"/>
      <c r="HR142" s="377"/>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77"/>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79"/>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3"/>
      <c r="HQ143" s="260"/>
      <c r="HR143" s="377"/>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77"/>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79"/>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3"/>
      <c r="HQ144" s="260"/>
      <c r="HR144" s="377"/>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77"/>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79"/>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3"/>
      <c r="HQ145" s="260"/>
      <c r="HR145" s="377"/>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77"/>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79"/>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3"/>
      <c r="HQ146" s="260"/>
      <c r="HR146" s="377"/>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77"/>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79"/>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3"/>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75" t="s">
        <v>197</v>
      </c>
      <c r="IU147" s="375"/>
      <c r="IV147" s="375"/>
      <c r="IW147" s="375"/>
      <c r="IX147" s="375"/>
      <c r="IY147" s="375"/>
      <c r="IZ147" s="375"/>
      <c r="JA147" s="375"/>
      <c r="JB147" s="375"/>
      <c r="JC147" s="375"/>
      <c r="JD147" s="375"/>
      <c r="JE147" s="375"/>
      <c r="JF147" s="375"/>
      <c r="JG147" s="375"/>
      <c r="JH147" s="375"/>
      <c r="JI147" s="375"/>
      <c r="JJ147" s="375"/>
      <c r="JK147" s="375"/>
      <c r="JL147" s="375"/>
      <c r="JM147" s="375"/>
      <c r="JN147" s="254"/>
    </row>
    <row r="148" spans="1:274" ht="19">
      <c r="X148" s="363" t="s">
        <v>106</v>
      </c>
      <c r="Y148" s="363"/>
      <c r="Z148" s="363"/>
      <c r="AA148" s="363"/>
      <c r="AB148" s="363"/>
      <c r="AC148" s="363"/>
      <c r="AD148" s="363"/>
      <c r="AE148" s="363"/>
      <c r="AF148" s="363"/>
      <c r="AG148" s="363"/>
      <c r="AH148" s="363"/>
      <c r="AI148" s="363"/>
      <c r="AJ148" s="363"/>
      <c r="AK148" s="363"/>
      <c r="AL148" s="363"/>
      <c r="AM148" s="363"/>
      <c r="AN148" s="363"/>
      <c r="AO148" s="363"/>
      <c r="AP148" s="363"/>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63" t="s">
        <v>113</v>
      </c>
      <c r="CQ148" s="363"/>
      <c r="CR148" s="363"/>
      <c r="CS148" s="363"/>
      <c r="CT148" s="363"/>
      <c r="CU148" s="363"/>
      <c r="CV148" s="363"/>
      <c r="CW148" s="363"/>
      <c r="CX148" s="363"/>
      <c r="CY148" s="363"/>
      <c r="CZ148" s="363"/>
      <c r="DA148" s="363"/>
      <c r="DB148" s="363"/>
      <c r="DC148" s="363"/>
      <c r="DD148" s="363"/>
      <c r="DE148" s="363"/>
      <c r="DF148" s="363"/>
      <c r="DG148" s="363"/>
      <c r="DH148" s="363"/>
      <c r="DI148" s="363"/>
      <c r="DN148" s="363" t="s">
        <v>140</v>
      </c>
      <c r="DO148" s="363"/>
      <c r="DP148" s="363"/>
      <c r="DQ148" s="363"/>
      <c r="DR148" s="363"/>
      <c r="DS148" s="363"/>
      <c r="DT148" s="363"/>
      <c r="DU148" s="363"/>
      <c r="DV148" s="363"/>
      <c r="DW148" s="363"/>
      <c r="DX148" s="363"/>
      <c r="DY148" s="363"/>
      <c r="DZ148" s="363"/>
      <c r="EA148" s="363"/>
      <c r="EB148" s="363"/>
      <c r="EC148" s="363"/>
      <c r="ED148" s="363"/>
      <c r="EE148" s="363"/>
      <c r="EF148" s="363"/>
      <c r="EG148" s="363"/>
      <c r="EK148" s="363" t="s">
        <v>135</v>
      </c>
      <c r="EL148" s="363"/>
      <c r="EM148" s="363"/>
      <c r="EN148" s="363"/>
      <c r="EO148" s="363"/>
      <c r="EP148" s="363"/>
      <c r="EQ148" s="363"/>
      <c r="ER148" s="363"/>
      <c r="ES148" s="363"/>
      <c r="ET148" s="363"/>
      <c r="EU148" s="363"/>
      <c r="EV148" s="363"/>
      <c r="EW148" s="363"/>
      <c r="EX148" s="363"/>
      <c r="EY148" s="363"/>
      <c r="EZ148" s="363"/>
      <c r="FA148" s="363"/>
      <c r="FB148" s="363"/>
      <c r="FC148" s="363"/>
      <c r="FD148" s="363"/>
      <c r="FG148" s="209"/>
      <c r="FH148" s="17"/>
      <c r="FI148" s="17"/>
      <c r="FJ148" s="17"/>
      <c r="FK148" s="36"/>
      <c r="FL148" s="36"/>
      <c r="FM148" s="36"/>
      <c r="FN148" s="378"/>
      <c r="FO148" s="378"/>
      <c r="FP148" s="378"/>
      <c r="FQ148" s="378"/>
      <c r="FR148" s="378"/>
      <c r="FS148" s="378"/>
      <c r="FT148" s="378"/>
      <c r="FU148" s="378"/>
      <c r="FV148" s="378"/>
      <c r="FW148" s="378"/>
      <c r="FX148" s="378"/>
      <c r="FY148" s="378"/>
      <c r="FZ148" s="378"/>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3"/>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6"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3"/>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6"/>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3"/>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6"/>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3"/>
      <c r="HQ151" s="260"/>
      <c r="HR151" s="377"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77"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6"/>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3"/>
      <c r="HQ152" s="260"/>
      <c r="HR152" s="377"/>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77"/>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6"/>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3"/>
      <c r="HQ153" s="260"/>
      <c r="HR153" s="377"/>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77"/>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86" t="s">
        <v>153</v>
      </c>
      <c r="Y154" s="386"/>
      <c r="Z154" s="386"/>
      <c r="AA154" s="386"/>
      <c r="AB154" s="386"/>
      <c r="AC154" s="386"/>
      <c r="AD154" s="386"/>
      <c r="AE154" s="386"/>
      <c r="AF154" s="386"/>
      <c r="AG154" s="386"/>
      <c r="AH154" s="386"/>
      <c r="AI154" s="386"/>
      <c r="AJ154" s="386"/>
      <c r="AK154" s="386"/>
      <c r="AL154" s="386"/>
      <c r="AM154" s="386"/>
      <c r="AN154" s="386"/>
      <c r="AO154" s="386"/>
      <c r="AP154" s="386"/>
      <c r="HQ154" s="258"/>
      <c r="HR154" s="377"/>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77"/>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77"/>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77"/>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77"/>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77"/>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77"/>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77"/>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77"/>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77"/>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7" t="s">
        <v>121</v>
      </c>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HQ159" s="261"/>
      <c r="HR159" s="377"/>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77"/>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77"/>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77"/>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63" t="s">
        <v>122</v>
      </c>
      <c r="B161" s="363"/>
      <c r="C161" s="363"/>
      <c r="D161" s="363"/>
      <c r="E161" s="363"/>
      <c r="F161" s="363"/>
      <c r="G161" s="363"/>
      <c r="H161" s="363"/>
      <c r="I161" s="363"/>
      <c r="HQ161" s="258"/>
      <c r="HR161" s="377"/>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77"/>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77"/>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77"/>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77"/>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77"/>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77"/>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77"/>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77"/>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77"/>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77"/>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77"/>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77"/>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77"/>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77"/>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77"/>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77"/>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77"/>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75" t="s">
        <v>216</v>
      </c>
      <c r="IU170" s="375"/>
      <c r="IV170" s="375"/>
      <c r="IW170" s="375"/>
      <c r="IX170" s="375"/>
      <c r="IY170" s="375"/>
      <c r="IZ170" s="375"/>
      <c r="JA170" s="375"/>
      <c r="JB170" s="375"/>
      <c r="JC170" s="375"/>
      <c r="JD170" s="375"/>
      <c r="JE170" s="375"/>
      <c r="JF170" s="375"/>
      <c r="JG170" s="375"/>
      <c r="JH170" s="375"/>
      <c r="JI170" s="375"/>
      <c r="JJ170" s="375"/>
      <c r="JK170" s="375"/>
      <c r="JL170" s="375"/>
      <c r="JM170" s="375"/>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63" t="s">
        <v>161</v>
      </c>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row>
    <row r="188" spans="1:25" ht="16" customHeight="1">
      <c r="A188" s="203"/>
      <c r="B188" s="203"/>
      <c r="C188" s="203"/>
      <c r="D188" s="203"/>
      <c r="E188" s="203"/>
      <c r="F188" s="203"/>
      <c r="G188" s="203"/>
      <c r="H188" s="203"/>
      <c r="I188" s="203"/>
    </row>
    <row r="189" spans="1:25">
      <c r="C189" s="384" t="s">
        <v>145</v>
      </c>
      <c r="D189" s="384"/>
      <c r="E189" s="384"/>
      <c r="F189" s="384"/>
      <c r="G189" s="384"/>
      <c r="I189" s="384" t="s">
        <v>145</v>
      </c>
      <c r="J189" s="384"/>
      <c r="K189" s="384"/>
      <c r="L189" s="384"/>
      <c r="M189" s="384"/>
      <c r="O189" s="384" t="s">
        <v>145</v>
      </c>
      <c r="P189" s="384"/>
      <c r="Q189" s="384"/>
      <c r="R189" s="384"/>
      <c r="S189" s="384"/>
      <c r="U189" s="384" t="s">
        <v>145</v>
      </c>
      <c r="V189" s="384"/>
      <c r="W189" s="384"/>
      <c r="X189" s="384"/>
      <c r="Y189" s="384"/>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6"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6"/>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6"/>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6"/>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6"/>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6"/>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6"/>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6"/>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6"/>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6"/>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6"/>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6"/>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6"/>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6"/>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6"/>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6"/>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6"/>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6"/>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6"/>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63" t="s">
        <v>154</v>
      </c>
      <c r="D210" s="386"/>
      <c r="E210" s="386"/>
      <c r="F210" s="386"/>
      <c r="G210" s="386"/>
      <c r="I210" s="386" t="s">
        <v>155</v>
      </c>
      <c r="J210" s="386"/>
      <c r="K210" s="386"/>
      <c r="L210" s="386"/>
      <c r="M210" s="386"/>
      <c r="O210" s="386" t="s">
        <v>156</v>
      </c>
      <c r="P210" s="386"/>
      <c r="Q210" s="386"/>
      <c r="R210" s="386"/>
      <c r="S210" s="386"/>
      <c r="U210" s="386" t="s">
        <v>157</v>
      </c>
      <c r="V210" s="386"/>
      <c r="W210" s="386"/>
      <c r="X210" s="386"/>
      <c r="Y210" s="386"/>
    </row>
    <row r="211" spans="1:25" ht="16" customHeight="1"/>
    <row r="228" spans="2:15">
      <c r="B228" s="385" t="s">
        <v>73</v>
      </c>
      <c r="C228" s="385"/>
      <c r="D228" s="385"/>
      <c r="E228" s="385"/>
      <c r="F228" s="385"/>
      <c r="G228" s="385"/>
      <c r="H228" s="385"/>
      <c r="I228" s="385"/>
      <c r="J228" s="385"/>
      <c r="K228" s="385"/>
      <c r="L228" s="385"/>
      <c r="M228" s="385"/>
      <c r="N228" s="385"/>
      <c r="O228" s="385"/>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88"/>
      <c r="AP10" s="154"/>
      <c r="AQ10" s="244"/>
      <c r="AR10" s="244"/>
      <c r="AS10" s="244"/>
      <c r="AT10" s="244"/>
      <c r="AU10" s="244"/>
      <c r="AV10" s="36"/>
      <c r="AW10" s="36"/>
      <c r="IH10"/>
    </row>
    <row r="11" spans="1:242">
      <c r="I11" s="4"/>
      <c r="AO11" s="388"/>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88"/>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88"/>
      <c r="AP13" s="154"/>
      <c r="AQ13" s="244"/>
      <c r="AR13" s="244"/>
      <c r="AS13" s="244"/>
      <c r="AT13" s="244"/>
      <c r="AU13" s="244"/>
      <c r="AV13" s="36"/>
      <c r="AW13" s="36"/>
      <c r="IH13"/>
    </row>
    <row r="14" spans="1:242" ht="16" customHeight="1">
      <c r="K14" s="9"/>
      <c r="Y14" s="49"/>
      <c r="AA14" s="16"/>
      <c r="AB14" s="14"/>
      <c r="AO14" s="388"/>
      <c r="AP14" s="154"/>
      <c r="AQ14" s="244"/>
      <c r="AR14" s="244"/>
      <c r="AS14" s="244"/>
      <c r="AT14" s="244"/>
      <c r="AU14" s="244"/>
      <c r="AV14" s="36"/>
      <c r="AW14" s="36"/>
      <c r="IH14"/>
    </row>
    <row r="15" spans="1:242">
      <c r="K15" s="9"/>
      <c r="Y15" s="49"/>
      <c r="AA15" s="16"/>
      <c r="AB15" s="99"/>
      <c r="AO15" s="388"/>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88"/>
      <c r="AP16" s="154"/>
      <c r="AQ16" s="244"/>
      <c r="AR16" s="244"/>
      <c r="AS16" s="244"/>
      <c r="AT16" s="244"/>
      <c r="AU16" s="244"/>
      <c r="AV16" s="36"/>
      <c r="AW16" s="36"/>
      <c r="IH16"/>
    </row>
    <row r="17" spans="4:242" ht="16" customHeight="1">
      <c r="K17" s="9"/>
      <c r="Y17" s="49"/>
      <c r="AA17" s="16"/>
      <c r="AB17" s="14"/>
      <c r="AO17" s="388"/>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88"/>
      <c r="AP18" s="154"/>
      <c r="AQ18" s="244"/>
      <c r="AR18" s="244"/>
      <c r="AS18" s="244"/>
      <c r="AT18" s="244"/>
      <c r="AU18" s="244"/>
      <c r="AV18" s="36"/>
      <c r="AW18" s="36"/>
      <c r="IH18"/>
    </row>
    <row r="19" spans="4:242">
      <c r="J19" s="82" t="s">
        <v>103</v>
      </c>
      <c r="K19" s="9"/>
      <c r="M19" s="97" t="s">
        <v>103</v>
      </c>
      <c r="Y19" s="49"/>
      <c r="AA19" s="16"/>
      <c r="AB19" s="14"/>
      <c r="AO19" s="388"/>
      <c r="AP19" s="154"/>
      <c r="AQ19" s="244"/>
      <c r="AR19" s="244"/>
      <c r="AS19" s="244"/>
      <c r="AT19" s="244"/>
      <c r="AU19" s="244"/>
      <c r="AV19" s="36"/>
      <c r="AW19" s="36"/>
      <c r="IH19"/>
    </row>
    <row r="20" spans="4:242">
      <c r="K20" s="9"/>
      <c r="Y20" s="49"/>
      <c r="AA20" s="16"/>
      <c r="AB20" s="14"/>
      <c r="AO20" s="388"/>
      <c r="AP20" s="154"/>
      <c r="AQ20" s="244"/>
      <c r="AR20" s="244"/>
      <c r="AS20" s="244"/>
      <c r="AT20" s="244"/>
      <c r="AU20" s="244"/>
      <c r="AV20" s="36"/>
      <c r="AW20" s="36"/>
      <c r="IH20"/>
    </row>
    <row r="21" spans="4:242">
      <c r="K21" s="9"/>
      <c r="Y21" s="49"/>
      <c r="AA21" s="16"/>
      <c r="AB21" s="14"/>
      <c r="AJ21" s="223">
        <f>U18+K18+P18+F18+Y18+AA18+AC18+AF18</f>
        <v>44648.5</v>
      </c>
      <c r="AO21" s="388"/>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84" t="s">
        <v>145</v>
      </c>
      <c r="D45" s="384"/>
      <c r="E45" s="384"/>
      <c r="F45" s="384"/>
      <c r="G45" s="384"/>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84" t="s">
        <v>149</v>
      </c>
      <c r="D67" s="384"/>
      <c r="E67" s="384"/>
      <c r="F67" s="384"/>
      <c r="G67" s="384"/>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63" t="s">
        <v>110</v>
      </c>
      <c r="D71" s="363"/>
      <c r="E71" s="363"/>
      <c r="F71" s="363"/>
      <c r="G71" s="363"/>
      <c r="H71" s="363"/>
      <c r="I71" s="363"/>
      <c r="J71" s="363"/>
      <c r="K71" s="363"/>
      <c r="L71" s="363"/>
      <c r="M71" s="363"/>
      <c r="N71" s="363"/>
      <c r="O71" s="363"/>
      <c r="P71" s="363"/>
      <c r="Q71" s="363"/>
      <c r="R71" s="363"/>
      <c r="S71" s="363"/>
      <c r="T71" s="363"/>
      <c r="U71" s="363"/>
      <c r="V71" s="363"/>
      <c r="X71" s="363" t="s">
        <v>1</v>
      </c>
      <c r="Y71" s="363"/>
      <c r="Z71" s="363"/>
      <c r="AA71" s="363"/>
      <c r="AB71" s="363"/>
      <c r="AC71" s="363"/>
      <c r="AD71" s="363"/>
      <c r="AE71" s="363"/>
      <c r="AF71" s="363"/>
      <c r="AG71" s="363"/>
      <c r="AH71" s="363"/>
      <c r="AI71" s="363"/>
      <c r="AJ71" s="363"/>
      <c r="AK71" s="363"/>
      <c r="AL71" s="363"/>
      <c r="AM71" s="363"/>
      <c r="AN71" s="363"/>
      <c r="AO71" s="363"/>
      <c r="AP71" s="363"/>
      <c r="AR71" s="363" t="s">
        <v>127</v>
      </c>
      <c r="AS71" s="363"/>
      <c r="AT71" s="363"/>
      <c r="AU71" s="363"/>
      <c r="AV71" s="363"/>
      <c r="AW71" s="363"/>
      <c r="AX71" s="363"/>
      <c r="AY71" s="363"/>
      <c r="AZ71" s="363"/>
      <c r="BB71" s="384"/>
      <c r="BC71" s="384"/>
      <c r="BD71" s="384"/>
      <c r="BE71" s="384"/>
      <c r="BF71" s="384"/>
      <c r="BP71" s="363" t="s">
        <v>1</v>
      </c>
      <c r="BQ71" s="363"/>
      <c r="BR71" s="363"/>
      <c r="BS71" s="363"/>
      <c r="BT71" s="363"/>
      <c r="BU71" s="363"/>
      <c r="BV71" s="363"/>
      <c r="BW71" s="363"/>
      <c r="BX71" s="363"/>
      <c r="BY71" s="363"/>
      <c r="BZ71" s="363"/>
      <c r="CA71" s="363"/>
      <c r="CB71" s="363"/>
      <c r="CC71" s="363"/>
      <c r="CD71" s="363"/>
      <c r="CE71" s="363"/>
      <c r="CF71" s="363"/>
      <c r="CG71" s="363"/>
      <c r="CH71" s="363"/>
      <c r="CN71" s="363" t="s">
        <v>110</v>
      </c>
      <c r="CO71" s="363"/>
      <c r="CP71" s="363"/>
      <c r="CQ71" s="363"/>
      <c r="CR71" s="363"/>
      <c r="CS71" s="363"/>
      <c r="CT71" s="363"/>
      <c r="CU71" s="363"/>
      <c r="CV71" s="363"/>
      <c r="CW71" s="363"/>
      <c r="CX71" s="363"/>
      <c r="CY71" s="363"/>
      <c r="CZ71" s="363"/>
      <c r="DA71" s="363"/>
      <c r="DB71" s="363"/>
      <c r="DC71" s="363"/>
      <c r="DD71" s="363"/>
      <c r="DE71" s="363"/>
      <c r="DF71" s="363"/>
      <c r="DG71" s="363"/>
      <c r="DL71" s="363" t="s">
        <v>1</v>
      </c>
      <c r="DM71" s="363"/>
      <c r="DN71" s="363"/>
      <c r="DO71" s="363"/>
      <c r="DP71" s="363"/>
      <c r="DQ71" s="363"/>
      <c r="DR71" s="363"/>
      <c r="DS71" s="363"/>
      <c r="DT71" s="363"/>
      <c r="DU71" s="363"/>
      <c r="DV71" s="363"/>
      <c r="DW71" s="363"/>
      <c r="DX71" s="363"/>
      <c r="DY71" s="363"/>
      <c r="DZ71" s="363"/>
      <c r="EA71" s="363"/>
      <c r="EB71" s="363"/>
      <c r="EC71" s="363"/>
      <c r="ED71" s="363"/>
      <c r="EI71" s="363" t="s">
        <v>1</v>
      </c>
      <c r="EJ71" s="363"/>
      <c r="EK71" s="363"/>
      <c r="EL71" s="363"/>
      <c r="EM71" s="363"/>
      <c r="EN71" s="363"/>
      <c r="EO71" s="363"/>
      <c r="EP71" s="363"/>
      <c r="EQ71" s="363"/>
      <c r="ER71" s="363"/>
      <c r="ES71" s="363"/>
      <c r="ET71" s="363"/>
      <c r="EU71" s="363"/>
      <c r="EV71" s="363"/>
      <c r="EW71" s="363"/>
      <c r="EX71" s="363"/>
      <c r="EY71" s="363"/>
      <c r="EZ71" s="363"/>
      <c r="FA71" s="363"/>
      <c r="FE71" s="209"/>
      <c r="FF71" s="17"/>
      <c r="FG71" s="17"/>
      <c r="FH71" s="17"/>
      <c r="FI71" s="17"/>
      <c r="FJ71" s="17"/>
      <c r="FK71" s="17"/>
      <c r="FL71" s="363" t="s">
        <v>110</v>
      </c>
      <c r="FM71" s="363"/>
      <c r="FN71" s="363"/>
      <c r="FO71" s="363"/>
      <c r="FP71" s="363"/>
      <c r="FQ71" s="363"/>
      <c r="FR71" s="363"/>
      <c r="FS71" s="363"/>
      <c r="FT71" s="363"/>
      <c r="FU71" s="363"/>
      <c r="FV71" s="363"/>
      <c r="FW71" s="363"/>
      <c r="FX71" s="363"/>
      <c r="FY71" s="363"/>
      <c r="FZ71" s="363"/>
      <c r="GA71" s="363"/>
      <c r="GB71" s="363"/>
      <c r="GC71" s="363"/>
      <c r="GD71" s="363"/>
      <c r="GE71" s="363"/>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63" t="s">
        <v>337</v>
      </c>
      <c r="JQ71" s="363"/>
      <c r="JR71" s="363"/>
      <c r="JS71" s="363"/>
      <c r="JT71" s="363"/>
      <c r="JU71" s="363"/>
      <c r="JV71" s="363"/>
      <c r="JW71" s="363"/>
      <c r="JX71" s="363"/>
      <c r="JY71" s="363"/>
      <c r="JZ71" s="363"/>
      <c r="KA71" s="363"/>
      <c r="KB71" s="363"/>
      <c r="KC71" s="363"/>
      <c r="KD71" s="363"/>
      <c r="KE71" s="363"/>
      <c r="KF71" s="363"/>
      <c r="KG71" s="363"/>
      <c r="KH71" s="363"/>
      <c r="KI71" s="363"/>
      <c r="KO71" s="363" t="s">
        <v>127</v>
      </c>
      <c r="KP71" s="363"/>
      <c r="KQ71" s="363"/>
      <c r="KR71" s="363"/>
      <c r="KS71" s="363"/>
      <c r="KT71" s="363"/>
      <c r="KU71" s="363"/>
      <c r="KV71" s="363"/>
      <c r="KW71" s="363"/>
      <c r="LC71" s="363" t="s">
        <v>127</v>
      </c>
      <c r="LD71" s="363"/>
      <c r="LE71" s="363"/>
      <c r="LF71" s="363"/>
      <c r="LG71" s="363"/>
      <c r="LH71" s="363"/>
      <c r="LI71" s="363"/>
      <c r="LJ71" s="363"/>
      <c r="LK71" s="363"/>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2"/>
      <c r="HH73" s="78"/>
      <c r="HI73" s="242"/>
      <c r="HJ73" s="242"/>
      <c r="HK73" s="242"/>
      <c r="HL73" s="242"/>
      <c r="HM73" s="242"/>
      <c r="HN73" s="242"/>
      <c r="HO73" s="256"/>
      <c r="HP73" s="244"/>
      <c r="HQ73" s="244"/>
      <c r="HR73" s="244"/>
      <c r="HS73" s="244"/>
      <c r="HT73" s="377"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77"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77"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77"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2"/>
      <c r="HH74" s="78"/>
      <c r="HI74" s="242"/>
      <c r="HJ74" s="242"/>
      <c r="HK74" s="242"/>
      <c r="HL74" s="242"/>
      <c r="HM74" s="242"/>
      <c r="HN74" s="242"/>
      <c r="HO74" s="256"/>
      <c r="HP74" s="244"/>
      <c r="HQ74" s="244"/>
      <c r="HR74" s="244"/>
      <c r="HS74" s="244"/>
      <c r="HT74" s="377"/>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77"/>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77"/>
      <c r="KN74" s="37" t="s">
        <v>203</v>
      </c>
      <c r="KO74" s="186">
        <f ca="1"/>
        <v>0</v>
      </c>
      <c r="KP74" s="186">
        <f ca="1"/>
        <v>0</v>
      </c>
      <c r="KQ74" s="186">
        <f ca="1"/>
        <v>0</v>
      </c>
      <c r="KR74" s="186">
        <f ca="1"/>
        <v>0</v>
      </c>
      <c r="KS74" s="186">
        <f ca="1"/>
        <v>0</v>
      </c>
      <c r="KT74" s="186">
        <f ca="1"/>
        <v>0</v>
      </c>
      <c r="KU74" s="186">
        <f ca="1"/>
        <v>0</v>
      </c>
      <c r="KV74" s="186">
        <f ca="1"/>
        <v>0</v>
      </c>
      <c r="KW74" s="186">
        <f ca="1"/>
        <v>0</v>
      </c>
      <c r="LA74" s="377"/>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2"/>
      <c r="HH75" s="78"/>
      <c r="HI75" s="242"/>
      <c r="HJ75" s="242"/>
      <c r="HK75" s="242"/>
      <c r="HL75" s="242"/>
      <c r="HM75" s="242"/>
      <c r="HN75" s="242"/>
      <c r="HO75" s="256"/>
      <c r="HP75" s="244"/>
      <c r="HQ75" s="244"/>
      <c r="HR75" s="244"/>
      <c r="HS75" s="244"/>
      <c r="HT75" s="377"/>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77"/>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77"/>
      <c r="KN75" s="37" t="s">
        <v>204</v>
      </c>
      <c r="KO75" s="186">
        <f ca="1"/>
        <v>0</v>
      </c>
      <c r="KP75" s="186">
        <f ca="1"/>
        <v>0</v>
      </c>
      <c r="KQ75" s="186">
        <f ca="1"/>
        <v>0</v>
      </c>
      <c r="KR75" s="186">
        <f ca="1"/>
        <v>0</v>
      </c>
      <c r="KS75" s="186">
        <f ca="1"/>
        <v>0</v>
      </c>
      <c r="KT75" s="186">
        <f ca="1"/>
        <v>0</v>
      </c>
      <c r="KU75" s="186">
        <f ca="1"/>
        <v>0</v>
      </c>
      <c r="KV75" s="186">
        <f ca="1"/>
        <v>0</v>
      </c>
      <c r="KW75" s="186">
        <f ca="1"/>
        <v>0</v>
      </c>
      <c r="LA75" s="377"/>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2"/>
      <c r="HH76" s="78"/>
      <c r="HI76" s="242"/>
      <c r="HJ76" s="242"/>
      <c r="HK76" s="242"/>
      <c r="HL76" s="242"/>
      <c r="HM76" s="242"/>
      <c r="HN76" s="242"/>
      <c r="HO76" s="256"/>
      <c r="HP76" s="244"/>
      <c r="HQ76" s="244"/>
      <c r="HR76" s="244"/>
      <c r="HS76" s="244"/>
      <c r="HT76" s="377"/>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77"/>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77"/>
      <c r="KN76" s="37" t="s">
        <v>27</v>
      </c>
      <c r="KO76" s="186">
        <f ca="1"/>
        <v>0</v>
      </c>
      <c r="KP76" s="186">
        <f ca="1"/>
        <v>0</v>
      </c>
      <c r="KQ76" s="186">
        <f ca="1"/>
        <v>0</v>
      </c>
      <c r="KR76" s="186">
        <f ca="1"/>
        <v>0</v>
      </c>
      <c r="KS76" s="186">
        <f ca="1"/>
        <v>0</v>
      </c>
      <c r="KT76" s="186">
        <f ca="1"/>
        <v>0</v>
      </c>
      <c r="KU76" s="186">
        <f ca="1"/>
        <v>0</v>
      </c>
      <c r="KV76" s="186">
        <f ca="1"/>
        <v>0</v>
      </c>
      <c r="KW76" s="186">
        <f ca="1"/>
        <v>0</v>
      </c>
      <c r="LA76" s="377"/>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2"/>
      <c r="HH77" s="78"/>
      <c r="HI77" s="242"/>
      <c r="HJ77" s="242"/>
      <c r="HK77" s="242"/>
      <c r="HL77" s="242"/>
      <c r="HM77" s="242"/>
      <c r="HN77" s="242"/>
      <c r="HO77" s="256"/>
      <c r="HP77" s="244"/>
      <c r="HQ77" s="244"/>
      <c r="HR77" s="244"/>
      <c r="HS77" s="244"/>
      <c r="HT77" s="377"/>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77"/>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77"/>
      <c r="KN77" s="37" t="s">
        <v>205</v>
      </c>
      <c r="KO77" s="186">
        <f ca="1"/>
        <v>0</v>
      </c>
      <c r="KP77" s="186">
        <f ca="1"/>
        <v>0</v>
      </c>
      <c r="KQ77" s="186">
        <f ca="1"/>
        <v>0</v>
      </c>
      <c r="KR77" s="186">
        <f ca="1"/>
        <v>0</v>
      </c>
      <c r="KS77" s="186">
        <f ca="1"/>
        <v>0</v>
      </c>
      <c r="KT77" s="186">
        <f ca="1"/>
        <v>0</v>
      </c>
      <c r="KU77" s="186">
        <f ca="1"/>
        <v>0</v>
      </c>
      <c r="KV77" s="186">
        <f ca="1"/>
        <v>0</v>
      </c>
      <c r="KW77" s="186">
        <f ca="1"/>
        <v>0</v>
      </c>
      <c r="LA77" s="377"/>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2"/>
      <c r="HH78" s="78"/>
      <c r="HI78" s="242"/>
      <c r="HJ78" s="242"/>
      <c r="HK78" s="242"/>
      <c r="HL78" s="242"/>
      <c r="HM78" s="242"/>
      <c r="HN78" s="242"/>
      <c r="HO78" s="256"/>
      <c r="HP78" s="244"/>
      <c r="HQ78" s="244"/>
      <c r="HR78" s="244"/>
      <c r="HS78" s="244"/>
      <c r="HT78" s="377"/>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77"/>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77"/>
      <c r="KN78" s="37" t="s">
        <v>206</v>
      </c>
      <c r="KO78" s="186">
        <f ca="1"/>
        <v>0</v>
      </c>
      <c r="KP78" s="186">
        <f ca="1"/>
        <v>0</v>
      </c>
      <c r="KQ78" s="186">
        <f ca="1"/>
        <v>0</v>
      </c>
      <c r="KR78" s="186">
        <f ca="1"/>
        <v>0</v>
      </c>
      <c r="KS78" s="186">
        <f ca="1"/>
        <v>0</v>
      </c>
      <c r="KT78" s="186">
        <f ca="1"/>
        <v>0</v>
      </c>
      <c r="KU78" s="186">
        <f ca="1"/>
        <v>0</v>
      </c>
      <c r="KV78" s="186">
        <f ca="1"/>
        <v>0</v>
      </c>
      <c r="KW78" s="186">
        <f ca="1"/>
        <v>0</v>
      </c>
      <c r="LA78" s="377"/>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2"/>
      <c r="HH79" s="78"/>
      <c r="HI79" s="242"/>
      <c r="HJ79" s="242"/>
      <c r="HK79" s="242"/>
      <c r="HL79" s="242"/>
      <c r="HM79" s="242"/>
      <c r="HN79" s="242"/>
      <c r="HO79" s="256"/>
      <c r="HP79" s="244"/>
      <c r="HQ79" s="244"/>
      <c r="HR79" s="244"/>
      <c r="HS79" s="244"/>
      <c r="HT79" s="377"/>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77"/>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77"/>
      <c r="KN79" s="37" t="s">
        <v>15</v>
      </c>
      <c r="KO79" s="186">
        <f ca="1"/>
        <v>0</v>
      </c>
      <c r="KP79" s="186">
        <f ca="1"/>
        <v>0</v>
      </c>
      <c r="KQ79" s="186">
        <f ca="1"/>
        <v>0</v>
      </c>
      <c r="KR79" s="186">
        <f ca="1"/>
        <v>0</v>
      </c>
      <c r="KS79" s="186">
        <f ca="1"/>
        <v>0</v>
      </c>
      <c r="KT79" s="186">
        <f ca="1"/>
        <v>0</v>
      </c>
      <c r="KU79" s="186">
        <f ca="1"/>
        <v>0</v>
      </c>
      <c r="KV79" s="186">
        <f ca="1"/>
        <v>0</v>
      </c>
      <c r="KW79" s="186">
        <f ca="1"/>
        <v>0</v>
      </c>
      <c r="LA79" s="377"/>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2"/>
      <c r="HH80" s="78"/>
      <c r="HI80" s="242"/>
      <c r="HJ80" s="242"/>
      <c r="HK80" s="242"/>
      <c r="HL80" s="242"/>
      <c r="HM80" s="242"/>
      <c r="HN80" s="242"/>
      <c r="HO80" s="256"/>
      <c r="HP80" s="244"/>
      <c r="HQ80" s="244"/>
      <c r="HR80" s="244"/>
      <c r="HS80" s="244"/>
      <c r="HT80" s="377"/>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77"/>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77"/>
      <c r="KN80" s="37" t="s">
        <v>208</v>
      </c>
      <c r="KO80" s="186">
        <f ca="1"/>
        <v>0</v>
      </c>
      <c r="KP80" s="186">
        <f ca="1"/>
        <v>0</v>
      </c>
      <c r="KQ80" s="186">
        <f ca="1"/>
        <v>0</v>
      </c>
      <c r="KR80" s="186">
        <f ca="1"/>
        <v>0</v>
      </c>
      <c r="KS80" s="186">
        <f ca="1"/>
        <v>0</v>
      </c>
      <c r="KT80" s="186">
        <f ca="1"/>
        <v>0</v>
      </c>
      <c r="KU80" s="186">
        <f ca="1"/>
        <v>0</v>
      </c>
      <c r="KV80" s="186">
        <f ca="1"/>
        <v>0</v>
      </c>
      <c r="KW80" s="186">
        <f ca="1"/>
        <v>0</v>
      </c>
      <c r="LA80" s="377"/>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2"/>
      <c r="HH81" s="78"/>
      <c r="HI81" s="242"/>
      <c r="HJ81" s="242"/>
      <c r="HK81" s="242"/>
      <c r="HL81" s="242"/>
      <c r="HM81" s="242"/>
      <c r="HN81" s="242"/>
      <c r="HO81" s="256"/>
      <c r="HP81" s="244"/>
      <c r="HQ81" s="244"/>
      <c r="HR81" s="244"/>
      <c r="HS81" s="244"/>
      <c r="HT81" s="377"/>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77"/>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77"/>
      <c r="KN81" s="37" t="s">
        <v>21</v>
      </c>
      <c r="KO81" s="186">
        <f ca="1"/>
        <v>0</v>
      </c>
      <c r="KP81" s="186">
        <f ca="1"/>
        <v>0</v>
      </c>
      <c r="KQ81" s="186">
        <f ca="1"/>
        <v>0</v>
      </c>
      <c r="KR81" s="186">
        <f ca="1"/>
        <v>0</v>
      </c>
      <c r="KS81" s="186">
        <f ca="1"/>
        <v>0</v>
      </c>
      <c r="KT81" s="186">
        <f ca="1"/>
        <v>0</v>
      </c>
      <c r="KU81" s="186">
        <f ca="1"/>
        <v>0</v>
      </c>
      <c r="KV81" s="186">
        <f ca="1"/>
        <v>0</v>
      </c>
      <c r="KW81" s="186">
        <f ca="1"/>
        <v>0</v>
      </c>
      <c r="LA81" s="377"/>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2"/>
      <c r="HH82" s="78"/>
      <c r="HI82" s="242"/>
      <c r="HJ82" s="242"/>
      <c r="HK82" s="242"/>
      <c r="HL82" s="242"/>
      <c r="HM82" s="242"/>
      <c r="HN82" s="242"/>
      <c r="HO82" s="256"/>
      <c r="HP82" s="244"/>
      <c r="HQ82" s="244"/>
      <c r="HR82" s="244"/>
      <c r="HS82" s="244"/>
      <c r="HT82" s="377"/>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77"/>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77"/>
      <c r="KN82" s="37" t="s">
        <v>207</v>
      </c>
      <c r="KO82" s="186">
        <f ca="1"/>
        <v>0</v>
      </c>
      <c r="KP82" s="186">
        <f ca="1"/>
        <v>0</v>
      </c>
      <c r="KQ82" s="186">
        <f ca="1"/>
        <v>0</v>
      </c>
      <c r="KR82" s="186">
        <f ca="1"/>
        <v>0</v>
      </c>
      <c r="KS82" s="186">
        <f ca="1"/>
        <v>0</v>
      </c>
      <c r="KT82" s="186">
        <f ca="1"/>
        <v>0</v>
      </c>
      <c r="KU82" s="186">
        <f ca="1"/>
        <v>0</v>
      </c>
      <c r="KV82" s="186">
        <f ca="1"/>
        <v>0</v>
      </c>
      <c r="KW82" s="186">
        <f ca="1"/>
        <v>0</v>
      </c>
      <c r="LA82" s="377"/>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2"/>
      <c r="HH83" s="78"/>
      <c r="HI83" s="242"/>
      <c r="HJ83" s="242"/>
      <c r="HK83" s="242"/>
      <c r="HL83" s="242"/>
      <c r="HM83" s="242"/>
      <c r="HN83" s="242"/>
      <c r="HO83" s="256"/>
      <c r="HP83" s="244"/>
      <c r="HQ83" s="244"/>
      <c r="HR83" s="244"/>
      <c r="HS83" s="244"/>
      <c r="HT83" s="377"/>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77"/>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77"/>
      <c r="KN83" s="37" t="s">
        <v>20</v>
      </c>
      <c r="KO83" s="186">
        <f ca="1"/>
        <v>0</v>
      </c>
      <c r="KP83" s="186">
        <f ca="1"/>
        <v>0</v>
      </c>
      <c r="KQ83" s="186">
        <f ca="1"/>
        <v>0</v>
      </c>
      <c r="KR83" s="186">
        <f ca="1"/>
        <v>0</v>
      </c>
      <c r="KS83" s="186">
        <f ca="1"/>
        <v>0</v>
      </c>
      <c r="KT83" s="186">
        <f ca="1"/>
        <v>0</v>
      </c>
      <c r="KU83" s="186">
        <f ca="1"/>
        <v>0</v>
      </c>
      <c r="KV83" s="186">
        <f ca="1"/>
        <v>0</v>
      </c>
      <c r="KW83" s="186">
        <f ca="1"/>
        <v>0</v>
      </c>
      <c r="LA83" s="377"/>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2"/>
      <c r="HH84" s="78"/>
      <c r="HI84" s="242"/>
      <c r="HJ84" s="242"/>
      <c r="HK84" s="242"/>
      <c r="HL84" s="242"/>
      <c r="HM84" s="242"/>
      <c r="HN84" s="242"/>
      <c r="HO84" s="256"/>
      <c r="HP84" s="244"/>
      <c r="HQ84" s="244"/>
      <c r="HR84" s="244"/>
      <c r="HS84" s="244"/>
      <c r="HT84" s="377"/>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77"/>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77"/>
      <c r="KN84" s="37" t="s">
        <v>209</v>
      </c>
      <c r="KO84" s="186">
        <f ca="1"/>
        <v>0</v>
      </c>
      <c r="KP84" s="186">
        <f ca="1"/>
        <v>0</v>
      </c>
      <c r="KQ84" s="186">
        <f ca="1"/>
        <v>0</v>
      </c>
      <c r="KR84" s="186">
        <f ca="1"/>
        <v>0</v>
      </c>
      <c r="KS84" s="186">
        <f ca="1"/>
        <v>0</v>
      </c>
      <c r="KT84" s="186">
        <f ca="1"/>
        <v>0</v>
      </c>
      <c r="KU84" s="186">
        <f ca="1"/>
        <v>0</v>
      </c>
      <c r="KV84" s="186">
        <f ca="1"/>
        <v>0</v>
      </c>
      <c r="KW84" s="186">
        <f ca="1"/>
        <v>0</v>
      </c>
      <c r="LA84" s="377"/>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2"/>
      <c r="HH85" s="78"/>
      <c r="HI85" s="242"/>
      <c r="HJ85" s="242"/>
      <c r="HK85" s="242"/>
      <c r="HL85" s="242"/>
      <c r="HM85" s="242"/>
      <c r="HN85" s="242"/>
      <c r="HO85" s="256"/>
      <c r="HP85" s="244"/>
      <c r="HQ85" s="244"/>
      <c r="HR85" s="244"/>
      <c r="HS85" s="244"/>
      <c r="HT85" s="377"/>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77"/>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77"/>
      <c r="KN85" s="37" t="s">
        <v>30</v>
      </c>
      <c r="KO85" s="186">
        <f ca="1"/>
        <v>0</v>
      </c>
      <c r="KP85" s="186">
        <f ca="1"/>
        <v>0</v>
      </c>
      <c r="KQ85" s="186">
        <f ca="1"/>
        <v>0</v>
      </c>
      <c r="KR85" s="186">
        <f ca="1"/>
        <v>0</v>
      </c>
      <c r="KS85" s="186">
        <f ca="1"/>
        <v>0</v>
      </c>
      <c r="KT85" s="186">
        <f ca="1"/>
        <v>0</v>
      </c>
      <c r="KU85" s="186">
        <f ca="1"/>
        <v>0</v>
      </c>
      <c r="KV85" s="186">
        <f ca="1"/>
        <v>0</v>
      </c>
      <c r="KW85" s="186">
        <f ca="1"/>
        <v>0</v>
      </c>
      <c r="LA85" s="377"/>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2"/>
      <c r="HH86" s="78"/>
      <c r="HI86" s="242"/>
      <c r="HJ86" s="242"/>
      <c r="HK86" s="242"/>
      <c r="HL86" s="242"/>
      <c r="HM86" s="242"/>
      <c r="HN86" s="242"/>
      <c r="HO86" s="256"/>
      <c r="HP86" s="244"/>
      <c r="HQ86" s="244"/>
      <c r="HR86" s="244"/>
      <c r="HS86" s="244"/>
      <c r="HT86" s="377"/>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77"/>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77"/>
      <c r="KN86" s="37" t="s">
        <v>31</v>
      </c>
      <c r="KO86" s="186">
        <f ca="1"/>
        <v>0</v>
      </c>
      <c r="KP86" s="186">
        <f ca="1"/>
        <v>0</v>
      </c>
      <c r="KQ86" s="186">
        <f ca="1"/>
        <v>0</v>
      </c>
      <c r="KR86" s="186">
        <f ca="1"/>
        <v>0</v>
      </c>
      <c r="KS86" s="186">
        <f ca="1"/>
        <v>0</v>
      </c>
      <c r="KT86" s="186">
        <f ca="1"/>
        <v>0</v>
      </c>
      <c r="KU86" s="186">
        <f ca="1"/>
        <v>0</v>
      </c>
      <c r="KV86" s="186">
        <f ca="1"/>
        <v>0</v>
      </c>
      <c r="KW86" s="186">
        <f ca="1"/>
        <v>0</v>
      </c>
      <c r="LA86" s="377"/>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2"/>
      <c r="HH87" s="78"/>
      <c r="HI87" s="242"/>
      <c r="HJ87" s="242"/>
      <c r="HK87" s="242"/>
      <c r="HL87" s="242"/>
      <c r="HM87" s="242"/>
      <c r="HN87" s="242"/>
      <c r="HO87" s="256"/>
      <c r="HP87" s="244"/>
      <c r="HQ87" s="244"/>
      <c r="HR87" s="244"/>
      <c r="HS87" s="244"/>
      <c r="HT87" s="377"/>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77"/>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77"/>
      <c r="KN87" s="37" t="s">
        <v>137</v>
      </c>
      <c r="KO87" s="186">
        <f ca="1"/>
        <v>0</v>
      </c>
      <c r="KP87" s="186">
        <f ca="1"/>
        <v>0</v>
      </c>
      <c r="KQ87" s="186">
        <f ca="1"/>
        <v>0</v>
      </c>
      <c r="KR87" s="186">
        <f ca="1"/>
        <v>0</v>
      </c>
      <c r="KS87" s="186">
        <f ca="1"/>
        <v>0</v>
      </c>
      <c r="KT87" s="186">
        <f ca="1"/>
        <v>0</v>
      </c>
      <c r="KU87" s="186">
        <f ca="1"/>
        <v>0</v>
      </c>
      <c r="KV87" s="186">
        <f ca="1"/>
        <v>0</v>
      </c>
      <c r="KW87" s="186">
        <f ca="1"/>
        <v>0</v>
      </c>
      <c r="LA87" s="377"/>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2"/>
      <c r="HH88" s="78"/>
      <c r="HI88" s="242"/>
      <c r="HJ88" s="242"/>
      <c r="HK88" s="242"/>
      <c r="HL88" s="242"/>
      <c r="HM88" s="242"/>
      <c r="HN88" s="242"/>
      <c r="HO88" s="256"/>
      <c r="HP88" s="244"/>
      <c r="HQ88" s="244"/>
      <c r="HR88" s="244"/>
      <c r="HS88" s="244"/>
      <c r="HT88" s="377"/>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77"/>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77"/>
      <c r="KN88" s="37" t="s">
        <v>138</v>
      </c>
      <c r="KO88" s="186">
        <f ca="1"/>
        <v>0</v>
      </c>
      <c r="KP88" s="186">
        <f ca="1"/>
        <v>0</v>
      </c>
      <c r="KQ88" s="186">
        <f ca="1"/>
        <v>0</v>
      </c>
      <c r="KR88" s="186">
        <f ca="1"/>
        <v>0</v>
      </c>
      <c r="KS88" s="186">
        <f ca="1"/>
        <v>0</v>
      </c>
      <c r="KT88" s="186">
        <f ca="1"/>
        <v>0</v>
      </c>
      <c r="KU88" s="186">
        <f ca="1"/>
        <v>0</v>
      </c>
      <c r="KV88" s="186">
        <f ca="1"/>
        <v>0</v>
      </c>
      <c r="KW88" s="186">
        <f ca="1"/>
        <v>0</v>
      </c>
      <c r="LA88" s="377"/>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2"/>
      <c r="HH89" s="78"/>
      <c r="HI89" s="242"/>
      <c r="HJ89" s="242"/>
      <c r="HK89" s="242"/>
      <c r="HL89" s="242"/>
      <c r="HM89" s="242"/>
      <c r="HN89" s="242"/>
      <c r="HO89" s="256"/>
      <c r="HP89" s="244"/>
      <c r="HQ89" s="244"/>
      <c r="HR89" s="244"/>
      <c r="HS89" s="244"/>
      <c r="HT89" s="377"/>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77"/>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77"/>
      <c r="KN89" s="37" t="s">
        <v>141</v>
      </c>
      <c r="KO89" s="186">
        <f ca="1"/>
        <v>0</v>
      </c>
      <c r="KP89" s="186">
        <f ca="1"/>
        <v>0</v>
      </c>
      <c r="KQ89" s="186">
        <f ca="1"/>
        <v>0</v>
      </c>
      <c r="KR89" s="186">
        <f ca="1"/>
        <v>0</v>
      </c>
      <c r="KS89" s="186">
        <f ca="1"/>
        <v>0</v>
      </c>
      <c r="KT89" s="186">
        <f ca="1"/>
        <v>0</v>
      </c>
      <c r="KU89" s="186">
        <f ca="1"/>
        <v>0</v>
      </c>
      <c r="KV89" s="186">
        <f ca="1"/>
        <v>0</v>
      </c>
      <c r="KW89" s="186">
        <f ca="1"/>
        <v>0.952777530861454</v>
      </c>
      <c r="LA89" s="377"/>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2"/>
      <c r="HH90" s="78"/>
      <c r="HI90" s="242"/>
      <c r="HJ90" s="242"/>
      <c r="HK90" s="242"/>
      <c r="HL90" s="242"/>
      <c r="HM90" s="242"/>
      <c r="HN90" s="242"/>
      <c r="HO90" s="256"/>
      <c r="HP90" s="244"/>
      <c r="HQ90" s="244"/>
      <c r="HR90" s="244"/>
      <c r="HS90" s="244"/>
      <c r="HT90" s="377"/>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77"/>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77"/>
      <c r="KN90" s="37" t="s">
        <v>142</v>
      </c>
      <c r="KO90" s="186">
        <f ca="1"/>
        <v>0</v>
      </c>
      <c r="KP90" s="186">
        <f ca="1"/>
        <v>0</v>
      </c>
      <c r="KQ90" s="186">
        <f ca="1"/>
        <v>0</v>
      </c>
      <c r="KR90" s="186">
        <f ca="1"/>
        <v>0</v>
      </c>
      <c r="KS90" s="186">
        <f ca="1"/>
        <v>0</v>
      </c>
      <c r="KT90" s="186">
        <f ca="1"/>
        <v>0</v>
      </c>
      <c r="KU90" s="186">
        <f ca="1"/>
        <v>0</v>
      </c>
      <c r="KV90" s="186">
        <f ca="1"/>
        <v>1</v>
      </c>
      <c r="KW90" s="186">
        <f ca="1"/>
        <v>0</v>
      </c>
      <c r="LA90" s="377"/>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2"/>
      <c r="HH91" s="78"/>
      <c r="HI91" s="242"/>
      <c r="HJ91" s="242"/>
      <c r="HK91" s="242"/>
      <c r="HL91" s="242"/>
      <c r="HM91" s="242"/>
      <c r="HN91" s="242"/>
      <c r="HO91" s="256"/>
      <c r="HP91" s="244"/>
      <c r="HQ91" s="244"/>
      <c r="HR91" s="244"/>
      <c r="HS91" s="244"/>
      <c r="HT91" s="377"/>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77"/>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77"/>
      <c r="KN91" s="37" t="s">
        <v>143</v>
      </c>
      <c r="KO91" s="186">
        <f ca="1"/>
        <v>0</v>
      </c>
      <c r="KP91" s="186">
        <f ca="1"/>
        <v>0</v>
      </c>
      <c r="KQ91" s="186">
        <f ca="1"/>
        <v>0</v>
      </c>
      <c r="KR91" s="186">
        <f ca="1"/>
        <v>0</v>
      </c>
      <c r="KS91" s="186">
        <f ca="1"/>
        <v>0</v>
      </c>
      <c r="KT91" s="186">
        <f ca="1"/>
        <v>0</v>
      </c>
      <c r="KU91" s="186">
        <f ca="1"/>
        <v>0</v>
      </c>
      <c r="KV91" s="186">
        <f ca="1"/>
        <v>0</v>
      </c>
      <c r="KW91" s="186">
        <f ca="1"/>
        <v>1</v>
      </c>
      <c r="LA91" s="377"/>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2"/>
      <c r="HH92" s="78"/>
      <c r="HI92" s="242"/>
      <c r="HJ92" s="242"/>
      <c r="HK92" s="242"/>
      <c r="HL92" s="242"/>
      <c r="HM92" s="242"/>
      <c r="HN92" s="242"/>
      <c r="HO92" s="256"/>
      <c r="HP92" s="244"/>
      <c r="HQ92" s="244"/>
      <c r="HR92" s="244"/>
      <c r="HS92" s="244"/>
      <c r="HT92" s="377"/>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77"/>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77"/>
      <c r="KN92" s="37" t="s">
        <v>144</v>
      </c>
      <c r="KO92" s="186">
        <f ca="1"/>
        <v>0</v>
      </c>
      <c r="KP92" s="186">
        <f ca="1"/>
        <v>0</v>
      </c>
      <c r="KQ92" s="186">
        <f ca="1"/>
        <v>0</v>
      </c>
      <c r="KR92" s="186">
        <f ca="1"/>
        <v>0</v>
      </c>
      <c r="KS92" s="186">
        <f ca="1"/>
        <v>0</v>
      </c>
      <c r="KT92" s="186">
        <f ca="1"/>
        <v>0</v>
      </c>
      <c r="KU92" s="186">
        <f ca="1"/>
        <v>0</v>
      </c>
      <c r="KV92" s="186">
        <f ca="1"/>
        <v>0.99999999999999989</v>
      </c>
      <c r="KW92" s="186">
        <f ca="1"/>
        <v>0</v>
      </c>
      <c r="LA92" s="377"/>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63"/>
      <c r="Y93" s="363"/>
      <c r="Z93" s="363"/>
      <c r="AA93" s="363"/>
      <c r="AB93" s="363"/>
      <c r="AC93" s="363"/>
      <c r="AD93" s="363"/>
      <c r="AE93" s="363"/>
      <c r="AF93" s="363"/>
      <c r="AG93" s="363"/>
      <c r="AH93" s="363"/>
      <c r="AI93" s="363"/>
      <c r="AJ93" s="363"/>
      <c r="AK93" s="363"/>
      <c r="AL93" s="363"/>
      <c r="AM93" s="363"/>
      <c r="AN93" s="363"/>
      <c r="AO93" s="363"/>
      <c r="AP93" s="363"/>
      <c r="AQ93" s="22"/>
      <c r="AR93" s="363"/>
      <c r="AS93" s="363"/>
      <c r="AT93" s="363"/>
      <c r="AU93" s="363"/>
      <c r="AV93" s="363"/>
      <c r="AW93" s="363"/>
      <c r="AX93" s="363"/>
      <c r="AY93" s="363"/>
      <c r="AZ93" s="363"/>
      <c r="BB93" s="238" t="s">
        <v>104</v>
      </c>
      <c r="BD93" s="238" t="s">
        <v>9</v>
      </c>
      <c r="BP93" s="363" t="s">
        <v>261</v>
      </c>
      <c r="BQ93" s="363"/>
      <c r="BR93" s="363"/>
      <c r="BS93" s="363"/>
      <c r="BT93" s="363"/>
      <c r="BU93" s="363"/>
      <c r="BV93" s="363"/>
      <c r="BW93" s="363"/>
      <c r="BX93" s="363"/>
      <c r="BY93" s="363"/>
      <c r="BZ93" s="363"/>
      <c r="CA93" s="363"/>
      <c r="CB93" s="363"/>
      <c r="CC93" s="363"/>
      <c r="CD93" s="363"/>
      <c r="CE93" s="363"/>
      <c r="CF93" s="363"/>
      <c r="CG93" s="363"/>
      <c r="CH93" s="363"/>
      <c r="CN93" s="363" t="s">
        <v>17</v>
      </c>
      <c r="CO93" s="363"/>
      <c r="CP93" s="363"/>
      <c r="CQ93" s="363"/>
      <c r="CR93" s="363"/>
      <c r="CS93" s="363"/>
      <c r="CT93" s="363"/>
      <c r="CU93" s="363"/>
      <c r="CV93" s="363"/>
      <c r="CW93" s="363"/>
      <c r="CX93" s="363"/>
      <c r="CY93" s="363"/>
      <c r="CZ93" s="363"/>
      <c r="DA93" s="363"/>
      <c r="DB93" s="363"/>
      <c r="DC93" s="363"/>
      <c r="DD93" s="363"/>
      <c r="DE93" s="363"/>
      <c r="DF93" s="363"/>
      <c r="DG93" s="363"/>
      <c r="DL93" s="363" t="s">
        <v>112</v>
      </c>
      <c r="DM93" s="363"/>
      <c r="DN93" s="363"/>
      <c r="DO93" s="363"/>
      <c r="DP93" s="363"/>
      <c r="DQ93" s="363"/>
      <c r="DR93" s="363"/>
      <c r="DS93" s="363"/>
      <c r="DT93" s="363"/>
      <c r="DU93" s="363"/>
      <c r="DV93" s="363"/>
      <c r="DW93" s="363"/>
      <c r="DX93" s="363"/>
      <c r="DY93" s="363"/>
      <c r="DZ93" s="363"/>
      <c r="EA93" s="363"/>
      <c r="EB93" s="363"/>
      <c r="EC93" s="363"/>
      <c r="ED93" s="238"/>
      <c r="EI93" s="363" t="s">
        <v>114</v>
      </c>
      <c r="EJ93" s="363"/>
      <c r="EK93" s="363"/>
      <c r="EL93" s="363"/>
      <c r="EM93" s="363"/>
      <c r="EN93" s="363"/>
      <c r="EO93" s="363"/>
      <c r="EP93" s="363"/>
      <c r="EQ93" s="363"/>
      <c r="ER93" s="363"/>
      <c r="ES93" s="363"/>
      <c r="ET93" s="363"/>
      <c r="EU93" s="363"/>
      <c r="EV93" s="363"/>
      <c r="EW93" s="363"/>
      <c r="EX93" s="363"/>
      <c r="EY93" s="363"/>
      <c r="EZ93" s="363"/>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262</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63" t="s">
        <v>339</v>
      </c>
      <c r="JQ93" s="363"/>
      <c r="JR93" s="363"/>
      <c r="JS93" s="363"/>
      <c r="JT93" s="363"/>
      <c r="JU93" s="363"/>
      <c r="JV93" s="363"/>
      <c r="JW93" s="363"/>
      <c r="JX93" s="363"/>
      <c r="JY93" s="363"/>
      <c r="JZ93" s="363"/>
      <c r="KA93" s="363"/>
      <c r="KB93" s="363"/>
      <c r="KC93" s="363"/>
      <c r="KD93" s="363"/>
      <c r="KE93" s="363"/>
      <c r="KF93" s="363"/>
      <c r="KG93" s="363"/>
      <c r="KH93" s="363"/>
      <c r="KI93" s="363"/>
      <c r="KO93" s="363" t="s">
        <v>344</v>
      </c>
      <c r="KP93" s="363"/>
      <c r="KQ93" s="363"/>
      <c r="KR93" s="363"/>
      <c r="KS93" s="363"/>
      <c r="KT93" s="363"/>
      <c r="KU93" s="363"/>
      <c r="KV93" s="363"/>
      <c r="KW93" s="363"/>
      <c r="KX93" s="22"/>
      <c r="KY93" s="22"/>
      <c r="KZ93" s="22"/>
      <c r="LA93" s="22"/>
      <c r="LB93" s="22"/>
      <c r="LC93" s="363" t="s">
        <v>346</v>
      </c>
      <c r="LD93" s="363"/>
      <c r="LE93" s="363"/>
      <c r="LF93" s="363"/>
      <c r="LG93" s="363"/>
      <c r="LH93" s="363"/>
      <c r="LI93" s="363"/>
      <c r="LJ93" s="363"/>
      <c r="LK93" s="363"/>
      <c r="LL93" s="22"/>
      <c r="LM93" s="22"/>
      <c r="LN93" s="22"/>
      <c r="LO93" s="22"/>
      <c r="LP93" s="22"/>
      <c r="LQ93" s="22"/>
      <c r="LR93" s="22"/>
      <c r="LS93" s="22"/>
      <c r="LT93" s="22"/>
      <c r="LU93" s="22"/>
      <c r="LV93" s="22"/>
      <c r="LW93" s="22"/>
      <c r="LX93" s="22"/>
      <c r="LY93" s="22"/>
      <c r="LZ93" s="22"/>
    </row>
    <row r="94" spans="1:338" ht="16" customHeight="1">
      <c r="V94" s="356"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6"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6"/>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6"/>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6"/>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6"/>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6"/>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6"/>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6"/>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6"/>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80" t="s">
        <v>158</v>
      </c>
      <c r="Y99" s="380"/>
      <c r="Z99" s="380"/>
      <c r="AA99" s="380"/>
      <c r="AB99" s="380"/>
      <c r="AC99" s="380"/>
      <c r="AD99" s="380"/>
      <c r="AE99" s="380"/>
      <c r="AF99" s="380"/>
      <c r="AG99" s="380"/>
      <c r="AH99" s="380"/>
      <c r="AI99" s="380"/>
      <c r="AJ99" s="380"/>
      <c r="AK99" s="380"/>
      <c r="AL99" s="380"/>
      <c r="AM99" s="380"/>
      <c r="AN99" s="380"/>
      <c r="AO99" s="380"/>
      <c r="AP99" s="380"/>
      <c r="AR99" s="380" t="s">
        <v>260</v>
      </c>
      <c r="AS99" s="380"/>
      <c r="AT99" s="380"/>
      <c r="AU99" s="380"/>
      <c r="AV99" s="380"/>
      <c r="AW99" s="380"/>
      <c r="AX99" s="380"/>
      <c r="AY99" s="380"/>
      <c r="AZ99" s="380"/>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86" t="s">
        <v>342</v>
      </c>
      <c r="JQ99" s="386"/>
      <c r="JR99" s="386"/>
      <c r="JS99" s="386"/>
      <c r="JT99" s="386"/>
      <c r="JU99" s="386"/>
      <c r="JV99" s="386"/>
      <c r="JW99" s="386"/>
      <c r="JX99" s="386"/>
      <c r="JY99" s="386"/>
      <c r="JZ99" s="386"/>
      <c r="KA99" s="386"/>
      <c r="KB99" s="386"/>
      <c r="KC99" s="386"/>
      <c r="KD99" s="386"/>
      <c r="KE99" s="386"/>
      <c r="KF99" s="386"/>
      <c r="KG99" s="386"/>
      <c r="KH99" s="386"/>
      <c r="KI99" s="386"/>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84" t="s">
        <v>145</v>
      </c>
      <c r="BE101" s="384"/>
      <c r="BF101" s="384"/>
      <c r="BG101" s="384"/>
      <c r="BH101" s="384"/>
      <c r="CN101" s="363" t="s">
        <v>1</v>
      </c>
      <c r="CO101" s="363"/>
      <c r="CP101" s="363"/>
      <c r="CQ101" s="363"/>
      <c r="CR101" s="363"/>
      <c r="CS101" s="363"/>
      <c r="CT101" s="363"/>
      <c r="CU101" s="363"/>
      <c r="CV101" s="363"/>
      <c r="CW101" s="363"/>
      <c r="CX101" s="363"/>
      <c r="CY101" s="363"/>
      <c r="CZ101" s="363"/>
      <c r="DA101" s="363"/>
      <c r="DB101" s="363"/>
      <c r="DC101" s="363"/>
      <c r="DD101" s="363"/>
      <c r="DE101" s="363"/>
      <c r="DF101" s="363"/>
      <c r="DL101" s="363" t="s">
        <v>110</v>
      </c>
      <c r="DM101" s="363"/>
      <c r="DN101" s="363"/>
      <c r="DO101" s="363"/>
      <c r="DP101" s="363"/>
      <c r="DQ101" s="363"/>
      <c r="DR101" s="363"/>
      <c r="DS101" s="363"/>
      <c r="DT101" s="363"/>
      <c r="DU101" s="363"/>
      <c r="DV101" s="363"/>
      <c r="DW101" s="363"/>
      <c r="DX101" s="363"/>
      <c r="DY101" s="363"/>
      <c r="DZ101" s="363"/>
      <c r="EA101" s="363"/>
      <c r="EB101" s="363"/>
      <c r="EC101" s="363"/>
      <c r="ED101" s="363"/>
      <c r="EE101" s="363"/>
      <c r="EI101" s="363" t="s">
        <v>110</v>
      </c>
      <c r="EJ101" s="363"/>
      <c r="EK101" s="363"/>
      <c r="EL101" s="363"/>
      <c r="EM101" s="363"/>
      <c r="EN101" s="363"/>
      <c r="EO101" s="363"/>
      <c r="EP101" s="363"/>
      <c r="EQ101" s="363"/>
      <c r="ER101" s="363"/>
      <c r="ES101" s="363"/>
      <c r="ET101" s="363"/>
      <c r="EU101" s="363"/>
      <c r="EV101" s="363"/>
      <c r="EW101" s="363"/>
      <c r="EX101" s="363"/>
      <c r="EY101" s="363"/>
      <c r="EZ101" s="363"/>
      <c r="FA101" s="363"/>
      <c r="FB101" s="363"/>
      <c r="FE101" s="209"/>
      <c r="FF101" s="17"/>
      <c r="FG101" s="17"/>
      <c r="FH101" s="17"/>
      <c r="FI101" s="17"/>
      <c r="FJ101" s="17"/>
      <c r="FK101" s="17"/>
      <c r="FL101" s="363" t="s">
        <v>110</v>
      </c>
      <c r="FM101" s="363"/>
      <c r="FN101" s="363"/>
      <c r="FO101" s="363"/>
      <c r="FP101" s="363"/>
      <c r="FQ101" s="363"/>
      <c r="FR101" s="363"/>
      <c r="FS101" s="363"/>
      <c r="FT101" s="363"/>
      <c r="FU101" s="363"/>
      <c r="FV101" s="363"/>
      <c r="FW101" s="363"/>
      <c r="FX101" s="363"/>
      <c r="FY101" s="363"/>
      <c r="FZ101" s="363"/>
      <c r="GA101" s="363"/>
      <c r="GB101" s="363"/>
      <c r="GC101" s="363"/>
      <c r="GD101" s="363"/>
      <c r="GE101" s="363"/>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90" t="s">
        <v>340</v>
      </c>
      <c r="JQ101" s="390"/>
      <c r="JR101" s="390"/>
      <c r="JS101" s="390"/>
      <c r="JT101" s="390"/>
      <c r="JU101" s="390"/>
      <c r="JV101" s="390"/>
      <c r="JW101" s="390"/>
      <c r="JX101" s="390"/>
      <c r="JY101" s="390"/>
      <c r="JZ101" s="390"/>
      <c r="KA101" s="390"/>
      <c r="KB101" s="390"/>
      <c r="KC101" s="390"/>
      <c r="KD101" s="390"/>
      <c r="KE101" s="390"/>
      <c r="KF101" s="390"/>
      <c r="KG101" s="390"/>
      <c r="KH101" s="390"/>
      <c r="KI101" s="390"/>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6"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71" t="s">
        <v>254</v>
      </c>
      <c r="BB103" s="356"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6"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6"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6"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6"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86" t="s">
        <v>341</v>
      </c>
      <c r="JQ103" s="386"/>
      <c r="JR103" s="386"/>
      <c r="JS103" s="386"/>
      <c r="JT103" s="386"/>
      <c r="JU103" s="386"/>
      <c r="JV103" s="386"/>
      <c r="JW103" s="386"/>
      <c r="JX103" s="386"/>
      <c r="JY103" s="386"/>
      <c r="JZ103" s="386"/>
      <c r="KA103" s="386"/>
      <c r="KB103" s="386"/>
      <c r="KC103" s="386"/>
      <c r="KD103" s="386"/>
      <c r="KE103" s="386"/>
      <c r="KF103" s="386"/>
      <c r="KG103" s="386"/>
      <c r="KH103" s="386"/>
      <c r="KI103" s="386"/>
    </row>
    <row r="104" spans="1:295" ht="18" customHeight="1">
      <c r="A104" s="356"/>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71"/>
      <c r="BB104" s="356"/>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6"/>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6"/>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6"/>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6"/>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6"/>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9"/>
      <c r="BB105" s="356"/>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6"/>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6"/>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6"/>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6"/>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6"/>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9"/>
      <c r="BB106" s="356"/>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6"/>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6"/>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6"/>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6"/>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6"/>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9"/>
      <c r="BB107" s="356"/>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6"/>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6"/>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6"/>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6"/>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6"/>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9"/>
      <c r="BB108" s="356"/>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6"/>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6"/>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6"/>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6"/>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6"/>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9"/>
      <c r="BB109" s="356"/>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6"/>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6"/>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6"/>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6"/>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6"/>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9"/>
      <c r="BB110" s="356"/>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6"/>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6"/>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6"/>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6"/>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6"/>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9"/>
      <c r="BB111" s="356"/>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6"/>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6"/>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6"/>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6"/>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6"/>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9"/>
      <c r="BB112" s="356"/>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6"/>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6"/>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6"/>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6"/>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6"/>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9"/>
      <c r="BB113" s="356"/>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6"/>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6"/>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6"/>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6"/>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6"/>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9"/>
      <c r="BB114" s="356"/>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6"/>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6"/>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6"/>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6"/>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6"/>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9"/>
      <c r="BB115" s="356"/>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6"/>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6"/>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6"/>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6"/>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6"/>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9"/>
      <c r="BB116" s="356"/>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6"/>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6"/>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6"/>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6"/>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6"/>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9"/>
      <c r="BB117" s="356"/>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6"/>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6"/>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6"/>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6"/>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6"/>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9"/>
      <c r="BB118" s="356"/>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6"/>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6"/>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6"/>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6"/>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6"/>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9"/>
      <c r="BB119" s="356"/>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6"/>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6"/>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6"/>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6"/>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6"/>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9"/>
      <c r="BB120" s="356"/>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6"/>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6"/>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6"/>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6"/>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6"/>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9"/>
      <c r="BB121" s="356"/>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6"/>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6"/>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6"/>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6"/>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63"/>
      <c r="D122" s="363"/>
      <c r="E122" s="363"/>
      <c r="F122" s="363"/>
      <c r="G122" s="363"/>
      <c r="H122" s="363"/>
      <c r="I122" s="363"/>
      <c r="J122" s="363"/>
      <c r="K122" s="363"/>
      <c r="L122" s="363"/>
      <c r="M122" s="363"/>
      <c r="N122" s="363"/>
      <c r="O122" s="363"/>
      <c r="P122" s="363"/>
      <c r="Q122" s="363"/>
      <c r="R122" s="363"/>
      <c r="S122" s="363"/>
      <c r="T122" s="363"/>
      <c r="U122" s="363"/>
      <c r="V122" s="363"/>
      <c r="BD122" s="380" t="s">
        <v>146</v>
      </c>
      <c r="BE122" s="380"/>
      <c r="BF122" s="380"/>
      <c r="BG122" s="380"/>
      <c r="BH122" s="380"/>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63" t="s">
        <v>111</v>
      </c>
      <c r="CO122" s="363"/>
      <c r="CP122" s="363"/>
      <c r="CQ122" s="363"/>
      <c r="CR122" s="363"/>
      <c r="CS122" s="363"/>
      <c r="CT122" s="363"/>
      <c r="CU122" s="363"/>
      <c r="CV122" s="363"/>
      <c r="CW122" s="363"/>
      <c r="CX122" s="363"/>
      <c r="CY122" s="363"/>
      <c r="CZ122" s="363"/>
      <c r="DA122" s="363"/>
      <c r="DB122" s="363"/>
      <c r="DC122" s="363"/>
      <c r="DD122" s="363"/>
      <c r="DE122" s="363"/>
      <c r="DF122" s="363"/>
      <c r="DL122" s="381" t="s">
        <v>18</v>
      </c>
      <c r="DM122" s="381"/>
      <c r="DN122" s="381"/>
      <c r="DO122" s="381"/>
      <c r="DP122" s="381"/>
      <c r="DQ122" s="381"/>
      <c r="DR122" s="381"/>
      <c r="DS122" s="381"/>
      <c r="DT122" s="381"/>
      <c r="DU122" s="381"/>
      <c r="DV122" s="381"/>
      <c r="DW122" s="381"/>
      <c r="DX122" s="381"/>
      <c r="DY122" s="381"/>
      <c r="DZ122" s="381"/>
      <c r="EA122" s="381"/>
      <c r="EB122" s="381"/>
      <c r="EC122" s="381"/>
      <c r="ED122" s="381"/>
      <c r="EE122" s="381"/>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63" t="s">
        <v>110</v>
      </c>
      <c r="CO124" s="363"/>
      <c r="CP124" s="363"/>
      <c r="CQ124" s="363"/>
      <c r="CR124" s="363"/>
      <c r="CS124" s="363"/>
      <c r="CT124" s="363"/>
      <c r="CU124" s="363"/>
      <c r="CV124" s="363"/>
      <c r="CW124" s="363"/>
      <c r="CX124" s="363"/>
      <c r="CY124" s="363"/>
      <c r="CZ124" s="363"/>
      <c r="DA124" s="363"/>
      <c r="DB124" s="363"/>
      <c r="DC124" s="363"/>
      <c r="DD124" s="363"/>
      <c r="DE124" s="363"/>
      <c r="DF124" s="363"/>
      <c r="DG124" s="363"/>
      <c r="DL124" s="363" t="s">
        <v>110</v>
      </c>
      <c r="DM124" s="363"/>
      <c r="DN124" s="363"/>
      <c r="DO124" s="363"/>
      <c r="DP124" s="363"/>
      <c r="DQ124" s="363"/>
      <c r="DR124" s="363"/>
      <c r="DS124" s="363"/>
      <c r="DT124" s="363"/>
      <c r="DU124" s="363"/>
      <c r="DV124" s="363"/>
      <c r="DW124" s="363"/>
      <c r="DX124" s="363"/>
      <c r="DY124" s="363"/>
      <c r="DZ124" s="363"/>
      <c r="EA124" s="363"/>
      <c r="EB124" s="363"/>
      <c r="EC124" s="363"/>
      <c r="ED124" s="363"/>
      <c r="EE124" s="363"/>
      <c r="EI124" s="363" t="s">
        <v>110</v>
      </c>
      <c r="EJ124" s="363"/>
      <c r="EK124" s="363"/>
      <c r="EL124" s="363"/>
      <c r="EM124" s="363"/>
      <c r="EN124" s="363"/>
      <c r="EO124" s="363"/>
      <c r="EP124" s="363"/>
      <c r="EQ124" s="363"/>
      <c r="ER124" s="363"/>
      <c r="ES124" s="363"/>
      <c r="ET124" s="363"/>
      <c r="EU124" s="363"/>
      <c r="EV124" s="363"/>
      <c r="EW124" s="363"/>
      <c r="EX124" s="363"/>
      <c r="EY124" s="363"/>
      <c r="EZ124" s="363"/>
      <c r="FA124" s="363"/>
      <c r="FB124" s="363"/>
      <c r="FE124" s="209"/>
      <c r="FF124" s="17"/>
      <c r="FG124" s="17"/>
      <c r="FH124" s="17"/>
      <c r="FI124" s="36"/>
      <c r="FJ124" s="36"/>
      <c r="FK124" s="36"/>
      <c r="FL124" s="378"/>
      <c r="FM124" s="378"/>
      <c r="FN124" s="378"/>
      <c r="FO124" s="378"/>
      <c r="FP124" s="378"/>
      <c r="FQ124" s="378"/>
      <c r="FR124" s="378"/>
      <c r="FS124" s="378"/>
      <c r="FT124" s="378"/>
      <c r="FU124" s="378"/>
      <c r="FV124" s="378"/>
      <c r="FW124" s="378"/>
      <c r="FX124" s="378"/>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79"/>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79"/>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79"/>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79"/>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79"/>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79"/>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79"/>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79"/>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79"/>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79"/>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79"/>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79"/>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79"/>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79"/>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79"/>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79"/>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79"/>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79"/>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79"/>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79"/>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63" t="s">
        <v>106</v>
      </c>
      <c r="Y146" s="363"/>
      <c r="Z146" s="363"/>
      <c r="AA146" s="363"/>
      <c r="AB146" s="363"/>
      <c r="AC146" s="363"/>
      <c r="AD146" s="363"/>
      <c r="AE146" s="363"/>
      <c r="AF146" s="363"/>
      <c r="AG146" s="363"/>
      <c r="AH146" s="363"/>
      <c r="AI146" s="363"/>
      <c r="AJ146" s="363"/>
      <c r="AK146" s="363"/>
      <c r="AL146" s="363"/>
      <c r="AM146" s="363"/>
      <c r="AN146" s="363"/>
      <c r="AO146" s="363"/>
      <c r="AP146" s="363"/>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63" t="s">
        <v>113</v>
      </c>
      <c r="CO146" s="363"/>
      <c r="CP146" s="363"/>
      <c r="CQ146" s="363"/>
      <c r="CR146" s="363"/>
      <c r="CS146" s="363"/>
      <c r="CT146" s="363"/>
      <c r="CU146" s="363"/>
      <c r="CV146" s="363"/>
      <c r="CW146" s="363"/>
      <c r="CX146" s="363"/>
      <c r="CY146" s="363"/>
      <c r="CZ146" s="363"/>
      <c r="DA146" s="363"/>
      <c r="DB146" s="363"/>
      <c r="DC146" s="363"/>
      <c r="DD146" s="363"/>
      <c r="DE146" s="363"/>
      <c r="DF146" s="363"/>
      <c r="DG146" s="363"/>
      <c r="DL146" s="363" t="s">
        <v>140</v>
      </c>
      <c r="DM146" s="363"/>
      <c r="DN146" s="363"/>
      <c r="DO146" s="363"/>
      <c r="DP146" s="363"/>
      <c r="DQ146" s="363"/>
      <c r="DR146" s="363"/>
      <c r="DS146" s="363"/>
      <c r="DT146" s="363"/>
      <c r="DU146" s="363"/>
      <c r="DV146" s="363"/>
      <c r="DW146" s="363"/>
      <c r="DX146" s="363"/>
      <c r="DY146" s="363"/>
      <c r="DZ146" s="363"/>
      <c r="EA146" s="363"/>
      <c r="EB146" s="363"/>
      <c r="EC146" s="363"/>
      <c r="ED146" s="363"/>
      <c r="EE146" s="363"/>
      <c r="EI146" s="363" t="s">
        <v>135</v>
      </c>
      <c r="EJ146" s="363"/>
      <c r="EK146" s="363"/>
      <c r="EL146" s="363"/>
      <c r="EM146" s="363"/>
      <c r="EN146" s="363"/>
      <c r="EO146" s="363"/>
      <c r="EP146" s="363"/>
      <c r="EQ146" s="363"/>
      <c r="ER146" s="363"/>
      <c r="ES146" s="363"/>
      <c r="ET146" s="363"/>
      <c r="EU146" s="363"/>
      <c r="EV146" s="363"/>
      <c r="EW146" s="363"/>
      <c r="EX146" s="363"/>
      <c r="EY146" s="363"/>
      <c r="EZ146" s="363"/>
      <c r="FA146" s="363"/>
      <c r="FB146" s="363"/>
      <c r="FE146" s="209"/>
      <c r="FF146" s="17"/>
      <c r="FG146" s="17"/>
      <c r="FH146" s="17"/>
      <c r="FI146" s="36"/>
      <c r="FJ146" s="36"/>
      <c r="FK146" s="36"/>
      <c r="FL146" s="378"/>
      <c r="FM146" s="378"/>
      <c r="FN146" s="378"/>
      <c r="FO146" s="378"/>
      <c r="FP146" s="378"/>
      <c r="FQ146" s="378"/>
      <c r="FR146" s="378"/>
      <c r="FS146" s="378"/>
      <c r="FT146" s="378"/>
      <c r="FU146" s="378"/>
      <c r="FV146" s="378"/>
      <c r="FW146" s="378"/>
      <c r="FX146" s="378"/>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6"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6"/>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6"/>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6"/>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6"/>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86" t="s">
        <v>153</v>
      </c>
      <c r="Y152" s="386"/>
      <c r="Z152" s="386"/>
      <c r="AA152" s="386"/>
      <c r="AB152" s="386"/>
      <c r="AC152" s="386"/>
      <c r="AD152" s="386"/>
      <c r="AE152" s="386"/>
      <c r="AF152" s="386"/>
      <c r="AG152" s="386"/>
      <c r="AH152" s="386"/>
      <c r="AI152" s="386"/>
      <c r="AJ152" s="386"/>
      <c r="AK152" s="386"/>
      <c r="AL152" s="386"/>
      <c r="AM152" s="386"/>
      <c r="AN152" s="386"/>
      <c r="AO152" s="386"/>
      <c r="AP152" s="386"/>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7" t="s">
        <v>121</v>
      </c>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63" t="s">
        <v>122</v>
      </c>
      <c r="B159" s="363"/>
      <c r="C159" s="363"/>
      <c r="D159" s="363"/>
      <c r="E159" s="363"/>
      <c r="F159" s="363"/>
      <c r="G159" s="363"/>
      <c r="H159" s="363"/>
      <c r="I159" s="363"/>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63" t="s">
        <v>161</v>
      </c>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84" t="s">
        <v>145</v>
      </c>
      <c r="D187" s="384"/>
      <c r="E187" s="384"/>
      <c r="F187" s="384"/>
      <c r="G187" s="384"/>
      <c r="I187" s="384" t="s">
        <v>145</v>
      </c>
      <c r="J187" s="384"/>
      <c r="K187" s="384"/>
      <c r="L187" s="384"/>
      <c r="M187" s="384"/>
      <c r="O187" s="384" t="s">
        <v>145</v>
      </c>
      <c r="P187" s="384"/>
      <c r="Q187" s="384"/>
      <c r="R187" s="384"/>
      <c r="S187" s="384"/>
      <c r="U187" s="384" t="s">
        <v>145</v>
      </c>
      <c r="V187" s="384"/>
      <c r="W187" s="384"/>
      <c r="X187" s="384"/>
      <c r="Y187" s="384"/>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6"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6"/>
      <c r="HO189" s="259"/>
      <c r="HP189" s="377"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77"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6"/>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6"/>
      <c r="HO190" s="259"/>
      <c r="HP190" s="377"/>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77"/>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6"/>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6"/>
      <c r="HO191" s="259"/>
      <c r="HP191" s="377"/>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77"/>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6"/>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6"/>
      <c r="HO192" s="259"/>
      <c r="HP192" s="377"/>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77"/>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6"/>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6"/>
      <c r="HO193" s="259"/>
      <c r="HP193" s="377"/>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77"/>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6"/>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6"/>
      <c r="HO194" s="259"/>
      <c r="HP194" s="377"/>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77"/>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6"/>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6"/>
      <c r="HO195" s="259"/>
      <c r="HP195" s="377"/>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77"/>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6"/>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6"/>
      <c r="HO196" s="259"/>
      <c r="HP196" s="377"/>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77"/>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6"/>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6"/>
      <c r="HO197" s="259"/>
      <c r="HP197" s="377"/>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77"/>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6"/>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6"/>
      <c r="HO198" s="259"/>
      <c r="HP198" s="377"/>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77"/>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6"/>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6"/>
      <c r="HO199" s="259"/>
      <c r="HP199" s="377"/>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77"/>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6"/>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6"/>
      <c r="HO200" s="259"/>
      <c r="HP200" s="377"/>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77"/>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6"/>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6"/>
      <c r="HO201" s="259"/>
      <c r="HP201" s="377"/>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77"/>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6"/>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6"/>
      <c r="HO202" s="259"/>
      <c r="HP202" s="377"/>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77"/>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6"/>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6"/>
      <c r="HO203" s="259"/>
      <c r="HP203" s="377"/>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77"/>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6"/>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6"/>
      <c r="HO204" s="259"/>
      <c r="HP204" s="377"/>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77"/>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6"/>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6"/>
      <c r="HO205" s="259"/>
      <c r="HP205" s="377"/>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77"/>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6"/>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6"/>
      <c r="HO206" s="259"/>
      <c r="HP206" s="377"/>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77"/>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6"/>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6"/>
      <c r="HO207" s="259"/>
      <c r="HP207" s="377"/>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77"/>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63" t="s">
        <v>154</v>
      </c>
      <c r="D208" s="386"/>
      <c r="E208" s="386"/>
      <c r="F208" s="386"/>
      <c r="G208" s="386"/>
      <c r="I208" s="386" t="s">
        <v>155</v>
      </c>
      <c r="J208" s="386"/>
      <c r="K208" s="386"/>
      <c r="L208" s="386"/>
      <c r="M208" s="386"/>
      <c r="O208" s="386" t="s">
        <v>156</v>
      </c>
      <c r="P208" s="386"/>
      <c r="Q208" s="386"/>
      <c r="R208" s="386"/>
      <c r="S208" s="386"/>
      <c r="U208" s="386" t="s">
        <v>157</v>
      </c>
      <c r="V208" s="386"/>
      <c r="W208" s="386"/>
      <c r="X208" s="386"/>
      <c r="Y208" s="386"/>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75" t="s">
        <v>267</v>
      </c>
      <c r="IS208" s="375"/>
      <c r="IT208" s="375"/>
      <c r="IU208" s="375"/>
      <c r="IV208" s="375"/>
      <c r="IW208" s="375"/>
      <c r="IX208" s="375"/>
      <c r="IY208" s="375"/>
      <c r="IZ208" s="375"/>
      <c r="JA208" s="375"/>
      <c r="JB208" s="375"/>
      <c r="JC208" s="375"/>
      <c r="JD208" s="375"/>
      <c r="JE208" s="375"/>
      <c r="JF208" s="375"/>
      <c r="JG208" s="375"/>
      <c r="JH208" s="375"/>
      <c r="JI208" s="375"/>
      <c r="JJ208" s="375"/>
      <c r="JK208" s="375"/>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86" t="s">
        <v>263</v>
      </c>
      <c r="IS210" s="386"/>
      <c r="IT210" s="386"/>
      <c r="IU210" s="386"/>
      <c r="IV210" s="386"/>
      <c r="IW210" s="386"/>
      <c r="IX210" s="386"/>
      <c r="IY210" s="386"/>
      <c r="IZ210" s="386"/>
      <c r="JA210" s="386"/>
      <c r="JB210" s="386"/>
      <c r="JC210" s="386"/>
      <c r="JD210" s="386"/>
      <c r="JE210" s="386"/>
      <c r="JF210" s="386"/>
      <c r="JG210" s="386"/>
      <c r="JH210" s="386"/>
      <c r="JI210" s="386"/>
      <c r="JJ210" s="386"/>
      <c r="JK210" s="386"/>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89"/>
      <c r="D212" s="389"/>
      <c r="E212" s="389"/>
      <c r="F212" s="389"/>
      <c r="G212" s="389"/>
      <c r="H212" s="25"/>
      <c r="I212" s="389"/>
      <c r="J212" s="389"/>
      <c r="K212" s="389"/>
      <c r="L212" s="389"/>
      <c r="M212" s="389"/>
      <c r="N212" s="25"/>
      <c r="O212" s="389"/>
      <c r="P212" s="389"/>
      <c r="Q212" s="389"/>
      <c r="R212" s="389"/>
      <c r="S212" s="389"/>
      <c r="T212" s="25"/>
      <c r="U212" s="389"/>
      <c r="V212" s="389"/>
      <c r="W212" s="389"/>
      <c r="X212" s="389"/>
      <c r="Y212" s="389"/>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3"/>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6"/>
      <c r="HO214" s="259"/>
      <c r="HP214" s="377"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77"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3"/>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6"/>
      <c r="HO215" s="259"/>
      <c r="HP215" s="377"/>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77"/>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3"/>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6"/>
      <c r="HO216" s="259"/>
      <c r="HP216" s="377"/>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77"/>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3"/>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6"/>
      <c r="HO217" s="259"/>
      <c r="HP217" s="377"/>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77"/>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3"/>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6"/>
      <c r="HO218" s="259"/>
      <c r="HP218" s="377"/>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77"/>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3"/>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6"/>
      <c r="HO219" s="259"/>
      <c r="HP219" s="377"/>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77"/>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3"/>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6"/>
      <c r="HO220" s="259"/>
      <c r="HP220" s="377"/>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77"/>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3"/>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6"/>
      <c r="HO221" s="259"/>
      <c r="HP221" s="377"/>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77"/>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3"/>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6"/>
      <c r="HO222" s="259"/>
      <c r="HP222" s="377"/>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77"/>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3"/>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6"/>
      <c r="HO223" s="259"/>
      <c r="HP223" s="377"/>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77"/>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3"/>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6"/>
      <c r="HO224" s="259"/>
      <c r="HP224" s="377"/>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77"/>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3"/>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6"/>
      <c r="HO225" s="259"/>
      <c r="HP225" s="377"/>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77"/>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3"/>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6"/>
      <c r="HO226" s="259"/>
      <c r="HP226" s="377"/>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77"/>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3"/>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6"/>
      <c r="HO227" s="259"/>
      <c r="HP227" s="377"/>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77"/>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3"/>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6"/>
      <c r="HO228" s="259"/>
      <c r="HP228" s="377"/>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77"/>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3"/>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6"/>
      <c r="HO229" s="259"/>
      <c r="HP229" s="377"/>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77"/>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3"/>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6"/>
      <c r="HO230" s="259"/>
      <c r="HP230" s="377"/>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77"/>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3"/>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6"/>
      <c r="HO231" s="259"/>
      <c r="HP231" s="377"/>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77"/>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3"/>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6"/>
      <c r="HO232" s="259"/>
      <c r="HP232" s="377"/>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77"/>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67"/>
      <c r="D233" s="380"/>
      <c r="E233" s="380"/>
      <c r="F233" s="380"/>
      <c r="G233" s="380"/>
      <c r="H233" s="25"/>
      <c r="I233" s="380"/>
      <c r="J233" s="380"/>
      <c r="K233" s="380"/>
      <c r="L233" s="380"/>
      <c r="M233" s="380"/>
      <c r="N233" s="25"/>
      <c r="O233" s="380"/>
      <c r="P233" s="380"/>
      <c r="Q233" s="380"/>
      <c r="R233" s="380"/>
      <c r="S233" s="380"/>
      <c r="T233" s="25"/>
      <c r="U233" s="380"/>
      <c r="V233" s="380"/>
      <c r="W233" s="380"/>
      <c r="X233" s="380"/>
      <c r="Y233" s="380"/>
      <c r="Z233" s="25"/>
      <c r="HO233" s="258"/>
      <c r="HP233" s="281"/>
      <c r="HQ233" s="17"/>
      <c r="HR233" s="281" t="s">
        <v>264</v>
      </c>
      <c r="HS233" s="17"/>
      <c r="HT233" s="17"/>
      <c r="HU233" s="17"/>
      <c r="HV233" s="374" t="s">
        <v>265</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75" t="s">
        <v>266</v>
      </c>
      <c r="IS233" s="375"/>
      <c r="IT233" s="375"/>
      <c r="IU233" s="375"/>
      <c r="IV233" s="375"/>
      <c r="IW233" s="375"/>
      <c r="IX233" s="375"/>
      <c r="IY233" s="375"/>
      <c r="IZ233" s="375"/>
      <c r="JA233" s="375"/>
      <c r="JB233" s="375"/>
      <c r="JC233" s="375"/>
      <c r="JD233" s="375"/>
      <c r="JE233" s="375"/>
      <c r="JF233" s="375"/>
      <c r="JG233" s="375"/>
      <c r="JH233" s="375"/>
      <c r="JI233" s="375"/>
      <c r="JJ233" s="375"/>
      <c r="JK233" s="375"/>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86" t="s">
        <v>268</v>
      </c>
      <c r="IS235" s="386"/>
      <c r="IT235" s="386"/>
      <c r="IU235" s="386"/>
      <c r="IV235" s="386"/>
      <c r="IW235" s="386"/>
      <c r="IX235" s="386"/>
      <c r="IY235" s="386"/>
      <c r="IZ235" s="386"/>
      <c r="JA235" s="386"/>
      <c r="JB235" s="386"/>
      <c r="JC235" s="386"/>
      <c r="JD235" s="386"/>
      <c r="JE235" s="386"/>
      <c r="JF235" s="386"/>
      <c r="JG235" s="386"/>
      <c r="JH235" s="386"/>
      <c r="JI235" s="386"/>
      <c r="JJ235" s="386"/>
      <c r="JK235" s="386"/>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89"/>
      <c r="D237" s="389"/>
      <c r="E237" s="389"/>
      <c r="F237" s="389"/>
      <c r="G237" s="389"/>
      <c r="H237" s="25"/>
      <c r="I237" s="389"/>
      <c r="J237" s="389"/>
      <c r="K237" s="389"/>
      <c r="L237" s="389"/>
      <c r="M237" s="389"/>
      <c r="N237" s="25"/>
      <c r="O237" s="389"/>
      <c r="P237" s="389"/>
      <c r="Q237" s="389"/>
      <c r="R237" s="389"/>
      <c r="S237" s="389"/>
      <c r="T237" s="25"/>
      <c r="U237" s="389"/>
      <c r="V237" s="389"/>
      <c r="W237" s="389"/>
      <c r="X237" s="389"/>
      <c r="Y237" s="389"/>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3"/>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6"/>
      <c r="HO239" s="259"/>
      <c r="HP239" s="377"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77"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3"/>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6"/>
      <c r="HO240" s="259"/>
      <c r="HP240" s="377"/>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77"/>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3"/>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6"/>
      <c r="HO241" s="259"/>
      <c r="HP241" s="377"/>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77"/>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3"/>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6"/>
      <c r="HO242" s="259"/>
      <c r="HP242" s="377"/>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77"/>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3"/>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6"/>
      <c r="HO243" s="259"/>
      <c r="HP243" s="377"/>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77"/>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3"/>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6"/>
      <c r="HO244" s="259"/>
      <c r="HP244" s="377"/>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77"/>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3"/>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6"/>
      <c r="HO245" s="259"/>
      <c r="HP245" s="377"/>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77"/>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3"/>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6"/>
      <c r="HO246" s="259"/>
      <c r="HP246" s="377"/>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77"/>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3"/>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6"/>
      <c r="HO247" s="259"/>
      <c r="HP247" s="377"/>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77"/>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3"/>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6"/>
      <c r="HO248" s="259"/>
      <c r="HP248" s="377"/>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77"/>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3"/>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6"/>
      <c r="HO249" s="259"/>
      <c r="HP249" s="377"/>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77"/>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3"/>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6"/>
      <c r="HO250" s="259"/>
      <c r="HP250" s="377"/>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77"/>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3"/>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6"/>
      <c r="HO251" s="259"/>
      <c r="HP251" s="377"/>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77"/>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3"/>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6"/>
      <c r="HO252" s="259"/>
      <c r="HP252" s="377"/>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77"/>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3"/>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6"/>
      <c r="HO253" s="259"/>
      <c r="HP253" s="377"/>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77"/>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3"/>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6"/>
      <c r="HO254" s="259"/>
      <c r="HP254" s="377"/>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77"/>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3"/>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6"/>
      <c r="HO255" s="259"/>
      <c r="HP255" s="377"/>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77"/>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3"/>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6"/>
      <c r="HO256" s="259"/>
      <c r="HP256" s="377"/>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77"/>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3"/>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6"/>
      <c r="HO257" s="259"/>
      <c r="HP257" s="377"/>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77"/>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67"/>
      <c r="D258" s="380"/>
      <c r="E258" s="380"/>
      <c r="F258" s="380"/>
      <c r="G258" s="380"/>
      <c r="H258" s="25"/>
      <c r="I258" s="380"/>
      <c r="J258" s="380"/>
      <c r="K258" s="380"/>
      <c r="L258" s="380"/>
      <c r="M258" s="380"/>
      <c r="N258" s="25"/>
      <c r="O258" s="380"/>
      <c r="P258" s="380"/>
      <c r="Q258" s="380"/>
      <c r="R258" s="380"/>
      <c r="S258" s="380"/>
      <c r="T258" s="25"/>
      <c r="U258" s="380"/>
      <c r="V258" s="380"/>
      <c r="W258" s="380"/>
      <c r="X258" s="380"/>
      <c r="Y258" s="380"/>
      <c r="Z258" s="25"/>
      <c r="HO258" s="258"/>
      <c r="HP258" s="281"/>
      <c r="HQ258" s="17"/>
      <c r="HR258" s="281" t="s">
        <v>269</v>
      </c>
      <c r="HS258" s="17"/>
      <c r="HT258" s="17"/>
      <c r="HU258" s="17"/>
      <c r="HV258" s="374" t="s">
        <v>270</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75" t="s">
        <v>271</v>
      </c>
      <c r="IS258" s="375"/>
      <c r="IT258" s="375"/>
      <c r="IU258" s="375"/>
      <c r="IV258" s="375"/>
      <c r="IW258" s="375"/>
      <c r="IX258" s="375"/>
      <c r="IY258" s="375"/>
      <c r="IZ258" s="375"/>
      <c r="JA258" s="375"/>
      <c r="JB258" s="375"/>
      <c r="JC258" s="375"/>
      <c r="JD258" s="375"/>
      <c r="JE258" s="375"/>
      <c r="JF258" s="375"/>
      <c r="JG258" s="375"/>
      <c r="JH258" s="375"/>
      <c r="JI258" s="375"/>
      <c r="JJ258" s="375"/>
      <c r="JK258" s="375"/>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86" t="s">
        <v>272</v>
      </c>
      <c r="IS260" s="386"/>
      <c r="IT260" s="386"/>
      <c r="IU260" s="386"/>
      <c r="IV260" s="386"/>
      <c r="IW260" s="386"/>
      <c r="IX260" s="386"/>
      <c r="IY260" s="386"/>
      <c r="IZ260" s="386"/>
      <c r="JA260" s="386"/>
      <c r="JB260" s="386"/>
      <c r="JC260" s="386"/>
      <c r="JD260" s="386"/>
      <c r="JE260" s="386"/>
      <c r="JF260" s="386"/>
      <c r="JG260" s="386"/>
      <c r="JH260" s="386"/>
      <c r="JI260" s="386"/>
      <c r="JJ260" s="386"/>
      <c r="JK260" s="386"/>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3"/>
      <c r="HO264" s="260"/>
      <c r="HP264" s="377"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77"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3"/>
      <c r="HO265" s="260"/>
      <c r="HP265" s="377"/>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77"/>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3"/>
      <c r="HO266" s="260"/>
      <c r="HP266" s="377"/>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77"/>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3"/>
      <c r="HO267" s="260"/>
      <c r="HP267" s="377"/>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77"/>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3"/>
      <c r="HO268" s="260"/>
      <c r="HP268" s="377"/>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77"/>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3"/>
      <c r="HO269" s="260"/>
      <c r="HP269" s="377"/>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77"/>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3"/>
      <c r="HO270" s="260"/>
      <c r="HP270" s="377"/>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77"/>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3"/>
      <c r="HO271" s="260"/>
      <c r="HP271" s="377"/>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77"/>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3"/>
      <c r="HO272" s="260"/>
      <c r="HP272" s="377"/>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77"/>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3"/>
      <c r="HO273" s="260"/>
      <c r="HP273" s="377"/>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77"/>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3"/>
      <c r="HO274" s="260"/>
      <c r="HP274" s="377"/>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77"/>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3"/>
      <c r="HO275" s="260"/>
      <c r="HP275" s="377"/>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77"/>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3"/>
      <c r="HO276" s="260"/>
      <c r="HP276" s="377"/>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77"/>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3"/>
      <c r="HO277" s="260"/>
      <c r="HP277" s="377"/>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77"/>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3"/>
      <c r="HO278" s="260"/>
      <c r="HP278" s="377"/>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77"/>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3"/>
      <c r="HO279" s="260"/>
      <c r="HP279" s="377"/>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77"/>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3"/>
      <c r="HO280" s="260"/>
      <c r="HP280" s="377"/>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77"/>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3"/>
      <c r="HO281" s="260"/>
      <c r="HP281" s="377"/>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77"/>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3"/>
      <c r="HO282" s="260"/>
      <c r="HP282" s="377"/>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77"/>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3"/>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75" t="s">
        <v>273</v>
      </c>
      <c r="IS283" s="375"/>
      <c r="IT283" s="375"/>
      <c r="IU283" s="375"/>
      <c r="IV283" s="375"/>
      <c r="IW283" s="375"/>
      <c r="IX283" s="375"/>
      <c r="IY283" s="375"/>
      <c r="IZ283" s="375"/>
      <c r="JA283" s="375"/>
      <c r="JB283" s="375"/>
      <c r="JC283" s="375"/>
      <c r="JD283" s="375"/>
      <c r="JE283" s="375"/>
      <c r="JF283" s="375"/>
      <c r="JG283" s="375"/>
      <c r="JH283" s="375"/>
      <c r="JI283" s="375"/>
      <c r="JJ283" s="375"/>
      <c r="JK283" s="375"/>
      <c r="JL283" s="254"/>
      <c r="JM283" s="17"/>
      <c r="JN283" s="17"/>
    </row>
    <row r="284" spans="222:274">
      <c r="HN284" s="383"/>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3"/>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86" t="s">
        <v>275</v>
      </c>
      <c r="IS285" s="386"/>
      <c r="IT285" s="386"/>
      <c r="IU285" s="386"/>
      <c r="IV285" s="386"/>
      <c r="IW285" s="386"/>
      <c r="IX285" s="386"/>
      <c r="IY285" s="386"/>
      <c r="IZ285" s="386"/>
      <c r="JA285" s="386"/>
      <c r="JB285" s="386"/>
      <c r="JC285" s="386"/>
      <c r="JD285" s="386"/>
      <c r="JE285" s="386"/>
      <c r="JF285" s="386"/>
      <c r="JG285" s="386"/>
      <c r="JH285" s="386"/>
      <c r="JI285" s="386"/>
      <c r="JJ285" s="386"/>
      <c r="JK285" s="386"/>
      <c r="JL285" s="254"/>
      <c r="JM285" s="17"/>
      <c r="JN285" s="17"/>
    </row>
    <row r="286" spans="222:274">
      <c r="HN286" s="383"/>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3"/>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3"/>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3"/>
      <c r="HO289" s="260"/>
      <c r="HP289" s="377"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77"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3"/>
      <c r="HO290" s="260"/>
      <c r="HP290" s="377"/>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77"/>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3"/>
      <c r="HO291" s="260"/>
      <c r="HP291" s="377"/>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77"/>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3"/>
      <c r="HO292" s="260"/>
      <c r="HP292" s="377"/>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77"/>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3"/>
      <c r="HO293" s="260"/>
      <c r="HP293" s="377"/>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77"/>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3"/>
      <c r="HO294" s="260"/>
      <c r="HP294" s="377"/>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77"/>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3"/>
      <c r="HO295" s="260"/>
      <c r="HP295" s="377"/>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77"/>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3"/>
      <c r="HO296" s="260"/>
      <c r="HP296" s="377"/>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77"/>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3"/>
      <c r="HO297" s="260"/>
      <c r="HP297" s="377"/>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77"/>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3"/>
      <c r="HO298" s="260"/>
      <c r="HP298" s="377"/>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77"/>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3"/>
      <c r="HO299" s="260"/>
      <c r="HP299" s="377"/>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77"/>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3"/>
      <c r="HO300" s="260"/>
      <c r="HP300" s="377"/>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77"/>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3"/>
      <c r="HO301" s="260"/>
      <c r="HP301" s="377"/>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77"/>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3"/>
      <c r="HO302" s="260"/>
      <c r="HP302" s="377"/>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77"/>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3"/>
      <c r="HO303" s="260"/>
      <c r="HP303" s="377"/>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77"/>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3"/>
      <c r="HO304" s="260"/>
      <c r="HP304" s="377"/>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77"/>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3"/>
      <c r="HO305" s="260"/>
      <c r="HP305" s="377"/>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77"/>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3"/>
      <c r="HO306" s="260"/>
      <c r="HP306" s="377"/>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77"/>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3"/>
      <c r="HO307" s="260"/>
      <c r="HP307" s="377"/>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77"/>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3"/>
      <c r="HO308" s="260"/>
      <c r="HP308" s="244"/>
      <c r="HQ308" s="36"/>
      <c r="HR308" s="281" t="s">
        <v>277</v>
      </c>
      <c r="HS308" s="36"/>
      <c r="HT308" s="36"/>
      <c r="HU308" s="36"/>
      <c r="HV308" s="374" t="s">
        <v>292</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75" t="s">
        <v>293</v>
      </c>
      <c r="IS308" s="375"/>
      <c r="IT308" s="375"/>
      <c r="IU308" s="375"/>
      <c r="IV308" s="375"/>
      <c r="IW308" s="375"/>
      <c r="IX308" s="375"/>
      <c r="IY308" s="375"/>
      <c r="IZ308" s="375"/>
      <c r="JA308" s="375"/>
      <c r="JB308" s="375"/>
      <c r="JC308" s="375"/>
      <c r="JD308" s="375"/>
      <c r="JE308" s="375"/>
      <c r="JF308" s="375"/>
      <c r="JG308" s="375"/>
      <c r="JH308" s="375"/>
      <c r="JI308" s="375"/>
      <c r="JJ308" s="375"/>
      <c r="JK308" s="375"/>
      <c r="JL308" s="254"/>
      <c r="JM308" s="17"/>
      <c r="JN308" s="17"/>
    </row>
    <row r="309" spans="222:276">
      <c r="HN309" s="383"/>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3"/>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86" t="s">
        <v>294</v>
      </c>
      <c r="IS310" s="386"/>
      <c r="IT310" s="386"/>
      <c r="IU310" s="386"/>
      <c r="IV310" s="386"/>
      <c r="IW310" s="386"/>
      <c r="IX310" s="386"/>
      <c r="IY310" s="386"/>
      <c r="IZ310" s="386"/>
      <c r="JA310" s="386"/>
      <c r="JB310" s="386"/>
      <c r="JC310" s="386"/>
      <c r="JD310" s="386"/>
      <c r="JE310" s="386"/>
      <c r="JF310" s="386"/>
      <c r="JG310" s="386"/>
      <c r="JH310" s="386"/>
      <c r="JI310" s="386"/>
      <c r="JJ310" s="386"/>
      <c r="JK310" s="386"/>
      <c r="JL310" s="254"/>
      <c r="JM310" s="17"/>
      <c r="JN310" s="17"/>
    </row>
    <row r="311" spans="222:276">
      <c r="HN311" s="383"/>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3"/>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3"/>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3"/>
      <c r="HO314" s="260"/>
      <c r="HP314" s="377"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77"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3"/>
      <c r="HO315" s="260"/>
      <c r="HP315" s="377"/>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77"/>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3"/>
      <c r="HO316" s="260"/>
      <c r="HP316" s="377"/>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77"/>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3"/>
      <c r="HO317" s="260"/>
      <c r="HP317" s="377"/>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77"/>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3"/>
      <c r="HO318" s="260"/>
      <c r="HP318" s="377"/>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77"/>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3"/>
      <c r="HO319" s="260"/>
      <c r="HP319" s="377"/>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77"/>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3"/>
      <c r="HO320" s="260"/>
      <c r="HP320" s="377"/>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77"/>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3"/>
      <c r="HO321" s="260"/>
      <c r="HP321" s="377"/>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77"/>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3"/>
      <c r="HO322" s="260"/>
      <c r="HP322" s="377"/>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77"/>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3"/>
      <c r="HO323" s="260"/>
      <c r="HP323" s="377"/>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77"/>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3"/>
      <c r="HO324" s="260"/>
      <c r="HP324" s="377"/>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77"/>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3"/>
      <c r="HO325" s="260"/>
      <c r="HP325" s="377"/>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77"/>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3"/>
      <c r="HO326" s="260"/>
      <c r="HP326" s="377"/>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77"/>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3"/>
      <c r="HO327" s="260"/>
      <c r="HP327" s="377"/>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77"/>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3"/>
      <c r="HO328" s="260"/>
      <c r="HP328" s="377"/>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77"/>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3"/>
      <c r="HO329" s="260"/>
      <c r="HP329" s="377"/>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77"/>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3"/>
      <c r="HO330" s="260"/>
      <c r="HP330" s="377"/>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77"/>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3"/>
      <c r="HO331" s="260"/>
      <c r="HP331" s="377"/>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77"/>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3"/>
      <c r="HO332" s="260"/>
      <c r="HP332" s="377"/>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77"/>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3"/>
      <c r="HO333" s="260"/>
      <c r="HP333" s="244"/>
      <c r="HQ333" s="36"/>
      <c r="HR333" s="281" t="s">
        <v>278</v>
      </c>
      <c r="HS333" s="36"/>
      <c r="HT333" s="36"/>
      <c r="HU333" s="36"/>
      <c r="HV333" s="374" t="s">
        <v>295</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75" t="s">
        <v>296</v>
      </c>
      <c r="IS333" s="375"/>
      <c r="IT333" s="375"/>
      <c r="IU333" s="375"/>
      <c r="IV333" s="375"/>
      <c r="IW333" s="375"/>
      <c r="IX333" s="375"/>
      <c r="IY333" s="375"/>
      <c r="IZ333" s="375"/>
      <c r="JA333" s="375"/>
      <c r="JB333" s="375"/>
      <c r="JC333" s="375"/>
      <c r="JD333" s="375"/>
      <c r="JE333" s="375"/>
      <c r="JF333" s="375"/>
      <c r="JG333" s="375"/>
      <c r="JH333" s="375"/>
      <c r="JI333" s="375"/>
      <c r="JJ333" s="375"/>
      <c r="JK333" s="375"/>
      <c r="JL333" s="254"/>
      <c r="JM333" s="17"/>
      <c r="JN333" s="17"/>
    </row>
    <row r="334" spans="222:274">
      <c r="HN334" s="383"/>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3"/>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86" t="s">
        <v>297</v>
      </c>
      <c r="IS335" s="386"/>
      <c r="IT335" s="386"/>
      <c r="IU335" s="386"/>
      <c r="IV335" s="386"/>
      <c r="IW335" s="386"/>
      <c r="IX335" s="386"/>
      <c r="IY335" s="386"/>
      <c r="IZ335" s="386"/>
      <c r="JA335" s="386"/>
      <c r="JB335" s="386"/>
      <c r="JC335" s="386"/>
      <c r="JD335" s="386"/>
      <c r="JE335" s="386"/>
      <c r="JF335" s="386"/>
      <c r="JG335" s="386"/>
      <c r="JH335" s="386"/>
      <c r="JI335" s="386"/>
      <c r="JJ335" s="386"/>
      <c r="JK335" s="386"/>
      <c r="JL335" s="254"/>
      <c r="JM335" s="17"/>
      <c r="JN335" s="17"/>
    </row>
    <row r="336" spans="222:274">
      <c r="HN336" s="383"/>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3"/>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3"/>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3"/>
      <c r="HO339" s="260"/>
      <c r="HP339" s="377"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77"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3"/>
      <c r="HO340" s="260"/>
      <c r="HP340" s="377"/>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77"/>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3"/>
      <c r="HO341" s="260"/>
      <c r="HP341" s="377"/>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77"/>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3"/>
      <c r="HO342" s="260"/>
      <c r="HP342" s="377"/>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77"/>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3"/>
      <c r="HO343" s="260"/>
      <c r="HP343" s="377"/>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77"/>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3"/>
      <c r="HO344" s="260"/>
      <c r="HP344" s="377"/>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77"/>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3"/>
      <c r="HO345" s="260"/>
      <c r="HP345" s="377"/>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77"/>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3"/>
      <c r="HO346" s="260"/>
      <c r="HP346" s="377"/>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77"/>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3"/>
      <c r="HO347" s="260"/>
      <c r="HP347" s="377"/>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77"/>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3"/>
      <c r="HO348" s="260"/>
      <c r="HP348" s="377"/>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77"/>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3"/>
      <c r="HO349" s="260"/>
      <c r="HP349" s="377"/>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77"/>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3"/>
      <c r="HO350" s="260"/>
      <c r="HP350" s="377"/>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77"/>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3"/>
      <c r="HO351" s="260"/>
      <c r="HP351" s="377"/>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77"/>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3"/>
      <c r="HO352" s="260"/>
      <c r="HP352" s="377"/>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77"/>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3"/>
      <c r="HO353" s="260"/>
      <c r="HP353" s="377"/>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77"/>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3"/>
      <c r="HO354" s="260"/>
      <c r="HP354" s="377"/>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77"/>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3"/>
      <c r="HO355" s="260"/>
      <c r="HP355" s="377"/>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77"/>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3"/>
      <c r="HO356" s="260"/>
      <c r="HP356" s="377"/>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77"/>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3"/>
      <c r="HO357" s="260"/>
      <c r="HP357" s="377"/>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77"/>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3"/>
      <c r="HO358" s="260"/>
      <c r="HP358" s="244"/>
      <c r="HQ358" s="36"/>
      <c r="HR358" s="281" t="s">
        <v>279</v>
      </c>
      <c r="HS358" s="36"/>
      <c r="HT358" s="36"/>
      <c r="HU358" s="36"/>
      <c r="HV358" s="374" t="s">
        <v>298</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75" t="s">
        <v>299</v>
      </c>
      <c r="IS358" s="375"/>
      <c r="IT358" s="375"/>
      <c r="IU358" s="375"/>
      <c r="IV358" s="375"/>
      <c r="IW358" s="375"/>
      <c r="IX358" s="375"/>
      <c r="IY358" s="375"/>
      <c r="IZ358" s="375"/>
      <c r="JA358" s="375"/>
      <c r="JB358" s="375"/>
      <c r="JC358" s="375"/>
      <c r="JD358" s="375"/>
      <c r="JE358" s="375"/>
      <c r="JF358" s="375"/>
      <c r="JG358" s="375"/>
      <c r="JH358" s="375"/>
      <c r="JI358" s="375"/>
      <c r="JJ358" s="375"/>
      <c r="JK358" s="375"/>
      <c r="JL358" s="254"/>
      <c r="JM358" s="17"/>
      <c r="JN358" s="17"/>
    </row>
    <row r="359" spans="222:274">
      <c r="HN359" s="383"/>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3"/>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86" t="s">
        <v>300</v>
      </c>
      <c r="IS360" s="386"/>
      <c r="IT360" s="386"/>
      <c r="IU360" s="386"/>
      <c r="IV360" s="386"/>
      <c r="IW360" s="386"/>
      <c r="IX360" s="386"/>
      <c r="IY360" s="386"/>
      <c r="IZ360" s="386"/>
      <c r="JA360" s="386"/>
      <c r="JB360" s="386"/>
      <c r="JC360" s="386"/>
      <c r="JD360" s="386"/>
      <c r="JE360" s="386"/>
      <c r="JF360" s="386"/>
      <c r="JG360" s="386"/>
      <c r="JH360" s="386"/>
      <c r="JI360" s="386"/>
      <c r="JJ360" s="386"/>
      <c r="JK360" s="386"/>
      <c r="JL360" s="254"/>
      <c r="JM360" s="17"/>
      <c r="JN360" s="17"/>
    </row>
    <row r="361" spans="222:274">
      <c r="HN361" s="383"/>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3"/>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3"/>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3"/>
      <c r="HO364" s="260"/>
      <c r="HP364" s="377"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77"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3"/>
      <c r="HO365" s="260"/>
      <c r="HP365" s="377"/>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77"/>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3"/>
      <c r="HO366" s="260"/>
      <c r="HP366" s="377"/>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77"/>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3"/>
      <c r="HO367" s="260"/>
      <c r="HP367" s="377"/>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77"/>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3"/>
      <c r="HO368" s="260"/>
      <c r="HP368" s="377"/>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77"/>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3"/>
      <c r="HO369" s="260"/>
      <c r="HP369" s="377"/>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77"/>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3"/>
      <c r="HO370" s="260"/>
      <c r="HP370" s="377"/>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77"/>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3"/>
      <c r="HO371" s="260"/>
      <c r="HP371" s="377"/>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77"/>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3"/>
      <c r="HO372" s="260"/>
      <c r="HP372" s="377"/>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77"/>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3"/>
      <c r="HO373" s="260"/>
      <c r="HP373" s="377"/>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77"/>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3"/>
      <c r="HO374" s="260"/>
      <c r="HP374" s="377"/>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77"/>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3"/>
      <c r="HO375" s="260"/>
      <c r="HP375" s="377"/>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77"/>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3"/>
      <c r="HO376" s="260"/>
      <c r="HP376" s="377"/>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77"/>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3"/>
      <c r="HO377" s="260"/>
      <c r="HP377" s="377"/>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77"/>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3"/>
      <c r="HO378" s="260"/>
      <c r="HP378" s="377"/>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77"/>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3"/>
      <c r="HO379" s="260"/>
      <c r="HP379" s="377"/>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77"/>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3"/>
      <c r="HO380" s="260"/>
      <c r="HP380" s="377"/>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77"/>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3"/>
      <c r="HO381" s="260"/>
      <c r="HP381" s="377"/>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77"/>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3"/>
      <c r="HO382" s="260"/>
      <c r="HP382" s="377"/>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77"/>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3"/>
      <c r="HO383" s="260"/>
      <c r="HP383" s="244"/>
      <c r="HQ383" s="36"/>
      <c r="HR383" s="281" t="s">
        <v>280</v>
      </c>
      <c r="HS383" s="36"/>
      <c r="HT383" s="36"/>
      <c r="HU383" s="36"/>
      <c r="HV383" s="374" t="s">
        <v>301</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75" t="s">
        <v>302</v>
      </c>
      <c r="IS383" s="375"/>
      <c r="IT383" s="375"/>
      <c r="IU383" s="375"/>
      <c r="IV383" s="375"/>
      <c r="IW383" s="375"/>
      <c r="IX383" s="375"/>
      <c r="IY383" s="375"/>
      <c r="IZ383" s="375"/>
      <c r="JA383" s="375"/>
      <c r="JB383" s="375"/>
      <c r="JC383" s="375"/>
      <c r="JD383" s="375"/>
      <c r="JE383" s="375"/>
      <c r="JF383" s="375"/>
      <c r="JG383" s="375"/>
      <c r="JH383" s="375"/>
      <c r="JI383" s="375"/>
      <c r="JJ383" s="375"/>
      <c r="JK383" s="375"/>
      <c r="JL383" s="254"/>
      <c r="JM383" s="17"/>
      <c r="JN383" s="17"/>
    </row>
    <row r="384" spans="222:276">
      <c r="HN384" s="383"/>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3"/>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86" t="s">
        <v>303</v>
      </c>
      <c r="IS385" s="386"/>
      <c r="IT385" s="386"/>
      <c r="IU385" s="386"/>
      <c r="IV385" s="386"/>
      <c r="IW385" s="386"/>
      <c r="IX385" s="386"/>
      <c r="IY385" s="386"/>
      <c r="IZ385" s="386"/>
      <c r="JA385" s="386"/>
      <c r="JB385" s="386"/>
      <c r="JC385" s="386"/>
      <c r="JD385" s="386"/>
      <c r="JE385" s="386"/>
      <c r="JF385" s="386"/>
      <c r="JG385" s="386"/>
      <c r="JH385" s="386"/>
      <c r="JI385" s="386"/>
      <c r="JJ385" s="386"/>
      <c r="JK385" s="386"/>
      <c r="JL385" s="254"/>
      <c r="JM385" s="17"/>
      <c r="JN385" s="17"/>
    </row>
    <row r="386" spans="222:276">
      <c r="HN386" s="383"/>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3"/>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3"/>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3"/>
      <c r="HO389" s="260"/>
      <c r="HP389" s="377"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77"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3"/>
      <c r="HO390" s="260"/>
      <c r="HP390" s="377"/>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77"/>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3"/>
      <c r="HO391" s="260"/>
      <c r="HP391" s="377"/>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77"/>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3"/>
      <c r="HO392" s="260"/>
      <c r="HP392" s="377"/>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77"/>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3"/>
      <c r="HO393" s="260"/>
      <c r="HP393" s="377"/>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77"/>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3"/>
      <c r="HO394" s="260"/>
      <c r="HP394" s="377"/>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77"/>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3"/>
      <c r="HO395" s="260"/>
      <c r="HP395" s="377"/>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77"/>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3"/>
      <c r="HO396" s="260"/>
      <c r="HP396" s="377"/>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77"/>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3"/>
      <c r="HO397" s="260"/>
      <c r="HP397" s="377"/>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77"/>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3"/>
      <c r="HO398" s="260"/>
      <c r="HP398" s="377"/>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77"/>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3"/>
      <c r="HO399" s="260"/>
      <c r="HP399" s="377"/>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77"/>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3"/>
      <c r="HO400" s="260"/>
      <c r="HP400" s="377"/>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77"/>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3"/>
      <c r="HO401" s="260"/>
      <c r="HP401" s="377"/>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77"/>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3"/>
      <c r="HO402" s="260"/>
      <c r="HP402" s="377"/>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77"/>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3"/>
      <c r="HO403" s="260"/>
      <c r="HP403" s="377"/>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77"/>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3"/>
      <c r="HO404" s="260"/>
      <c r="HP404" s="377"/>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77"/>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3"/>
      <c r="HO405" s="260"/>
      <c r="HP405" s="377"/>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77"/>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3"/>
      <c r="HO406" s="260"/>
      <c r="HP406" s="377"/>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77"/>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3"/>
      <c r="HO407" s="260"/>
      <c r="HP407" s="377"/>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77"/>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3"/>
      <c r="HO408" s="260"/>
      <c r="HP408" s="244"/>
      <c r="HQ408" s="36"/>
      <c r="HR408" s="281" t="s">
        <v>281</v>
      </c>
      <c r="HS408" s="36"/>
      <c r="HT408" s="36"/>
      <c r="HU408" s="36"/>
      <c r="HV408" s="374" t="s">
        <v>304</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75" t="s">
        <v>305</v>
      </c>
      <c r="IS408" s="375"/>
      <c r="IT408" s="375"/>
      <c r="IU408" s="375"/>
      <c r="IV408" s="375"/>
      <c r="IW408" s="375"/>
      <c r="IX408" s="375"/>
      <c r="IY408" s="375"/>
      <c r="IZ408" s="375"/>
      <c r="JA408" s="375"/>
      <c r="JB408" s="375"/>
      <c r="JC408" s="375"/>
      <c r="JD408" s="375"/>
      <c r="JE408" s="375"/>
      <c r="JF408" s="375"/>
      <c r="JG408" s="375"/>
      <c r="JH408" s="375"/>
      <c r="JI408" s="375"/>
      <c r="JJ408" s="375"/>
      <c r="JK408" s="375"/>
      <c r="JL408" s="254"/>
      <c r="JM408" s="17"/>
      <c r="JN408" s="17"/>
    </row>
    <row r="409" spans="222:274">
      <c r="HN409" s="383"/>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3"/>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86" t="s">
        <v>306</v>
      </c>
      <c r="IS410" s="386"/>
      <c r="IT410" s="386"/>
      <c r="IU410" s="386"/>
      <c r="IV410" s="386"/>
      <c r="IW410" s="386"/>
      <c r="IX410" s="386"/>
      <c r="IY410" s="386"/>
      <c r="IZ410" s="386"/>
      <c r="JA410" s="386"/>
      <c r="JB410" s="386"/>
      <c r="JC410" s="386"/>
      <c r="JD410" s="386"/>
      <c r="JE410" s="386"/>
      <c r="JF410" s="386"/>
      <c r="JG410" s="386"/>
      <c r="JH410" s="386"/>
      <c r="JI410" s="386"/>
      <c r="JJ410" s="386"/>
      <c r="JK410" s="386"/>
      <c r="JL410" s="254"/>
      <c r="JM410" s="17"/>
      <c r="JN410" s="17"/>
    </row>
    <row r="411" spans="222:274">
      <c r="HN411" s="383"/>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3"/>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3"/>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3"/>
      <c r="HO414" s="260"/>
      <c r="HP414" s="377"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77"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3"/>
      <c r="HO415" s="260"/>
      <c r="HP415" s="377"/>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77"/>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3"/>
      <c r="HO416" s="260"/>
      <c r="HP416" s="377"/>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77"/>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3"/>
      <c r="HO417" s="260"/>
      <c r="HP417" s="377"/>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77"/>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3"/>
      <c r="HO418" s="260"/>
      <c r="HP418" s="377"/>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77"/>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3"/>
      <c r="HO419" s="260"/>
      <c r="HP419" s="377"/>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77"/>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3"/>
      <c r="HO420" s="260"/>
      <c r="HP420" s="377"/>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77"/>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3"/>
      <c r="HO421" s="260"/>
      <c r="HP421" s="377"/>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77"/>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3"/>
      <c r="HO422" s="260"/>
      <c r="HP422" s="377"/>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77"/>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3"/>
      <c r="HO423" s="260"/>
      <c r="HP423" s="377"/>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77"/>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3"/>
      <c r="HO424" s="260"/>
      <c r="HP424" s="377"/>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77"/>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3"/>
      <c r="HO425" s="260"/>
      <c r="HP425" s="377"/>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77"/>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3"/>
      <c r="HO426" s="260"/>
      <c r="HP426" s="377"/>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77"/>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3"/>
      <c r="HO427" s="260"/>
      <c r="HP427" s="377"/>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77"/>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3"/>
      <c r="HO428" s="260"/>
      <c r="HP428" s="377"/>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77"/>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3"/>
      <c r="HO429" s="260"/>
      <c r="HP429" s="377"/>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77"/>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3"/>
      <c r="HO430" s="260"/>
      <c r="HP430" s="377"/>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77"/>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3"/>
      <c r="HO431" s="260"/>
      <c r="HP431" s="377"/>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77"/>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3"/>
      <c r="HO432" s="260"/>
      <c r="HP432" s="377"/>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77"/>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3"/>
      <c r="HO433" s="260"/>
      <c r="HP433" s="244"/>
      <c r="HQ433" s="36"/>
      <c r="HR433" s="281" t="s">
        <v>282</v>
      </c>
      <c r="HS433" s="36"/>
      <c r="HT433" s="36"/>
      <c r="HU433" s="36"/>
      <c r="HV433" s="374" t="s">
        <v>307</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75" t="s">
        <v>336</v>
      </c>
      <c r="IS433" s="375"/>
      <c r="IT433" s="375"/>
      <c r="IU433" s="375"/>
      <c r="IV433" s="375"/>
      <c r="IW433" s="375"/>
      <c r="IX433" s="375"/>
      <c r="IY433" s="375"/>
      <c r="IZ433" s="375"/>
      <c r="JA433" s="375"/>
      <c r="JB433" s="375"/>
      <c r="JC433" s="375"/>
      <c r="JD433" s="375"/>
      <c r="JE433" s="375"/>
      <c r="JF433" s="375"/>
      <c r="JG433" s="375"/>
      <c r="JH433" s="375"/>
      <c r="JI433" s="375"/>
      <c r="JJ433" s="375"/>
      <c r="JK433" s="375"/>
      <c r="JL433" s="254"/>
      <c r="JM433" s="17"/>
      <c r="JN433" s="17"/>
    </row>
    <row r="434" spans="222:276">
      <c r="HN434" s="383"/>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3"/>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86" t="s">
        <v>308</v>
      </c>
      <c r="IS435" s="386"/>
      <c r="IT435" s="386"/>
      <c r="IU435" s="386"/>
      <c r="IV435" s="386"/>
      <c r="IW435" s="386"/>
      <c r="IX435" s="386"/>
      <c r="IY435" s="386"/>
      <c r="IZ435" s="386"/>
      <c r="JA435" s="386"/>
      <c r="JB435" s="386"/>
      <c r="JC435" s="386"/>
      <c r="JD435" s="386"/>
      <c r="JE435" s="386"/>
      <c r="JF435" s="386"/>
      <c r="JG435" s="386"/>
      <c r="JH435" s="386"/>
      <c r="JI435" s="386"/>
      <c r="JJ435" s="386"/>
      <c r="JK435" s="386"/>
      <c r="JL435" s="254"/>
      <c r="JM435" s="17"/>
      <c r="JN435" s="17"/>
    </row>
    <row r="436" spans="222:276">
      <c r="HN436" s="383"/>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3"/>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3"/>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3"/>
      <c r="HO439" s="260"/>
      <c r="HP439" s="377"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77"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3"/>
      <c r="HO440" s="260"/>
      <c r="HP440" s="377"/>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77"/>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3"/>
      <c r="HO441" s="260"/>
      <c r="HP441" s="377"/>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77"/>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3"/>
      <c r="HO442" s="260"/>
      <c r="HP442" s="377"/>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77"/>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3"/>
      <c r="HO443" s="260"/>
      <c r="HP443" s="377"/>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77"/>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3"/>
      <c r="HO444" s="260"/>
      <c r="HP444" s="377"/>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77"/>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3"/>
      <c r="HO445" s="260"/>
      <c r="HP445" s="377"/>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77"/>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3"/>
      <c r="HO446" s="260"/>
      <c r="HP446" s="377"/>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77"/>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3"/>
      <c r="HO447" s="260"/>
      <c r="HP447" s="377"/>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77"/>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3"/>
      <c r="HO448" s="260"/>
      <c r="HP448" s="377"/>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77"/>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3"/>
      <c r="HO449" s="260"/>
      <c r="HP449" s="377"/>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77"/>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3"/>
      <c r="HO450" s="260"/>
      <c r="HP450" s="377"/>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77"/>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3"/>
      <c r="HO451" s="260"/>
      <c r="HP451" s="377"/>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77"/>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3"/>
      <c r="HO452" s="260"/>
      <c r="HP452" s="377"/>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77"/>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3"/>
      <c r="HO453" s="260"/>
      <c r="HP453" s="377"/>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77"/>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3"/>
      <c r="HO454" s="260"/>
      <c r="HP454" s="377"/>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77"/>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3"/>
      <c r="HO455" s="260"/>
      <c r="HP455" s="377"/>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77"/>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3"/>
      <c r="HO456" s="260"/>
      <c r="HP456" s="377"/>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77"/>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3"/>
      <c r="HO457" s="260"/>
      <c r="HP457" s="377"/>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77"/>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3"/>
      <c r="HO458" s="260"/>
      <c r="HP458" s="244"/>
      <c r="HQ458" s="36"/>
      <c r="HR458" s="281" t="s">
        <v>283</v>
      </c>
      <c r="HS458" s="36"/>
      <c r="HT458" s="36"/>
      <c r="HU458" s="36"/>
      <c r="HV458" s="374" t="s">
        <v>309</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75" t="s">
        <v>310</v>
      </c>
      <c r="IS458" s="375"/>
      <c r="IT458" s="375"/>
      <c r="IU458" s="375"/>
      <c r="IV458" s="375"/>
      <c r="IW458" s="375"/>
      <c r="IX458" s="375"/>
      <c r="IY458" s="375"/>
      <c r="IZ458" s="375"/>
      <c r="JA458" s="375"/>
      <c r="JB458" s="375"/>
      <c r="JC458" s="375"/>
      <c r="JD458" s="375"/>
      <c r="JE458" s="375"/>
      <c r="JF458" s="375"/>
      <c r="JG458" s="375"/>
      <c r="JH458" s="375"/>
      <c r="JI458" s="375"/>
      <c r="JJ458" s="375"/>
      <c r="JK458" s="375"/>
      <c r="JL458" s="254"/>
      <c r="JM458" s="17"/>
      <c r="JN458" s="17"/>
    </row>
    <row r="459" spans="222:274">
      <c r="HN459" s="383"/>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3"/>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86" t="s">
        <v>311</v>
      </c>
      <c r="IS460" s="386"/>
      <c r="IT460" s="386"/>
      <c r="IU460" s="386"/>
      <c r="IV460" s="386"/>
      <c r="IW460" s="386"/>
      <c r="IX460" s="386"/>
      <c r="IY460" s="386"/>
      <c r="IZ460" s="386"/>
      <c r="JA460" s="386"/>
      <c r="JB460" s="386"/>
      <c r="JC460" s="386"/>
      <c r="JD460" s="386"/>
      <c r="JE460" s="386"/>
      <c r="JF460" s="386"/>
      <c r="JG460" s="386"/>
      <c r="JH460" s="386"/>
      <c r="JI460" s="386"/>
      <c r="JJ460" s="386"/>
      <c r="JK460" s="386"/>
      <c r="JL460" s="254"/>
      <c r="JM460" s="17"/>
      <c r="JN460" s="17"/>
    </row>
    <row r="461" spans="222:274">
      <c r="HN461" s="383"/>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3"/>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3"/>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3"/>
      <c r="HO464" s="260"/>
      <c r="HP464" s="377"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77"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3"/>
      <c r="HO465" s="260"/>
      <c r="HP465" s="377"/>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77"/>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3"/>
      <c r="HO466" s="260"/>
      <c r="HP466" s="377"/>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77"/>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3"/>
      <c r="HO467" s="260"/>
      <c r="HP467" s="377"/>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77"/>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3"/>
      <c r="HO468" s="260"/>
      <c r="HP468" s="377"/>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77"/>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3"/>
      <c r="HO469" s="260"/>
      <c r="HP469" s="377"/>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77"/>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3"/>
      <c r="HO470" s="260"/>
      <c r="HP470" s="377"/>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77"/>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3"/>
      <c r="HO471" s="260"/>
      <c r="HP471" s="377"/>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77"/>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3"/>
      <c r="HO472" s="260"/>
      <c r="HP472" s="377"/>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77"/>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3"/>
      <c r="HO473" s="260"/>
      <c r="HP473" s="377"/>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77"/>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3"/>
      <c r="HO474" s="260"/>
      <c r="HP474" s="377"/>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77"/>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3"/>
      <c r="HO475" s="260"/>
      <c r="HP475" s="377"/>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77"/>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3"/>
      <c r="HO476" s="260"/>
      <c r="HP476" s="377"/>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77"/>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3"/>
      <c r="HO477" s="260"/>
      <c r="HP477" s="377"/>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77"/>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3"/>
      <c r="HO478" s="260"/>
      <c r="HP478" s="377"/>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77"/>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3"/>
      <c r="HO479" s="260"/>
      <c r="HP479" s="377"/>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77"/>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3"/>
      <c r="HO480" s="260"/>
      <c r="HP480" s="377"/>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77"/>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3"/>
      <c r="HO481" s="260"/>
      <c r="HP481" s="377"/>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77"/>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3"/>
      <c r="HO482" s="260"/>
      <c r="HP482" s="377"/>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77"/>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3"/>
      <c r="HO483" s="260"/>
      <c r="HP483" s="244"/>
      <c r="HQ483" s="36"/>
      <c r="HR483" s="281" t="s">
        <v>284</v>
      </c>
      <c r="HS483" s="36"/>
      <c r="HT483" s="36"/>
      <c r="HU483" s="36"/>
      <c r="HV483" s="374" t="s">
        <v>312</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75" t="s">
        <v>313</v>
      </c>
      <c r="IS483" s="375"/>
      <c r="IT483" s="375"/>
      <c r="IU483" s="375"/>
      <c r="IV483" s="375"/>
      <c r="IW483" s="375"/>
      <c r="IX483" s="375"/>
      <c r="IY483" s="375"/>
      <c r="IZ483" s="375"/>
      <c r="JA483" s="375"/>
      <c r="JB483" s="375"/>
      <c r="JC483" s="375"/>
      <c r="JD483" s="375"/>
      <c r="JE483" s="375"/>
      <c r="JF483" s="375"/>
      <c r="JG483" s="375"/>
      <c r="JH483" s="375"/>
      <c r="JI483" s="375"/>
      <c r="JJ483" s="375"/>
      <c r="JK483" s="375"/>
      <c r="JL483" s="254"/>
      <c r="JM483" s="17"/>
      <c r="JN483" s="17"/>
    </row>
    <row r="484" spans="222:276">
      <c r="HN484" s="383"/>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3"/>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86" t="s">
        <v>314</v>
      </c>
      <c r="IS485" s="386"/>
      <c r="IT485" s="386"/>
      <c r="IU485" s="386"/>
      <c r="IV485" s="386"/>
      <c r="IW485" s="386"/>
      <c r="IX485" s="386"/>
      <c r="IY485" s="386"/>
      <c r="IZ485" s="386"/>
      <c r="JA485" s="386"/>
      <c r="JB485" s="386"/>
      <c r="JC485" s="386"/>
      <c r="JD485" s="386"/>
      <c r="JE485" s="386"/>
      <c r="JF485" s="386"/>
      <c r="JG485" s="386"/>
      <c r="JH485" s="386"/>
      <c r="JI485" s="386"/>
      <c r="JJ485" s="386"/>
      <c r="JK485" s="386"/>
      <c r="JL485" s="254"/>
      <c r="JM485" s="17"/>
      <c r="JN485" s="17"/>
    </row>
    <row r="486" spans="222:276">
      <c r="HN486" s="383"/>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3"/>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3"/>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3"/>
      <c r="HO489" s="260"/>
      <c r="HP489" s="377"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77"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3"/>
      <c r="HO490" s="260"/>
      <c r="HP490" s="377"/>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77"/>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3"/>
      <c r="HO491" s="260"/>
      <c r="HP491" s="377"/>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77"/>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3"/>
      <c r="HO492" s="260"/>
      <c r="HP492" s="377"/>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77"/>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3"/>
      <c r="HO493" s="260"/>
      <c r="HP493" s="377"/>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77"/>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3"/>
      <c r="HO494" s="260"/>
      <c r="HP494" s="377"/>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77"/>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3"/>
      <c r="HO495" s="260"/>
      <c r="HP495" s="377"/>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77"/>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3"/>
      <c r="HO496" s="260"/>
      <c r="HP496" s="377"/>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77"/>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3"/>
      <c r="HO497" s="260"/>
      <c r="HP497" s="377"/>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77"/>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3"/>
      <c r="HO498" s="260"/>
      <c r="HP498" s="377"/>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77"/>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3"/>
      <c r="HO499" s="260"/>
      <c r="HP499" s="377"/>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77"/>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3"/>
      <c r="HO500" s="260"/>
      <c r="HP500" s="377"/>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77"/>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3"/>
      <c r="HO501" s="260"/>
      <c r="HP501" s="377"/>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77"/>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3"/>
      <c r="HO502" s="260"/>
      <c r="HP502" s="377"/>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77"/>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3"/>
      <c r="HO503" s="260"/>
      <c r="HP503" s="377"/>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77"/>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3"/>
      <c r="HO504" s="260"/>
      <c r="HP504" s="377"/>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77"/>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3"/>
      <c r="HO505" s="260"/>
      <c r="HP505" s="377"/>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77"/>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3"/>
      <c r="HO506" s="260"/>
      <c r="HP506" s="377"/>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77"/>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3"/>
      <c r="HO507" s="260"/>
      <c r="HP507" s="377"/>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77"/>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3"/>
      <c r="HO508" s="260"/>
      <c r="HP508" s="244"/>
      <c r="HQ508" s="36"/>
      <c r="HR508" s="281" t="s">
        <v>285</v>
      </c>
      <c r="HS508" s="36"/>
      <c r="HT508" s="36"/>
      <c r="HU508" s="36"/>
      <c r="HV508" s="374" t="s">
        <v>315</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75" t="s">
        <v>316</v>
      </c>
      <c r="IS508" s="375"/>
      <c r="IT508" s="375"/>
      <c r="IU508" s="375"/>
      <c r="IV508" s="375"/>
      <c r="IW508" s="375"/>
      <c r="IX508" s="375"/>
      <c r="IY508" s="375"/>
      <c r="IZ508" s="375"/>
      <c r="JA508" s="375"/>
      <c r="JB508" s="375"/>
      <c r="JC508" s="375"/>
      <c r="JD508" s="375"/>
      <c r="JE508" s="375"/>
      <c r="JF508" s="375"/>
      <c r="JG508" s="375"/>
      <c r="JH508" s="375"/>
      <c r="JI508" s="375"/>
      <c r="JJ508" s="375"/>
      <c r="JK508" s="375"/>
      <c r="JL508" s="254"/>
      <c r="JM508" s="17"/>
      <c r="JN508" s="17"/>
    </row>
    <row r="509" spans="222:274">
      <c r="HN509" s="383"/>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3"/>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86" t="s">
        <v>317</v>
      </c>
      <c r="IS510" s="386"/>
      <c r="IT510" s="386"/>
      <c r="IU510" s="386"/>
      <c r="IV510" s="386"/>
      <c r="IW510" s="386"/>
      <c r="IX510" s="386"/>
      <c r="IY510" s="386"/>
      <c r="IZ510" s="386"/>
      <c r="JA510" s="386"/>
      <c r="JB510" s="386"/>
      <c r="JC510" s="386"/>
      <c r="JD510" s="386"/>
      <c r="JE510" s="386"/>
      <c r="JF510" s="386"/>
      <c r="JG510" s="386"/>
      <c r="JH510" s="386"/>
      <c r="JI510" s="386"/>
      <c r="JJ510" s="386"/>
      <c r="JK510" s="386"/>
      <c r="JL510" s="254"/>
      <c r="JM510" s="17"/>
      <c r="JN510" s="17"/>
    </row>
    <row r="511" spans="222:274">
      <c r="HN511" s="383"/>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3"/>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3"/>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3"/>
      <c r="HO514" s="260"/>
      <c r="HP514" s="377"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77"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3"/>
      <c r="HO515" s="260"/>
      <c r="HP515" s="377"/>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77"/>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3"/>
      <c r="HO516" s="260"/>
      <c r="HP516" s="377"/>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77"/>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3"/>
      <c r="HO517" s="260"/>
      <c r="HP517" s="377"/>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77"/>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3"/>
      <c r="HO518" s="260"/>
      <c r="HP518" s="377"/>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77"/>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3"/>
      <c r="HO519" s="260"/>
      <c r="HP519" s="377"/>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77"/>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3"/>
      <c r="HO520" s="260"/>
      <c r="HP520" s="377"/>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77"/>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3"/>
      <c r="HO521" s="260"/>
      <c r="HP521" s="377"/>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77"/>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3"/>
      <c r="HO522" s="260"/>
      <c r="HP522" s="377"/>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77"/>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3"/>
      <c r="HO523" s="260"/>
      <c r="HP523" s="377"/>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77"/>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3"/>
      <c r="HO524" s="260"/>
      <c r="HP524" s="377"/>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77"/>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3"/>
      <c r="HO525" s="260"/>
      <c r="HP525" s="377"/>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77"/>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3"/>
      <c r="HO526" s="260"/>
      <c r="HP526" s="377"/>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77"/>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3"/>
      <c r="HO527" s="260"/>
      <c r="HP527" s="377"/>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77"/>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3"/>
      <c r="HO528" s="260"/>
      <c r="HP528" s="377"/>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77"/>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3"/>
      <c r="HO529" s="260"/>
      <c r="HP529" s="377"/>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77"/>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3"/>
      <c r="HO530" s="260"/>
      <c r="HP530" s="377"/>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77"/>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3"/>
      <c r="HO531" s="260"/>
      <c r="HP531" s="377"/>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77"/>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3"/>
      <c r="HO532" s="260"/>
      <c r="HP532" s="377"/>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77"/>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3"/>
      <c r="HO533" s="260"/>
      <c r="HP533" s="244"/>
      <c r="HQ533" s="36"/>
      <c r="HR533" s="281" t="s">
        <v>286</v>
      </c>
      <c r="HS533" s="36"/>
      <c r="HT533" s="36"/>
      <c r="HU533" s="36"/>
      <c r="HV533" s="374" t="s">
        <v>318</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75" t="s">
        <v>319</v>
      </c>
      <c r="IS533" s="375"/>
      <c r="IT533" s="375"/>
      <c r="IU533" s="375"/>
      <c r="IV533" s="375"/>
      <c r="IW533" s="375"/>
      <c r="IX533" s="375"/>
      <c r="IY533" s="375"/>
      <c r="IZ533" s="375"/>
      <c r="JA533" s="375"/>
      <c r="JB533" s="375"/>
      <c r="JC533" s="375"/>
      <c r="JD533" s="375"/>
      <c r="JE533" s="375"/>
      <c r="JF533" s="375"/>
      <c r="JG533" s="375"/>
      <c r="JH533" s="375"/>
      <c r="JI533" s="375"/>
      <c r="JJ533" s="375"/>
      <c r="JK533" s="375"/>
      <c r="JL533" s="254"/>
      <c r="JM533" s="17"/>
      <c r="JN533" s="17"/>
    </row>
    <row r="534" spans="222:276">
      <c r="HN534" s="383"/>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3"/>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86" t="s">
        <v>320</v>
      </c>
      <c r="IS535" s="386"/>
      <c r="IT535" s="386"/>
      <c r="IU535" s="386"/>
      <c r="IV535" s="386"/>
      <c r="IW535" s="386"/>
      <c r="IX535" s="386"/>
      <c r="IY535" s="386"/>
      <c r="IZ535" s="386"/>
      <c r="JA535" s="386"/>
      <c r="JB535" s="386"/>
      <c r="JC535" s="386"/>
      <c r="JD535" s="386"/>
      <c r="JE535" s="386"/>
      <c r="JF535" s="386"/>
      <c r="JG535" s="386"/>
      <c r="JH535" s="386"/>
      <c r="JI535" s="386"/>
      <c r="JJ535" s="386"/>
      <c r="JK535" s="386"/>
      <c r="JL535" s="254"/>
      <c r="JM535" s="17"/>
      <c r="JN535" s="17"/>
    </row>
    <row r="536" spans="222:276">
      <c r="HN536" s="383"/>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3"/>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3"/>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3"/>
      <c r="HO539" s="260"/>
      <c r="HP539" s="377"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77"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3"/>
      <c r="HO540" s="260"/>
      <c r="HP540" s="377"/>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77"/>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3"/>
      <c r="HO541" s="260"/>
      <c r="HP541" s="377"/>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77"/>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3"/>
      <c r="HO542" s="260"/>
      <c r="HP542" s="377"/>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77"/>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3"/>
      <c r="HO543" s="260"/>
      <c r="HP543" s="377"/>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77"/>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3"/>
      <c r="HO544" s="260"/>
      <c r="HP544" s="377"/>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77"/>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3"/>
      <c r="HO545" s="260"/>
      <c r="HP545" s="377"/>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77"/>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3"/>
      <c r="HO546" s="260"/>
      <c r="HP546" s="377"/>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77"/>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3"/>
      <c r="HO547" s="260"/>
      <c r="HP547" s="377"/>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77"/>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3"/>
      <c r="HO548" s="260"/>
      <c r="HP548" s="377"/>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77"/>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3"/>
      <c r="HO549" s="260"/>
      <c r="HP549" s="377"/>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77"/>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3"/>
      <c r="HO550" s="260"/>
      <c r="HP550" s="377"/>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77"/>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3"/>
      <c r="HO551" s="260"/>
      <c r="HP551" s="377"/>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77"/>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3"/>
      <c r="HO552" s="260"/>
      <c r="HP552" s="377"/>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77"/>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3"/>
      <c r="HO553" s="260"/>
      <c r="HP553" s="377"/>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77"/>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3"/>
      <c r="HO554" s="260"/>
      <c r="HP554" s="377"/>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77"/>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3"/>
      <c r="HO555" s="260"/>
      <c r="HP555" s="377"/>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77"/>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3"/>
      <c r="HO556" s="260"/>
      <c r="HP556" s="377"/>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77"/>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3"/>
      <c r="HO557" s="260"/>
      <c r="HP557" s="377"/>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77"/>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3"/>
      <c r="HO558" s="260"/>
      <c r="HP558" s="244"/>
      <c r="HQ558" s="36"/>
      <c r="HR558" s="281" t="s">
        <v>287</v>
      </c>
      <c r="HS558" s="36"/>
      <c r="HT558" s="36"/>
      <c r="HU558" s="36"/>
      <c r="HV558" s="374" t="s">
        <v>321</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75" t="s">
        <v>322</v>
      </c>
      <c r="IS558" s="375"/>
      <c r="IT558" s="375"/>
      <c r="IU558" s="375"/>
      <c r="IV558" s="375"/>
      <c r="IW558" s="375"/>
      <c r="IX558" s="375"/>
      <c r="IY558" s="375"/>
      <c r="IZ558" s="375"/>
      <c r="JA558" s="375"/>
      <c r="JB558" s="375"/>
      <c r="JC558" s="375"/>
      <c r="JD558" s="375"/>
      <c r="JE558" s="375"/>
      <c r="JF558" s="375"/>
      <c r="JG558" s="375"/>
      <c r="JH558" s="375"/>
      <c r="JI558" s="375"/>
      <c r="JJ558" s="375"/>
      <c r="JK558" s="375"/>
      <c r="JL558" s="254"/>
      <c r="JM558" s="17"/>
      <c r="JN558" s="17"/>
    </row>
    <row r="559" spans="222:276">
      <c r="HN559" s="383"/>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3"/>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86" t="s">
        <v>323</v>
      </c>
      <c r="IS560" s="386"/>
      <c r="IT560" s="386"/>
      <c r="IU560" s="386"/>
      <c r="IV560" s="386"/>
      <c r="IW560" s="386"/>
      <c r="IX560" s="386"/>
      <c r="IY560" s="386"/>
      <c r="IZ560" s="386"/>
      <c r="JA560" s="386"/>
      <c r="JB560" s="386"/>
      <c r="JC560" s="386"/>
      <c r="JD560" s="386"/>
      <c r="JE560" s="386"/>
      <c r="JF560" s="386"/>
      <c r="JG560" s="386"/>
      <c r="JH560" s="386"/>
      <c r="JI560" s="386"/>
      <c r="JJ560" s="386"/>
      <c r="JK560" s="386"/>
      <c r="JL560" s="254"/>
      <c r="JM560" s="17"/>
      <c r="JN560" s="17"/>
    </row>
    <row r="561" spans="222:276">
      <c r="HN561" s="383"/>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3"/>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3"/>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3"/>
      <c r="HO564" s="260"/>
      <c r="HP564" s="377"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77"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3"/>
      <c r="HO565" s="260"/>
      <c r="HP565" s="377"/>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77"/>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3"/>
      <c r="HO566" s="260"/>
      <c r="HP566" s="377"/>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77"/>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3"/>
      <c r="HO567" s="260"/>
      <c r="HP567" s="377"/>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77"/>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3"/>
      <c r="HO568" s="260"/>
      <c r="HP568" s="377"/>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77"/>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3"/>
      <c r="HO569" s="260"/>
      <c r="HP569" s="377"/>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77"/>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3"/>
      <c r="HO570" s="260"/>
      <c r="HP570" s="377"/>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77"/>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3"/>
      <c r="HO571" s="260"/>
      <c r="HP571" s="377"/>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77"/>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3"/>
      <c r="HO572" s="260"/>
      <c r="HP572" s="377"/>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77"/>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3"/>
      <c r="HO573" s="260"/>
      <c r="HP573" s="377"/>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77"/>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3"/>
      <c r="HO574" s="260"/>
      <c r="HP574" s="377"/>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77"/>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3"/>
      <c r="HO575" s="260"/>
      <c r="HP575" s="377"/>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77"/>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3"/>
      <c r="HO576" s="260"/>
      <c r="HP576" s="377"/>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77"/>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3"/>
      <c r="HO577" s="260"/>
      <c r="HP577" s="377"/>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77"/>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3"/>
      <c r="HO578" s="260"/>
      <c r="HP578" s="377"/>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77"/>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3"/>
      <c r="HO579" s="260"/>
      <c r="HP579" s="377"/>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77"/>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3"/>
      <c r="HO580" s="260"/>
      <c r="HP580" s="377"/>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77"/>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3"/>
      <c r="HO581" s="260"/>
      <c r="HP581" s="377"/>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77"/>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3"/>
      <c r="HO582" s="260"/>
      <c r="HP582" s="377"/>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77"/>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3"/>
      <c r="HO583" s="260"/>
      <c r="HP583" s="244"/>
      <c r="HQ583" s="36"/>
      <c r="HR583" s="281" t="s">
        <v>288</v>
      </c>
      <c r="HS583" s="36"/>
      <c r="HT583" s="36"/>
      <c r="HU583" s="36"/>
      <c r="HV583" s="374" t="s">
        <v>324</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75" t="s">
        <v>325</v>
      </c>
      <c r="IS583" s="375"/>
      <c r="IT583" s="375"/>
      <c r="IU583" s="375"/>
      <c r="IV583" s="375"/>
      <c r="IW583" s="375"/>
      <c r="IX583" s="375"/>
      <c r="IY583" s="375"/>
      <c r="IZ583" s="375"/>
      <c r="JA583" s="375"/>
      <c r="JB583" s="375"/>
      <c r="JC583" s="375"/>
      <c r="JD583" s="375"/>
      <c r="JE583" s="375"/>
      <c r="JF583" s="375"/>
      <c r="JG583" s="375"/>
      <c r="JH583" s="375"/>
      <c r="JI583" s="375"/>
      <c r="JJ583" s="375"/>
      <c r="JK583" s="375"/>
      <c r="JL583" s="254"/>
      <c r="JM583" s="17"/>
      <c r="JN583" s="17"/>
    </row>
    <row r="584" spans="222:274">
      <c r="HN584" s="383"/>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3"/>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86" t="s">
        <v>326</v>
      </c>
      <c r="IS585" s="386"/>
      <c r="IT585" s="386"/>
      <c r="IU585" s="386"/>
      <c r="IV585" s="386"/>
      <c r="IW585" s="386"/>
      <c r="IX585" s="386"/>
      <c r="IY585" s="386"/>
      <c r="IZ585" s="386"/>
      <c r="JA585" s="386"/>
      <c r="JB585" s="386"/>
      <c r="JC585" s="386"/>
      <c r="JD585" s="386"/>
      <c r="JE585" s="386"/>
      <c r="JF585" s="386"/>
      <c r="JG585" s="386"/>
      <c r="JH585" s="386"/>
      <c r="JI585" s="386"/>
      <c r="JJ585" s="386"/>
      <c r="JK585" s="386"/>
      <c r="JL585" s="254"/>
      <c r="JM585" s="17"/>
      <c r="JN585" s="17"/>
    </row>
    <row r="586" spans="222:274">
      <c r="HN586" s="383"/>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3"/>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3"/>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3"/>
      <c r="HO589" s="260"/>
      <c r="HP589" s="377"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77"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3"/>
      <c r="HO590" s="260"/>
      <c r="HP590" s="377"/>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77"/>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3"/>
      <c r="HO591" s="260"/>
      <c r="HP591" s="377"/>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77"/>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77"/>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77"/>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77"/>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77"/>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77"/>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77"/>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77"/>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77"/>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77"/>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77"/>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77"/>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77"/>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77"/>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77"/>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77"/>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77"/>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77"/>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77"/>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77"/>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77"/>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77"/>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77"/>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77"/>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77"/>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77"/>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77"/>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77"/>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77"/>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77"/>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77"/>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77"/>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77"/>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75" t="s">
        <v>274</v>
      </c>
      <c r="IS608" s="375"/>
      <c r="IT608" s="375"/>
      <c r="IU608" s="375"/>
      <c r="IV608" s="375"/>
      <c r="IW608" s="375"/>
      <c r="IX608" s="375"/>
      <c r="IY608" s="375"/>
      <c r="IZ608" s="375"/>
      <c r="JA608" s="375"/>
      <c r="JB608" s="375"/>
      <c r="JC608" s="375"/>
      <c r="JD608" s="375"/>
      <c r="JE608" s="375"/>
      <c r="JF608" s="375"/>
      <c r="JG608" s="375"/>
      <c r="JH608" s="375"/>
      <c r="JI608" s="375"/>
      <c r="JJ608" s="375"/>
      <c r="JK608" s="375"/>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86" t="s">
        <v>276</v>
      </c>
      <c r="IS610" s="386"/>
      <c r="IT610" s="386"/>
      <c r="IU610" s="386"/>
      <c r="IV610" s="386"/>
      <c r="IW610" s="386"/>
      <c r="IX610" s="386"/>
      <c r="IY610" s="386"/>
      <c r="IZ610" s="386"/>
      <c r="JA610" s="386"/>
      <c r="JB610" s="386"/>
      <c r="JC610" s="386"/>
      <c r="JD610" s="386"/>
      <c r="JE610" s="386"/>
      <c r="JF610" s="386"/>
      <c r="JG610" s="386"/>
      <c r="JH610" s="386"/>
      <c r="JI610" s="386"/>
      <c r="JJ610" s="386"/>
      <c r="JK610" s="386"/>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77"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77"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77"/>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77"/>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77"/>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77"/>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77"/>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77"/>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77"/>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77"/>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77"/>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77"/>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77"/>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77"/>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77"/>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77"/>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77"/>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77"/>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77"/>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77"/>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77"/>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77"/>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77"/>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77"/>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77"/>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77"/>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77"/>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77"/>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77"/>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77"/>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77"/>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77"/>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77"/>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77"/>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77"/>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77"/>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77"/>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77"/>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74" t="s">
        <v>327</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75" t="s">
        <v>328</v>
      </c>
      <c r="IS633" s="375"/>
      <c r="IT633" s="375"/>
      <c r="IU633" s="375"/>
      <c r="IV633" s="375"/>
      <c r="IW633" s="375"/>
      <c r="IX633" s="375"/>
      <c r="IY633" s="375"/>
      <c r="IZ633" s="375"/>
      <c r="JA633" s="375"/>
      <c r="JB633" s="375"/>
      <c r="JC633" s="375"/>
      <c r="JD633" s="375"/>
      <c r="JE633" s="375"/>
      <c r="JF633" s="375"/>
      <c r="JG633" s="375"/>
      <c r="JH633" s="375"/>
      <c r="JI633" s="375"/>
      <c r="JJ633" s="375"/>
      <c r="JK633" s="375"/>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86" t="s">
        <v>329</v>
      </c>
      <c r="IS635" s="386"/>
      <c r="IT635" s="386"/>
      <c r="IU635" s="386"/>
      <c r="IV635" s="386"/>
      <c r="IW635" s="386"/>
      <c r="IX635" s="386"/>
      <c r="IY635" s="386"/>
      <c r="IZ635" s="386"/>
      <c r="JA635" s="386"/>
      <c r="JB635" s="386"/>
      <c r="JC635" s="386"/>
      <c r="JD635" s="386"/>
      <c r="JE635" s="386"/>
      <c r="JF635" s="386"/>
      <c r="JG635" s="386"/>
      <c r="JH635" s="386"/>
      <c r="JI635" s="386"/>
      <c r="JJ635" s="386"/>
      <c r="JK635" s="386"/>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77"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77"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77"/>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77"/>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77"/>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77"/>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77"/>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77"/>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77"/>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77"/>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77"/>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77"/>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77"/>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77"/>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77"/>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77"/>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77"/>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77"/>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77"/>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77"/>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77"/>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77"/>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77"/>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77"/>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77"/>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77"/>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77"/>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77"/>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77"/>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77"/>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77"/>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77"/>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77"/>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77"/>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77"/>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77"/>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77"/>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77"/>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74" t="s">
        <v>330</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75" t="s">
        <v>331</v>
      </c>
      <c r="IS658" s="375"/>
      <c r="IT658" s="375"/>
      <c r="IU658" s="375"/>
      <c r="IV658" s="375"/>
      <c r="IW658" s="375"/>
      <c r="IX658" s="375"/>
      <c r="IY658" s="375"/>
      <c r="IZ658" s="375"/>
      <c r="JA658" s="375"/>
      <c r="JB658" s="375"/>
      <c r="JC658" s="375"/>
      <c r="JD658" s="375"/>
      <c r="JE658" s="375"/>
      <c r="JF658" s="375"/>
      <c r="JG658" s="375"/>
      <c r="JH658" s="375"/>
      <c r="JI658" s="375"/>
      <c r="JJ658" s="375"/>
      <c r="JK658" s="375"/>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86" t="s">
        <v>332</v>
      </c>
      <c r="IS660" s="386"/>
      <c r="IT660" s="386"/>
      <c r="IU660" s="386"/>
      <c r="IV660" s="386"/>
      <c r="IW660" s="386"/>
      <c r="IX660" s="386"/>
      <c r="IY660" s="386"/>
      <c r="IZ660" s="386"/>
      <c r="JA660" s="386"/>
      <c r="JB660" s="386"/>
      <c r="JC660" s="386"/>
      <c r="JD660" s="386"/>
      <c r="JE660" s="386"/>
      <c r="JF660" s="386"/>
      <c r="JG660" s="386"/>
      <c r="JH660" s="386"/>
      <c r="JI660" s="386"/>
      <c r="JJ660" s="386"/>
      <c r="JK660" s="386"/>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77"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77"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77"/>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77"/>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77"/>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77"/>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77"/>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77"/>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77"/>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77"/>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77"/>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77"/>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77"/>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77"/>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77"/>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77"/>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77"/>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77"/>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77"/>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77"/>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77"/>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77"/>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77"/>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77"/>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77"/>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77"/>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77"/>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77"/>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77"/>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77"/>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77"/>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77"/>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77"/>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77"/>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77"/>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77"/>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77"/>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77"/>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74" t="s">
        <v>333</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75" t="s">
        <v>334</v>
      </c>
      <c r="IS683" s="375"/>
      <c r="IT683" s="375"/>
      <c r="IU683" s="375"/>
      <c r="IV683" s="375"/>
      <c r="IW683" s="375"/>
      <c r="IX683" s="375"/>
      <c r="IY683" s="375"/>
      <c r="IZ683" s="375"/>
      <c r="JA683" s="375"/>
      <c r="JB683" s="375"/>
      <c r="JC683" s="375"/>
      <c r="JD683" s="375"/>
      <c r="JE683" s="375"/>
      <c r="JF683" s="375"/>
      <c r="JG683" s="375"/>
      <c r="JH683" s="375"/>
      <c r="JI683" s="375"/>
      <c r="JJ683" s="375"/>
      <c r="JK683" s="375"/>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86" t="s">
        <v>335</v>
      </c>
      <c r="IS685" s="386"/>
      <c r="IT685" s="386"/>
      <c r="IU685" s="386"/>
      <c r="IV685" s="386"/>
      <c r="IW685" s="386"/>
      <c r="IX685" s="386"/>
      <c r="IY685" s="386"/>
      <c r="IZ685" s="386"/>
      <c r="JA685" s="386"/>
      <c r="JB685" s="386"/>
      <c r="JC685" s="386"/>
      <c r="JD685" s="386"/>
      <c r="JE685" s="386"/>
      <c r="JF685" s="386"/>
      <c r="JG685" s="386"/>
      <c r="JH685" s="386"/>
      <c r="JI685" s="386"/>
      <c r="JJ685" s="386"/>
      <c r="JK685" s="386"/>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LC93:LK93"/>
    <mergeCell ref="KO71:KW71"/>
    <mergeCell ref="KM73:KM92"/>
    <mergeCell ref="KO93:KW93"/>
    <mergeCell ref="LA73:LA92"/>
    <mergeCell ref="LC71:LK71"/>
    <mergeCell ref="JP99:KI99"/>
    <mergeCell ref="JP101:KI101"/>
    <mergeCell ref="JP103:KI103"/>
    <mergeCell ref="JN94:JN98"/>
    <mergeCell ref="BN73:BN92"/>
    <mergeCell ref="JP71:KI71"/>
    <mergeCell ref="JN73:JN92"/>
    <mergeCell ref="JP93:KI93"/>
    <mergeCell ref="FL93:GE93"/>
    <mergeCell ref="BP93:CH93"/>
    <mergeCell ref="AO10:AO21"/>
    <mergeCell ref="C45:G45"/>
    <mergeCell ref="HV93:IN93"/>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W107:W108"/>
    <mergeCell ref="W109:W110"/>
    <mergeCell ref="W111:W113"/>
    <mergeCell ref="W114:W117"/>
    <mergeCell ref="W118:W121"/>
    <mergeCell ref="HV187:IN187"/>
    <mergeCell ref="IR187:JK187"/>
    <mergeCell ref="W103:W104"/>
    <mergeCell ref="X103:X104"/>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IR360:JK360"/>
    <mergeCell ref="HV362:IN362"/>
    <mergeCell ref="IR362:JK362"/>
    <mergeCell ref="HP364:HP382"/>
    <mergeCell ref="IP364:IP382"/>
    <mergeCell ref="HV383:IN383"/>
    <mergeCell ref="IR383:JK383"/>
    <mergeCell ref="IR385:JK385"/>
    <mergeCell ref="HV387:IN387"/>
    <mergeCell ref="IR387:JK387"/>
    <mergeCell ref="IR408:JK408"/>
    <mergeCell ref="IR410:JK410"/>
    <mergeCell ref="HV412:IN412"/>
    <mergeCell ref="IR412:JK412"/>
    <mergeCell ref="HP414:HP432"/>
    <mergeCell ref="IP414:IP432"/>
    <mergeCell ref="HV433:IN433"/>
    <mergeCell ref="IR433:JK433"/>
    <mergeCell ref="IR435:JK435"/>
    <mergeCell ref="IR437:JK437"/>
    <mergeCell ref="HP439:HP457"/>
    <mergeCell ref="IP439:IP457"/>
    <mergeCell ref="HV458:IN458"/>
    <mergeCell ref="IR458:JK458"/>
    <mergeCell ref="IR460:JK460"/>
    <mergeCell ref="HV462:IN462"/>
    <mergeCell ref="IR462:JK462"/>
    <mergeCell ref="HP464:HP482"/>
    <mergeCell ref="IP464:IP482"/>
    <mergeCell ref="HV483:IN483"/>
    <mergeCell ref="IR483:JK483"/>
    <mergeCell ref="IR485:JK485"/>
    <mergeCell ref="HV487:IN487"/>
    <mergeCell ref="IR487:JK487"/>
    <mergeCell ref="HP489:HP507"/>
    <mergeCell ref="IP489:IP507"/>
    <mergeCell ref="HV508:IN508"/>
    <mergeCell ref="IR508:JK5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63" t="s">
        <v>110</v>
      </c>
      <c r="S3" s="363"/>
      <c r="T3" s="363"/>
      <c r="U3" s="363"/>
      <c r="V3" s="363"/>
      <c r="W3" s="363"/>
      <c r="X3" s="363"/>
      <c r="Y3" s="363"/>
      <c r="Z3" s="363"/>
      <c r="AA3" s="363"/>
      <c r="AB3" s="363"/>
      <c r="AC3" s="363"/>
      <c r="AD3" s="363"/>
      <c r="AE3" s="363"/>
      <c r="AF3" s="363"/>
      <c r="AG3" s="363"/>
      <c r="AH3" s="363"/>
      <c r="AI3" s="363"/>
      <c r="AJ3" s="363"/>
      <c r="AK3" s="363"/>
      <c r="AM3" s="36"/>
      <c r="AN3" s="36"/>
      <c r="AO3" s="363" t="s">
        <v>110</v>
      </c>
      <c r="AP3" s="363"/>
      <c r="AQ3" s="363"/>
      <c r="AR3" s="363"/>
      <c r="AS3" s="363"/>
      <c r="AT3" s="363"/>
      <c r="AU3" s="363"/>
      <c r="AV3" s="363"/>
      <c r="AW3" s="363"/>
      <c r="AX3" s="363"/>
      <c r="AY3" s="363"/>
      <c r="AZ3" s="363"/>
      <c r="BA3" s="363"/>
      <c r="BB3" s="363"/>
      <c r="BC3" s="363"/>
      <c r="BD3" s="363"/>
      <c r="BE3" s="363"/>
      <c r="BF3" s="363"/>
      <c r="BG3" s="363"/>
      <c r="BH3" s="363"/>
      <c r="BJ3" s="36"/>
      <c r="BK3" s="36"/>
      <c r="BL3" s="363" t="s">
        <v>110</v>
      </c>
      <c r="BM3" s="363"/>
      <c r="BN3" s="363"/>
      <c r="BO3" s="363"/>
      <c r="BP3" s="363"/>
      <c r="BQ3" s="363"/>
      <c r="BR3" s="363"/>
      <c r="BS3" s="363"/>
      <c r="BT3" s="363"/>
      <c r="BU3" s="363"/>
      <c r="BV3" s="363"/>
      <c r="BW3" s="363"/>
      <c r="BX3" s="363"/>
      <c r="BY3" s="363"/>
      <c r="BZ3" s="363"/>
      <c r="CA3" s="363"/>
      <c r="CB3" s="363"/>
      <c r="CC3" s="363"/>
      <c r="CD3" s="363"/>
      <c r="CE3" s="363"/>
      <c r="CG3" s="36"/>
      <c r="CH3" s="36"/>
      <c r="CI3" s="363" t="s">
        <v>110</v>
      </c>
      <c r="CJ3" s="363"/>
      <c r="CK3" s="363"/>
      <c r="CL3" s="363"/>
      <c r="CM3" s="363"/>
      <c r="CN3" s="363"/>
      <c r="CO3" s="363"/>
      <c r="CP3" s="363"/>
      <c r="CQ3" s="363"/>
      <c r="CR3" s="363"/>
      <c r="CS3" s="363"/>
      <c r="CT3" s="363"/>
      <c r="CU3" s="363"/>
      <c r="CV3" s="363"/>
      <c r="CW3" s="363"/>
      <c r="CX3" s="363"/>
      <c r="CY3" s="363"/>
      <c r="CZ3" s="363"/>
      <c r="DA3" s="363"/>
      <c r="DB3" s="363"/>
      <c r="DD3" s="36"/>
      <c r="DE3" s="36"/>
      <c r="DF3" s="363" t="s">
        <v>110</v>
      </c>
      <c r="DG3" s="363"/>
      <c r="DH3" s="363"/>
      <c r="DI3" s="363"/>
      <c r="DJ3" s="363"/>
      <c r="DK3" s="363"/>
      <c r="DL3" s="363"/>
      <c r="DM3" s="363"/>
      <c r="DN3" s="363"/>
      <c r="DO3" s="363"/>
      <c r="DP3" s="363"/>
      <c r="DQ3" s="363"/>
      <c r="DR3" s="363"/>
      <c r="DS3" s="363"/>
      <c r="DT3" s="363"/>
      <c r="DU3" s="363"/>
      <c r="DV3" s="363"/>
      <c r="DW3" s="363"/>
      <c r="DX3" s="363"/>
      <c r="DY3" s="363"/>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86" t="s">
        <v>359</v>
      </c>
      <c r="E16" s="386"/>
      <c r="F16" s="305"/>
      <c r="G16" s="386" t="s">
        <v>360</v>
      </c>
      <c r="H16" s="386"/>
      <c r="I16" s="305"/>
      <c r="J16" s="391" t="s">
        <v>361</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91" t="s">
        <v>365</v>
      </c>
      <c r="E23" s="391"/>
      <c r="G23" s="391" t="s">
        <v>366</v>
      </c>
      <c r="H23" s="391"/>
      <c r="J23" s="391" t="s">
        <v>367</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86" t="s">
        <v>368</v>
      </c>
      <c r="S25" s="386"/>
      <c r="T25" s="386"/>
      <c r="U25" s="386"/>
      <c r="V25" s="386"/>
      <c r="W25" s="386"/>
      <c r="X25" s="386"/>
      <c r="Y25" s="386"/>
      <c r="Z25" s="386"/>
      <c r="AA25" s="386"/>
      <c r="AB25" s="386"/>
      <c r="AC25" s="386"/>
      <c r="AD25" s="386"/>
      <c r="AE25" s="386"/>
      <c r="AF25" s="386"/>
      <c r="AG25" s="386"/>
      <c r="AH25" s="386"/>
      <c r="AI25" s="386"/>
      <c r="AJ25" s="386"/>
      <c r="AK25" s="386"/>
      <c r="AO25" s="386" t="s">
        <v>369</v>
      </c>
      <c r="AP25" s="386"/>
      <c r="AQ25" s="386"/>
      <c r="AR25" s="386"/>
      <c r="AS25" s="386"/>
      <c r="AT25" s="386"/>
      <c r="AU25" s="386"/>
      <c r="AV25" s="386"/>
      <c r="AW25" s="386"/>
      <c r="AX25" s="386"/>
      <c r="AY25" s="386"/>
      <c r="AZ25" s="386"/>
      <c r="BA25" s="386"/>
      <c r="BB25" s="386"/>
      <c r="BC25" s="386"/>
      <c r="BD25" s="386"/>
      <c r="BE25" s="386"/>
      <c r="BF25" s="386"/>
      <c r="BG25" s="386"/>
      <c r="BH25" s="386"/>
      <c r="BL25" s="386" t="s">
        <v>370</v>
      </c>
      <c r="BM25" s="386"/>
      <c r="BN25" s="386"/>
      <c r="BO25" s="386"/>
      <c r="BP25" s="386"/>
      <c r="BQ25" s="386"/>
      <c r="BR25" s="386"/>
      <c r="BS25" s="386"/>
      <c r="BT25" s="386"/>
      <c r="BU25" s="386"/>
      <c r="BV25" s="386"/>
      <c r="BW25" s="386"/>
      <c r="BX25" s="386"/>
      <c r="BY25" s="386"/>
      <c r="BZ25" s="386"/>
      <c r="CA25" s="386"/>
      <c r="CB25" s="386"/>
      <c r="CC25" s="386"/>
      <c r="CD25" s="386"/>
      <c r="CE25" s="386"/>
      <c r="CI25" s="386" t="s">
        <v>371</v>
      </c>
      <c r="CJ25" s="386"/>
      <c r="CK25" s="386"/>
      <c r="CL25" s="386"/>
      <c r="CM25" s="386"/>
      <c r="CN25" s="386"/>
      <c r="CO25" s="386"/>
      <c r="CP25" s="386"/>
      <c r="CQ25" s="386"/>
      <c r="CR25" s="386"/>
      <c r="CS25" s="386"/>
      <c r="CT25" s="386"/>
      <c r="CU25" s="386"/>
      <c r="CV25" s="386"/>
      <c r="CW25" s="386"/>
      <c r="CX25" s="386"/>
      <c r="CY25" s="386"/>
      <c r="CZ25" s="386"/>
      <c r="DA25" s="386"/>
      <c r="DB25" s="386"/>
      <c r="DF25" s="386"/>
      <c r="DG25" s="386"/>
      <c r="DH25" s="386"/>
      <c r="DI25" s="386"/>
      <c r="DJ25" s="386"/>
      <c r="DK25" s="386"/>
      <c r="DL25" s="386"/>
      <c r="DM25" s="386"/>
      <c r="DN25" s="386"/>
      <c r="DO25" s="386"/>
      <c r="DP25" s="386"/>
      <c r="DQ25" s="386"/>
      <c r="DR25" s="386"/>
      <c r="DS25" s="386"/>
      <c r="DT25" s="386"/>
      <c r="DU25" s="386"/>
      <c r="DV25" s="386"/>
      <c r="DW25" s="386"/>
      <c r="DX25" s="386"/>
      <c r="DY25" s="386"/>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P5:P24"/>
    <mergeCell ref="AM5:AM24"/>
    <mergeCell ref="BJ5:BJ24"/>
    <mergeCell ref="CG5:CG24"/>
    <mergeCell ref="DD5:DD24"/>
    <mergeCell ref="R3:AK3"/>
    <mergeCell ref="AO3:BH3"/>
    <mergeCell ref="BL3:CE3"/>
    <mergeCell ref="CI3:DB3"/>
    <mergeCell ref="DF3:DY3"/>
    <mergeCell ref="D16:E16"/>
    <mergeCell ref="G16:H16"/>
    <mergeCell ref="J16:K16"/>
    <mergeCell ref="D23:E23"/>
    <mergeCell ref="G23:H23"/>
    <mergeCell ref="J23:K23"/>
    <mergeCell ref="R25:AK25"/>
    <mergeCell ref="AO25:BH25"/>
    <mergeCell ref="BL25:CE25"/>
    <mergeCell ref="CI25:DB25"/>
    <mergeCell ref="DF25:DY25"/>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ID170"/>
  <sheetViews>
    <sheetView showGridLines="0" tabSelected="1" topLeftCell="GD52" zoomScaleNormal="100" workbookViewId="0">
      <selection activeCell="HL103" sqref="HL103"/>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6.1640625" bestFit="1" customWidth="1"/>
    <col min="152" max="152" width="5.33203125" style="345" customWidth="1"/>
    <col min="156" max="156" width="6" bestFit="1" customWidth="1"/>
    <col min="157" max="157" width="8.1640625" bestFit="1" customWidth="1"/>
    <col min="158" max="159" width="6" bestFit="1" customWidth="1"/>
    <col min="160" max="160" width="8.1640625" bestFit="1" customWidth="1"/>
    <col min="161" max="167" width="6" bestFit="1" customWidth="1"/>
    <col min="171" max="172" width="6.1640625" bestFit="1" customWidth="1"/>
    <col min="173" max="179" width="6" bestFit="1" customWidth="1"/>
    <col min="181" max="181" width="6.1640625" bestFit="1" customWidth="1"/>
    <col min="185" max="185" width="8.1640625" bestFit="1" customWidth="1"/>
    <col min="197" max="197" width="5.33203125" style="345" customWidth="1"/>
    <col min="201" max="201" width="6" bestFit="1" customWidth="1"/>
    <col min="202" max="202" width="8.1640625" bestFit="1" customWidth="1"/>
    <col min="203" max="204" width="6" bestFit="1" customWidth="1"/>
    <col min="205" max="205" width="8.1640625" bestFit="1" customWidth="1"/>
    <col min="206" max="212" width="6" bestFit="1" customWidth="1"/>
    <col min="216" max="217" width="6.33203125" bestFit="1" customWidth="1"/>
    <col min="218" max="219" width="8.1640625" bestFit="1" customWidth="1"/>
    <col min="220" max="224" width="6.1640625" bestFit="1" customWidth="1"/>
    <col min="226" max="226" width="6.1640625" bestFit="1" customWidth="1"/>
    <col min="230" max="230" width="8.1640625" bestFit="1" customWidth="1"/>
  </cols>
  <sheetData>
    <row r="1" spans="1:32">
      <c r="A1" t="s">
        <v>385</v>
      </c>
    </row>
    <row r="2" spans="1:32">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32">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32">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row>
    <row r="5" spans="1:32">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row>
    <row r="6" spans="1:32">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2">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2">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2">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2">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2">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2">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2">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2">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2">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2">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197">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197">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197">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197">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197">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row>
    <row r="38" spans="1:197"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row>
    <row r="39" spans="1:197"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197" ht="28">
      <c r="C40" s="6" t="s">
        <v>349</v>
      </c>
    </row>
    <row r="41" spans="1:197">
      <c r="A41" s="356" t="s">
        <v>173</v>
      </c>
      <c r="B41" s="28" t="s">
        <v>14</v>
      </c>
      <c r="C41" s="186">
        <v>1</v>
      </c>
    </row>
    <row r="42" spans="1:197">
      <c r="A42" s="356"/>
      <c r="B42" s="28" t="s">
        <v>203</v>
      </c>
      <c r="C42" s="186">
        <v>1</v>
      </c>
    </row>
    <row r="43" spans="1:197">
      <c r="A43" s="356"/>
      <c r="B43" s="28" t="s">
        <v>204</v>
      </c>
      <c r="C43" s="186">
        <v>1</v>
      </c>
    </row>
    <row r="44" spans="1:197">
      <c r="A44" s="356"/>
      <c r="B44" s="28" t="s">
        <v>27</v>
      </c>
      <c r="C44" s="186">
        <v>1</v>
      </c>
    </row>
    <row r="45" spans="1:197">
      <c r="A45" s="356"/>
      <c r="B45" s="28" t="s">
        <v>205</v>
      </c>
      <c r="C45" s="186">
        <v>1</v>
      </c>
    </row>
    <row r="46" spans="1:197">
      <c r="A46" s="356"/>
      <c r="B46" s="28" t="s">
        <v>206</v>
      </c>
      <c r="C46" s="186">
        <v>1</v>
      </c>
    </row>
    <row r="47" spans="1:197">
      <c r="A47" s="356"/>
      <c r="B47" s="28" t="s">
        <v>15</v>
      </c>
      <c r="C47" s="186">
        <v>1</v>
      </c>
    </row>
    <row r="48" spans="1:197">
      <c r="A48" s="356"/>
      <c r="B48" s="28" t="s">
        <v>208</v>
      </c>
      <c r="C48" s="186">
        <v>1</v>
      </c>
    </row>
    <row r="49" spans="1:238">
      <c r="A49" s="356"/>
      <c r="B49" s="28" t="s">
        <v>21</v>
      </c>
      <c r="C49" s="186">
        <v>1</v>
      </c>
    </row>
    <row r="50" spans="1:238">
      <c r="A50" s="356"/>
      <c r="B50" s="28" t="s">
        <v>207</v>
      </c>
      <c r="C50" s="186">
        <v>1</v>
      </c>
      <c r="EC50" s="350"/>
    </row>
    <row r="51" spans="1:238">
      <c r="A51" s="356"/>
      <c r="B51" s="28" t="s">
        <v>20</v>
      </c>
      <c r="C51" s="186">
        <v>1</v>
      </c>
    </row>
    <row r="52" spans="1:238">
      <c r="A52" s="356"/>
      <c r="B52" s="28" t="s">
        <v>209</v>
      </c>
      <c r="C52" s="186">
        <v>1</v>
      </c>
    </row>
    <row r="53" spans="1:238" ht="18">
      <c r="C53" s="339" t="s">
        <v>149</v>
      </c>
      <c r="D53" s="341"/>
      <c r="E53" s="341"/>
    </row>
    <row r="56" spans="1:238" ht="37">
      <c r="ED56" s="392" t="s">
        <v>422</v>
      </c>
      <c r="EE56" s="392"/>
      <c r="EF56" s="392"/>
      <c r="EG56" s="392"/>
      <c r="EH56" s="392"/>
      <c r="EI56" s="392"/>
      <c r="EJ56" s="392"/>
      <c r="EK56" s="392"/>
      <c r="EL56" s="392"/>
      <c r="EM56" s="392"/>
      <c r="EN56" s="392"/>
      <c r="EO56" s="392"/>
      <c r="EP56" s="392"/>
      <c r="EQ56" s="392"/>
      <c r="ER56" s="392"/>
      <c r="ES56" s="392"/>
      <c r="ET56" s="392"/>
      <c r="EU56" s="392"/>
      <c r="EW56" s="392" t="s">
        <v>427</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437</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row>
    <row r="57" spans="1:238">
      <c r="D57" s="22"/>
      <c r="E57" s="22"/>
      <c r="F57" s="22"/>
      <c r="G57" s="22"/>
      <c r="I57" s="22"/>
      <c r="J57" s="22"/>
    </row>
    <row r="58" spans="1:238">
      <c r="C58" s="363" t="s">
        <v>110</v>
      </c>
      <c r="D58" s="363"/>
      <c r="E58" s="363"/>
      <c r="F58" s="363"/>
      <c r="G58" s="363"/>
      <c r="H58" s="363"/>
      <c r="I58" s="363"/>
      <c r="J58" s="363"/>
      <c r="K58" s="363"/>
      <c r="L58" s="363"/>
      <c r="M58" s="363"/>
      <c r="N58" s="363"/>
      <c r="P58" s="363" t="s">
        <v>1</v>
      </c>
      <c r="Q58" s="363"/>
      <c r="R58" s="363"/>
      <c r="S58" s="363"/>
      <c r="T58" s="363"/>
      <c r="U58" s="363"/>
      <c r="V58" s="363"/>
      <c r="W58" s="363"/>
      <c r="X58" s="363"/>
      <c r="Z58" s="363" t="s">
        <v>127</v>
      </c>
      <c r="AA58" s="363"/>
      <c r="AB58" s="363"/>
      <c r="AC58" s="363"/>
      <c r="AD58" s="363"/>
      <c r="AE58" s="363"/>
      <c r="AF58" s="363"/>
      <c r="AG58" s="363"/>
      <c r="AH58" s="363"/>
      <c r="AU58" s="363" t="s">
        <v>110</v>
      </c>
      <c r="AV58" s="363"/>
      <c r="AW58" s="363"/>
      <c r="AX58" s="363"/>
      <c r="AY58" s="363"/>
      <c r="AZ58" s="363"/>
      <c r="BA58" s="363"/>
      <c r="BB58" s="363"/>
      <c r="BC58" s="363"/>
      <c r="BD58" s="363"/>
      <c r="BE58" s="363"/>
      <c r="BF58" s="363"/>
      <c r="BJ58" s="363" t="s">
        <v>1</v>
      </c>
      <c r="BK58" s="363"/>
      <c r="BL58" s="363"/>
      <c r="BM58" s="363"/>
      <c r="BN58" s="363"/>
      <c r="BO58" s="363"/>
      <c r="BP58" s="363"/>
      <c r="BQ58" s="363"/>
      <c r="BR58" s="363"/>
      <c r="BY58" s="363" t="s">
        <v>1</v>
      </c>
      <c r="BZ58" s="363"/>
      <c r="CA58" s="363"/>
      <c r="CB58" s="363"/>
      <c r="CC58" s="363"/>
      <c r="CD58" s="363"/>
      <c r="CE58" s="363"/>
      <c r="CF58" s="363"/>
      <c r="CG58" s="363"/>
      <c r="CQ58" s="363" t="s">
        <v>1</v>
      </c>
      <c r="CR58" s="363"/>
      <c r="CS58" s="363"/>
      <c r="CT58" s="363"/>
      <c r="CU58" s="363"/>
      <c r="CV58" s="363"/>
      <c r="CW58" s="363"/>
      <c r="CX58" s="363"/>
      <c r="CY58" s="363"/>
      <c r="DC58" s="363" t="s">
        <v>110</v>
      </c>
      <c r="DD58" s="363"/>
      <c r="DE58" s="363"/>
      <c r="DF58" s="363"/>
      <c r="DG58" s="363"/>
      <c r="DH58" s="363"/>
      <c r="DI58" s="363"/>
      <c r="DJ58" s="363"/>
      <c r="DK58" s="363"/>
      <c r="DL58" s="363"/>
      <c r="DM58" s="363"/>
      <c r="DN58" s="363"/>
      <c r="DR58" s="363" t="s">
        <v>127</v>
      </c>
      <c r="DS58" s="363"/>
      <c r="DT58" s="363"/>
      <c r="DU58" s="363"/>
      <c r="DV58" s="363"/>
      <c r="DW58" s="363"/>
      <c r="DX58" s="363"/>
      <c r="DY58" s="363"/>
      <c r="DZ58" s="363"/>
      <c r="EG58" s="363" t="s">
        <v>110</v>
      </c>
      <c r="EH58" s="363"/>
      <c r="EI58" s="363"/>
      <c r="EJ58" s="363"/>
      <c r="EK58" s="363"/>
      <c r="EL58" s="363"/>
      <c r="EM58" s="363"/>
      <c r="EN58" s="363"/>
      <c r="EO58" s="363"/>
      <c r="EP58" s="363"/>
      <c r="EQ58" s="363"/>
      <c r="ER58" s="363"/>
      <c r="EZ58" s="363" t="s">
        <v>110</v>
      </c>
      <c r="FA58" s="363"/>
      <c r="FB58" s="363"/>
      <c r="FC58" s="363"/>
      <c r="FD58" s="363"/>
      <c r="FE58" s="363"/>
      <c r="FF58" s="363"/>
      <c r="FG58" s="363"/>
      <c r="FH58" s="363"/>
      <c r="FI58" s="363"/>
      <c r="FJ58" s="363"/>
      <c r="FK58" s="363"/>
      <c r="FO58" s="363" t="s">
        <v>1</v>
      </c>
      <c r="FP58" s="363"/>
      <c r="FQ58" s="363"/>
      <c r="FR58" s="363"/>
      <c r="FS58" s="363"/>
      <c r="FT58" s="363"/>
      <c r="FU58" s="363"/>
      <c r="FV58" s="363"/>
      <c r="FW58" s="363"/>
      <c r="GC58" s="363" t="s">
        <v>1</v>
      </c>
      <c r="GD58" s="363"/>
      <c r="GE58" s="363"/>
      <c r="GF58" s="363"/>
      <c r="GG58" s="363"/>
      <c r="GH58" s="363"/>
      <c r="GI58" s="363"/>
      <c r="GJ58" s="363"/>
      <c r="GK58" s="363"/>
      <c r="GS58" s="363" t="s">
        <v>110</v>
      </c>
      <c r="GT58" s="363"/>
      <c r="GU58" s="363"/>
      <c r="GV58" s="363"/>
      <c r="GW58" s="363"/>
      <c r="GX58" s="363"/>
      <c r="GY58" s="363"/>
      <c r="GZ58" s="363"/>
      <c r="HA58" s="363"/>
      <c r="HB58" s="363"/>
      <c r="HC58" s="363"/>
      <c r="HD58" s="363"/>
      <c r="HH58" s="363" t="s">
        <v>1</v>
      </c>
      <c r="HI58" s="363"/>
      <c r="HJ58" s="363"/>
      <c r="HK58" s="363"/>
      <c r="HL58" s="363"/>
      <c r="HM58" s="363"/>
      <c r="HN58" s="363"/>
      <c r="HO58" s="363"/>
      <c r="HP58" s="363"/>
      <c r="HV58" s="363" t="s">
        <v>1</v>
      </c>
      <c r="HW58" s="363"/>
      <c r="HX58" s="363"/>
      <c r="HY58" s="363"/>
      <c r="HZ58" s="363"/>
      <c r="IA58" s="363"/>
      <c r="IB58" s="363"/>
      <c r="IC58" s="363"/>
      <c r="ID58" s="363"/>
    </row>
    <row r="59" spans="1:23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row>
    <row r="60" spans="1:238" ht="16" customHeight="1">
      <c r="A60" s="356"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6"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6"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row>
    <row r="61" spans="1:238" ht="16" customHeight="1">
      <c r="A61" s="356"/>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6"/>
      <c r="EY61" s="28" t="s">
        <v>203</v>
      </c>
      <c r="FO61" s="186">
        <f ca="1"/>
        <v>0</v>
      </c>
      <c r="FP61" s="186">
        <f ca="1"/>
        <v>0</v>
      </c>
      <c r="FQ61" s="186">
        <f ca="1"/>
        <v>0</v>
      </c>
      <c r="FR61" s="186">
        <f ca="1"/>
        <v>0</v>
      </c>
      <c r="FS61" s="186">
        <f ca="1"/>
        <v>0</v>
      </c>
      <c r="FT61" s="186">
        <f ca="1"/>
        <v>0</v>
      </c>
      <c r="FU61" s="186">
        <f ca="1"/>
        <v>0</v>
      </c>
      <c r="FV61" s="186">
        <f ca="1"/>
        <v>0</v>
      </c>
      <c r="FW61" s="186">
        <f ca="1"/>
        <v>0</v>
      </c>
      <c r="GQ61" s="356"/>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row>
    <row r="62" spans="1:238" ht="16" customHeight="1">
      <c r="A62" s="356"/>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6"/>
      <c r="EY62" s="28" t="s">
        <v>204</v>
      </c>
      <c r="FO62" s="186">
        <f ca="1"/>
        <v>0</v>
      </c>
      <c r="FP62" s="186">
        <f ca="1"/>
        <v>0</v>
      </c>
      <c r="FQ62" s="186">
        <f ca="1"/>
        <v>0</v>
      </c>
      <c r="FR62" s="186">
        <f ca="1"/>
        <v>0</v>
      </c>
      <c r="FS62" s="186">
        <f ca="1"/>
        <v>0</v>
      </c>
      <c r="FT62" s="186">
        <f ca="1"/>
        <v>0</v>
      </c>
      <c r="FU62" s="186">
        <f ca="1"/>
        <v>0</v>
      </c>
      <c r="FV62" s="186">
        <f ca="1"/>
        <v>0</v>
      </c>
      <c r="FW62" s="186">
        <f ca="1"/>
        <v>0</v>
      </c>
      <c r="GQ62" s="356"/>
      <c r="GR62" s="28" t="s">
        <v>204</v>
      </c>
      <c r="HH62" s="186">
        <f ca="1"/>
        <v>0</v>
      </c>
      <c r="HI62" s="186">
        <f ca="1"/>
        <v>0</v>
      </c>
      <c r="HJ62" s="186">
        <f ca="1"/>
        <v>0</v>
      </c>
      <c r="HK62" s="186">
        <f ca="1"/>
        <v>0</v>
      </c>
      <c r="HL62" s="186">
        <f ca="1"/>
        <v>0</v>
      </c>
      <c r="HM62" s="186">
        <f ca="1"/>
        <v>0</v>
      </c>
      <c r="HN62" s="186">
        <f ca="1"/>
        <v>0</v>
      </c>
      <c r="HO62" s="186">
        <f ca="1"/>
        <v>0</v>
      </c>
      <c r="HP62" s="186">
        <f ca="1"/>
        <v>0</v>
      </c>
    </row>
    <row r="63" spans="1:238" ht="16" customHeight="1">
      <c r="A63" s="356"/>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6"/>
      <c r="EY63" s="28" t="s">
        <v>27</v>
      </c>
      <c r="FO63" s="186">
        <f ca="1"/>
        <v>42999.999999999993</v>
      </c>
      <c r="FP63" s="186">
        <f ca="1"/>
        <v>0</v>
      </c>
      <c r="FQ63" s="186">
        <f ca="1"/>
        <v>0</v>
      </c>
      <c r="FR63" s="186">
        <f ca="1"/>
        <v>0</v>
      </c>
      <c r="FS63" s="186">
        <f ca="1"/>
        <v>0</v>
      </c>
      <c r="FT63" s="186">
        <f ca="1"/>
        <v>0</v>
      </c>
      <c r="FU63" s="186">
        <f ca="1"/>
        <v>0</v>
      </c>
      <c r="FV63" s="186">
        <f ca="1"/>
        <v>0</v>
      </c>
      <c r="FW63" s="186">
        <f ca="1"/>
        <v>0</v>
      </c>
      <c r="GQ63" s="356"/>
      <c r="GR63" s="28" t="s">
        <v>27</v>
      </c>
      <c r="HH63" s="186">
        <f ca="1"/>
        <v>42999.999999999993</v>
      </c>
      <c r="HI63" s="186">
        <f ca="1"/>
        <v>0</v>
      </c>
      <c r="HJ63" s="186">
        <f ca="1"/>
        <v>0</v>
      </c>
      <c r="HK63" s="186">
        <f ca="1"/>
        <v>0</v>
      </c>
      <c r="HL63" s="186">
        <f ca="1"/>
        <v>0</v>
      </c>
      <c r="HM63" s="186">
        <f ca="1"/>
        <v>0</v>
      </c>
      <c r="HN63" s="186">
        <f ca="1"/>
        <v>0</v>
      </c>
      <c r="HO63" s="186">
        <f ca="1"/>
        <v>0</v>
      </c>
      <c r="HP63" s="186">
        <f ca="1"/>
        <v>0</v>
      </c>
    </row>
    <row r="64" spans="1:238" ht="16" customHeight="1">
      <c r="A64" s="356"/>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6"/>
      <c r="EY64" s="28" t="s">
        <v>205</v>
      </c>
      <c r="FO64" s="186">
        <f ca="1"/>
        <v>0</v>
      </c>
      <c r="FP64" s="186">
        <f ca="1"/>
        <v>0</v>
      </c>
      <c r="FQ64" s="186">
        <f ca="1"/>
        <v>0</v>
      </c>
      <c r="FR64" s="186">
        <f ca="1"/>
        <v>0</v>
      </c>
      <c r="FS64" s="186">
        <f ca="1"/>
        <v>0</v>
      </c>
      <c r="FT64" s="186">
        <f ca="1"/>
        <v>0</v>
      </c>
      <c r="FU64" s="186">
        <f ca="1"/>
        <v>0</v>
      </c>
      <c r="FV64" s="186">
        <f ca="1"/>
        <v>0</v>
      </c>
      <c r="FW64" s="186">
        <f ca="1"/>
        <v>0</v>
      </c>
      <c r="GQ64" s="356"/>
      <c r="GR64" s="28" t="s">
        <v>205</v>
      </c>
      <c r="HH64" s="186">
        <f ca="1"/>
        <v>1907.9312257348856</v>
      </c>
      <c r="HI64" s="186">
        <f ca="1"/>
        <v>0</v>
      </c>
      <c r="HJ64" s="186">
        <f ca="1"/>
        <v>0</v>
      </c>
      <c r="HK64" s="186">
        <f ca="1"/>
        <v>39112.590127565156</v>
      </c>
      <c r="HL64" s="186">
        <f ca="1"/>
        <v>0</v>
      </c>
      <c r="HM64" s="186">
        <f ca="1"/>
        <v>0</v>
      </c>
      <c r="HN64" s="186">
        <f ca="1"/>
        <v>0</v>
      </c>
      <c r="HO64" s="186">
        <f ca="1"/>
        <v>0</v>
      </c>
      <c r="HP64" s="186">
        <f ca="1"/>
        <v>0</v>
      </c>
    </row>
    <row r="65" spans="1:238" ht="16" customHeight="1">
      <c r="A65" s="356"/>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6"/>
      <c r="EY65" s="28" t="s">
        <v>206</v>
      </c>
      <c r="FO65" s="186">
        <f ca="1"/>
        <v>0</v>
      </c>
      <c r="FP65" s="186">
        <f ca="1"/>
        <v>0</v>
      </c>
      <c r="FQ65" s="186">
        <f ca="1"/>
        <v>0</v>
      </c>
      <c r="FR65" s="186">
        <f ca="1"/>
        <v>0</v>
      </c>
      <c r="FS65" s="186">
        <f ca="1"/>
        <v>0</v>
      </c>
      <c r="FT65" s="186">
        <f ca="1"/>
        <v>0</v>
      </c>
      <c r="FU65" s="186">
        <f ca="1"/>
        <v>0</v>
      </c>
      <c r="FV65" s="186">
        <f ca="1"/>
        <v>0</v>
      </c>
      <c r="FW65" s="186">
        <f ca="1"/>
        <v>0</v>
      </c>
      <c r="GQ65" s="356"/>
      <c r="GR65" s="28" t="s">
        <v>206</v>
      </c>
      <c r="HH65" s="186">
        <f ca="1"/>
        <v>0</v>
      </c>
      <c r="HI65" s="186">
        <f ca="1"/>
        <v>0</v>
      </c>
      <c r="HJ65" s="186">
        <f ca="1"/>
        <v>0</v>
      </c>
      <c r="HK65" s="186">
        <f ca="1"/>
        <v>0</v>
      </c>
      <c r="HL65" s="186">
        <f ca="1"/>
        <v>0</v>
      </c>
      <c r="HM65" s="186">
        <f ca="1"/>
        <v>0</v>
      </c>
      <c r="HN65" s="186">
        <f ca="1"/>
        <v>0</v>
      </c>
      <c r="HO65" s="186">
        <f ca="1"/>
        <v>0</v>
      </c>
      <c r="HP65" s="186">
        <f ca="1"/>
        <v>0</v>
      </c>
    </row>
    <row r="66" spans="1:238" ht="16" customHeight="1">
      <c r="A66" s="356"/>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6"/>
      <c r="EY66" s="28" t="s">
        <v>15</v>
      </c>
      <c r="FO66" s="186">
        <f ca="1"/>
        <v>0</v>
      </c>
      <c r="FP66" s="186">
        <f ca="1"/>
        <v>0</v>
      </c>
      <c r="FQ66" s="186">
        <f ca="1"/>
        <v>0</v>
      </c>
      <c r="FR66" s="186">
        <f ca="1"/>
        <v>0</v>
      </c>
      <c r="FS66" s="186">
        <f ca="1"/>
        <v>0</v>
      </c>
      <c r="FT66" s="186">
        <f ca="1"/>
        <v>0</v>
      </c>
      <c r="FU66" s="186">
        <f ca="1"/>
        <v>0</v>
      </c>
      <c r="FV66" s="186">
        <f ca="1"/>
        <v>0</v>
      </c>
      <c r="FW66" s="186">
        <f ca="1"/>
        <v>0</v>
      </c>
      <c r="GQ66" s="356"/>
      <c r="GR66" s="28" t="s">
        <v>15</v>
      </c>
      <c r="HH66" s="186">
        <f ca="1"/>
        <v>0</v>
      </c>
      <c r="HI66" s="186">
        <f ca="1"/>
        <v>0</v>
      </c>
      <c r="HJ66" s="186">
        <f ca="1"/>
        <v>0</v>
      </c>
      <c r="HK66" s="186">
        <f ca="1"/>
        <v>0</v>
      </c>
      <c r="HL66" s="186">
        <f ca="1"/>
        <v>0</v>
      </c>
      <c r="HM66" s="186">
        <f ca="1"/>
        <v>0</v>
      </c>
      <c r="HN66" s="186">
        <f ca="1"/>
        <v>0</v>
      </c>
      <c r="HO66" s="186">
        <f ca="1"/>
        <v>0</v>
      </c>
      <c r="HP66" s="186">
        <f ca="1"/>
        <v>0</v>
      </c>
    </row>
    <row r="67" spans="1:238" ht="16" customHeight="1">
      <c r="A67" s="356"/>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6"/>
      <c r="EY67" s="28" t="s">
        <v>208</v>
      </c>
      <c r="FO67" s="186">
        <f ca="1"/>
        <v>0</v>
      </c>
      <c r="FP67" s="186">
        <f ca="1"/>
        <v>0</v>
      </c>
      <c r="FQ67" s="186">
        <f ca="1"/>
        <v>0</v>
      </c>
      <c r="FR67" s="186">
        <f ca="1"/>
        <v>0</v>
      </c>
      <c r="FS67" s="186">
        <f ca="1"/>
        <v>0</v>
      </c>
      <c r="FT67" s="186">
        <f ca="1"/>
        <v>0</v>
      </c>
      <c r="FU67" s="186">
        <f ca="1"/>
        <v>0</v>
      </c>
      <c r="FV67" s="186">
        <f ca="1"/>
        <v>0</v>
      </c>
      <c r="FW67" s="186">
        <f ca="1"/>
        <v>0</v>
      </c>
      <c r="GQ67" s="356"/>
      <c r="GR67" s="28" t="s">
        <v>208</v>
      </c>
      <c r="HH67" s="186">
        <f ca="1"/>
        <v>0</v>
      </c>
      <c r="HI67" s="186">
        <f ca="1"/>
        <v>0</v>
      </c>
      <c r="HJ67" s="186">
        <f ca="1"/>
        <v>0</v>
      </c>
      <c r="HK67" s="186">
        <f ca="1"/>
        <v>0</v>
      </c>
      <c r="HL67" s="186">
        <f ca="1"/>
        <v>0</v>
      </c>
      <c r="HM67" s="186">
        <f ca="1"/>
        <v>0</v>
      </c>
      <c r="HN67" s="186">
        <f ca="1"/>
        <v>0</v>
      </c>
      <c r="HO67" s="186">
        <f ca="1"/>
        <v>0</v>
      </c>
      <c r="HP67" s="186">
        <f ca="1"/>
        <v>0</v>
      </c>
    </row>
    <row r="68" spans="1:238">
      <c r="A68" s="356"/>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6"/>
      <c r="EY68" s="28" t="s">
        <v>21</v>
      </c>
      <c r="FO68" s="186">
        <f ca="1"/>
        <v>0</v>
      </c>
      <c r="FP68" s="186">
        <f ca="1"/>
        <v>0</v>
      </c>
      <c r="FQ68" s="186">
        <f ca="1"/>
        <v>0</v>
      </c>
      <c r="FR68" s="186">
        <f ca="1"/>
        <v>0</v>
      </c>
      <c r="FS68" s="186">
        <f ca="1"/>
        <v>0</v>
      </c>
      <c r="FT68" s="186">
        <f ca="1"/>
        <v>0</v>
      </c>
      <c r="FU68" s="186">
        <f ca="1"/>
        <v>0</v>
      </c>
      <c r="FV68" s="186">
        <f ca="1"/>
        <v>0</v>
      </c>
      <c r="FW68" s="186">
        <f ca="1"/>
        <v>0</v>
      </c>
      <c r="GO68" s="354"/>
      <c r="GQ68" s="356"/>
      <c r="GR68" s="28" t="s">
        <v>21</v>
      </c>
      <c r="HH68" s="186">
        <f ca="1"/>
        <v>0</v>
      </c>
      <c r="HI68" s="186">
        <f ca="1"/>
        <v>0</v>
      </c>
      <c r="HJ68" s="186">
        <f ca="1"/>
        <v>0</v>
      </c>
      <c r="HK68" s="186">
        <f ca="1"/>
        <v>0</v>
      </c>
      <c r="HL68" s="186">
        <f ca="1"/>
        <v>0</v>
      </c>
      <c r="HM68" s="186">
        <f ca="1"/>
        <v>0</v>
      </c>
      <c r="HN68" s="186">
        <f ca="1"/>
        <v>0</v>
      </c>
      <c r="HO68" s="186">
        <f ca="1"/>
        <v>0</v>
      </c>
      <c r="HP68" s="186">
        <f ca="1"/>
        <v>0</v>
      </c>
    </row>
    <row r="69" spans="1:238">
      <c r="A69" s="356"/>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6"/>
      <c r="EY69" s="28" t="s">
        <v>207</v>
      </c>
      <c r="FO69" s="186">
        <f ca="1"/>
        <v>0</v>
      </c>
      <c r="FP69" s="186">
        <f ca="1"/>
        <v>0</v>
      </c>
      <c r="FQ69" s="186">
        <f ca="1"/>
        <v>0</v>
      </c>
      <c r="FR69" s="186">
        <f ca="1"/>
        <v>0</v>
      </c>
      <c r="FS69" s="186">
        <f ca="1"/>
        <v>0</v>
      </c>
      <c r="FT69" s="186">
        <f ca="1"/>
        <v>0</v>
      </c>
      <c r="FU69" s="186">
        <f ca="1"/>
        <v>0</v>
      </c>
      <c r="FV69" s="186">
        <f ca="1"/>
        <v>0</v>
      </c>
      <c r="FW69" s="186">
        <f ca="1"/>
        <v>0</v>
      </c>
      <c r="GO69" s="354"/>
      <c r="GQ69" s="356"/>
      <c r="GR69" s="28" t="s">
        <v>207</v>
      </c>
      <c r="HH69" s="186">
        <f ca="1"/>
        <v>0</v>
      </c>
      <c r="HI69" s="186">
        <f ca="1"/>
        <v>0</v>
      </c>
      <c r="HJ69" s="186">
        <f ca="1"/>
        <v>0</v>
      </c>
      <c r="HK69" s="186">
        <f ca="1"/>
        <v>0</v>
      </c>
      <c r="HL69" s="186">
        <f ca="1"/>
        <v>0</v>
      </c>
      <c r="HM69" s="186">
        <f ca="1"/>
        <v>0</v>
      </c>
      <c r="HN69" s="186">
        <f ca="1"/>
        <v>0</v>
      </c>
      <c r="HO69" s="186">
        <f ca="1"/>
        <v>0</v>
      </c>
      <c r="HP69" s="186">
        <f ca="1"/>
        <v>0</v>
      </c>
    </row>
    <row r="70" spans="1:238">
      <c r="A70" s="356"/>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6"/>
      <c r="EY70" s="28" t="s">
        <v>20</v>
      </c>
      <c r="FO70" s="186">
        <f ca="1"/>
        <v>0</v>
      </c>
      <c r="FP70" s="186">
        <f ca="1"/>
        <v>0</v>
      </c>
      <c r="FQ70" s="186">
        <f ca="1"/>
        <v>0</v>
      </c>
      <c r="FR70" s="186">
        <f ca="1"/>
        <v>0</v>
      </c>
      <c r="FS70" s="186">
        <f ca="1"/>
        <v>0</v>
      </c>
      <c r="FT70" s="186">
        <f ca="1"/>
        <v>0</v>
      </c>
      <c r="FU70" s="186">
        <f ca="1"/>
        <v>0</v>
      </c>
      <c r="FV70" s="186">
        <f ca="1"/>
        <v>0</v>
      </c>
      <c r="FW70" s="186">
        <f ca="1"/>
        <v>0</v>
      </c>
      <c r="GO70" s="354"/>
      <c r="GQ70" s="356"/>
      <c r="GR70" s="28" t="s">
        <v>20</v>
      </c>
      <c r="HH70" s="186">
        <f ca="1"/>
        <v>0</v>
      </c>
      <c r="HI70" s="186">
        <f ca="1"/>
        <v>0</v>
      </c>
      <c r="HJ70" s="186">
        <f ca="1"/>
        <v>0</v>
      </c>
      <c r="HK70" s="186">
        <f ca="1"/>
        <v>0</v>
      </c>
      <c r="HL70" s="186">
        <f ca="1"/>
        <v>0</v>
      </c>
      <c r="HM70" s="186">
        <f ca="1"/>
        <v>0</v>
      </c>
      <c r="HN70" s="186">
        <f ca="1"/>
        <v>0</v>
      </c>
      <c r="HO70" s="186">
        <f ca="1"/>
        <v>0</v>
      </c>
      <c r="HP70" s="186">
        <f ca="1"/>
        <v>0</v>
      </c>
    </row>
    <row r="71" spans="1:238">
      <c r="A71" s="356"/>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6"/>
      <c r="EY71" s="28" t="s">
        <v>209</v>
      </c>
      <c r="FO71" s="186">
        <f ca="1"/>
        <v>0</v>
      </c>
      <c r="FP71" s="186">
        <f ca="1"/>
        <v>0</v>
      </c>
      <c r="FQ71" s="186">
        <f ca="1"/>
        <v>0</v>
      </c>
      <c r="FR71" s="186">
        <f ca="1"/>
        <v>0</v>
      </c>
      <c r="FS71" s="186">
        <f ca="1"/>
        <v>0</v>
      </c>
      <c r="FT71" s="186">
        <f ca="1"/>
        <v>0</v>
      </c>
      <c r="FU71" s="186">
        <f ca="1"/>
        <v>0</v>
      </c>
      <c r="FV71" s="186">
        <f ca="1"/>
        <v>0</v>
      </c>
      <c r="FW71" s="186">
        <f ca="1"/>
        <v>0</v>
      </c>
      <c r="GQ71" s="356"/>
      <c r="GR71" s="28" t="s">
        <v>209</v>
      </c>
      <c r="HH71" s="186">
        <f ca="1"/>
        <v>0</v>
      </c>
      <c r="HI71" s="186">
        <f ca="1"/>
        <v>0</v>
      </c>
      <c r="HJ71" s="186">
        <f ca="1"/>
        <v>0</v>
      </c>
      <c r="HK71" s="186">
        <f ca="1"/>
        <v>0</v>
      </c>
      <c r="HL71" s="186">
        <f ca="1"/>
        <v>0</v>
      </c>
      <c r="HM71" s="186">
        <f ca="1"/>
        <v>0</v>
      </c>
      <c r="HN71" s="186">
        <f ca="1"/>
        <v>0</v>
      </c>
      <c r="HO71" s="186">
        <f ca="1"/>
        <v>0</v>
      </c>
      <c r="HP71" s="186">
        <f ca="1"/>
        <v>0</v>
      </c>
    </row>
    <row r="72" spans="1:238" ht="16" customHeight="1">
      <c r="B72" s="6"/>
      <c r="C72" s="6"/>
      <c r="D72" s="6"/>
      <c r="E72" s="6"/>
      <c r="P72" s="363" t="s">
        <v>389</v>
      </c>
      <c r="Q72" s="363"/>
      <c r="R72" s="363"/>
      <c r="S72" s="363"/>
      <c r="T72" s="363"/>
      <c r="U72" s="363"/>
      <c r="V72" s="363"/>
      <c r="W72" s="363"/>
      <c r="X72" s="363"/>
      <c r="Z72" s="363" t="s">
        <v>390</v>
      </c>
      <c r="AA72" s="363"/>
      <c r="AB72" s="363"/>
      <c r="AC72" s="363"/>
      <c r="AD72" s="363"/>
      <c r="AE72" s="363"/>
      <c r="AF72" s="363"/>
      <c r="AG72" s="363"/>
      <c r="AH72" s="363"/>
      <c r="AJ72" s="335" t="s">
        <v>396</v>
      </c>
      <c r="AL72" s="335" t="s">
        <v>397</v>
      </c>
      <c r="AO72" s="348" t="s">
        <v>408</v>
      </c>
      <c r="AP72" s="349" t="s">
        <v>409</v>
      </c>
      <c r="AU72" s="363" t="s">
        <v>17</v>
      </c>
      <c r="AV72" s="363"/>
      <c r="AW72" s="363"/>
      <c r="AX72" s="363"/>
      <c r="AY72" s="363"/>
      <c r="AZ72" s="363"/>
      <c r="BA72" s="363"/>
      <c r="BB72" s="363"/>
      <c r="BC72" s="363"/>
      <c r="BD72" s="363"/>
      <c r="BE72" s="363"/>
      <c r="BF72" s="363"/>
      <c r="BJ72" s="363" t="s">
        <v>112</v>
      </c>
      <c r="BK72" s="363"/>
      <c r="BL72" s="363"/>
      <c r="BM72" s="363"/>
      <c r="BN72" s="363"/>
      <c r="BO72" s="363"/>
      <c r="BP72" s="363"/>
      <c r="BQ72" s="363"/>
      <c r="BR72" s="363"/>
      <c r="BY72" s="363" t="s">
        <v>114</v>
      </c>
      <c r="BZ72" s="363"/>
      <c r="CA72" s="363"/>
      <c r="CB72" s="363"/>
      <c r="CC72" s="363"/>
      <c r="CD72" s="363"/>
      <c r="CE72" s="363"/>
      <c r="CF72" s="363"/>
      <c r="CG72" s="363"/>
      <c r="CQ72" s="374" t="s">
        <v>420</v>
      </c>
      <c r="CR72" s="374"/>
      <c r="CS72" s="374"/>
      <c r="CT72" s="374"/>
      <c r="CU72" s="374"/>
      <c r="CV72" s="374"/>
      <c r="CW72" s="374"/>
      <c r="CX72" s="374"/>
      <c r="CY72" s="374"/>
      <c r="DC72" s="363" t="s">
        <v>174</v>
      </c>
      <c r="DD72" s="363"/>
      <c r="DE72" s="363"/>
      <c r="DF72" s="363"/>
      <c r="DG72" s="363"/>
      <c r="DH72" s="363"/>
      <c r="DI72" s="363"/>
      <c r="DJ72" s="363"/>
      <c r="DK72" s="363"/>
      <c r="DL72" s="363"/>
      <c r="DM72" s="363"/>
      <c r="DN72" s="363"/>
      <c r="DR72" s="363" t="s">
        <v>421</v>
      </c>
      <c r="DS72" s="363"/>
      <c r="DT72" s="363"/>
      <c r="DU72" s="363"/>
      <c r="DV72" s="363"/>
      <c r="DW72" s="363"/>
      <c r="DX72" s="363"/>
      <c r="DY72" s="363"/>
      <c r="DZ72" s="363"/>
      <c r="FO72" s="386" t="s">
        <v>428</v>
      </c>
      <c r="FP72" s="386"/>
      <c r="FQ72" s="386"/>
      <c r="FR72" s="386"/>
      <c r="FS72" s="386"/>
      <c r="FT72" s="386"/>
      <c r="FU72" s="386"/>
      <c r="FV72" s="386"/>
      <c r="FW72" s="386"/>
      <c r="HH72" s="386" t="s">
        <v>438</v>
      </c>
      <c r="HI72" s="386"/>
      <c r="HJ72" s="386"/>
      <c r="HK72" s="386"/>
      <c r="HL72" s="386"/>
      <c r="HM72" s="386"/>
      <c r="HN72" s="386"/>
      <c r="HO72" s="386"/>
      <c r="HP72" s="386"/>
    </row>
    <row r="73" spans="1:238"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42999.999999999993</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349</v>
      </c>
      <c r="HH73" s="186">
        <f ca="1">SUM(HH60:HH71)</f>
        <v>44907.931225734879</v>
      </c>
      <c r="HI73" s="186">
        <f t="shared" ref="HI73:HP73" ca="1" si="12">SUM(HI60:HI71)</f>
        <v>52377.555872563004</v>
      </c>
      <c r="HJ73" s="186">
        <f t="shared" ca="1" si="12"/>
        <v>45173.561578697103</v>
      </c>
      <c r="HK73" s="186">
        <f t="shared" ca="1" si="12"/>
        <v>39112.590127565156</v>
      </c>
      <c r="HL73" s="186">
        <f t="shared" ca="1" si="12"/>
        <v>0</v>
      </c>
      <c r="HM73" s="186">
        <f t="shared" ca="1" si="12"/>
        <v>0</v>
      </c>
      <c r="HN73" s="186">
        <f t="shared" ca="1" si="12"/>
        <v>0</v>
      </c>
      <c r="HO73" s="186">
        <f t="shared" ca="1" si="12"/>
        <v>0</v>
      </c>
      <c r="HP73" s="186">
        <f t="shared" ca="1" si="12"/>
        <v>0</v>
      </c>
    </row>
    <row r="74" spans="1:238" ht="20">
      <c r="P74" s="363" t="s">
        <v>403</v>
      </c>
      <c r="Q74" s="363"/>
      <c r="R74" s="363"/>
      <c r="S74" s="363"/>
      <c r="T74" s="363"/>
      <c r="U74" s="363"/>
      <c r="V74" s="363"/>
      <c r="W74" s="363"/>
      <c r="X74" s="363"/>
      <c r="Z74" s="363"/>
      <c r="AA74" s="363"/>
      <c r="AB74" s="363"/>
      <c r="AC74" s="363"/>
      <c r="AD74" s="363"/>
      <c r="AE74" s="363"/>
      <c r="AF74" s="363"/>
      <c r="AG74" s="363"/>
      <c r="AH74" s="363"/>
      <c r="FO74" s="380" t="s">
        <v>430</v>
      </c>
      <c r="FP74" s="380"/>
      <c r="FQ74" s="380"/>
      <c r="FR74" s="380"/>
      <c r="FS74" s="380"/>
      <c r="FT74" s="380"/>
      <c r="FU74" s="380"/>
      <c r="FV74" s="380"/>
      <c r="FW74" s="380"/>
      <c r="HH74" s="380" t="s">
        <v>439</v>
      </c>
      <c r="HI74" s="380"/>
      <c r="HJ74" s="380"/>
      <c r="HK74" s="380"/>
      <c r="HL74" s="380"/>
      <c r="HM74" s="380"/>
      <c r="HN74" s="380"/>
      <c r="HO74" s="380"/>
      <c r="HP74" s="380"/>
    </row>
    <row r="75" spans="1:238" ht="16" customHeight="1">
      <c r="AG75" s="3"/>
      <c r="AH75" s="84"/>
      <c r="FO75" s="286">
        <f ca="1">FO73</f>
        <v>42999.999999999993</v>
      </c>
      <c r="FP75" s="286">
        <f t="shared" ref="FP75:FW75" ca="1" si="13">FP73</f>
        <v>50000</v>
      </c>
      <c r="FQ75" s="286">
        <f t="shared" ca="1" si="13"/>
        <v>0</v>
      </c>
      <c r="FR75" s="286">
        <f t="shared" ca="1" si="13"/>
        <v>0</v>
      </c>
      <c r="FS75" s="286">
        <f t="shared" ca="1" si="13"/>
        <v>0</v>
      </c>
      <c r="FT75" s="286">
        <f t="shared" ca="1" si="13"/>
        <v>0</v>
      </c>
      <c r="FU75" s="286">
        <f t="shared" ca="1" si="13"/>
        <v>0</v>
      </c>
      <c r="FV75" s="286">
        <f t="shared" ca="1" si="13"/>
        <v>0</v>
      </c>
      <c r="FW75" s="286">
        <f t="shared" ca="1" si="13"/>
        <v>0</v>
      </c>
      <c r="HH75" s="286">
        <f ca="1">HH73</f>
        <v>44907.931225734879</v>
      </c>
      <c r="HI75" s="286">
        <f t="shared" ref="HI75:HP75" ca="1" si="14">HI73</f>
        <v>52377.555872563004</v>
      </c>
      <c r="HJ75" s="286">
        <f t="shared" ca="1" si="14"/>
        <v>45173.561578697103</v>
      </c>
      <c r="HK75" s="286">
        <f t="shared" ca="1" si="14"/>
        <v>39112.590127565156</v>
      </c>
      <c r="HL75" s="286">
        <f t="shared" ca="1" si="14"/>
        <v>0</v>
      </c>
      <c r="HM75" s="286">
        <f t="shared" ca="1" si="14"/>
        <v>0</v>
      </c>
      <c r="HN75" s="286">
        <f t="shared" ca="1" si="14"/>
        <v>0</v>
      </c>
      <c r="HO75" s="286">
        <f t="shared" ca="1" si="14"/>
        <v>0</v>
      </c>
      <c r="HP75" s="286">
        <f t="shared" ca="1" si="14"/>
        <v>0</v>
      </c>
    </row>
    <row r="76" spans="1:238" ht="16" customHeight="1">
      <c r="AG76" s="3"/>
      <c r="AH76" s="36"/>
      <c r="FO76" s="363" t="s">
        <v>431</v>
      </c>
      <c r="FP76" s="363"/>
      <c r="FQ76" s="363"/>
      <c r="FR76" s="363"/>
      <c r="FS76" s="363"/>
      <c r="FT76" s="363"/>
      <c r="FU76" s="363"/>
      <c r="FV76" s="363"/>
      <c r="FW76" s="363"/>
      <c r="HH76" s="363" t="s">
        <v>440</v>
      </c>
      <c r="HI76" s="363"/>
      <c r="HJ76" s="363"/>
      <c r="HK76" s="363"/>
      <c r="HL76" s="363"/>
      <c r="HM76" s="363"/>
      <c r="HN76" s="363"/>
      <c r="HO76" s="363"/>
      <c r="HP76" s="363"/>
    </row>
    <row r="77" spans="1:238" ht="16" customHeight="1">
      <c r="AG77" s="3"/>
      <c r="AH77" s="36"/>
    </row>
    <row r="78" spans="1:238" ht="18" customHeight="1">
      <c r="AG78" s="3"/>
      <c r="AH78" s="84"/>
    </row>
    <row r="79" spans="1:238" ht="18" customHeight="1">
      <c r="O79" s="370"/>
      <c r="AH79" s="36"/>
      <c r="AJ79" s="368" t="s">
        <v>1</v>
      </c>
      <c r="AU79" s="363" t="s">
        <v>1</v>
      </c>
      <c r="AV79" s="363"/>
      <c r="AW79" s="363"/>
      <c r="AX79" s="363"/>
      <c r="AY79" s="363"/>
      <c r="AZ79" s="363"/>
      <c r="BA79" s="363"/>
      <c r="BB79" s="363"/>
      <c r="BC79" s="363"/>
      <c r="BJ79" s="363" t="s">
        <v>110</v>
      </c>
      <c r="BK79" s="363"/>
      <c r="BL79" s="363"/>
      <c r="BM79" s="363"/>
      <c r="BN79" s="363"/>
      <c r="BO79" s="363"/>
      <c r="BP79" s="363"/>
      <c r="BQ79" s="363"/>
      <c r="BR79" s="363"/>
      <c r="BS79" s="363"/>
      <c r="BT79" s="363"/>
      <c r="BU79" s="363"/>
      <c r="BY79" s="363" t="s">
        <v>110</v>
      </c>
      <c r="BZ79" s="363"/>
      <c r="CA79" s="363"/>
      <c r="CB79" s="363"/>
      <c r="CC79" s="363"/>
      <c r="CD79" s="363"/>
      <c r="CE79" s="363"/>
      <c r="CF79" s="363"/>
      <c r="CG79" s="363"/>
      <c r="CH79" s="363"/>
      <c r="CI79" s="363"/>
      <c r="CJ79" s="363"/>
      <c r="CQ79" s="363" t="s">
        <v>1</v>
      </c>
      <c r="CR79" s="363"/>
      <c r="CS79" s="363"/>
      <c r="CT79" s="363"/>
      <c r="CU79" s="363"/>
      <c r="CV79" s="363"/>
      <c r="CW79" s="363"/>
      <c r="CX79" s="363"/>
      <c r="CY79" s="363"/>
      <c r="EE79" s="356" t="s">
        <v>171</v>
      </c>
      <c r="EF79" s="3" t="s">
        <v>28</v>
      </c>
      <c r="EG79" s="186">
        <v>0</v>
      </c>
      <c r="EH79" s="186">
        <v>0</v>
      </c>
      <c r="EI79" s="186">
        <v>0</v>
      </c>
      <c r="EJ79" s="186">
        <v>0</v>
      </c>
      <c r="EK79" s="186">
        <v>0</v>
      </c>
      <c r="EL79" s="186">
        <v>0</v>
      </c>
      <c r="EM79" s="186">
        <v>0</v>
      </c>
      <c r="EN79" s="186">
        <v>0</v>
      </c>
      <c r="EO79" s="186">
        <v>0</v>
      </c>
      <c r="EP79" s="186">
        <v>0</v>
      </c>
      <c r="EQ79" s="186">
        <v>0</v>
      </c>
      <c r="ER79" s="186">
        <v>0</v>
      </c>
      <c r="EX79" s="356" t="s">
        <v>171</v>
      </c>
      <c r="EY79" s="3" t="s">
        <v>28</v>
      </c>
      <c r="EZ79" s="186">
        <f t="array" aca="1" ref="EZ79:FK87" ca="1">TRANSPOSE(MMULT($BY$60:$CG$71, GC79:GK87))</f>
        <v>0</v>
      </c>
      <c r="FA79" s="186">
        <f ca="1"/>
        <v>0</v>
      </c>
      <c r="FB79" s="186">
        <f ca="1"/>
        <v>0</v>
      </c>
      <c r="FC79" s="186">
        <f ca="1"/>
        <v>0</v>
      </c>
      <c r="FD79" s="186">
        <f ca="1"/>
        <v>41020.521353300042</v>
      </c>
      <c r="FE79" s="186">
        <f ca="1"/>
        <v>0</v>
      </c>
      <c r="FF79" s="186">
        <f ca="1"/>
        <v>0</v>
      </c>
      <c r="FG79" s="186">
        <f ca="1"/>
        <v>0</v>
      </c>
      <c r="FH79" s="186">
        <f ca="1"/>
        <v>0</v>
      </c>
      <c r="FI79" s="186">
        <f ca="1"/>
        <v>0</v>
      </c>
      <c r="FJ79" s="186">
        <f ca="1"/>
        <v>0</v>
      </c>
      <c r="FK79" s="186">
        <f ca="1"/>
        <v>0</v>
      </c>
      <c r="FO79" s="186">
        <f ca="1">IF((ROW()-ROW($FO$79))=(COLUMN()-COLUMN($FO$79)),INDIRECT(ADDRESS(ROW(FO$75),COLUMN(FO$75))),0)</f>
        <v>42999.999999999993</v>
      </c>
      <c r="FP79" s="186">
        <f t="shared" ref="FP79:FW87" ca="1" si="15">IF((ROW()-ROW($FO$79))=(COLUMN()-COLUMN($FO$79)),INDIRECT(ADDRESS(ROW(FP$75),COLUMN(FP$75))),0)</f>
        <v>0</v>
      </c>
      <c r="FQ79" s="186">
        <f t="shared" ca="1" si="15"/>
        <v>0</v>
      </c>
      <c r="FR79" s="186">
        <f t="shared" ca="1" si="15"/>
        <v>0</v>
      </c>
      <c r="FS79" s="186">
        <f t="shared" ca="1" si="15"/>
        <v>0</v>
      </c>
      <c r="FT79" s="186">
        <f t="shared" ca="1" si="15"/>
        <v>0</v>
      </c>
      <c r="FU79" s="186">
        <f t="shared" ca="1" si="15"/>
        <v>0</v>
      </c>
      <c r="FV79" s="186">
        <f t="shared" ca="1" si="15"/>
        <v>0</v>
      </c>
      <c r="FW79" s="186">
        <f t="shared" ca="1" si="15"/>
        <v>0</v>
      </c>
      <c r="FY79" s="186">
        <f t="array" aca="1" ref="FY79:FY87" ca="1">MMULT(FO79:FW87, $F$161:$F$169)</f>
        <v>41020.52135330005</v>
      </c>
      <c r="GC79" s="186">
        <f ca="1">IF((ROW()-ROW($GC$79))=(COLUMN()-COLUMN($GC$79)),INDIRECT(ADDRESS(ROW($FY79),COLUMN($FY79))),0)</f>
        <v>41020.52135330005</v>
      </c>
      <c r="GD79" s="186">
        <f t="shared" ref="GD79:GK87" ca="1" si="16">IF((ROW()-ROW($GC$79))=(COLUMN()-COLUMN($GC$79)),INDIRECT(ADDRESS(ROW($FY79),COLUMN($FY79))),0)</f>
        <v>0</v>
      </c>
      <c r="GE79" s="186">
        <f t="shared" ca="1" si="16"/>
        <v>0</v>
      </c>
      <c r="GF79" s="186">
        <f t="shared" ca="1" si="16"/>
        <v>0</v>
      </c>
      <c r="GG79" s="186">
        <f t="shared" ca="1" si="16"/>
        <v>0</v>
      </c>
      <c r="GH79" s="186">
        <f t="shared" ca="1" si="16"/>
        <v>0</v>
      </c>
      <c r="GI79" s="186">
        <f t="shared" ca="1" si="16"/>
        <v>0</v>
      </c>
      <c r="GJ79" s="186">
        <f t="shared" ca="1" si="16"/>
        <v>0</v>
      </c>
      <c r="GK79" s="186">
        <f t="shared" ca="1" si="16"/>
        <v>0</v>
      </c>
      <c r="GQ79" s="356" t="s">
        <v>171</v>
      </c>
      <c r="GR79" s="3" t="s">
        <v>28</v>
      </c>
      <c r="GS79" s="186">
        <f t="array" aca="1" ref="GS79:HD87" ca="1">TRANSPOSE(MMULT($BY$60:$CG$71, HV79:ID87))</f>
        <v>0</v>
      </c>
      <c r="GT79" s="186">
        <f ca="1"/>
        <v>0</v>
      </c>
      <c r="GU79" s="186">
        <f ca="1"/>
        <v>0</v>
      </c>
      <c r="GV79" s="186">
        <f ca="1"/>
        <v>0</v>
      </c>
      <c r="GW79" s="186">
        <f ca="1"/>
        <v>42840.622134367157</v>
      </c>
      <c r="GX79" s="186">
        <f ca="1"/>
        <v>0</v>
      </c>
      <c r="GY79" s="186">
        <f ca="1"/>
        <v>0</v>
      </c>
      <c r="GZ79" s="186">
        <f ca="1"/>
        <v>0</v>
      </c>
      <c r="HA79" s="186">
        <f ca="1"/>
        <v>0</v>
      </c>
      <c r="HB79" s="186">
        <f ca="1"/>
        <v>0</v>
      </c>
      <c r="HC79" s="186">
        <f ca="1"/>
        <v>0</v>
      </c>
      <c r="HD79" s="186">
        <f ca="1"/>
        <v>0</v>
      </c>
      <c r="HH79" s="186">
        <f ca="1">IF((ROW()-ROW($HH$79))=(COLUMN()-COLUMN($HH$79)),INDIRECT(ADDRESS(ROW(HH$75),COLUMN(HH$75))),0)</f>
        <v>44907.931225734879</v>
      </c>
      <c r="HI79" s="186">
        <f t="shared" ref="HI79:HP87" ca="1" si="17">IF((ROW()-ROW($HH$79))=(COLUMN()-COLUMN($HH$79)),INDIRECT(ADDRESS(ROW(HI$75),COLUMN(HI$75))),0)</f>
        <v>0</v>
      </c>
      <c r="HJ79" s="186">
        <f t="shared" ca="1" si="17"/>
        <v>0</v>
      </c>
      <c r="HK79" s="186">
        <f t="shared" ca="1" si="17"/>
        <v>0</v>
      </c>
      <c r="HL79" s="186">
        <f t="shared" ca="1" si="17"/>
        <v>0</v>
      </c>
      <c r="HM79" s="186">
        <f t="shared" ca="1" si="17"/>
        <v>0</v>
      </c>
      <c r="HN79" s="186">
        <f t="shared" ca="1" si="17"/>
        <v>0</v>
      </c>
      <c r="HO79" s="186">
        <f t="shared" ca="1" si="17"/>
        <v>0</v>
      </c>
      <c r="HP79" s="186">
        <f t="shared" ca="1" si="17"/>
        <v>0</v>
      </c>
      <c r="HR79" s="186">
        <f t="array" aca="1" ref="HR79:HR87" ca="1">MMULT(HH79:HP87, $F$161:$F$169)</f>
        <v>42840.622134367164</v>
      </c>
      <c r="HV79" s="186">
        <f ca="1">IF((ROW()-ROW($HV$79))=(COLUMN()-COLUMN($HV$79)),INDIRECT(ADDRESS(ROW($HR79),COLUMN($HR79))),0)</f>
        <v>42840.622134367164</v>
      </c>
      <c r="HW79" s="186">
        <f t="shared" ref="HW79:ID87" ca="1" si="18">IF((ROW()-ROW($HV$79))=(COLUMN()-COLUMN($HV$79)),INDIRECT(ADDRESS(ROW($HR79),COLUMN($HR79))),0)</f>
        <v>0</v>
      </c>
      <c r="HX79" s="186">
        <f t="shared" ca="1" si="18"/>
        <v>0</v>
      </c>
      <c r="HY79" s="186">
        <f t="shared" ca="1" si="18"/>
        <v>0</v>
      </c>
      <c r="HZ79" s="186">
        <f t="shared" ca="1" si="18"/>
        <v>0</v>
      </c>
      <c r="IA79" s="186">
        <f t="shared" ca="1" si="18"/>
        <v>0</v>
      </c>
      <c r="IB79" s="186">
        <f t="shared" ca="1" si="18"/>
        <v>0</v>
      </c>
      <c r="IC79" s="186">
        <f t="shared" ca="1" si="18"/>
        <v>0</v>
      </c>
      <c r="ID79" s="186">
        <f t="shared" ca="1" si="18"/>
        <v>0</v>
      </c>
    </row>
    <row r="80" spans="1:238" ht="18" customHeight="1">
      <c r="A80" s="337"/>
      <c r="O80" s="370"/>
      <c r="AJ80" s="368"/>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c r="EE80" s="356"/>
      <c r="EF80" s="3" t="s">
        <v>0</v>
      </c>
      <c r="EG80" s="186">
        <v>0</v>
      </c>
      <c r="EH80" s="186">
        <v>0</v>
      </c>
      <c r="EI80" s="186">
        <v>0</v>
      </c>
      <c r="EJ80" s="186">
        <v>0</v>
      </c>
      <c r="EK80" s="186">
        <v>0</v>
      </c>
      <c r="EL80" s="186">
        <v>0</v>
      </c>
      <c r="EM80" s="186">
        <v>0</v>
      </c>
      <c r="EN80" s="186">
        <v>0</v>
      </c>
      <c r="EO80" s="186">
        <v>0</v>
      </c>
      <c r="EP80" s="186">
        <v>0</v>
      </c>
      <c r="EQ80" s="186">
        <v>0</v>
      </c>
      <c r="ER80" s="186">
        <v>0</v>
      </c>
      <c r="EX80" s="356"/>
      <c r="EY80" s="3" t="s">
        <v>0</v>
      </c>
      <c r="EZ80" s="186">
        <f ca="1"/>
        <v>0</v>
      </c>
      <c r="FA80" s="186">
        <f ca="1"/>
        <v>47551.117451260106</v>
      </c>
      <c r="FB80" s="186">
        <f ca="1"/>
        <v>0</v>
      </c>
      <c r="FC80" s="186">
        <f ca="1"/>
        <v>0</v>
      </c>
      <c r="FD80" s="186">
        <f ca="1"/>
        <v>0</v>
      </c>
      <c r="FE80" s="186">
        <f ca="1"/>
        <v>0</v>
      </c>
      <c r="FF80" s="186">
        <f ca="1"/>
        <v>0</v>
      </c>
      <c r="FG80" s="186">
        <f ca="1"/>
        <v>0</v>
      </c>
      <c r="FH80" s="186">
        <f ca="1"/>
        <v>0</v>
      </c>
      <c r="FI80" s="186">
        <f ca="1"/>
        <v>0</v>
      </c>
      <c r="FJ80" s="186">
        <f ca="1"/>
        <v>0</v>
      </c>
      <c r="FK80" s="186">
        <f ca="1"/>
        <v>0</v>
      </c>
      <c r="FO80" s="186">
        <f t="shared" ref="FO80:FO87" ca="1" si="19">IF((ROW()-ROW($FO$79))=(COLUMN()-COLUMN($FO$79)),INDIRECT(ADDRESS(ROW(FO$75),COLUMN(FO$75))),0)</f>
        <v>0</v>
      </c>
      <c r="FP80" s="186">
        <f t="shared" ca="1" si="15"/>
        <v>50000</v>
      </c>
      <c r="FQ80" s="186">
        <f t="shared" ca="1" si="15"/>
        <v>0</v>
      </c>
      <c r="FR80" s="186">
        <f t="shared" ca="1" si="15"/>
        <v>0</v>
      </c>
      <c r="FS80" s="186">
        <f t="shared" ca="1" si="15"/>
        <v>0</v>
      </c>
      <c r="FT80" s="186">
        <f t="shared" ca="1" si="15"/>
        <v>0</v>
      </c>
      <c r="FU80" s="186">
        <f t="shared" ca="1" si="15"/>
        <v>0</v>
      </c>
      <c r="FV80" s="186">
        <f t="shared" ca="1" si="15"/>
        <v>0</v>
      </c>
      <c r="FW80" s="186">
        <f t="shared" ca="1" si="15"/>
        <v>0</v>
      </c>
      <c r="FY80" s="186">
        <f ca="1"/>
        <v>47551.117451260106</v>
      </c>
      <c r="GC80" s="186">
        <f t="shared" ref="GC80:GC87" ca="1" si="20">IF((ROW()-ROW($GC$79))=(COLUMN()-COLUMN($GC$79)),INDIRECT(ADDRESS(ROW($FY80),COLUMN($FY80))),0)</f>
        <v>0</v>
      </c>
      <c r="GD80" s="186">
        <f t="shared" ca="1" si="16"/>
        <v>47551.117451260106</v>
      </c>
      <c r="GE80" s="186">
        <f t="shared" ca="1" si="16"/>
        <v>0</v>
      </c>
      <c r="GF80" s="186">
        <f t="shared" ca="1" si="16"/>
        <v>0</v>
      </c>
      <c r="GG80" s="186">
        <f t="shared" ca="1" si="16"/>
        <v>0</v>
      </c>
      <c r="GH80" s="186">
        <f t="shared" ca="1" si="16"/>
        <v>0</v>
      </c>
      <c r="GI80" s="186">
        <f t="shared" ca="1" si="16"/>
        <v>0</v>
      </c>
      <c r="GJ80" s="186">
        <f t="shared" ca="1" si="16"/>
        <v>0</v>
      </c>
      <c r="GK80" s="186">
        <f t="shared" ca="1" si="16"/>
        <v>0</v>
      </c>
      <c r="GQ80" s="356"/>
      <c r="GR80" s="3" t="s">
        <v>0</v>
      </c>
      <c r="GS80" s="186">
        <f ca="1"/>
        <v>0</v>
      </c>
      <c r="GT80" s="186">
        <f ca="1"/>
        <v>49812.226222123638</v>
      </c>
      <c r="GU80" s="186">
        <f ca="1"/>
        <v>0</v>
      </c>
      <c r="GV80" s="186">
        <f ca="1"/>
        <v>0</v>
      </c>
      <c r="GW80" s="186">
        <f ca="1"/>
        <v>0</v>
      </c>
      <c r="GX80" s="186">
        <f ca="1"/>
        <v>0</v>
      </c>
      <c r="GY80" s="186">
        <f ca="1"/>
        <v>0</v>
      </c>
      <c r="GZ80" s="186">
        <f ca="1"/>
        <v>0</v>
      </c>
      <c r="HA80" s="186">
        <f ca="1"/>
        <v>0</v>
      </c>
      <c r="HB80" s="186">
        <f ca="1"/>
        <v>0</v>
      </c>
      <c r="HC80" s="186">
        <f ca="1"/>
        <v>0</v>
      </c>
      <c r="HD80" s="186">
        <f ca="1"/>
        <v>0</v>
      </c>
      <c r="HH80" s="186">
        <f t="shared" ref="HH80:HH87" ca="1" si="21">IF((ROW()-ROW($HH$79))=(COLUMN()-COLUMN($HH$79)),INDIRECT(ADDRESS(ROW(HH$75),COLUMN(HH$75))),0)</f>
        <v>0</v>
      </c>
      <c r="HI80" s="186">
        <f t="shared" ca="1" si="17"/>
        <v>52377.555872563004</v>
      </c>
      <c r="HJ80" s="186">
        <f t="shared" ca="1" si="17"/>
        <v>0</v>
      </c>
      <c r="HK80" s="186">
        <f t="shared" ca="1" si="17"/>
        <v>0</v>
      </c>
      <c r="HL80" s="186">
        <f t="shared" ca="1" si="17"/>
        <v>0</v>
      </c>
      <c r="HM80" s="186">
        <f t="shared" ca="1" si="17"/>
        <v>0</v>
      </c>
      <c r="HN80" s="186">
        <f t="shared" ca="1" si="17"/>
        <v>0</v>
      </c>
      <c r="HO80" s="186">
        <f t="shared" ca="1" si="17"/>
        <v>0</v>
      </c>
      <c r="HP80" s="186">
        <f t="shared" ca="1" si="17"/>
        <v>0</v>
      </c>
      <c r="HR80" s="186">
        <f ca="1"/>
        <v>49812.226222123638</v>
      </c>
      <c r="HV80" s="186">
        <f t="shared" ref="HV80:HV87" ca="1" si="22">IF((ROW()-ROW($HV$79))=(COLUMN()-COLUMN($HV$79)),INDIRECT(ADDRESS(ROW($HR80),COLUMN($HR80))),0)</f>
        <v>0</v>
      </c>
      <c r="HW80" s="186">
        <f t="shared" ca="1" si="18"/>
        <v>49812.226222123638</v>
      </c>
      <c r="HX80" s="186">
        <f t="shared" ca="1" si="18"/>
        <v>0</v>
      </c>
      <c r="HY80" s="186">
        <f t="shared" ca="1" si="18"/>
        <v>0</v>
      </c>
      <c r="HZ80" s="186">
        <f t="shared" ca="1" si="18"/>
        <v>0</v>
      </c>
      <c r="IA80" s="186">
        <f t="shared" ca="1" si="18"/>
        <v>0</v>
      </c>
      <c r="IB80" s="186">
        <f t="shared" ca="1" si="18"/>
        <v>0</v>
      </c>
      <c r="IC80" s="186">
        <f t="shared" ca="1" si="18"/>
        <v>0</v>
      </c>
      <c r="ID80" s="186">
        <f t="shared" ca="1" si="18"/>
        <v>0</v>
      </c>
    </row>
    <row r="81" spans="1:238" ht="18" customHeight="1">
      <c r="A81" s="356" t="s">
        <v>171</v>
      </c>
      <c r="B81" s="3" t="s">
        <v>28</v>
      </c>
      <c r="C81" s="20">
        <v>0</v>
      </c>
      <c r="D81" s="20">
        <v>0</v>
      </c>
      <c r="E81" s="20">
        <v>0</v>
      </c>
      <c r="F81" s="20">
        <v>0</v>
      </c>
      <c r="G81" s="20">
        <f>H13</f>
        <v>43000</v>
      </c>
      <c r="H81" s="20">
        <v>0</v>
      </c>
      <c r="I81" s="20">
        <v>0</v>
      </c>
      <c r="J81" s="20">
        <v>0</v>
      </c>
      <c r="K81" s="20">
        <v>0</v>
      </c>
      <c r="L81" s="20">
        <v>0</v>
      </c>
      <c r="M81" s="20">
        <v>0</v>
      </c>
      <c r="N81" s="20">
        <v>0</v>
      </c>
      <c r="O81" s="369"/>
      <c r="AJ81" s="368"/>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6"/>
      <c r="EF81" s="3" t="s">
        <v>37</v>
      </c>
      <c r="EG81" s="186">
        <v>0</v>
      </c>
      <c r="EH81" s="186">
        <v>0</v>
      </c>
      <c r="EI81" s="186">
        <v>0</v>
      </c>
      <c r="EJ81" s="186">
        <v>0</v>
      </c>
      <c r="EK81" s="186">
        <v>0</v>
      </c>
      <c r="EL81" s="186">
        <v>0</v>
      </c>
      <c r="EM81" s="186">
        <v>0</v>
      </c>
      <c r="EN81" s="186">
        <v>0</v>
      </c>
      <c r="EO81" s="186">
        <v>0</v>
      </c>
      <c r="EP81" s="186">
        <v>0</v>
      </c>
      <c r="EQ81" s="186">
        <v>0</v>
      </c>
      <c r="ER81" s="186">
        <v>0</v>
      </c>
      <c r="EX81" s="356"/>
      <c r="EY81" s="3" t="s">
        <v>37</v>
      </c>
      <c r="EZ81" s="186">
        <f ca="1"/>
        <v>0</v>
      </c>
      <c r="FA81" s="186">
        <f ca="1"/>
        <v>0</v>
      </c>
      <c r="FB81" s="186">
        <f ca="1"/>
        <v>0</v>
      </c>
      <c r="FC81" s="186">
        <f ca="1"/>
        <v>0</v>
      </c>
      <c r="FD81" s="186">
        <f ca="1"/>
        <v>0</v>
      </c>
      <c r="FE81" s="186">
        <f ca="1"/>
        <v>0</v>
      </c>
      <c r="FF81" s="186">
        <f ca="1"/>
        <v>0</v>
      </c>
      <c r="FG81" s="186">
        <f ca="1"/>
        <v>0</v>
      </c>
      <c r="FH81" s="186">
        <f ca="1"/>
        <v>0</v>
      </c>
      <c r="FI81" s="186">
        <f ca="1"/>
        <v>0</v>
      </c>
      <c r="FJ81" s="186">
        <f ca="1"/>
        <v>0</v>
      </c>
      <c r="FK81" s="186">
        <f ca="1"/>
        <v>0</v>
      </c>
      <c r="FO81" s="186">
        <f t="shared" ca="1" si="19"/>
        <v>0</v>
      </c>
      <c r="FP81" s="186">
        <f t="shared" ca="1" si="15"/>
        <v>0</v>
      </c>
      <c r="FQ81" s="186">
        <f t="shared" ca="1" si="15"/>
        <v>0</v>
      </c>
      <c r="FR81" s="186">
        <f t="shared" ca="1" si="15"/>
        <v>0</v>
      </c>
      <c r="FS81" s="186">
        <f t="shared" ca="1" si="15"/>
        <v>0</v>
      </c>
      <c r="FT81" s="186">
        <f t="shared" ca="1" si="15"/>
        <v>0</v>
      </c>
      <c r="FU81" s="186">
        <f t="shared" ca="1" si="15"/>
        <v>0</v>
      </c>
      <c r="FV81" s="186">
        <f t="shared" ca="1" si="15"/>
        <v>0</v>
      </c>
      <c r="FW81" s="186">
        <f t="shared" ca="1" si="15"/>
        <v>0</v>
      </c>
      <c r="FY81" s="186">
        <f ca="1"/>
        <v>0</v>
      </c>
      <c r="GC81" s="186">
        <f t="shared" ca="1" si="20"/>
        <v>0</v>
      </c>
      <c r="GD81" s="186">
        <f t="shared" ca="1" si="16"/>
        <v>0</v>
      </c>
      <c r="GE81" s="186">
        <f t="shared" ca="1" si="16"/>
        <v>0</v>
      </c>
      <c r="GF81" s="186">
        <f t="shared" ca="1" si="16"/>
        <v>0</v>
      </c>
      <c r="GG81" s="186">
        <f t="shared" ca="1" si="16"/>
        <v>0</v>
      </c>
      <c r="GH81" s="186">
        <f t="shared" ca="1" si="16"/>
        <v>0</v>
      </c>
      <c r="GI81" s="186">
        <f t="shared" ca="1" si="16"/>
        <v>0</v>
      </c>
      <c r="GJ81" s="186">
        <f t="shared" ca="1" si="16"/>
        <v>0</v>
      </c>
      <c r="GK81" s="186">
        <f t="shared" ca="1" si="16"/>
        <v>0</v>
      </c>
      <c r="GQ81" s="356"/>
      <c r="GR81" s="3" t="s">
        <v>37</v>
      </c>
      <c r="GS81" s="186">
        <f ca="1"/>
        <v>0</v>
      </c>
      <c r="GT81" s="186">
        <f ca="1"/>
        <v>0</v>
      </c>
      <c r="GU81" s="186">
        <f ca="1"/>
        <v>44656.486472177159</v>
      </c>
      <c r="GV81" s="186">
        <f ca="1"/>
        <v>0</v>
      </c>
      <c r="GW81" s="186">
        <f ca="1"/>
        <v>0</v>
      </c>
      <c r="GX81" s="186">
        <f ca="1"/>
        <v>0</v>
      </c>
      <c r="GY81" s="186">
        <f ca="1"/>
        <v>0</v>
      </c>
      <c r="GZ81" s="186">
        <f ca="1"/>
        <v>0</v>
      </c>
      <c r="HA81" s="186">
        <f ca="1"/>
        <v>0</v>
      </c>
      <c r="HB81" s="186">
        <f ca="1"/>
        <v>0</v>
      </c>
      <c r="HC81" s="186">
        <f ca="1"/>
        <v>0</v>
      </c>
      <c r="HD81" s="186">
        <f ca="1"/>
        <v>0</v>
      </c>
      <c r="HH81" s="186">
        <f t="shared" ca="1" si="21"/>
        <v>0</v>
      </c>
      <c r="HI81" s="186">
        <f t="shared" ca="1" si="17"/>
        <v>0</v>
      </c>
      <c r="HJ81" s="186">
        <f t="shared" ca="1" si="17"/>
        <v>45173.561578697103</v>
      </c>
      <c r="HK81" s="186">
        <f t="shared" ca="1" si="17"/>
        <v>0</v>
      </c>
      <c r="HL81" s="186">
        <f t="shared" ca="1" si="17"/>
        <v>0</v>
      </c>
      <c r="HM81" s="186">
        <f t="shared" ca="1" si="17"/>
        <v>0</v>
      </c>
      <c r="HN81" s="186">
        <f t="shared" ca="1" si="17"/>
        <v>0</v>
      </c>
      <c r="HO81" s="186">
        <f t="shared" ca="1" si="17"/>
        <v>0</v>
      </c>
      <c r="HP81" s="186">
        <f t="shared" ca="1" si="17"/>
        <v>0</v>
      </c>
      <c r="HR81" s="186">
        <f ca="1"/>
        <v>44656.486472177159</v>
      </c>
      <c r="HV81" s="186">
        <f t="shared" ca="1" si="22"/>
        <v>0</v>
      </c>
      <c r="HW81" s="186">
        <f t="shared" ca="1" si="18"/>
        <v>0</v>
      </c>
      <c r="HX81" s="186">
        <f t="shared" ca="1" si="18"/>
        <v>44656.486472177159</v>
      </c>
      <c r="HY81" s="186">
        <f t="shared" ca="1" si="18"/>
        <v>0</v>
      </c>
      <c r="HZ81" s="186">
        <f t="shared" ca="1" si="18"/>
        <v>0</v>
      </c>
      <c r="IA81" s="186">
        <f t="shared" ca="1" si="18"/>
        <v>0</v>
      </c>
      <c r="IB81" s="186">
        <f t="shared" ca="1" si="18"/>
        <v>0</v>
      </c>
      <c r="IC81" s="186">
        <f t="shared" ca="1" si="18"/>
        <v>0</v>
      </c>
      <c r="ID81" s="186">
        <f t="shared" ca="1" si="18"/>
        <v>0</v>
      </c>
    </row>
    <row r="82" spans="1:238" ht="18" customHeight="1">
      <c r="A82" s="356"/>
      <c r="B82" s="3" t="s">
        <v>0</v>
      </c>
      <c r="C82" s="20">
        <v>0</v>
      </c>
      <c r="D82" s="20">
        <f>H26</f>
        <v>50000</v>
      </c>
      <c r="E82" s="20">
        <v>0</v>
      </c>
      <c r="F82" s="20">
        <v>0</v>
      </c>
      <c r="G82" s="20">
        <v>0</v>
      </c>
      <c r="H82" s="20">
        <v>0</v>
      </c>
      <c r="I82" s="20">
        <v>0</v>
      </c>
      <c r="J82" s="20">
        <v>0</v>
      </c>
      <c r="K82" s="20">
        <v>0</v>
      </c>
      <c r="L82" s="20">
        <v>0</v>
      </c>
      <c r="M82" s="20">
        <v>0</v>
      </c>
      <c r="N82" s="20">
        <v>0</v>
      </c>
      <c r="O82" s="369"/>
      <c r="AJ82" s="368"/>
      <c r="AK82" s="158" t="s">
        <v>0</v>
      </c>
      <c r="AL82" s="186">
        <f>SUM(D82:M82)</f>
        <v>50000</v>
      </c>
      <c r="AN82" s="186">
        <f t="shared" ref="AN82:AN89" si="25">AL82</f>
        <v>50000</v>
      </c>
      <c r="AU82" s="186">
        <f t="shared" ref="AU82:AU89" ca="1" si="26">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27">CL82-AN82</f>
        <v>0</v>
      </c>
      <c r="CQ82" s="186">
        <f t="shared" ref="CQ82:CQ89" ca="1" si="28">IF((ROW()-ROW($CQ$81))=(COLUMN()-COLUMN($CQ$81)),INDIRECT(ADDRESS(ROW(P$73),COLUMN(P$73))),0)</f>
        <v>0</v>
      </c>
      <c r="CR82" s="186">
        <f t="shared" ref="CR82:CR89" ca="1" si="29">IF((ROW()-ROW($CQ$81))=(COLUMN()-COLUMN($CQ$81)),INDIRECT(ADDRESS(ROW(Q$73),COLUMN(Q$73))),0)</f>
        <v>52575</v>
      </c>
      <c r="CS82" s="186">
        <f t="shared" ref="CS82:CS89" ca="1" si="30">IF((ROW()-ROW($CQ$81))=(COLUMN()-COLUMN($CQ$81)),INDIRECT(ADDRESS(ROW(R$73),COLUMN(R$73))),0)</f>
        <v>0</v>
      </c>
      <c r="CT82" s="186">
        <f t="shared" ref="CT82:CT89" ca="1" si="31">IF((ROW()-ROW($CQ$81))=(COLUMN()-COLUMN($CQ$81)),INDIRECT(ADDRESS(ROW(S$73),COLUMN(S$73))),0)</f>
        <v>0</v>
      </c>
      <c r="CU82" s="186">
        <f t="shared" ref="CU82:CU89" ca="1" si="32">IF((ROW()-ROW($CQ$81))=(COLUMN()-COLUMN($CQ$81)),INDIRECT(ADDRESS(ROW(T$73),COLUMN(T$73))),0)</f>
        <v>0</v>
      </c>
      <c r="CV82" s="186">
        <f t="shared" ref="CV82:CV89" ca="1" si="33">IF((ROW()-ROW($CQ$81))=(COLUMN()-COLUMN($CQ$81)),INDIRECT(ADDRESS(ROW(U$73),COLUMN(U$73))),0)</f>
        <v>0</v>
      </c>
      <c r="CW82" s="186">
        <f t="shared" ref="CW82:CW89" ca="1" si="34">IF((ROW()-ROW($CQ$81))=(COLUMN()-COLUMN($CQ$81)),INDIRECT(ADDRESS(ROW(V$73),COLUMN(V$73))),0)</f>
        <v>0</v>
      </c>
      <c r="CX82" s="186">
        <f t="shared" ref="CX82:CX89" ca="1" si="35">IF((ROW()-ROW($CQ$81))=(COLUMN()-COLUMN($CQ$81)),INDIRECT(ADDRESS(ROW(W$73),COLUMN(W$73))),0)</f>
        <v>0</v>
      </c>
      <c r="CY82" s="186">
        <f t="shared" ref="CY82:CY89" ca="1" si="36">IF((ROW()-ROW($CQ$81))=(COLUMN()-COLUMN($CQ$81)),INDIRECT(ADDRESS(ROW(X$73),COLUMN(X$73))),0)</f>
        <v>0</v>
      </c>
      <c r="EE82" s="356"/>
      <c r="EF82" s="3" t="s">
        <v>38</v>
      </c>
      <c r="EG82" s="186">
        <v>0</v>
      </c>
      <c r="EH82" s="186">
        <v>0</v>
      </c>
      <c r="EI82" s="186">
        <v>0</v>
      </c>
      <c r="EJ82" s="186">
        <v>0</v>
      </c>
      <c r="EK82" s="186">
        <v>0</v>
      </c>
      <c r="EL82" s="186">
        <v>0</v>
      </c>
      <c r="EM82" s="186">
        <v>0</v>
      </c>
      <c r="EN82" s="186">
        <v>0</v>
      </c>
      <c r="EO82" s="186">
        <v>0</v>
      </c>
      <c r="EP82" s="186">
        <v>0</v>
      </c>
      <c r="EQ82" s="186">
        <v>0</v>
      </c>
      <c r="ER82" s="186">
        <v>0</v>
      </c>
      <c r="EX82" s="356"/>
      <c r="EY82" s="3" t="s">
        <v>38</v>
      </c>
      <c r="EZ82" s="186">
        <f ca="1"/>
        <v>0</v>
      </c>
      <c r="FA82" s="186">
        <f ca="1"/>
        <v>0</v>
      </c>
      <c r="FB82" s="186">
        <f ca="1"/>
        <v>0</v>
      </c>
      <c r="FC82" s="186">
        <f ca="1"/>
        <v>0</v>
      </c>
      <c r="FD82" s="186">
        <f ca="1"/>
        <v>0</v>
      </c>
      <c r="FE82" s="186">
        <f ca="1"/>
        <v>0</v>
      </c>
      <c r="FF82" s="186">
        <f ca="1"/>
        <v>0</v>
      </c>
      <c r="FG82" s="186">
        <f ca="1"/>
        <v>0</v>
      </c>
      <c r="FH82" s="186">
        <f ca="1"/>
        <v>0</v>
      </c>
      <c r="FI82" s="186">
        <f ca="1"/>
        <v>0</v>
      </c>
      <c r="FJ82" s="186">
        <f ca="1"/>
        <v>0</v>
      </c>
      <c r="FK82" s="186">
        <f ca="1"/>
        <v>0</v>
      </c>
      <c r="FO82" s="186">
        <f t="shared" ca="1" si="19"/>
        <v>0</v>
      </c>
      <c r="FP82" s="186">
        <f t="shared" ca="1" si="15"/>
        <v>0</v>
      </c>
      <c r="FQ82" s="186">
        <f t="shared" ca="1" si="15"/>
        <v>0</v>
      </c>
      <c r="FR82" s="186">
        <f t="shared" ca="1" si="15"/>
        <v>0</v>
      </c>
      <c r="FS82" s="186">
        <f t="shared" ca="1" si="15"/>
        <v>0</v>
      </c>
      <c r="FT82" s="186">
        <f t="shared" ca="1" si="15"/>
        <v>0</v>
      </c>
      <c r="FU82" s="186">
        <f t="shared" ca="1" si="15"/>
        <v>0</v>
      </c>
      <c r="FV82" s="186">
        <f t="shared" ca="1" si="15"/>
        <v>0</v>
      </c>
      <c r="FW82" s="186">
        <f t="shared" ca="1" si="15"/>
        <v>0</v>
      </c>
      <c r="FY82" s="186">
        <f ca="1"/>
        <v>0</v>
      </c>
      <c r="GC82" s="186">
        <f t="shared" ca="1" si="20"/>
        <v>0</v>
      </c>
      <c r="GD82" s="186">
        <f t="shared" ca="1" si="16"/>
        <v>0</v>
      </c>
      <c r="GE82" s="186">
        <f t="shared" ca="1" si="16"/>
        <v>0</v>
      </c>
      <c r="GF82" s="186">
        <f t="shared" ca="1" si="16"/>
        <v>0</v>
      </c>
      <c r="GG82" s="186">
        <f t="shared" ca="1" si="16"/>
        <v>0</v>
      </c>
      <c r="GH82" s="186">
        <f t="shared" ca="1" si="16"/>
        <v>0</v>
      </c>
      <c r="GI82" s="186">
        <f t="shared" ca="1" si="16"/>
        <v>0</v>
      </c>
      <c r="GJ82" s="186">
        <f t="shared" ca="1" si="16"/>
        <v>0</v>
      </c>
      <c r="GK82" s="186">
        <f t="shared" ca="1" si="16"/>
        <v>0</v>
      </c>
      <c r="GQ82" s="356"/>
      <c r="GR82" s="3" t="s">
        <v>38</v>
      </c>
      <c r="GS82" s="186">
        <f ca="1"/>
        <v>0</v>
      </c>
      <c r="GT82" s="186">
        <f ca="1"/>
        <v>0</v>
      </c>
      <c r="GU82" s="186">
        <f ca="1"/>
        <v>0</v>
      </c>
      <c r="GV82" s="186">
        <f ca="1"/>
        <v>0</v>
      </c>
      <c r="GW82" s="186">
        <f ca="1"/>
        <v>0</v>
      </c>
      <c r="GX82" s="186">
        <f ca="1"/>
        <v>39064.949944705761</v>
      </c>
      <c r="GY82" s="186">
        <f ca="1"/>
        <v>0</v>
      </c>
      <c r="GZ82" s="186">
        <f ca="1"/>
        <v>0</v>
      </c>
      <c r="HA82" s="186">
        <f ca="1"/>
        <v>0</v>
      </c>
      <c r="HB82" s="186">
        <f ca="1"/>
        <v>0</v>
      </c>
      <c r="HC82" s="186">
        <f ca="1"/>
        <v>0</v>
      </c>
      <c r="HD82" s="186">
        <f ca="1"/>
        <v>0</v>
      </c>
      <c r="HH82" s="186">
        <f t="shared" ca="1" si="21"/>
        <v>0</v>
      </c>
      <c r="HI82" s="186">
        <f t="shared" ca="1" si="17"/>
        <v>0</v>
      </c>
      <c r="HJ82" s="186">
        <f t="shared" ca="1" si="17"/>
        <v>0</v>
      </c>
      <c r="HK82" s="186">
        <f t="shared" ca="1" si="17"/>
        <v>39112.590127565156</v>
      </c>
      <c r="HL82" s="186">
        <f t="shared" ca="1" si="17"/>
        <v>0</v>
      </c>
      <c r="HM82" s="186">
        <f t="shared" ca="1" si="17"/>
        <v>0</v>
      </c>
      <c r="HN82" s="186">
        <f t="shared" ca="1" si="17"/>
        <v>0</v>
      </c>
      <c r="HO82" s="186">
        <f t="shared" ca="1" si="17"/>
        <v>0</v>
      </c>
      <c r="HP82" s="186">
        <f t="shared" ca="1" si="17"/>
        <v>0</v>
      </c>
      <c r="HR82" s="186">
        <f ca="1"/>
        <v>39064.949944705761</v>
      </c>
      <c r="HV82" s="186">
        <f t="shared" ca="1" si="22"/>
        <v>0</v>
      </c>
      <c r="HW82" s="186">
        <f t="shared" ca="1" si="18"/>
        <v>0</v>
      </c>
      <c r="HX82" s="186">
        <f t="shared" ca="1" si="18"/>
        <v>0</v>
      </c>
      <c r="HY82" s="186">
        <f t="shared" ca="1" si="18"/>
        <v>39064.949944705761</v>
      </c>
      <c r="HZ82" s="186">
        <f t="shared" ca="1" si="18"/>
        <v>0</v>
      </c>
      <c r="IA82" s="186">
        <f t="shared" ca="1" si="18"/>
        <v>0</v>
      </c>
      <c r="IB82" s="186">
        <f t="shared" ca="1" si="18"/>
        <v>0</v>
      </c>
      <c r="IC82" s="186">
        <f t="shared" ca="1" si="18"/>
        <v>0</v>
      </c>
      <c r="ID82" s="186">
        <f t="shared" ca="1" si="18"/>
        <v>0</v>
      </c>
    </row>
    <row r="83" spans="1:238" ht="18" customHeight="1">
      <c r="A83" s="356"/>
      <c r="B83" s="3" t="s">
        <v>37</v>
      </c>
      <c r="C83" s="20">
        <v>0</v>
      </c>
      <c r="D83" s="20">
        <v>0</v>
      </c>
      <c r="E83" s="20">
        <f>M26</f>
        <v>47500</v>
      </c>
      <c r="F83" s="20">
        <v>0</v>
      </c>
      <c r="G83" s="20">
        <v>0</v>
      </c>
      <c r="H83" s="20">
        <v>0</v>
      </c>
      <c r="I83" s="20">
        <v>0</v>
      </c>
      <c r="J83" s="20">
        <v>0</v>
      </c>
      <c r="K83" s="20">
        <v>0</v>
      </c>
      <c r="L83" s="20">
        <v>0</v>
      </c>
      <c r="M83" s="20">
        <v>0</v>
      </c>
      <c r="N83" s="20">
        <v>0</v>
      </c>
      <c r="O83" s="369"/>
      <c r="AJ83" s="368"/>
      <c r="AK83" s="158" t="s">
        <v>37</v>
      </c>
      <c r="AL83" s="186">
        <f>SUM(D83:M83)</f>
        <v>47500</v>
      </c>
      <c r="AN83" s="186">
        <f t="shared" si="25"/>
        <v>47500</v>
      </c>
      <c r="AU83" s="186">
        <f t="shared" ca="1" si="26"/>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27"/>
        <v>0</v>
      </c>
      <c r="CQ83" s="186">
        <f t="shared" ca="1" si="28"/>
        <v>0</v>
      </c>
      <c r="CR83" s="186">
        <f t="shared" ca="1" si="29"/>
        <v>0</v>
      </c>
      <c r="CS83" s="186">
        <f t="shared" ca="1" si="30"/>
        <v>48050</v>
      </c>
      <c r="CT83" s="186">
        <f t="shared" ca="1" si="31"/>
        <v>0</v>
      </c>
      <c r="CU83" s="186">
        <f t="shared" ca="1" si="32"/>
        <v>0</v>
      </c>
      <c r="CV83" s="186">
        <f t="shared" ca="1" si="33"/>
        <v>0</v>
      </c>
      <c r="CW83" s="186">
        <f t="shared" ca="1" si="34"/>
        <v>0</v>
      </c>
      <c r="CX83" s="186">
        <f t="shared" ca="1" si="35"/>
        <v>0</v>
      </c>
      <c r="CY83" s="186">
        <f t="shared" ca="1" si="36"/>
        <v>0</v>
      </c>
      <c r="EE83" s="356"/>
      <c r="EF83" s="3" t="s">
        <v>13</v>
      </c>
      <c r="EG83" s="186">
        <v>0</v>
      </c>
      <c r="EH83" s="186">
        <v>0</v>
      </c>
      <c r="EI83" s="186">
        <v>0</v>
      </c>
      <c r="EJ83" s="186">
        <v>0</v>
      </c>
      <c r="EK83" s="186">
        <v>0</v>
      </c>
      <c r="EL83" s="186">
        <v>0</v>
      </c>
      <c r="EM83" s="186">
        <v>0</v>
      </c>
      <c r="EN83" s="186">
        <v>0</v>
      </c>
      <c r="EO83" s="186">
        <v>0</v>
      </c>
      <c r="EP83" s="186">
        <v>0</v>
      </c>
      <c r="EQ83" s="186">
        <v>0</v>
      </c>
      <c r="ER83" s="186">
        <v>0</v>
      </c>
      <c r="EX83" s="356"/>
      <c r="EY83" s="3" t="s">
        <v>13</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t="shared" ca="1" si="19"/>
        <v>0</v>
      </c>
      <c r="FP83" s="186">
        <f t="shared" ca="1" si="15"/>
        <v>0</v>
      </c>
      <c r="FQ83" s="186">
        <f t="shared" ca="1" si="15"/>
        <v>0</v>
      </c>
      <c r="FR83" s="186">
        <f t="shared" ca="1" si="15"/>
        <v>0</v>
      </c>
      <c r="FS83" s="186">
        <f t="shared" ca="1" si="15"/>
        <v>0</v>
      </c>
      <c r="FT83" s="186">
        <f t="shared" ca="1" si="15"/>
        <v>0</v>
      </c>
      <c r="FU83" s="186">
        <f t="shared" ca="1" si="15"/>
        <v>0</v>
      </c>
      <c r="FV83" s="186">
        <f t="shared" ca="1" si="15"/>
        <v>0</v>
      </c>
      <c r="FW83" s="186">
        <f t="shared" ca="1" si="15"/>
        <v>0</v>
      </c>
      <c r="FY83" s="186">
        <f ca="1"/>
        <v>0</v>
      </c>
      <c r="GC83" s="186">
        <f t="shared" ca="1" si="20"/>
        <v>0</v>
      </c>
      <c r="GD83" s="186">
        <f t="shared" ca="1" si="16"/>
        <v>0</v>
      </c>
      <c r="GE83" s="186">
        <f t="shared" ca="1" si="16"/>
        <v>0</v>
      </c>
      <c r="GF83" s="186">
        <f t="shared" ca="1" si="16"/>
        <v>0</v>
      </c>
      <c r="GG83" s="186">
        <f t="shared" ca="1" si="16"/>
        <v>0</v>
      </c>
      <c r="GH83" s="186">
        <f t="shared" ca="1" si="16"/>
        <v>0</v>
      </c>
      <c r="GI83" s="186">
        <f t="shared" ca="1" si="16"/>
        <v>0</v>
      </c>
      <c r="GJ83" s="186">
        <f t="shared" ca="1" si="16"/>
        <v>0</v>
      </c>
      <c r="GK83" s="186">
        <f t="shared" ca="1" si="16"/>
        <v>0</v>
      </c>
      <c r="GQ83" s="356"/>
      <c r="GR83" s="3" t="s">
        <v>13</v>
      </c>
      <c r="GS83" s="186">
        <f ca="1"/>
        <v>0</v>
      </c>
      <c r="GT83" s="186">
        <f ca="1"/>
        <v>0</v>
      </c>
      <c r="GU83" s="186">
        <f ca="1"/>
        <v>0</v>
      </c>
      <c r="GV83" s="186">
        <f ca="1"/>
        <v>0</v>
      </c>
      <c r="GW83" s="186">
        <f ca="1"/>
        <v>0</v>
      </c>
      <c r="GX83" s="186">
        <f ca="1"/>
        <v>0</v>
      </c>
      <c r="GY83" s="186">
        <f ca="1"/>
        <v>0</v>
      </c>
      <c r="GZ83" s="186">
        <f ca="1"/>
        <v>0</v>
      </c>
      <c r="HA83" s="186">
        <f ca="1"/>
        <v>0</v>
      </c>
      <c r="HB83" s="186">
        <f ca="1"/>
        <v>0</v>
      </c>
      <c r="HC83" s="186">
        <f ca="1"/>
        <v>0</v>
      </c>
      <c r="HD83" s="186">
        <f ca="1"/>
        <v>0</v>
      </c>
      <c r="HH83" s="186">
        <f t="shared" ca="1" si="21"/>
        <v>0</v>
      </c>
      <c r="HI83" s="186">
        <f t="shared" ca="1" si="17"/>
        <v>0</v>
      </c>
      <c r="HJ83" s="186">
        <f t="shared" ca="1" si="17"/>
        <v>0</v>
      </c>
      <c r="HK83" s="186">
        <f t="shared" ca="1" si="17"/>
        <v>0</v>
      </c>
      <c r="HL83" s="186">
        <f t="shared" ca="1" si="17"/>
        <v>0</v>
      </c>
      <c r="HM83" s="186">
        <f t="shared" ca="1" si="17"/>
        <v>0</v>
      </c>
      <c r="HN83" s="186">
        <f t="shared" ca="1" si="17"/>
        <v>0</v>
      </c>
      <c r="HO83" s="186">
        <f t="shared" ca="1" si="17"/>
        <v>0</v>
      </c>
      <c r="HP83" s="186">
        <f t="shared" ca="1" si="17"/>
        <v>0</v>
      </c>
      <c r="HR83" s="186">
        <f ca="1"/>
        <v>0</v>
      </c>
      <c r="HV83" s="186">
        <f t="shared" ca="1" si="22"/>
        <v>0</v>
      </c>
      <c r="HW83" s="186">
        <f t="shared" ca="1" si="18"/>
        <v>0</v>
      </c>
      <c r="HX83" s="186">
        <f t="shared" ca="1" si="18"/>
        <v>0</v>
      </c>
      <c r="HY83" s="186">
        <f t="shared" ca="1" si="18"/>
        <v>0</v>
      </c>
      <c r="HZ83" s="186">
        <f t="shared" ca="1" si="18"/>
        <v>0</v>
      </c>
      <c r="IA83" s="186">
        <f t="shared" ca="1" si="18"/>
        <v>0</v>
      </c>
      <c r="IB83" s="186">
        <f t="shared" ca="1" si="18"/>
        <v>0</v>
      </c>
      <c r="IC83" s="186">
        <f t="shared" ca="1" si="18"/>
        <v>0</v>
      </c>
      <c r="ID83" s="186">
        <f t="shared" ca="1" si="18"/>
        <v>0</v>
      </c>
    </row>
    <row r="84" spans="1:238" ht="18" customHeight="1">
      <c r="A84" s="356"/>
      <c r="B84" s="3" t="s">
        <v>38</v>
      </c>
      <c r="C84" s="20">
        <v>0</v>
      </c>
      <c r="D84" s="20">
        <v>0</v>
      </c>
      <c r="E84" s="20">
        <v>0</v>
      </c>
      <c r="F84" s="20">
        <v>0</v>
      </c>
      <c r="G84" s="20">
        <v>0</v>
      </c>
      <c r="H84" s="20">
        <f>M13</f>
        <v>41000</v>
      </c>
      <c r="I84" s="20">
        <v>0</v>
      </c>
      <c r="J84" s="20">
        <v>0</v>
      </c>
      <c r="K84" s="20">
        <v>0</v>
      </c>
      <c r="L84" s="20">
        <v>0</v>
      </c>
      <c r="M84" s="20">
        <v>0</v>
      </c>
      <c r="N84" s="20">
        <v>0</v>
      </c>
      <c r="O84" s="369"/>
      <c r="AJ84" s="368"/>
      <c r="AK84" s="158" t="s">
        <v>38</v>
      </c>
      <c r="AL84" s="186">
        <f>SUM(C84:M84)</f>
        <v>41000</v>
      </c>
      <c r="AN84" s="186">
        <f t="shared" si="25"/>
        <v>41000</v>
      </c>
      <c r="AU84" s="186">
        <f t="shared" ca="1" si="26"/>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27"/>
        <v>0</v>
      </c>
      <c r="CQ84" s="186">
        <f t="shared" ca="1" si="28"/>
        <v>0</v>
      </c>
      <c r="CR84" s="186">
        <f t="shared" ca="1" si="29"/>
        <v>0</v>
      </c>
      <c r="CS84" s="186">
        <f t="shared" ca="1" si="30"/>
        <v>0</v>
      </c>
      <c r="CT84" s="186">
        <f t="shared" ca="1" si="31"/>
        <v>41050</v>
      </c>
      <c r="CU84" s="186">
        <f t="shared" ca="1" si="32"/>
        <v>0</v>
      </c>
      <c r="CV84" s="186">
        <f t="shared" ca="1" si="33"/>
        <v>0</v>
      </c>
      <c r="CW84" s="186">
        <f t="shared" ca="1" si="34"/>
        <v>0</v>
      </c>
      <c r="CX84" s="186">
        <f t="shared" ca="1" si="35"/>
        <v>0</v>
      </c>
      <c r="CY84" s="186">
        <f t="shared" ca="1" si="36"/>
        <v>0</v>
      </c>
      <c r="EE84" s="356"/>
      <c r="EF84" s="3" t="s">
        <v>23</v>
      </c>
      <c r="EG84" s="186">
        <v>0</v>
      </c>
      <c r="EH84" s="186">
        <v>0</v>
      </c>
      <c r="EI84" s="186">
        <v>0</v>
      </c>
      <c r="EJ84" s="186">
        <v>0</v>
      </c>
      <c r="EK84" s="186">
        <v>0</v>
      </c>
      <c r="EL84" s="186">
        <v>0</v>
      </c>
      <c r="EM84" s="186">
        <v>0</v>
      </c>
      <c r="EN84" s="186">
        <v>0</v>
      </c>
      <c r="EO84" s="186">
        <v>0</v>
      </c>
      <c r="EP84" s="186">
        <v>0</v>
      </c>
      <c r="EQ84" s="186">
        <v>0</v>
      </c>
      <c r="ER84" s="186">
        <v>0</v>
      </c>
      <c r="EX84" s="356"/>
      <c r="EY84" s="3" t="s">
        <v>23</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t="shared" ca="1" si="19"/>
        <v>0</v>
      </c>
      <c r="FP84" s="186">
        <f t="shared" ca="1" si="15"/>
        <v>0</v>
      </c>
      <c r="FQ84" s="186">
        <f t="shared" ca="1" si="15"/>
        <v>0</v>
      </c>
      <c r="FR84" s="186">
        <f t="shared" ca="1" si="15"/>
        <v>0</v>
      </c>
      <c r="FS84" s="186">
        <f t="shared" ca="1" si="15"/>
        <v>0</v>
      </c>
      <c r="FT84" s="186">
        <f t="shared" ca="1" si="15"/>
        <v>0</v>
      </c>
      <c r="FU84" s="186">
        <f t="shared" ca="1" si="15"/>
        <v>0</v>
      </c>
      <c r="FV84" s="186">
        <f t="shared" ca="1" si="15"/>
        <v>0</v>
      </c>
      <c r="FW84" s="186">
        <f t="shared" ca="1" si="15"/>
        <v>0</v>
      </c>
      <c r="FY84" s="186">
        <f ca="1"/>
        <v>0</v>
      </c>
      <c r="GC84" s="186">
        <f t="shared" ca="1" si="20"/>
        <v>0</v>
      </c>
      <c r="GD84" s="186">
        <f t="shared" ca="1" si="16"/>
        <v>0</v>
      </c>
      <c r="GE84" s="186">
        <f t="shared" ca="1" si="16"/>
        <v>0</v>
      </c>
      <c r="GF84" s="186">
        <f t="shared" ca="1" si="16"/>
        <v>0</v>
      </c>
      <c r="GG84" s="186">
        <f t="shared" ca="1" si="16"/>
        <v>0</v>
      </c>
      <c r="GH84" s="186">
        <f t="shared" ca="1" si="16"/>
        <v>0</v>
      </c>
      <c r="GI84" s="186">
        <f t="shared" ca="1" si="16"/>
        <v>0</v>
      </c>
      <c r="GJ84" s="186">
        <f t="shared" ca="1" si="16"/>
        <v>0</v>
      </c>
      <c r="GK84" s="186">
        <f t="shared" ca="1" si="16"/>
        <v>0</v>
      </c>
      <c r="GQ84" s="356"/>
      <c r="GR84" s="3" t="s">
        <v>23</v>
      </c>
      <c r="GS84" s="186">
        <f ca="1"/>
        <v>0</v>
      </c>
      <c r="GT84" s="186">
        <f ca="1"/>
        <v>0</v>
      </c>
      <c r="GU84" s="186">
        <f ca="1"/>
        <v>0</v>
      </c>
      <c r="GV84" s="186">
        <f ca="1"/>
        <v>0</v>
      </c>
      <c r="GW84" s="186">
        <f ca="1"/>
        <v>0</v>
      </c>
      <c r="GX84" s="186">
        <f ca="1"/>
        <v>0</v>
      </c>
      <c r="GY84" s="186">
        <f ca="1"/>
        <v>0</v>
      </c>
      <c r="GZ84" s="186">
        <f ca="1"/>
        <v>0</v>
      </c>
      <c r="HA84" s="186">
        <f ca="1"/>
        <v>0</v>
      </c>
      <c r="HB84" s="186">
        <f ca="1"/>
        <v>0</v>
      </c>
      <c r="HC84" s="186">
        <f ca="1"/>
        <v>0</v>
      </c>
      <c r="HD84" s="186">
        <f ca="1"/>
        <v>0</v>
      </c>
      <c r="HH84" s="186">
        <f t="shared" ca="1" si="21"/>
        <v>0</v>
      </c>
      <c r="HI84" s="186">
        <f t="shared" ca="1" si="17"/>
        <v>0</v>
      </c>
      <c r="HJ84" s="186">
        <f t="shared" ca="1" si="17"/>
        <v>0</v>
      </c>
      <c r="HK84" s="186">
        <f t="shared" ca="1" si="17"/>
        <v>0</v>
      </c>
      <c r="HL84" s="186">
        <f t="shared" ca="1" si="17"/>
        <v>0</v>
      </c>
      <c r="HM84" s="186">
        <f t="shared" ca="1" si="17"/>
        <v>0</v>
      </c>
      <c r="HN84" s="186">
        <f t="shared" ca="1" si="17"/>
        <v>0</v>
      </c>
      <c r="HO84" s="186">
        <f t="shared" ca="1" si="17"/>
        <v>0</v>
      </c>
      <c r="HP84" s="186">
        <f t="shared" ca="1" si="17"/>
        <v>0</v>
      </c>
      <c r="HR84" s="186">
        <f ca="1"/>
        <v>0</v>
      </c>
      <c r="HV84" s="186">
        <f t="shared" ca="1" si="22"/>
        <v>0</v>
      </c>
      <c r="HW84" s="186">
        <f t="shared" ca="1" si="18"/>
        <v>0</v>
      </c>
      <c r="HX84" s="186">
        <f t="shared" ca="1" si="18"/>
        <v>0</v>
      </c>
      <c r="HY84" s="186">
        <f t="shared" ca="1" si="18"/>
        <v>0</v>
      </c>
      <c r="HZ84" s="186">
        <f t="shared" ca="1" si="18"/>
        <v>0</v>
      </c>
      <c r="IA84" s="186">
        <f t="shared" ca="1" si="18"/>
        <v>0</v>
      </c>
      <c r="IB84" s="186">
        <f t="shared" ca="1" si="18"/>
        <v>0</v>
      </c>
      <c r="IC84" s="186">
        <f t="shared" ca="1" si="18"/>
        <v>0</v>
      </c>
      <c r="ID84" s="186">
        <f t="shared" ca="1" si="18"/>
        <v>0</v>
      </c>
    </row>
    <row r="85" spans="1:238" ht="16" customHeight="1">
      <c r="A85" s="356"/>
      <c r="B85" s="3" t="s">
        <v>13</v>
      </c>
      <c r="C85" s="20">
        <v>0</v>
      </c>
      <c r="D85" s="20">
        <v>0</v>
      </c>
      <c r="E85" s="20">
        <v>0</v>
      </c>
      <c r="F85" s="20">
        <v>0</v>
      </c>
      <c r="G85" s="20">
        <v>0</v>
      </c>
      <c r="H85" s="20">
        <v>0</v>
      </c>
      <c r="I85" s="20">
        <f>R25</f>
        <v>20500</v>
      </c>
      <c r="J85" s="20">
        <v>0</v>
      </c>
      <c r="K85" s="20">
        <v>0</v>
      </c>
      <c r="L85" s="20">
        <v>0</v>
      </c>
      <c r="M85" s="20">
        <f>R27</f>
        <v>26500</v>
      </c>
      <c r="N85" s="20">
        <v>0</v>
      </c>
      <c r="O85" s="369"/>
      <c r="AJ85" s="368"/>
      <c r="AK85" s="158" t="s">
        <v>13</v>
      </c>
      <c r="AL85" s="186">
        <f>SUM(C85:M85)</f>
        <v>47000</v>
      </c>
      <c r="AN85" s="186">
        <f t="shared" si="25"/>
        <v>47000</v>
      </c>
      <c r="AU85" s="186">
        <f t="shared" ca="1" si="26"/>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27"/>
        <v>0</v>
      </c>
      <c r="CQ85" s="186">
        <f t="shared" ca="1" si="28"/>
        <v>0</v>
      </c>
      <c r="CR85" s="186">
        <f t="shared" ca="1" si="29"/>
        <v>0</v>
      </c>
      <c r="CS85" s="186">
        <f t="shared" ca="1" si="30"/>
        <v>0</v>
      </c>
      <c r="CT85" s="186">
        <f t="shared" ca="1" si="31"/>
        <v>0</v>
      </c>
      <c r="CU85" s="186">
        <f t="shared" ca="1" si="32"/>
        <v>52075</v>
      </c>
      <c r="CV85" s="186">
        <f t="shared" ca="1" si="33"/>
        <v>0</v>
      </c>
      <c r="CW85" s="186">
        <f t="shared" ca="1" si="34"/>
        <v>0</v>
      </c>
      <c r="CX85" s="186">
        <f t="shared" ca="1" si="35"/>
        <v>0</v>
      </c>
      <c r="CY85" s="186">
        <f t="shared" ca="1" si="36"/>
        <v>0</v>
      </c>
      <c r="EE85" s="356"/>
      <c r="EF85" s="3" t="s">
        <v>210</v>
      </c>
      <c r="EG85" s="186">
        <v>0</v>
      </c>
      <c r="EH85" s="186">
        <v>0</v>
      </c>
      <c r="EI85" s="186">
        <v>0</v>
      </c>
      <c r="EJ85" s="186">
        <v>0</v>
      </c>
      <c r="EK85" s="186">
        <v>0</v>
      </c>
      <c r="EL85" s="186">
        <v>0</v>
      </c>
      <c r="EM85" s="186">
        <v>0</v>
      </c>
      <c r="EN85" s="186">
        <v>0</v>
      </c>
      <c r="EO85" s="186">
        <v>0</v>
      </c>
      <c r="EP85" s="186">
        <v>0</v>
      </c>
      <c r="EQ85" s="186">
        <v>0</v>
      </c>
      <c r="ER85" s="186">
        <v>0</v>
      </c>
      <c r="EX85" s="356"/>
      <c r="EY85" s="3" t="s">
        <v>210</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t="shared" ca="1" si="19"/>
        <v>0</v>
      </c>
      <c r="FP85" s="186">
        <f t="shared" ca="1" si="15"/>
        <v>0</v>
      </c>
      <c r="FQ85" s="186">
        <f t="shared" ca="1" si="15"/>
        <v>0</v>
      </c>
      <c r="FR85" s="186">
        <f t="shared" ca="1" si="15"/>
        <v>0</v>
      </c>
      <c r="FS85" s="186">
        <f t="shared" ca="1" si="15"/>
        <v>0</v>
      </c>
      <c r="FT85" s="186">
        <f t="shared" ca="1" si="15"/>
        <v>0</v>
      </c>
      <c r="FU85" s="186">
        <f t="shared" ca="1" si="15"/>
        <v>0</v>
      </c>
      <c r="FV85" s="186">
        <f t="shared" ca="1" si="15"/>
        <v>0</v>
      </c>
      <c r="FW85" s="186">
        <f t="shared" ca="1" si="15"/>
        <v>0</v>
      </c>
      <c r="FY85" s="186">
        <f ca="1"/>
        <v>0</v>
      </c>
      <c r="GC85" s="186">
        <f t="shared" ca="1" si="20"/>
        <v>0</v>
      </c>
      <c r="GD85" s="186">
        <f t="shared" ca="1" si="16"/>
        <v>0</v>
      </c>
      <c r="GE85" s="186">
        <f t="shared" ca="1" si="16"/>
        <v>0</v>
      </c>
      <c r="GF85" s="186">
        <f t="shared" ca="1" si="16"/>
        <v>0</v>
      </c>
      <c r="GG85" s="186">
        <f t="shared" ca="1" si="16"/>
        <v>0</v>
      </c>
      <c r="GH85" s="186">
        <f t="shared" ca="1" si="16"/>
        <v>0</v>
      </c>
      <c r="GI85" s="186">
        <f t="shared" ca="1" si="16"/>
        <v>0</v>
      </c>
      <c r="GJ85" s="186">
        <f t="shared" ca="1" si="16"/>
        <v>0</v>
      </c>
      <c r="GK85" s="186">
        <f t="shared" ca="1" si="16"/>
        <v>0</v>
      </c>
      <c r="GQ85" s="356"/>
      <c r="GR85" s="3" t="s">
        <v>210</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t="shared" ca="1" si="21"/>
        <v>0</v>
      </c>
      <c r="HI85" s="186">
        <f t="shared" ca="1" si="17"/>
        <v>0</v>
      </c>
      <c r="HJ85" s="186">
        <f t="shared" ca="1" si="17"/>
        <v>0</v>
      </c>
      <c r="HK85" s="186">
        <f t="shared" ca="1" si="17"/>
        <v>0</v>
      </c>
      <c r="HL85" s="186">
        <f t="shared" ca="1" si="17"/>
        <v>0</v>
      </c>
      <c r="HM85" s="186">
        <f t="shared" ca="1" si="17"/>
        <v>0</v>
      </c>
      <c r="HN85" s="186">
        <f t="shared" ca="1" si="17"/>
        <v>0</v>
      </c>
      <c r="HO85" s="186">
        <f t="shared" ca="1" si="17"/>
        <v>0</v>
      </c>
      <c r="HP85" s="186">
        <f t="shared" ca="1" si="17"/>
        <v>0</v>
      </c>
      <c r="HR85" s="186">
        <f ca="1"/>
        <v>0</v>
      </c>
      <c r="HV85" s="186">
        <f t="shared" ca="1" si="22"/>
        <v>0</v>
      </c>
      <c r="HW85" s="186">
        <f t="shared" ca="1" si="18"/>
        <v>0</v>
      </c>
      <c r="HX85" s="186">
        <f t="shared" ca="1" si="18"/>
        <v>0</v>
      </c>
      <c r="HY85" s="186">
        <f t="shared" ca="1" si="18"/>
        <v>0</v>
      </c>
      <c r="HZ85" s="186">
        <f t="shared" ca="1" si="18"/>
        <v>0</v>
      </c>
      <c r="IA85" s="186">
        <f t="shared" ca="1" si="18"/>
        <v>0</v>
      </c>
      <c r="IB85" s="186">
        <f t="shared" ca="1" si="18"/>
        <v>0</v>
      </c>
      <c r="IC85" s="186">
        <f t="shared" ca="1" si="18"/>
        <v>0</v>
      </c>
      <c r="ID85" s="186">
        <f t="shared" ca="1" si="18"/>
        <v>0</v>
      </c>
    </row>
    <row r="86" spans="1:238" ht="16" customHeight="1">
      <c r="A86" s="356"/>
      <c r="B86" s="3" t="s">
        <v>23</v>
      </c>
      <c r="C86" s="20">
        <v>0</v>
      </c>
      <c r="D86" s="20">
        <v>0</v>
      </c>
      <c r="E86" s="20">
        <v>0</v>
      </c>
      <c r="F86" s="20">
        <v>0</v>
      </c>
      <c r="G86" s="20">
        <v>0</v>
      </c>
      <c r="H86" s="20">
        <v>0</v>
      </c>
      <c r="I86" s="20">
        <v>0</v>
      </c>
      <c r="J86" s="20">
        <v>0</v>
      </c>
      <c r="K86" s="20">
        <f>R13</f>
        <v>6400</v>
      </c>
      <c r="L86" s="20">
        <v>0</v>
      </c>
      <c r="M86" s="20">
        <v>0</v>
      </c>
      <c r="N86" s="20">
        <v>0</v>
      </c>
      <c r="O86" s="369"/>
      <c r="AJ86" s="368"/>
      <c r="AK86" s="158" t="s">
        <v>23</v>
      </c>
      <c r="AL86" s="186">
        <f>SUM(C86:M86)</f>
        <v>6400</v>
      </c>
      <c r="AN86" s="186">
        <f t="shared" si="25"/>
        <v>6400</v>
      </c>
      <c r="AU86" s="186">
        <f t="shared" ca="1" si="26"/>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27"/>
        <v>0</v>
      </c>
      <c r="CQ86" s="186">
        <f t="shared" ca="1" si="28"/>
        <v>0</v>
      </c>
      <c r="CR86" s="186">
        <f t="shared" ca="1" si="29"/>
        <v>0</v>
      </c>
      <c r="CS86" s="186">
        <f t="shared" ca="1" si="30"/>
        <v>0</v>
      </c>
      <c r="CT86" s="186">
        <f t="shared" ca="1" si="31"/>
        <v>0</v>
      </c>
      <c r="CU86" s="186">
        <f t="shared" ca="1" si="32"/>
        <v>0</v>
      </c>
      <c r="CV86" s="186">
        <f t="shared" ca="1" si="33"/>
        <v>16100</v>
      </c>
      <c r="CW86" s="186">
        <f t="shared" ca="1" si="34"/>
        <v>0</v>
      </c>
      <c r="CX86" s="186">
        <f t="shared" ca="1" si="35"/>
        <v>0</v>
      </c>
      <c r="CY86" s="186">
        <f t="shared" ca="1" si="36"/>
        <v>0</v>
      </c>
      <c r="EE86" s="356"/>
      <c r="EF86" s="3" t="s">
        <v>133</v>
      </c>
      <c r="EG86" s="186">
        <v>0</v>
      </c>
      <c r="EH86" s="186">
        <v>0</v>
      </c>
      <c r="EI86" s="186">
        <v>0</v>
      </c>
      <c r="EJ86" s="186">
        <v>0</v>
      </c>
      <c r="EK86" s="186">
        <v>0</v>
      </c>
      <c r="EL86" s="186">
        <v>0</v>
      </c>
      <c r="EM86" s="186">
        <v>0</v>
      </c>
      <c r="EN86" s="186">
        <v>0</v>
      </c>
      <c r="EO86" s="186">
        <v>0</v>
      </c>
      <c r="EP86" s="186">
        <v>0</v>
      </c>
      <c r="EQ86" s="186">
        <v>0</v>
      </c>
      <c r="ER86" s="186">
        <v>0</v>
      </c>
      <c r="EX86" s="356"/>
      <c r="EY86" s="3" t="s">
        <v>133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t="shared" ca="1" si="19"/>
        <v>0</v>
      </c>
      <c r="FP86" s="186">
        <f t="shared" ca="1" si="15"/>
        <v>0</v>
      </c>
      <c r="FQ86" s="186">
        <f t="shared" ca="1" si="15"/>
        <v>0</v>
      </c>
      <c r="FR86" s="186">
        <f t="shared" ca="1" si="15"/>
        <v>0</v>
      </c>
      <c r="FS86" s="186">
        <f t="shared" ca="1" si="15"/>
        <v>0</v>
      </c>
      <c r="FT86" s="186">
        <f t="shared" ca="1" si="15"/>
        <v>0</v>
      </c>
      <c r="FU86" s="186">
        <f t="shared" ca="1" si="15"/>
        <v>0</v>
      </c>
      <c r="FV86" s="186">
        <f t="shared" ca="1" si="15"/>
        <v>0</v>
      </c>
      <c r="FW86" s="186">
        <f t="shared" ca="1" si="15"/>
        <v>0</v>
      </c>
      <c r="FY86" s="186">
        <f ca="1"/>
        <v>0</v>
      </c>
      <c r="GC86" s="186">
        <f t="shared" ca="1" si="20"/>
        <v>0</v>
      </c>
      <c r="GD86" s="186">
        <f t="shared" ca="1" si="16"/>
        <v>0</v>
      </c>
      <c r="GE86" s="186">
        <f t="shared" ca="1" si="16"/>
        <v>0</v>
      </c>
      <c r="GF86" s="186">
        <f t="shared" ca="1" si="16"/>
        <v>0</v>
      </c>
      <c r="GG86" s="186">
        <f t="shared" ca="1" si="16"/>
        <v>0</v>
      </c>
      <c r="GH86" s="186">
        <f t="shared" ca="1" si="16"/>
        <v>0</v>
      </c>
      <c r="GI86" s="186">
        <f t="shared" ca="1" si="16"/>
        <v>0</v>
      </c>
      <c r="GJ86" s="186">
        <f t="shared" ca="1" si="16"/>
        <v>0</v>
      </c>
      <c r="GK86" s="186">
        <f t="shared" ca="1" si="16"/>
        <v>0</v>
      </c>
      <c r="GQ86" s="356"/>
      <c r="GR86" s="3" t="s">
        <v>133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t="shared" ca="1" si="21"/>
        <v>0</v>
      </c>
      <c r="HI86" s="186">
        <f t="shared" ca="1" si="17"/>
        <v>0</v>
      </c>
      <c r="HJ86" s="186">
        <f t="shared" ca="1" si="17"/>
        <v>0</v>
      </c>
      <c r="HK86" s="186">
        <f t="shared" ca="1" si="17"/>
        <v>0</v>
      </c>
      <c r="HL86" s="186">
        <f t="shared" ca="1" si="17"/>
        <v>0</v>
      </c>
      <c r="HM86" s="186">
        <f t="shared" ca="1" si="17"/>
        <v>0</v>
      </c>
      <c r="HN86" s="186">
        <f t="shared" ca="1" si="17"/>
        <v>0</v>
      </c>
      <c r="HO86" s="186">
        <f t="shared" ca="1" si="17"/>
        <v>0</v>
      </c>
      <c r="HP86" s="186">
        <f t="shared" ca="1" si="17"/>
        <v>0</v>
      </c>
      <c r="HR86" s="186">
        <f ca="1"/>
        <v>0</v>
      </c>
      <c r="HV86" s="186">
        <f t="shared" ca="1" si="22"/>
        <v>0</v>
      </c>
      <c r="HW86" s="186">
        <f t="shared" ca="1" si="18"/>
        <v>0</v>
      </c>
      <c r="HX86" s="186">
        <f t="shared" ca="1" si="18"/>
        <v>0</v>
      </c>
      <c r="HY86" s="186">
        <f t="shared" ca="1" si="18"/>
        <v>0</v>
      </c>
      <c r="HZ86" s="186">
        <f t="shared" ca="1" si="18"/>
        <v>0</v>
      </c>
      <c r="IA86" s="186">
        <f t="shared" ca="1" si="18"/>
        <v>0</v>
      </c>
      <c r="IB86" s="186">
        <f t="shared" ca="1" si="18"/>
        <v>0</v>
      </c>
      <c r="IC86" s="186">
        <f t="shared" ca="1" si="18"/>
        <v>0</v>
      </c>
      <c r="ID86" s="186">
        <f t="shared" ca="1" si="18"/>
        <v>0</v>
      </c>
    </row>
    <row r="87" spans="1:238" ht="16" customHeight="1">
      <c r="A87" s="356"/>
      <c r="B87" s="3" t="s">
        <v>210</v>
      </c>
      <c r="C87" s="20">
        <v>0</v>
      </c>
      <c r="D87" s="20">
        <v>0</v>
      </c>
      <c r="E87" s="20">
        <v>0</v>
      </c>
      <c r="F87" s="20">
        <v>0</v>
      </c>
      <c r="G87" s="20">
        <v>0</v>
      </c>
      <c r="H87" s="20">
        <v>0</v>
      </c>
      <c r="I87" s="20">
        <v>0</v>
      </c>
      <c r="J87" s="20">
        <v>0</v>
      </c>
      <c r="K87" s="20">
        <v>0</v>
      </c>
      <c r="L87" s="20">
        <f>V13</f>
        <v>6275</v>
      </c>
      <c r="M87" s="20">
        <v>0</v>
      </c>
      <c r="N87" s="20">
        <v>0</v>
      </c>
      <c r="O87" s="369"/>
      <c r="AJ87" s="368"/>
      <c r="AK87" s="158" t="s">
        <v>22</v>
      </c>
      <c r="AL87" s="186">
        <f>SUM(C87:M87)</f>
        <v>6275</v>
      </c>
      <c r="AN87" s="186">
        <f t="shared" si="25"/>
        <v>6275</v>
      </c>
      <c r="AU87" s="186">
        <f t="shared" ca="1" si="26"/>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27"/>
        <v>0</v>
      </c>
      <c r="CQ87" s="186">
        <f t="shared" ca="1" si="28"/>
        <v>0</v>
      </c>
      <c r="CR87" s="186">
        <f t="shared" ca="1" si="29"/>
        <v>0</v>
      </c>
      <c r="CS87" s="186">
        <f t="shared" ca="1" si="30"/>
        <v>0</v>
      </c>
      <c r="CT87" s="186">
        <f t="shared" ca="1" si="31"/>
        <v>0</v>
      </c>
      <c r="CU87" s="186">
        <f t="shared" ca="1" si="32"/>
        <v>0</v>
      </c>
      <c r="CV87" s="186">
        <f t="shared" ca="1" si="33"/>
        <v>0</v>
      </c>
      <c r="CW87" s="186">
        <f t="shared" ca="1" si="34"/>
        <v>6400</v>
      </c>
      <c r="CX87" s="186">
        <f t="shared" ca="1" si="35"/>
        <v>0</v>
      </c>
      <c r="CY87" s="186">
        <f t="shared" ca="1" si="36"/>
        <v>0</v>
      </c>
      <c r="EE87" s="356"/>
      <c r="EF87" s="3" t="s">
        <v>134</v>
      </c>
      <c r="EG87" s="186">
        <v>0</v>
      </c>
      <c r="EH87" s="186">
        <v>0</v>
      </c>
      <c r="EI87" s="186">
        <v>0</v>
      </c>
      <c r="EJ87" s="186">
        <v>0</v>
      </c>
      <c r="EK87" s="186">
        <v>0</v>
      </c>
      <c r="EL87" s="186">
        <v>0</v>
      </c>
      <c r="EM87" s="186">
        <v>0</v>
      </c>
      <c r="EN87" s="186">
        <v>0</v>
      </c>
      <c r="EO87" s="186">
        <v>0</v>
      </c>
      <c r="EP87" s="186">
        <v>0</v>
      </c>
      <c r="EQ87" s="186">
        <v>0</v>
      </c>
      <c r="ER87" s="186">
        <v>0</v>
      </c>
      <c r="EX87" s="356"/>
      <c r="EY87" s="3" t="s">
        <v>134</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t="shared" ca="1" si="19"/>
        <v>0</v>
      </c>
      <c r="FP87" s="186">
        <f t="shared" ca="1" si="15"/>
        <v>0</v>
      </c>
      <c r="FQ87" s="186">
        <f t="shared" ca="1" si="15"/>
        <v>0</v>
      </c>
      <c r="FR87" s="186">
        <f t="shared" ca="1" si="15"/>
        <v>0</v>
      </c>
      <c r="FS87" s="186">
        <f t="shared" ca="1" si="15"/>
        <v>0</v>
      </c>
      <c r="FT87" s="186">
        <f t="shared" ca="1" si="15"/>
        <v>0</v>
      </c>
      <c r="FU87" s="186">
        <f t="shared" ca="1" si="15"/>
        <v>0</v>
      </c>
      <c r="FV87" s="186">
        <f t="shared" ca="1" si="15"/>
        <v>0</v>
      </c>
      <c r="FW87" s="186">
        <f t="shared" ca="1" si="15"/>
        <v>0</v>
      </c>
      <c r="FY87" s="186">
        <f ca="1"/>
        <v>0</v>
      </c>
      <c r="GC87" s="186">
        <f t="shared" ca="1" si="20"/>
        <v>0</v>
      </c>
      <c r="GD87" s="186">
        <f t="shared" ca="1" si="16"/>
        <v>0</v>
      </c>
      <c r="GE87" s="186">
        <f t="shared" ca="1" si="16"/>
        <v>0</v>
      </c>
      <c r="GF87" s="186">
        <f t="shared" ca="1" si="16"/>
        <v>0</v>
      </c>
      <c r="GG87" s="186">
        <f t="shared" ca="1" si="16"/>
        <v>0</v>
      </c>
      <c r="GH87" s="186">
        <f t="shared" ca="1" si="16"/>
        <v>0</v>
      </c>
      <c r="GI87" s="186">
        <f t="shared" ca="1" si="16"/>
        <v>0</v>
      </c>
      <c r="GJ87" s="186">
        <f t="shared" ca="1" si="16"/>
        <v>0</v>
      </c>
      <c r="GK87" s="186">
        <f t="shared" ca="1" si="16"/>
        <v>0</v>
      </c>
      <c r="GQ87" s="356"/>
      <c r="GR87" s="3" t="s">
        <v>134</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t="shared" ca="1" si="21"/>
        <v>0</v>
      </c>
      <c r="HI87" s="186">
        <f t="shared" ca="1" si="17"/>
        <v>0</v>
      </c>
      <c r="HJ87" s="186">
        <f t="shared" ca="1" si="17"/>
        <v>0</v>
      </c>
      <c r="HK87" s="186">
        <f t="shared" ca="1" si="17"/>
        <v>0</v>
      </c>
      <c r="HL87" s="186">
        <f t="shared" ca="1" si="17"/>
        <v>0</v>
      </c>
      <c r="HM87" s="186">
        <f t="shared" ca="1" si="17"/>
        <v>0</v>
      </c>
      <c r="HN87" s="186">
        <f t="shared" ca="1" si="17"/>
        <v>0</v>
      </c>
      <c r="HO87" s="186">
        <f t="shared" ca="1" si="17"/>
        <v>0</v>
      </c>
      <c r="HP87" s="186">
        <f t="shared" ca="1" si="17"/>
        <v>0</v>
      </c>
      <c r="HR87" s="186">
        <f ca="1"/>
        <v>0</v>
      </c>
      <c r="HV87" s="186">
        <f t="shared" ca="1" si="22"/>
        <v>0</v>
      </c>
      <c r="HW87" s="186">
        <f t="shared" ca="1" si="18"/>
        <v>0</v>
      </c>
      <c r="HX87" s="186">
        <f t="shared" ca="1" si="18"/>
        <v>0</v>
      </c>
      <c r="HY87" s="186">
        <f t="shared" ca="1" si="18"/>
        <v>0</v>
      </c>
      <c r="HZ87" s="186">
        <f t="shared" ca="1" si="18"/>
        <v>0</v>
      </c>
      <c r="IA87" s="186">
        <f t="shared" ca="1" si="18"/>
        <v>0</v>
      </c>
      <c r="IB87" s="186">
        <f t="shared" ca="1" si="18"/>
        <v>0</v>
      </c>
      <c r="IC87" s="186">
        <f t="shared" ca="1" si="18"/>
        <v>0</v>
      </c>
      <c r="ID87" s="186">
        <f t="shared" ca="1" si="18"/>
        <v>0</v>
      </c>
    </row>
    <row r="88" spans="1:238" ht="16" customHeight="1">
      <c r="A88" s="356"/>
      <c r="B88" s="3" t="s">
        <v>133</v>
      </c>
      <c r="C88" s="20">
        <v>0</v>
      </c>
      <c r="D88" s="20">
        <v>0</v>
      </c>
      <c r="E88" s="20">
        <v>0</v>
      </c>
      <c r="F88" s="20">
        <v>0</v>
      </c>
      <c r="G88" s="20">
        <v>0</v>
      </c>
      <c r="H88" s="20">
        <v>0</v>
      </c>
      <c r="I88" s="20">
        <v>0</v>
      </c>
      <c r="J88" s="20">
        <f>W24</f>
        <v>15500</v>
      </c>
      <c r="K88" s="20">
        <v>0</v>
      </c>
      <c r="L88" s="20">
        <v>0</v>
      </c>
      <c r="M88" s="20">
        <v>0</v>
      </c>
      <c r="N88" s="20">
        <v>0</v>
      </c>
      <c r="O88" s="369"/>
      <c r="AJ88" s="368"/>
      <c r="AK88" s="158" t="s">
        <v>133</v>
      </c>
      <c r="AL88" s="186">
        <f>SUM(C88:M88)</f>
        <v>15500</v>
      </c>
      <c r="AN88" s="186">
        <f t="shared" si="25"/>
        <v>15500</v>
      </c>
      <c r="AU88" s="186">
        <f t="shared" ca="1" si="26"/>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27"/>
        <v>0</v>
      </c>
      <c r="CQ88" s="186">
        <f t="shared" ca="1" si="28"/>
        <v>0</v>
      </c>
      <c r="CR88" s="186">
        <f t="shared" ca="1" si="29"/>
        <v>0</v>
      </c>
      <c r="CS88" s="186">
        <f t="shared" ca="1" si="30"/>
        <v>0</v>
      </c>
      <c r="CT88" s="186">
        <f t="shared" ca="1" si="31"/>
        <v>0</v>
      </c>
      <c r="CU88" s="186">
        <f t="shared" ca="1" si="32"/>
        <v>0</v>
      </c>
      <c r="CV88" s="186">
        <f t="shared" ca="1" si="33"/>
        <v>0</v>
      </c>
      <c r="CW88" s="186">
        <f t="shared" ca="1" si="34"/>
        <v>0</v>
      </c>
      <c r="CX88" s="186">
        <f t="shared" ca="1" si="35"/>
        <v>15850</v>
      </c>
      <c r="CY88" s="186">
        <f t="shared" ca="1" si="36"/>
        <v>0</v>
      </c>
      <c r="EG88" s="386" t="s">
        <v>423</v>
      </c>
      <c r="EH88" s="386"/>
      <c r="EI88" s="386"/>
      <c r="EJ88" s="386"/>
      <c r="EK88" s="386"/>
      <c r="EL88" s="386"/>
      <c r="EM88" s="386"/>
      <c r="EN88" s="386"/>
      <c r="EO88" s="386"/>
      <c r="EP88" s="386"/>
      <c r="EQ88" s="386"/>
      <c r="ER88" s="386"/>
      <c r="EZ88" s="386" t="s">
        <v>429</v>
      </c>
      <c r="FA88" s="386"/>
      <c r="FB88" s="386"/>
      <c r="FC88" s="386"/>
      <c r="FD88" s="386"/>
      <c r="FE88" s="386"/>
      <c r="FF88" s="386"/>
      <c r="FG88" s="386"/>
      <c r="FH88" s="386"/>
      <c r="FI88" s="386"/>
      <c r="FJ88" s="386"/>
      <c r="FK88" s="386"/>
      <c r="FO88" s="386" t="s">
        <v>432</v>
      </c>
      <c r="FP88" s="386"/>
      <c r="FQ88" s="386"/>
      <c r="FR88" s="386"/>
      <c r="FS88" s="386"/>
      <c r="FT88" s="386"/>
      <c r="FU88" s="386"/>
      <c r="FV88" s="386"/>
      <c r="FW88" s="386"/>
      <c r="FY88" s="1" t="s">
        <v>433</v>
      </c>
      <c r="GC88" s="363" t="s">
        <v>434</v>
      </c>
      <c r="GD88" s="363"/>
      <c r="GE88" s="363"/>
      <c r="GF88" s="363"/>
      <c r="GG88" s="363"/>
      <c r="GH88" s="363"/>
      <c r="GI88" s="363"/>
      <c r="GJ88" s="363"/>
      <c r="GK88" s="363"/>
      <c r="GS88" s="386" t="s">
        <v>444</v>
      </c>
      <c r="GT88" s="386"/>
      <c r="GU88" s="386"/>
      <c r="GV88" s="386"/>
      <c r="GW88" s="386"/>
      <c r="GX88" s="386"/>
      <c r="GY88" s="386"/>
      <c r="GZ88" s="386"/>
      <c r="HA88" s="386"/>
      <c r="HB88" s="386"/>
      <c r="HC88" s="386"/>
      <c r="HD88" s="386"/>
      <c r="HH88" s="386" t="s">
        <v>441</v>
      </c>
      <c r="HI88" s="386"/>
      <c r="HJ88" s="386"/>
      <c r="HK88" s="386"/>
      <c r="HL88" s="386"/>
      <c r="HM88" s="386"/>
      <c r="HN88" s="386"/>
      <c r="HO88" s="386"/>
      <c r="HP88" s="386"/>
      <c r="HR88" s="1" t="s">
        <v>442</v>
      </c>
      <c r="HV88" s="363" t="s">
        <v>443</v>
      </c>
      <c r="HW88" s="363"/>
      <c r="HX88" s="363"/>
      <c r="HY88" s="363"/>
      <c r="HZ88" s="363"/>
      <c r="IA88" s="363"/>
      <c r="IB88" s="363"/>
      <c r="IC88" s="363"/>
      <c r="ID88" s="363"/>
    </row>
    <row r="89" spans="1:238" ht="16" customHeight="1">
      <c r="A89" s="356"/>
      <c r="B89" s="3" t="s">
        <v>134</v>
      </c>
      <c r="C89" s="20">
        <v>0</v>
      </c>
      <c r="D89" s="20">
        <v>0</v>
      </c>
      <c r="E89" s="20">
        <v>0</v>
      </c>
      <c r="F89" s="20">
        <v>0</v>
      </c>
      <c r="G89" s="20">
        <v>0</v>
      </c>
      <c r="H89" s="20">
        <v>0</v>
      </c>
      <c r="I89" s="20">
        <v>0</v>
      </c>
      <c r="J89" s="20">
        <v>0</v>
      </c>
      <c r="K89" s="20">
        <v>0</v>
      </c>
      <c r="L89" s="20">
        <v>0</v>
      </c>
      <c r="M89" s="20">
        <v>0</v>
      </c>
      <c r="N89" s="20">
        <f>Z27</f>
        <v>26500</v>
      </c>
      <c r="O89" s="369"/>
      <c r="AJ89" s="368"/>
      <c r="AK89" s="158" t="s">
        <v>134</v>
      </c>
      <c r="AL89" s="186">
        <f>SUM(C89:N89)</f>
        <v>26500</v>
      </c>
      <c r="AN89" s="186">
        <f t="shared" si="25"/>
        <v>26500</v>
      </c>
      <c r="AU89" s="186">
        <f t="shared" ca="1" si="26"/>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27"/>
        <v>0</v>
      </c>
      <c r="CQ89" s="186">
        <f t="shared" ca="1" si="28"/>
        <v>0</v>
      </c>
      <c r="CR89" s="186">
        <f t="shared" ca="1" si="29"/>
        <v>0</v>
      </c>
      <c r="CS89" s="186">
        <f t="shared" ca="1" si="30"/>
        <v>0</v>
      </c>
      <c r="CT89" s="186">
        <f t="shared" ca="1" si="31"/>
        <v>0</v>
      </c>
      <c r="CU89" s="186">
        <f t="shared" ca="1" si="32"/>
        <v>0</v>
      </c>
      <c r="CV89" s="186">
        <f t="shared" ca="1" si="33"/>
        <v>0</v>
      </c>
      <c r="CW89" s="186">
        <f t="shared" ca="1" si="34"/>
        <v>0</v>
      </c>
      <c r="CX89" s="186">
        <f t="shared" ca="1" si="35"/>
        <v>0</v>
      </c>
      <c r="CY89" s="186">
        <f t="shared" ca="1" si="36"/>
        <v>27250</v>
      </c>
    </row>
    <row r="90" spans="1:238" ht="18">
      <c r="A90" s="23"/>
      <c r="C90" s="363" t="s">
        <v>392</v>
      </c>
      <c r="D90" s="363"/>
      <c r="E90" s="363"/>
      <c r="F90" s="363"/>
      <c r="G90" s="363"/>
      <c r="H90" s="363"/>
      <c r="I90" s="363"/>
      <c r="J90" s="363"/>
      <c r="K90" s="363"/>
      <c r="L90" s="363"/>
      <c r="M90" s="363"/>
      <c r="N90" s="363"/>
      <c r="O90" s="22"/>
      <c r="AL90" s="335" t="s">
        <v>402</v>
      </c>
      <c r="AN90" s="4" t="s">
        <v>404</v>
      </c>
      <c r="AU90" s="363" t="s">
        <v>111</v>
      </c>
      <c r="AV90" s="363"/>
      <c r="AW90" s="363"/>
      <c r="AX90" s="363"/>
      <c r="AY90" s="363"/>
      <c r="AZ90" s="363"/>
      <c r="BA90" s="363"/>
      <c r="BB90" s="363"/>
      <c r="BC90" s="363"/>
      <c r="BJ90" s="381" t="s">
        <v>18</v>
      </c>
      <c r="BK90" s="381"/>
      <c r="BL90" s="381"/>
      <c r="BM90" s="381"/>
      <c r="BN90" s="381"/>
      <c r="BO90" s="381"/>
      <c r="BP90" s="381"/>
      <c r="BQ90" s="381"/>
      <c r="BR90" s="381"/>
      <c r="BS90" s="381"/>
      <c r="BT90" s="381"/>
      <c r="BU90" s="381"/>
      <c r="BY90" s="374" t="s">
        <v>129</v>
      </c>
      <c r="BZ90" s="374"/>
      <c r="CA90" s="374"/>
      <c r="CB90" s="374"/>
      <c r="CC90" s="374"/>
      <c r="CD90" s="374"/>
      <c r="CE90" s="374"/>
      <c r="CF90" s="374"/>
      <c r="CG90" s="374"/>
      <c r="CH90" s="374"/>
      <c r="CI90" s="374"/>
      <c r="CJ90" s="374"/>
      <c r="CL90" s="5" t="s">
        <v>414</v>
      </c>
      <c r="CM90" s="26" t="s">
        <v>415</v>
      </c>
      <c r="CQ90" s="374" t="s">
        <v>419</v>
      </c>
      <c r="CR90" s="374"/>
      <c r="CS90" s="374"/>
      <c r="CT90" s="374"/>
      <c r="CU90" s="374"/>
      <c r="CV90" s="374"/>
      <c r="CW90" s="374"/>
      <c r="CX90" s="374"/>
      <c r="CY90" s="374"/>
    </row>
    <row r="91" spans="1:238">
      <c r="A91" s="23"/>
      <c r="B91" s="3"/>
      <c r="C91" s="186">
        <f>SUM(C79:C89)</f>
        <v>0</v>
      </c>
      <c r="D91" s="186">
        <f t="shared" ref="D91:N91" si="37">SUM(D79:D89)</f>
        <v>50000</v>
      </c>
      <c r="E91" s="186">
        <f t="shared" si="37"/>
        <v>47500</v>
      </c>
      <c r="F91" s="186">
        <f t="shared" si="37"/>
        <v>0</v>
      </c>
      <c r="G91" s="186">
        <f t="shared" si="37"/>
        <v>43000</v>
      </c>
      <c r="H91" s="186">
        <f t="shared" si="37"/>
        <v>41000</v>
      </c>
      <c r="I91" s="186">
        <f t="shared" si="37"/>
        <v>20500</v>
      </c>
      <c r="J91" s="186">
        <f t="shared" si="37"/>
        <v>15500</v>
      </c>
      <c r="K91" s="186">
        <f t="shared" si="37"/>
        <v>6400</v>
      </c>
      <c r="L91" s="186">
        <f t="shared" si="37"/>
        <v>6275</v>
      </c>
      <c r="M91" s="186">
        <f t="shared" si="37"/>
        <v>26500</v>
      </c>
      <c r="N91" s="186">
        <f t="shared" si="37"/>
        <v>26500</v>
      </c>
      <c r="O91" s="22"/>
      <c r="AL91" s="335"/>
      <c r="EC91" s="350"/>
      <c r="EV91" s="355"/>
      <c r="GO91" s="355"/>
    </row>
    <row r="92" spans="1:238">
      <c r="A92" s="23"/>
      <c r="B92" s="3"/>
      <c r="C92" s="363" t="s">
        <v>386</v>
      </c>
      <c r="D92" s="363"/>
      <c r="E92" s="363"/>
      <c r="F92" s="363"/>
      <c r="G92" s="363"/>
      <c r="H92" s="363"/>
      <c r="I92" s="363"/>
      <c r="J92" s="363"/>
      <c r="K92" s="363"/>
      <c r="L92" s="363"/>
      <c r="M92" s="363"/>
      <c r="N92" s="363"/>
      <c r="O92" s="22"/>
      <c r="AL92" s="335"/>
    </row>
    <row r="93" spans="1:238">
      <c r="A93" s="23"/>
      <c r="B93" s="3"/>
      <c r="C93" s="335"/>
      <c r="D93" s="335"/>
      <c r="E93" s="335"/>
      <c r="F93" s="335"/>
      <c r="G93" s="335"/>
      <c r="H93" s="335"/>
      <c r="I93" s="335"/>
      <c r="J93" s="335"/>
      <c r="K93" s="335"/>
      <c r="L93" s="335"/>
      <c r="M93" s="335"/>
      <c r="N93" s="335"/>
      <c r="O93" s="22"/>
      <c r="AL93" s="335"/>
    </row>
    <row r="94" spans="1:238" ht="16" customHeight="1">
      <c r="A94" s="23"/>
      <c r="B94" s="3"/>
      <c r="C94" s="335"/>
      <c r="D94" s="335"/>
      <c r="E94" s="335"/>
      <c r="F94" s="335"/>
      <c r="G94" s="335"/>
      <c r="H94" s="335"/>
      <c r="I94" s="335"/>
      <c r="J94" s="335"/>
      <c r="K94" s="335"/>
      <c r="L94" s="335"/>
      <c r="M94" s="335"/>
      <c r="N94" s="335"/>
      <c r="O94" s="22"/>
      <c r="AL94" s="335"/>
      <c r="AU94" s="387" t="s">
        <v>387</v>
      </c>
      <c r="AV94" s="387"/>
      <c r="BJ94" s="363" t="s">
        <v>110</v>
      </c>
      <c r="BK94" s="363"/>
      <c r="BL94" s="363"/>
      <c r="BM94" s="363"/>
      <c r="BN94" s="363"/>
      <c r="BO94" s="363"/>
      <c r="BP94" s="363"/>
      <c r="BQ94" s="363"/>
      <c r="BR94" s="363"/>
      <c r="BS94" s="363"/>
      <c r="BT94" s="363"/>
      <c r="BU94" s="363"/>
    </row>
    <row r="95" spans="1:238"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238">
      <c r="A96" s="356"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6" t="s">
        <v>387</v>
      </c>
      <c r="EF96" s="3" t="s">
        <v>177</v>
      </c>
      <c r="EG96" s="352">
        <f>C96</f>
        <v>50000</v>
      </c>
      <c r="EH96" s="76">
        <f t="shared" ref="EH96:EQ96" si="38">D96</f>
        <v>0</v>
      </c>
      <c r="EI96" s="76">
        <f t="shared" si="38"/>
        <v>0</v>
      </c>
      <c r="EJ96" s="76">
        <f t="shared" si="38"/>
        <v>0</v>
      </c>
      <c r="EK96" s="76">
        <f t="shared" si="38"/>
        <v>0</v>
      </c>
      <c r="EL96" s="76">
        <f t="shared" si="38"/>
        <v>0</v>
      </c>
      <c r="EM96" s="76">
        <f t="shared" si="38"/>
        <v>0</v>
      </c>
      <c r="EN96" s="76">
        <f t="shared" si="38"/>
        <v>0</v>
      </c>
      <c r="EO96" s="76">
        <f t="shared" si="38"/>
        <v>0</v>
      </c>
      <c r="EP96" s="76">
        <f t="shared" si="38"/>
        <v>0</v>
      </c>
      <c r="EQ96" s="76">
        <f t="shared" si="38"/>
        <v>0</v>
      </c>
    </row>
    <row r="97" spans="1:212">
      <c r="A97" s="356"/>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6"/>
      <c r="EF97" s="3" t="s">
        <v>178</v>
      </c>
      <c r="EG97" s="76">
        <f>C97</f>
        <v>0</v>
      </c>
      <c r="EH97" s="76">
        <f t="shared" ref="EH97" si="39">D97</f>
        <v>0</v>
      </c>
      <c r="EI97" s="76">
        <f t="shared" ref="EI97" si="40">E97</f>
        <v>0</v>
      </c>
      <c r="EJ97" s="352">
        <f t="shared" ref="EJ97" si="41">F97</f>
        <v>43000</v>
      </c>
      <c r="EK97" s="76">
        <f t="shared" ref="EK97" si="42">G97</f>
        <v>0</v>
      </c>
      <c r="EL97" s="76">
        <f t="shared" ref="EL97" si="43">H97</f>
        <v>0</v>
      </c>
      <c r="EM97" s="76">
        <f t="shared" ref="EM97" si="44">I97</f>
        <v>0</v>
      </c>
      <c r="EN97" s="76">
        <f t="shared" ref="EN97" si="45">J97</f>
        <v>0</v>
      </c>
      <c r="EO97" s="76">
        <f t="shared" ref="EO97" si="46">K97</f>
        <v>0</v>
      </c>
      <c r="EP97" s="76">
        <f t="shared" ref="EP97" si="47">L97</f>
        <v>0</v>
      </c>
      <c r="EQ97" s="76">
        <f t="shared" ref="EQ97" si="48">M97</f>
        <v>0</v>
      </c>
    </row>
    <row r="98" spans="1:212" ht="18">
      <c r="A98" s="23"/>
      <c r="B98" s="3"/>
      <c r="C98" s="363" t="s">
        <v>388</v>
      </c>
      <c r="D98" s="363"/>
      <c r="E98" s="363"/>
      <c r="F98" s="363"/>
      <c r="G98" s="363"/>
      <c r="H98" s="363"/>
      <c r="I98" s="363"/>
      <c r="J98" s="363"/>
      <c r="K98" s="363"/>
      <c r="L98" s="363"/>
      <c r="M98" s="363"/>
      <c r="N98" s="363"/>
      <c r="O98" s="22"/>
      <c r="AL98" s="335" t="s">
        <v>393</v>
      </c>
      <c r="AN98" s="335" t="s">
        <v>407</v>
      </c>
      <c r="AU98" s="367" t="s">
        <v>410</v>
      </c>
      <c r="AV98" s="367"/>
      <c r="BJ98" s="367" t="s">
        <v>411</v>
      </c>
      <c r="BK98" s="367"/>
      <c r="BL98" s="367"/>
      <c r="BM98" s="367"/>
      <c r="BN98" s="367"/>
      <c r="BO98" s="367"/>
      <c r="BP98" s="367"/>
      <c r="BQ98" s="367"/>
      <c r="BR98" s="367"/>
      <c r="BS98" s="367"/>
      <c r="BT98" s="367"/>
      <c r="BU98" s="367"/>
      <c r="EG98" s="363" t="s">
        <v>424</v>
      </c>
      <c r="EH98" s="363"/>
      <c r="EI98" s="363"/>
      <c r="EJ98" s="363"/>
      <c r="EK98" s="363"/>
      <c r="EL98" s="363"/>
      <c r="EM98" s="363"/>
      <c r="EN98" s="363"/>
      <c r="EO98" s="363"/>
      <c r="EP98" s="363"/>
      <c r="EQ98" s="363"/>
    </row>
    <row r="99" spans="1:212">
      <c r="A99" s="23"/>
      <c r="B99" s="3" t="s">
        <v>349</v>
      </c>
      <c r="C99" s="69">
        <f>SUM(C96:C97)</f>
        <v>50000</v>
      </c>
      <c r="D99" s="69">
        <f t="shared" ref="D99:N99" si="49">SUM(D96:D97)</f>
        <v>0</v>
      </c>
      <c r="E99" s="69">
        <f t="shared" si="49"/>
        <v>0</v>
      </c>
      <c r="F99" s="69">
        <f t="shared" si="49"/>
        <v>43000</v>
      </c>
      <c r="G99" s="69">
        <f t="shared" si="49"/>
        <v>0</v>
      </c>
      <c r="H99" s="69">
        <f t="shared" si="49"/>
        <v>0</v>
      </c>
      <c r="I99" s="69">
        <f t="shared" si="49"/>
        <v>0</v>
      </c>
      <c r="J99" s="69">
        <f t="shared" si="49"/>
        <v>0</v>
      </c>
      <c r="K99" s="69">
        <f t="shared" si="49"/>
        <v>0</v>
      </c>
      <c r="L99" s="69">
        <f t="shared" si="49"/>
        <v>0</v>
      </c>
      <c r="M99" s="69">
        <f t="shared" si="49"/>
        <v>0</v>
      </c>
      <c r="N99" s="69">
        <f t="shared" si="49"/>
        <v>0</v>
      </c>
      <c r="O99" s="22"/>
      <c r="AL99" s="335"/>
      <c r="EG99" s="186">
        <f>SUM(EG79:EG87) + SUM(EG96:EG97)</f>
        <v>50000</v>
      </c>
      <c r="EH99" s="186">
        <f t="shared" ref="EH99:EQ99" si="50">SUM(EH79:EH87) + SUM(EH96:EH97)</f>
        <v>0</v>
      </c>
      <c r="EI99" s="186">
        <f t="shared" si="50"/>
        <v>0</v>
      </c>
      <c r="EJ99" s="186">
        <f t="shared" si="50"/>
        <v>43000</v>
      </c>
      <c r="EK99" s="186">
        <f t="shared" si="50"/>
        <v>0</v>
      </c>
      <c r="EL99" s="186">
        <f t="shared" si="50"/>
        <v>0</v>
      </c>
      <c r="EM99" s="186">
        <f t="shared" si="50"/>
        <v>0</v>
      </c>
      <c r="EN99" s="186">
        <f t="shared" si="50"/>
        <v>0</v>
      </c>
      <c r="EO99" s="186">
        <f t="shared" si="50"/>
        <v>0</v>
      </c>
      <c r="EP99" s="186">
        <f t="shared" si="50"/>
        <v>0</v>
      </c>
      <c r="EQ99" s="186">
        <f t="shared" si="50"/>
        <v>0</v>
      </c>
      <c r="EZ99" s="186">
        <f ca="1">$EG99 + SUM(EZ79:EZ87)</f>
        <v>50000</v>
      </c>
      <c r="FA99" s="186">
        <f ca="1">$EH99 + SUM(FA79:FA87)</f>
        <v>47551.117451260106</v>
      </c>
      <c r="FB99" s="186">
        <f ca="1">$EI99 + SUM(FB79:FB87)</f>
        <v>0</v>
      </c>
      <c r="FC99" s="186">
        <f ca="1">$EJ99 + SUM(FC79:FC87)</f>
        <v>43000</v>
      </c>
      <c r="FD99" s="186">
        <f ca="1">$EK99 + SUM(FD79:FD87)</f>
        <v>41020.521353300042</v>
      </c>
      <c r="FE99" s="186">
        <f ca="1">$EL99 + SUM(FE79:FE87)</f>
        <v>0</v>
      </c>
      <c r="FF99" s="186">
        <f ca="1">$EM99 + SUM(FF79:FF87)</f>
        <v>0</v>
      </c>
      <c r="FG99" s="186">
        <f ca="1">$EN99 + SUM(FG79:FG87)</f>
        <v>0</v>
      </c>
      <c r="FH99" s="186">
        <f ca="1">$EO99 + SUM(FH79:FH87)</f>
        <v>0</v>
      </c>
      <c r="FI99" s="186">
        <f ca="1">$EP99 + SUM(FI79:FI87)</f>
        <v>0</v>
      </c>
      <c r="FJ99" s="186">
        <f ca="1">$EQ99 + SUM(FJ79:FJ87)</f>
        <v>0</v>
      </c>
      <c r="FK99" s="186">
        <f ca="1">$ER99 + SUM(FK79:FK87)</f>
        <v>0</v>
      </c>
      <c r="GS99" s="186">
        <f ca="1">$EG99 + SUM(GS79:GS87)</f>
        <v>50000</v>
      </c>
      <c r="GT99" s="186">
        <f ca="1">$EH99 + SUM(GT79:GT87)</f>
        <v>49812.226222123638</v>
      </c>
      <c r="GU99" s="186">
        <f ca="1">$EI99 + SUM(GU79:GU87)</f>
        <v>44656.486472177159</v>
      </c>
      <c r="GV99" s="186">
        <f ca="1">$EJ99 + SUM(GV79:GV87)</f>
        <v>43000</v>
      </c>
      <c r="GW99" s="186">
        <f ca="1">$EK99 + SUM(GW79:GW87)</f>
        <v>42840.622134367157</v>
      </c>
      <c r="GX99" s="186">
        <f ca="1">$EL99 + SUM(GX79:GX87)</f>
        <v>39064.949944705761</v>
      </c>
      <c r="GY99" s="186">
        <f ca="1">$EM99 + SUM(GY79:GY87)</f>
        <v>0</v>
      </c>
      <c r="GZ99" s="186">
        <f ca="1">$EN99 + SUM(GZ79:GZ87)</f>
        <v>0</v>
      </c>
      <c r="HA99" s="186">
        <f ca="1">$EO99 + SUM(HA79:HA87)</f>
        <v>0</v>
      </c>
      <c r="HB99" s="186">
        <f ca="1">$EP99 + SUM(HB79:HB87)</f>
        <v>0</v>
      </c>
      <c r="HC99" s="186">
        <f ca="1">$EQ99 + SUM(HC79:HC87)</f>
        <v>0</v>
      </c>
      <c r="HD99" s="186">
        <f ca="1">$ER99 + SUM(HD79:HD87)</f>
        <v>0</v>
      </c>
    </row>
    <row r="100" spans="1:212" ht="20">
      <c r="A100" s="23"/>
      <c r="B100" s="3"/>
      <c r="C100" s="363" t="s">
        <v>394</v>
      </c>
      <c r="D100" s="363"/>
      <c r="E100" s="363"/>
      <c r="F100" s="363"/>
      <c r="G100" s="363"/>
      <c r="H100" s="363"/>
      <c r="I100" s="363"/>
      <c r="J100" s="363"/>
      <c r="K100" s="363"/>
      <c r="L100" s="363"/>
      <c r="M100" s="363"/>
      <c r="N100" s="363"/>
      <c r="O100" s="22"/>
      <c r="AL100" s="335"/>
      <c r="EG100" s="386" t="s">
        <v>425</v>
      </c>
      <c r="EH100" s="386"/>
      <c r="EI100" s="386"/>
      <c r="EJ100" s="386"/>
      <c r="EK100" s="386"/>
      <c r="EL100" s="386"/>
      <c r="EM100" s="386"/>
      <c r="EN100" s="386"/>
      <c r="EO100" s="386"/>
      <c r="EP100" s="386"/>
      <c r="EQ100" s="386"/>
      <c r="EZ100" s="386" t="s">
        <v>435</v>
      </c>
      <c r="FA100" s="386"/>
      <c r="FB100" s="386"/>
      <c r="FC100" s="386"/>
      <c r="FD100" s="386"/>
      <c r="FE100" s="386"/>
      <c r="FF100" s="386"/>
      <c r="FG100" s="386"/>
      <c r="FH100" s="386"/>
      <c r="FI100" s="386"/>
      <c r="FJ100" s="386"/>
      <c r="FK100" s="386"/>
      <c r="GS100" s="386" t="s">
        <v>435</v>
      </c>
      <c r="GT100" s="386"/>
      <c r="GU100" s="386"/>
      <c r="GV100" s="386"/>
      <c r="GW100" s="386"/>
      <c r="GX100" s="386"/>
      <c r="GY100" s="386"/>
      <c r="GZ100" s="386"/>
      <c r="HA100" s="386"/>
      <c r="HB100" s="386"/>
      <c r="HC100" s="386"/>
      <c r="HD100" s="386"/>
    </row>
    <row r="101" spans="1:212">
      <c r="A101" s="23"/>
      <c r="B101" s="3"/>
      <c r="C101" s="69">
        <f>C91+C99</f>
        <v>50000</v>
      </c>
      <c r="D101" s="69">
        <f t="shared" ref="D101:N101" si="51">D91+D99</f>
        <v>50000</v>
      </c>
      <c r="E101" s="69">
        <f t="shared" si="51"/>
        <v>47500</v>
      </c>
      <c r="F101" s="69">
        <f t="shared" si="51"/>
        <v>43000</v>
      </c>
      <c r="G101" s="69">
        <f t="shared" si="51"/>
        <v>43000</v>
      </c>
      <c r="H101" s="69">
        <f t="shared" si="51"/>
        <v>41000</v>
      </c>
      <c r="I101" s="69">
        <f t="shared" si="51"/>
        <v>20500</v>
      </c>
      <c r="J101" s="69">
        <f t="shared" si="51"/>
        <v>15500</v>
      </c>
      <c r="K101" s="69">
        <f t="shared" si="51"/>
        <v>6400</v>
      </c>
      <c r="L101" s="69">
        <f t="shared" si="51"/>
        <v>6275</v>
      </c>
      <c r="M101" s="69">
        <f t="shared" si="51"/>
        <v>26500</v>
      </c>
      <c r="N101" s="69">
        <f t="shared" si="51"/>
        <v>26500</v>
      </c>
      <c r="O101" s="22"/>
      <c r="AL101" s="335"/>
    </row>
    <row r="102" spans="1:212" ht="19">
      <c r="A102" s="23"/>
      <c r="B102" s="3"/>
      <c r="C102" s="386" t="s">
        <v>395</v>
      </c>
      <c r="D102" s="386"/>
      <c r="E102" s="386"/>
      <c r="F102" s="386"/>
      <c r="G102" s="386"/>
      <c r="H102" s="386"/>
      <c r="I102" s="386"/>
      <c r="J102" s="386"/>
      <c r="K102" s="386"/>
      <c r="L102" s="386"/>
      <c r="M102" s="386"/>
      <c r="N102" s="386"/>
      <c r="O102" s="22"/>
      <c r="AL102" s="335"/>
    </row>
    <row r="103" spans="1:212">
      <c r="A103" s="23"/>
      <c r="B103" s="3"/>
      <c r="C103" s="335"/>
      <c r="D103" s="335"/>
      <c r="E103" s="335"/>
      <c r="F103" s="335"/>
      <c r="G103" s="335"/>
      <c r="H103" s="335"/>
      <c r="I103" s="335"/>
      <c r="J103" s="335"/>
      <c r="K103" s="335"/>
      <c r="L103" s="335"/>
      <c r="M103" s="335"/>
      <c r="N103" s="335"/>
      <c r="O103" s="22"/>
      <c r="AL103" s="335"/>
      <c r="AU103" s="363" t="s">
        <v>110</v>
      </c>
      <c r="AV103" s="363"/>
      <c r="AW103" s="363"/>
      <c r="AX103" s="363"/>
      <c r="AY103" s="363"/>
      <c r="AZ103" s="363"/>
      <c r="BA103" s="363"/>
      <c r="BB103" s="363"/>
      <c r="BC103" s="363"/>
      <c r="BD103" s="363"/>
      <c r="BE103" s="363"/>
      <c r="BF103" s="363"/>
      <c r="BJ103" s="363" t="s">
        <v>110</v>
      </c>
      <c r="BK103" s="363"/>
      <c r="BL103" s="363"/>
      <c r="BM103" s="363"/>
      <c r="BN103" s="363"/>
      <c r="BO103" s="363"/>
      <c r="BP103" s="363"/>
      <c r="BQ103" s="363"/>
      <c r="BR103" s="363"/>
      <c r="BS103" s="363"/>
      <c r="BT103" s="363"/>
      <c r="BU103" s="363"/>
      <c r="BY103" s="363" t="s">
        <v>110</v>
      </c>
      <c r="BZ103" s="363"/>
      <c r="CA103" s="363"/>
      <c r="CB103" s="363"/>
      <c r="CC103" s="363"/>
      <c r="CD103" s="363"/>
      <c r="CE103" s="363"/>
      <c r="CF103" s="363"/>
      <c r="CG103" s="363"/>
      <c r="CH103" s="363"/>
      <c r="CI103" s="363"/>
      <c r="CJ103" s="363"/>
      <c r="CQ103" s="363" t="s">
        <v>1</v>
      </c>
      <c r="CR103" s="363"/>
      <c r="CS103" s="363"/>
      <c r="CT103" s="363"/>
      <c r="CU103" s="363"/>
      <c r="CV103" s="363"/>
      <c r="CW103" s="363"/>
      <c r="CX103" s="363"/>
      <c r="CY103" s="363"/>
      <c r="EG103" s="363" t="s">
        <v>110</v>
      </c>
      <c r="EH103" s="363"/>
      <c r="EI103" s="363"/>
      <c r="EJ103" s="363"/>
      <c r="EK103" s="363"/>
      <c r="EL103" s="363"/>
      <c r="EM103" s="363"/>
      <c r="EN103" s="363"/>
      <c r="EO103" s="363"/>
      <c r="EP103" s="363"/>
      <c r="EQ103" s="363"/>
      <c r="ER103" s="363"/>
    </row>
    <row r="104" spans="1:21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212" ht="16" customHeight="1">
      <c r="A105" s="356"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6" t="s">
        <v>173</v>
      </c>
      <c r="EF105" s="28" t="s">
        <v>14</v>
      </c>
      <c r="EG105" s="186">
        <f ca="1">IF((ROW()-ROW($EG$105))=(COLUMN()-COLUMN($EG$105)),INDIRECT(ADDRESS(ROW(EG$99),COLUMN(EG$99))),0)</f>
        <v>50000</v>
      </c>
      <c r="EH105" s="186">
        <f t="shared" ref="EH105:ER116" ca="1" si="52">IF((ROW()-ROW($EG$105))=(COLUMN()-COLUMN($EG$105)),INDIRECT(ADDRESS(ROW(EH$99),COLUMN(EH$99))),0)</f>
        <v>0</v>
      </c>
      <c r="EI105" s="186">
        <f t="shared" ca="1" si="52"/>
        <v>0</v>
      </c>
      <c r="EJ105" s="186">
        <f t="shared" ca="1" si="52"/>
        <v>0</v>
      </c>
      <c r="EK105" s="186">
        <f t="shared" ca="1" si="52"/>
        <v>0</v>
      </c>
      <c r="EL105" s="186">
        <f t="shared" ca="1" si="52"/>
        <v>0</v>
      </c>
      <c r="EM105" s="186">
        <f t="shared" ca="1" si="52"/>
        <v>0</v>
      </c>
      <c r="EN105" s="186">
        <f t="shared" ca="1" si="52"/>
        <v>0</v>
      </c>
      <c r="EO105" s="186">
        <f t="shared" ca="1" si="52"/>
        <v>0</v>
      </c>
      <c r="EP105" s="186">
        <f t="shared" ca="1" si="52"/>
        <v>0</v>
      </c>
      <c r="EQ105" s="186">
        <f t="shared" ca="1" si="52"/>
        <v>0</v>
      </c>
      <c r="ER105" s="186">
        <f t="shared" ca="1" si="52"/>
        <v>0</v>
      </c>
      <c r="EX105" s="356" t="s">
        <v>173</v>
      </c>
      <c r="EY105" s="28" t="s">
        <v>14</v>
      </c>
      <c r="EZ105" s="186">
        <f ca="1">IF((ROW()-ROW($EZ$105))=(COLUMN()-COLUMN($EZ$105)),INDIRECT(ADDRESS(ROW(EZ$99),COLUMN(EZ$99))),0)</f>
        <v>50000</v>
      </c>
      <c r="FA105" s="186">
        <f t="shared" ref="FA105:FK116" ca="1" si="53">IF((ROW()-ROW($EZ$105))=(COLUMN()-COLUMN($EZ$105)),INDIRECT(ADDRESS(ROW(FA$99),COLUMN(FA$99))),0)</f>
        <v>0</v>
      </c>
      <c r="FB105" s="186">
        <f t="shared" ca="1" si="53"/>
        <v>0</v>
      </c>
      <c r="FC105" s="186">
        <f t="shared" ca="1" si="53"/>
        <v>0</v>
      </c>
      <c r="FD105" s="186">
        <f t="shared" ca="1" si="53"/>
        <v>0</v>
      </c>
      <c r="FE105" s="186">
        <f t="shared" ca="1" si="53"/>
        <v>0</v>
      </c>
      <c r="FF105" s="186">
        <f t="shared" ca="1" si="53"/>
        <v>0</v>
      </c>
      <c r="FG105" s="186">
        <f t="shared" ca="1" si="53"/>
        <v>0</v>
      </c>
      <c r="FH105" s="186">
        <f t="shared" ca="1" si="53"/>
        <v>0</v>
      </c>
      <c r="FI105" s="186">
        <f t="shared" ca="1" si="53"/>
        <v>0</v>
      </c>
      <c r="FJ105" s="186">
        <f t="shared" ca="1" si="53"/>
        <v>0</v>
      </c>
      <c r="FK105" s="186">
        <f t="shared" ca="1" si="53"/>
        <v>0</v>
      </c>
      <c r="GQ105" s="356" t="s">
        <v>173</v>
      </c>
      <c r="GR105" s="28" t="s">
        <v>14</v>
      </c>
      <c r="GS105" s="186">
        <f ca="1">IF((ROW()-ROW($GS$105))=(COLUMN()-COLUMN($GS$105)),INDIRECT(ADDRESS(ROW(GS$99),COLUMN(GS$99))),0)</f>
        <v>50000</v>
      </c>
      <c r="GT105" s="186">
        <f t="shared" ref="GT105:HD116" ca="1" si="54">IF((ROW()-ROW($GS$105))=(COLUMN()-COLUMN($GS$105)),INDIRECT(ADDRESS(ROW(GT$99),COLUMN(GT$99))),0)</f>
        <v>0</v>
      </c>
      <c r="GU105" s="186">
        <f t="shared" ca="1" si="54"/>
        <v>0</v>
      </c>
      <c r="GV105" s="186">
        <f t="shared" ca="1" si="54"/>
        <v>0</v>
      </c>
      <c r="GW105" s="186">
        <f t="shared" ca="1" si="54"/>
        <v>0</v>
      </c>
      <c r="GX105" s="186">
        <f t="shared" ca="1" si="54"/>
        <v>0</v>
      </c>
      <c r="GY105" s="186">
        <f t="shared" ca="1" si="54"/>
        <v>0</v>
      </c>
      <c r="GZ105" s="186">
        <f t="shared" ca="1" si="54"/>
        <v>0</v>
      </c>
      <c r="HA105" s="186">
        <f t="shared" ca="1" si="54"/>
        <v>0</v>
      </c>
      <c r="HB105" s="186">
        <f t="shared" ca="1" si="54"/>
        <v>0</v>
      </c>
      <c r="HC105" s="186">
        <f t="shared" ca="1" si="54"/>
        <v>0</v>
      </c>
      <c r="HD105" s="186">
        <f t="shared" ca="1" si="54"/>
        <v>0</v>
      </c>
    </row>
    <row r="106" spans="1:212">
      <c r="A106" s="356"/>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55">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56">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57">SUM(CQ106:CY106)</f>
        <v>1</v>
      </c>
      <c r="EE106" s="356"/>
      <c r="EF106" s="28" t="s">
        <v>203</v>
      </c>
      <c r="EG106" s="186">
        <f t="shared" ref="EG106:EG116" ca="1" si="58">IF((ROW()-ROW($EG$105))=(COLUMN()-COLUMN($EG$105)),INDIRECT(ADDRESS(ROW(EG$99),COLUMN(EG$99))),0)</f>
        <v>0</v>
      </c>
      <c r="EH106" s="186">
        <f t="shared" ca="1" si="52"/>
        <v>0</v>
      </c>
      <c r="EI106" s="186">
        <f t="shared" ca="1" si="52"/>
        <v>0</v>
      </c>
      <c r="EJ106" s="186">
        <f t="shared" ca="1" si="52"/>
        <v>0</v>
      </c>
      <c r="EK106" s="186">
        <f t="shared" ca="1" si="52"/>
        <v>0</v>
      </c>
      <c r="EL106" s="186">
        <f t="shared" ca="1" si="52"/>
        <v>0</v>
      </c>
      <c r="EM106" s="186">
        <f t="shared" ca="1" si="52"/>
        <v>0</v>
      </c>
      <c r="EN106" s="186">
        <f t="shared" ca="1" si="52"/>
        <v>0</v>
      </c>
      <c r="EO106" s="186">
        <f t="shared" ca="1" si="52"/>
        <v>0</v>
      </c>
      <c r="EP106" s="186">
        <f t="shared" ca="1" si="52"/>
        <v>0</v>
      </c>
      <c r="EQ106" s="186">
        <f t="shared" ca="1" si="52"/>
        <v>0</v>
      </c>
      <c r="ER106" s="186">
        <f t="shared" ca="1" si="52"/>
        <v>0</v>
      </c>
      <c r="EX106" s="356"/>
      <c r="EY106" s="28" t="s">
        <v>203</v>
      </c>
      <c r="EZ106" s="186">
        <f t="shared" ref="EZ106:EZ116" ca="1" si="59">IF((ROW()-ROW($EZ$105))=(COLUMN()-COLUMN($EZ$105)),INDIRECT(ADDRESS(ROW(EZ$99),COLUMN(EZ$99))),0)</f>
        <v>0</v>
      </c>
      <c r="FA106" s="186">
        <f t="shared" ca="1" si="53"/>
        <v>47551.117451260106</v>
      </c>
      <c r="FB106" s="186">
        <f t="shared" ca="1" si="53"/>
        <v>0</v>
      </c>
      <c r="FC106" s="186">
        <f t="shared" ca="1" si="53"/>
        <v>0</v>
      </c>
      <c r="FD106" s="186">
        <f t="shared" ca="1" si="53"/>
        <v>0</v>
      </c>
      <c r="FE106" s="186">
        <f t="shared" ca="1" si="53"/>
        <v>0</v>
      </c>
      <c r="FF106" s="186">
        <f t="shared" ca="1" si="53"/>
        <v>0</v>
      </c>
      <c r="FG106" s="186">
        <f t="shared" ca="1" si="53"/>
        <v>0</v>
      </c>
      <c r="FH106" s="186">
        <f t="shared" ca="1" si="53"/>
        <v>0</v>
      </c>
      <c r="FI106" s="186">
        <f t="shared" ca="1" si="53"/>
        <v>0</v>
      </c>
      <c r="FJ106" s="186">
        <f t="shared" ca="1" si="53"/>
        <v>0</v>
      </c>
      <c r="FK106" s="186">
        <f t="shared" ca="1" si="53"/>
        <v>0</v>
      </c>
      <c r="GQ106" s="356"/>
      <c r="GR106" s="28" t="s">
        <v>203</v>
      </c>
      <c r="GS106" s="186">
        <f t="shared" ref="GS106:GS116" ca="1" si="60">IF((ROW()-ROW($GS$105))=(COLUMN()-COLUMN($GS$105)),INDIRECT(ADDRESS(ROW(GS$99),COLUMN(GS$99))),0)</f>
        <v>0</v>
      </c>
      <c r="GT106" s="186">
        <f t="shared" ca="1" si="54"/>
        <v>49812.226222123638</v>
      </c>
      <c r="GU106" s="186">
        <f t="shared" ca="1" si="54"/>
        <v>0</v>
      </c>
      <c r="GV106" s="186">
        <f t="shared" ca="1" si="54"/>
        <v>0</v>
      </c>
      <c r="GW106" s="186">
        <f t="shared" ca="1" si="54"/>
        <v>0</v>
      </c>
      <c r="GX106" s="186">
        <f t="shared" ca="1" si="54"/>
        <v>0</v>
      </c>
      <c r="GY106" s="186">
        <f t="shared" ca="1" si="54"/>
        <v>0</v>
      </c>
      <c r="GZ106" s="186">
        <f t="shared" ca="1" si="54"/>
        <v>0</v>
      </c>
      <c r="HA106" s="186">
        <f t="shared" ca="1" si="54"/>
        <v>0</v>
      </c>
      <c r="HB106" s="186">
        <f t="shared" ca="1" si="54"/>
        <v>0</v>
      </c>
      <c r="HC106" s="186">
        <f t="shared" ca="1" si="54"/>
        <v>0</v>
      </c>
      <c r="HD106" s="186">
        <f t="shared" ca="1" si="54"/>
        <v>0</v>
      </c>
    </row>
    <row r="107" spans="1:212">
      <c r="A107" s="356"/>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55"/>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56"/>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57"/>
        <v>1</v>
      </c>
      <c r="EE107" s="356"/>
      <c r="EF107" s="28" t="s">
        <v>204</v>
      </c>
      <c r="EG107" s="186">
        <f t="shared" ca="1" si="58"/>
        <v>0</v>
      </c>
      <c r="EH107" s="186">
        <f t="shared" ca="1" si="52"/>
        <v>0</v>
      </c>
      <c r="EI107" s="186">
        <f t="shared" ca="1" si="52"/>
        <v>0</v>
      </c>
      <c r="EJ107" s="186">
        <f t="shared" ca="1" si="52"/>
        <v>0</v>
      </c>
      <c r="EK107" s="186">
        <f t="shared" ca="1" si="52"/>
        <v>0</v>
      </c>
      <c r="EL107" s="186">
        <f t="shared" ca="1" si="52"/>
        <v>0</v>
      </c>
      <c r="EM107" s="186">
        <f t="shared" ca="1" si="52"/>
        <v>0</v>
      </c>
      <c r="EN107" s="186">
        <f t="shared" ca="1" si="52"/>
        <v>0</v>
      </c>
      <c r="EO107" s="186">
        <f t="shared" ca="1" si="52"/>
        <v>0</v>
      </c>
      <c r="EP107" s="186">
        <f t="shared" ca="1" si="52"/>
        <v>0</v>
      </c>
      <c r="EQ107" s="186">
        <f t="shared" ca="1" si="52"/>
        <v>0</v>
      </c>
      <c r="ER107" s="186">
        <f t="shared" ca="1" si="52"/>
        <v>0</v>
      </c>
      <c r="EX107" s="356"/>
      <c r="EY107" s="28" t="s">
        <v>204</v>
      </c>
      <c r="EZ107" s="186">
        <f t="shared" ca="1" si="59"/>
        <v>0</v>
      </c>
      <c r="FA107" s="186">
        <f t="shared" ca="1" si="53"/>
        <v>0</v>
      </c>
      <c r="FB107" s="186">
        <f t="shared" ca="1" si="53"/>
        <v>0</v>
      </c>
      <c r="FC107" s="186">
        <f t="shared" ca="1" si="53"/>
        <v>0</v>
      </c>
      <c r="FD107" s="186">
        <f t="shared" ca="1" si="53"/>
        <v>0</v>
      </c>
      <c r="FE107" s="186">
        <f t="shared" ca="1" si="53"/>
        <v>0</v>
      </c>
      <c r="FF107" s="186">
        <f t="shared" ca="1" si="53"/>
        <v>0</v>
      </c>
      <c r="FG107" s="186">
        <f t="shared" ca="1" si="53"/>
        <v>0</v>
      </c>
      <c r="FH107" s="186">
        <f t="shared" ca="1" si="53"/>
        <v>0</v>
      </c>
      <c r="FI107" s="186">
        <f t="shared" ca="1" si="53"/>
        <v>0</v>
      </c>
      <c r="FJ107" s="186">
        <f t="shared" ca="1" si="53"/>
        <v>0</v>
      </c>
      <c r="FK107" s="186">
        <f t="shared" ca="1" si="53"/>
        <v>0</v>
      </c>
      <c r="GQ107" s="356"/>
      <c r="GR107" s="28" t="s">
        <v>204</v>
      </c>
      <c r="GS107" s="186">
        <f t="shared" ca="1" si="60"/>
        <v>0</v>
      </c>
      <c r="GT107" s="186">
        <f t="shared" ca="1" si="54"/>
        <v>0</v>
      </c>
      <c r="GU107" s="186">
        <f t="shared" ca="1" si="54"/>
        <v>44656.486472177159</v>
      </c>
      <c r="GV107" s="186">
        <f t="shared" ca="1" si="54"/>
        <v>0</v>
      </c>
      <c r="GW107" s="186">
        <f t="shared" ca="1" si="54"/>
        <v>0</v>
      </c>
      <c r="GX107" s="186">
        <f t="shared" ca="1" si="54"/>
        <v>0</v>
      </c>
      <c r="GY107" s="186">
        <f t="shared" ca="1" si="54"/>
        <v>0</v>
      </c>
      <c r="GZ107" s="186">
        <f t="shared" ca="1" si="54"/>
        <v>0</v>
      </c>
      <c r="HA107" s="186">
        <f t="shared" ca="1" si="54"/>
        <v>0</v>
      </c>
      <c r="HB107" s="186">
        <f t="shared" ca="1" si="54"/>
        <v>0</v>
      </c>
      <c r="HC107" s="186">
        <f t="shared" ca="1" si="54"/>
        <v>0</v>
      </c>
      <c r="HD107" s="186">
        <f t="shared" ca="1" si="54"/>
        <v>0</v>
      </c>
    </row>
    <row r="108" spans="1:212" ht="16" customHeight="1">
      <c r="A108" s="356"/>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55"/>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56"/>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57"/>
        <v>0.99999999999999989</v>
      </c>
      <c r="EE108" s="356"/>
      <c r="EF108" s="28" t="s">
        <v>27</v>
      </c>
      <c r="EG108" s="186">
        <f t="shared" ca="1" si="58"/>
        <v>0</v>
      </c>
      <c r="EH108" s="186">
        <f t="shared" ca="1" si="52"/>
        <v>0</v>
      </c>
      <c r="EI108" s="186">
        <f t="shared" ca="1" si="52"/>
        <v>0</v>
      </c>
      <c r="EJ108" s="186">
        <f t="shared" ca="1" si="52"/>
        <v>43000</v>
      </c>
      <c r="EK108" s="186">
        <f t="shared" ca="1" si="52"/>
        <v>0</v>
      </c>
      <c r="EL108" s="186">
        <f t="shared" ca="1" si="52"/>
        <v>0</v>
      </c>
      <c r="EM108" s="186">
        <f t="shared" ca="1" si="52"/>
        <v>0</v>
      </c>
      <c r="EN108" s="186">
        <f t="shared" ca="1" si="52"/>
        <v>0</v>
      </c>
      <c r="EO108" s="186">
        <f t="shared" ca="1" si="52"/>
        <v>0</v>
      </c>
      <c r="EP108" s="186">
        <f t="shared" ca="1" si="52"/>
        <v>0</v>
      </c>
      <c r="EQ108" s="186">
        <f t="shared" ca="1" si="52"/>
        <v>0</v>
      </c>
      <c r="ER108" s="186">
        <f t="shared" ca="1" si="52"/>
        <v>0</v>
      </c>
      <c r="EX108" s="356"/>
      <c r="EY108" s="28" t="s">
        <v>27</v>
      </c>
      <c r="EZ108" s="186">
        <f t="shared" ca="1" si="59"/>
        <v>0</v>
      </c>
      <c r="FA108" s="186">
        <f t="shared" ca="1" si="53"/>
        <v>0</v>
      </c>
      <c r="FB108" s="186">
        <f t="shared" ca="1" si="53"/>
        <v>0</v>
      </c>
      <c r="FC108" s="186">
        <f t="shared" ca="1" si="53"/>
        <v>43000</v>
      </c>
      <c r="FD108" s="186">
        <f t="shared" ca="1" si="53"/>
        <v>0</v>
      </c>
      <c r="FE108" s="186">
        <f t="shared" ca="1" si="53"/>
        <v>0</v>
      </c>
      <c r="FF108" s="186">
        <f t="shared" ca="1" si="53"/>
        <v>0</v>
      </c>
      <c r="FG108" s="186">
        <f t="shared" ca="1" si="53"/>
        <v>0</v>
      </c>
      <c r="FH108" s="186">
        <f t="shared" ca="1" si="53"/>
        <v>0</v>
      </c>
      <c r="FI108" s="186">
        <f t="shared" ca="1" si="53"/>
        <v>0</v>
      </c>
      <c r="FJ108" s="186">
        <f t="shared" ca="1" si="53"/>
        <v>0</v>
      </c>
      <c r="FK108" s="186">
        <f t="shared" ca="1" si="53"/>
        <v>0</v>
      </c>
      <c r="GQ108" s="356"/>
      <c r="GR108" s="28" t="s">
        <v>27</v>
      </c>
      <c r="GS108" s="186">
        <f t="shared" ca="1" si="60"/>
        <v>0</v>
      </c>
      <c r="GT108" s="186">
        <f t="shared" ca="1" si="54"/>
        <v>0</v>
      </c>
      <c r="GU108" s="186">
        <f t="shared" ca="1" si="54"/>
        <v>0</v>
      </c>
      <c r="GV108" s="186">
        <f t="shared" ca="1" si="54"/>
        <v>43000</v>
      </c>
      <c r="GW108" s="186">
        <f t="shared" ca="1" si="54"/>
        <v>0</v>
      </c>
      <c r="GX108" s="186">
        <f t="shared" ca="1" si="54"/>
        <v>0</v>
      </c>
      <c r="GY108" s="186">
        <f t="shared" ca="1" si="54"/>
        <v>0</v>
      </c>
      <c r="GZ108" s="186">
        <f t="shared" ca="1" si="54"/>
        <v>0</v>
      </c>
      <c r="HA108" s="186">
        <f t="shared" ca="1" si="54"/>
        <v>0</v>
      </c>
      <c r="HB108" s="186">
        <f t="shared" ca="1" si="54"/>
        <v>0</v>
      </c>
      <c r="HC108" s="186">
        <f t="shared" ca="1" si="54"/>
        <v>0</v>
      </c>
      <c r="HD108" s="186">
        <f t="shared" ca="1" si="54"/>
        <v>0</v>
      </c>
    </row>
    <row r="109" spans="1:212" ht="16" customHeight="1">
      <c r="A109" s="356"/>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55"/>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56"/>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57"/>
        <v>0.99999999999999989</v>
      </c>
      <c r="EE109" s="356"/>
      <c r="EF109" s="28" t="s">
        <v>205</v>
      </c>
      <c r="EG109" s="186">
        <f t="shared" ca="1" si="58"/>
        <v>0</v>
      </c>
      <c r="EH109" s="186">
        <f t="shared" ca="1" si="52"/>
        <v>0</v>
      </c>
      <c r="EI109" s="186">
        <f t="shared" ca="1" si="52"/>
        <v>0</v>
      </c>
      <c r="EJ109" s="186">
        <f t="shared" ca="1" si="52"/>
        <v>0</v>
      </c>
      <c r="EK109" s="186">
        <f t="shared" ca="1" si="52"/>
        <v>0</v>
      </c>
      <c r="EL109" s="186">
        <f t="shared" ca="1" si="52"/>
        <v>0</v>
      </c>
      <c r="EM109" s="186">
        <f t="shared" ca="1" si="52"/>
        <v>0</v>
      </c>
      <c r="EN109" s="186">
        <f t="shared" ca="1" si="52"/>
        <v>0</v>
      </c>
      <c r="EO109" s="186">
        <f t="shared" ca="1" si="52"/>
        <v>0</v>
      </c>
      <c r="EP109" s="186">
        <f t="shared" ca="1" si="52"/>
        <v>0</v>
      </c>
      <c r="EQ109" s="186">
        <f t="shared" ca="1" si="52"/>
        <v>0</v>
      </c>
      <c r="ER109" s="186">
        <f t="shared" ca="1" si="52"/>
        <v>0</v>
      </c>
      <c r="EX109" s="356"/>
      <c r="EY109" s="28" t="s">
        <v>205</v>
      </c>
      <c r="EZ109" s="186">
        <f t="shared" ca="1" si="59"/>
        <v>0</v>
      </c>
      <c r="FA109" s="186">
        <f t="shared" ca="1" si="53"/>
        <v>0</v>
      </c>
      <c r="FB109" s="186">
        <f t="shared" ca="1" si="53"/>
        <v>0</v>
      </c>
      <c r="FC109" s="186">
        <f t="shared" ca="1" si="53"/>
        <v>0</v>
      </c>
      <c r="FD109" s="186">
        <f t="shared" ca="1" si="53"/>
        <v>41020.521353300042</v>
      </c>
      <c r="FE109" s="186">
        <f t="shared" ca="1" si="53"/>
        <v>0</v>
      </c>
      <c r="FF109" s="186">
        <f t="shared" ca="1" si="53"/>
        <v>0</v>
      </c>
      <c r="FG109" s="186">
        <f t="shared" ca="1" si="53"/>
        <v>0</v>
      </c>
      <c r="FH109" s="186">
        <f t="shared" ca="1" si="53"/>
        <v>0</v>
      </c>
      <c r="FI109" s="186">
        <f t="shared" ca="1" si="53"/>
        <v>0</v>
      </c>
      <c r="FJ109" s="186">
        <f t="shared" ca="1" si="53"/>
        <v>0</v>
      </c>
      <c r="FK109" s="186">
        <f t="shared" ca="1" si="53"/>
        <v>0</v>
      </c>
      <c r="GQ109" s="356"/>
      <c r="GR109" s="28" t="s">
        <v>205</v>
      </c>
      <c r="GS109" s="186">
        <f t="shared" ca="1" si="60"/>
        <v>0</v>
      </c>
      <c r="GT109" s="186">
        <f t="shared" ca="1" si="54"/>
        <v>0</v>
      </c>
      <c r="GU109" s="186">
        <f t="shared" ca="1" si="54"/>
        <v>0</v>
      </c>
      <c r="GV109" s="186">
        <f t="shared" ca="1" si="54"/>
        <v>0</v>
      </c>
      <c r="GW109" s="186">
        <f t="shared" ca="1" si="54"/>
        <v>42840.622134367157</v>
      </c>
      <c r="GX109" s="186">
        <f t="shared" ca="1" si="54"/>
        <v>0</v>
      </c>
      <c r="GY109" s="186">
        <f t="shared" ca="1" si="54"/>
        <v>0</v>
      </c>
      <c r="GZ109" s="186">
        <f t="shared" ca="1" si="54"/>
        <v>0</v>
      </c>
      <c r="HA109" s="186">
        <f t="shared" ca="1" si="54"/>
        <v>0</v>
      </c>
      <c r="HB109" s="186">
        <f t="shared" ca="1" si="54"/>
        <v>0</v>
      </c>
      <c r="HC109" s="186">
        <f t="shared" ca="1" si="54"/>
        <v>0</v>
      </c>
      <c r="HD109" s="186">
        <f t="shared" ca="1" si="54"/>
        <v>0</v>
      </c>
    </row>
    <row r="110" spans="1:212" ht="16" customHeight="1">
      <c r="A110" s="356"/>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55"/>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56"/>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57"/>
        <v>0.3902439024390244</v>
      </c>
      <c r="EE110" s="356"/>
      <c r="EF110" s="28" t="s">
        <v>206</v>
      </c>
      <c r="EG110" s="186">
        <f t="shared" ca="1" si="58"/>
        <v>0</v>
      </c>
      <c r="EH110" s="186">
        <f t="shared" ca="1" si="52"/>
        <v>0</v>
      </c>
      <c r="EI110" s="186">
        <f t="shared" ca="1" si="52"/>
        <v>0</v>
      </c>
      <c r="EJ110" s="186">
        <f t="shared" ca="1" si="52"/>
        <v>0</v>
      </c>
      <c r="EK110" s="186">
        <f t="shared" ca="1" si="52"/>
        <v>0</v>
      </c>
      <c r="EL110" s="186">
        <f t="shared" ca="1" si="52"/>
        <v>0</v>
      </c>
      <c r="EM110" s="186">
        <f t="shared" ca="1" si="52"/>
        <v>0</v>
      </c>
      <c r="EN110" s="186">
        <f t="shared" ca="1" si="52"/>
        <v>0</v>
      </c>
      <c r="EO110" s="186">
        <f t="shared" ca="1" si="52"/>
        <v>0</v>
      </c>
      <c r="EP110" s="186">
        <f t="shared" ca="1" si="52"/>
        <v>0</v>
      </c>
      <c r="EQ110" s="186">
        <f t="shared" ca="1" si="52"/>
        <v>0</v>
      </c>
      <c r="ER110" s="186">
        <f t="shared" ca="1" si="52"/>
        <v>0</v>
      </c>
      <c r="EX110" s="356"/>
      <c r="EY110" s="28" t="s">
        <v>206</v>
      </c>
      <c r="EZ110" s="186">
        <f t="shared" ca="1" si="59"/>
        <v>0</v>
      </c>
      <c r="FA110" s="186">
        <f t="shared" ca="1" si="53"/>
        <v>0</v>
      </c>
      <c r="FB110" s="186">
        <f t="shared" ca="1" si="53"/>
        <v>0</v>
      </c>
      <c r="FC110" s="186">
        <f t="shared" ca="1" si="53"/>
        <v>0</v>
      </c>
      <c r="FD110" s="186">
        <f t="shared" ca="1" si="53"/>
        <v>0</v>
      </c>
      <c r="FE110" s="186">
        <f t="shared" ca="1" si="53"/>
        <v>0</v>
      </c>
      <c r="FF110" s="186">
        <f t="shared" ca="1" si="53"/>
        <v>0</v>
      </c>
      <c r="FG110" s="186">
        <f t="shared" ca="1" si="53"/>
        <v>0</v>
      </c>
      <c r="FH110" s="186">
        <f t="shared" ca="1" si="53"/>
        <v>0</v>
      </c>
      <c r="FI110" s="186">
        <f t="shared" ca="1" si="53"/>
        <v>0</v>
      </c>
      <c r="FJ110" s="186">
        <f t="shared" ca="1" si="53"/>
        <v>0</v>
      </c>
      <c r="FK110" s="186">
        <f t="shared" ca="1" si="53"/>
        <v>0</v>
      </c>
      <c r="GQ110" s="356"/>
      <c r="GR110" s="28" t="s">
        <v>206</v>
      </c>
      <c r="GS110" s="186">
        <f t="shared" ca="1" si="60"/>
        <v>0</v>
      </c>
      <c r="GT110" s="186">
        <f t="shared" ca="1" si="54"/>
        <v>0</v>
      </c>
      <c r="GU110" s="186">
        <f t="shared" ca="1" si="54"/>
        <v>0</v>
      </c>
      <c r="GV110" s="186">
        <f t="shared" ca="1" si="54"/>
        <v>0</v>
      </c>
      <c r="GW110" s="186">
        <f t="shared" ca="1" si="54"/>
        <v>0</v>
      </c>
      <c r="GX110" s="186">
        <f t="shared" ca="1" si="54"/>
        <v>39064.949944705761</v>
      </c>
      <c r="GY110" s="186">
        <f t="shared" ca="1" si="54"/>
        <v>0</v>
      </c>
      <c r="GZ110" s="186">
        <f t="shared" ca="1" si="54"/>
        <v>0</v>
      </c>
      <c r="HA110" s="186">
        <f t="shared" ca="1" si="54"/>
        <v>0</v>
      </c>
      <c r="HB110" s="186">
        <f t="shared" ca="1" si="54"/>
        <v>0</v>
      </c>
      <c r="HC110" s="186">
        <f t="shared" ca="1" si="54"/>
        <v>0</v>
      </c>
      <c r="HD110" s="186">
        <f t="shared" ca="1" si="54"/>
        <v>0</v>
      </c>
    </row>
    <row r="111" spans="1:212" ht="16" customHeight="1">
      <c r="A111" s="356"/>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55"/>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56"/>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57"/>
        <v>1</v>
      </c>
      <c r="EE111" s="356"/>
      <c r="EF111" s="28" t="s">
        <v>15</v>
      </c>
      <c r="EG111" s="186">
        <f t="shared" ca="1" si="58"/>
        <v>0</v>
      </c>
      <c r="EH111" s="186">
        <f t="shared" ca="1" si="52"/>
        <v>0</v>
      </c>
      <c r="EI111" s="186">
        <f t="shared" ca="1" si="52"/>
        <v>0</v>
      </c>
      <c r="EJ111" s="186">
        <f t="shared" ca="1" si="52"/>
        <v>0</v>
      </c>
      <c r="EK111" s="186">
        <f t="shared" ca="1" si="52"/>
        <v>0</v>
      </c>
      <c r="EL111" s="186">
        <f t="shared" ca="1" si="52"/>
        <v>0</v>
      </c>
      <c r="EM111" s="186">
        <f t="shared" ca="1" si="52"/>
        <v>0</v>
      </c>
      <c r="EN111" s="186">
        <f t="shared" ca="1" si="52"/>
        <v>0</v>
      </c>
      <c r="EO111" s="186">
        <f t="shared" ca="1" si="52"/>
        <v>0</v>
      </c>
      <c r="EP111" s="186">
        <f t="shared" ca="1" si="52"/>
        <v>0</v>
      </c>
      <c r="EQ111" s="186">
        <f t="shared" ca="1" si="52"/>
        <v>0</v>
      </c>
      <c r="ER111" s="186">
        <f t="shared" ca="1" si="52"/>
        <v>0</v>
      </c>
      <c r="EX111" s="356"/>
      <c r="EY111" s="28" t="s">
        <v>15</v>
      </c>
      <c r="EZ111" s="186">
        <f t="shared" ca="1" si="59"/>
        <v>0</v>
      </c>
      <c r="FA111" s="186">
        <f t="shared" ca="1" si="53"/>
        <v>0</v>
      </c>
      <c r="FB111" s="186">
        <f t="shared" ca="1" si="53"/>
        <v>0</v>
      </c>
      <c r="FC111" s="186">
        <f t="shared" ca="1" si="53"/>
        <v>0</v>
      </c>
      <c r="FD111" s="186">
        <f t="shared" ca="1" si="53"/>
        <v>0</v>
      </c>
      <c r="FE111" s="186">
        <f t="shared" ca="1" si="53"/>
        <v>0</v>
      </c>
      <c r="FF111" s="186">
        <f t="shared" ca="1" si="53"/>
        <v>0</v>
      </c>
      <c r="FG111" s="186">
        <f t="shared" ca="1" si="53"/>
        <v>0</v>
      </c>
      <c r="FH111" s="186">
        <f t="shared" ca="1" si="53"/>
        <v>0</v>
      </c>
      <c r="FI111" s="186">
        <f t="shared" ca="1" si="53"/>
        <v>0</v>
      </c>
      <c r="FJ111" s="186">
        <f t="shared" ca="1" si="53"/>
        <v>0</v>
      </c>
      <c r="FK111" s="186">
        <f t="shared" ca="1" si="53"/>
        <v>0</v>
      </c>
      <c r="GQ111" s="356"/>
      <c r="GR111" s="28" t="s">
        <v>15</v>
      </c>
      <c r="GS111" s="186">
        <f t="shared" ca="1" si="60"/>
        <v>0</v>
      </c>
      <c r="GT111" s="186">
        <f t="shared" ca="1" si="54"/>
        <v>0</v>
      </c>
      <c r="GU111" s="186">
        <f t="shared" ca="1" si="54"/>
        <v>0</v>
      </c>
      <c r="GV111" s="186">
        <f t="shared" ca="1" si="54"/>
        <v>0</v>
      </c>
      <c r="GW111" s="186">
        <f t="shared" ca="1" si="54"/>
        <v>0</v>
      </c>
      <c r="GX111" s="186">
        <f t="shared" ca="1" si="54"/>
        <v>0</v>
      </c>
      <c r="GY111" s="186">
        <f t="shared" ca="1" si="54"/>
        <v>0</v>
      </c>
      <c r="GZ111" s="186">
        <f t="shared" ca="1" si="54"/>
        <v>0</v>
      </c>
      <c r="HA111" s="186">
        <f t="shared" ca="1" si="54"/>
        <v>0</v>
      </c>
      <c r="HB111" s="186">
        <f t="shared" ca="1" si="54"/>
        <v>0</v>
      </c>
      <c r="HC111" s="186">
        <f t="shared" ca="1" si="54"/>
        <v>0</v>
      </c>
      <c r="HD111" s="186">
        <f t="shared" ca="1" si="54"/>
        <v>0</v>
      </c>
    </row>
    <row r="112" spans="1:212" ht="16" customHeight="1">
      <c r="A112" s="356"/>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55"/>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56"/>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57"/>
        <v>4.8387096774193547E-2</v>
      </c>
      <c r="EE112" s="356"/>
      <c r="EF112" s="28" t="s">
        <v>208</v>
      </c>
      <c r="EG112" s="186">
        <f t="shared" ca="1" si="58"/>
        <v>0</v>
      </c>
      <c r="EH112" s="186">
        <f t="shared" ca="1" si="52"/>
        <v>0</v>
      </c>
      <c r="EI112" s="186">
        <f t="shared" ca="1" si="52"/>
        <v>0</v>
      </c>
      <c r="EJ112" s="186">
        <f t="shared" ca="1" si="52"/>
        <v>0</v>
      </c>
      <c r="EK112" s="186">
        <f t="shared" ca="1" si="52"/>
        <v>0</v>
      </c>
      <c r="EL112" s="186">
        <f t="shared" ca="1" si="52"/>
        <v>0</v>
      </c>
      <c r="EM112" s="186">
        <f t="shared" ca="1" si="52"/>
        <v>0</v>
      </c>
      <c r="EN112" s="186">
        <f t="shared" ca="1" si="52"/>
        <v>0</v>
      </c>
      <c r="EO112" s="186">
        <f t="shared" ca="1" si="52"/>
        <v>0</v>
      </c>
      <c r="EP112" s="186">
        <f t="shared" ca="1" si="52"/>
        <v>0</v>
      </c>
      <c r="EQ112" s="186">
        <f t="shared" ca="1" si="52"/>
        <v>0</v>
      </c>
      <c r="ER112" s="186">
        <f t="shared" ca="1" si="52"/>
        <v>0</v>
      </c>
      <c r="EX112" s="356"/>
      <c r="EY112" s="28" t="s">
        <v>208</v>
      </c>
      <c r="EZ112" s="186">
        <f t="shared" ca="1" si="59"/>
        <v>0</v>
      </c>
      <c r="FA112" s="186">
        <f t="shared" ca="1" si="53"/>
        <v>0</v>
      </c>
      <c r="FB112" s="186">
        <f t="shared" ca="1" si="53"/>
        <v>0</v>
      </c>
      <c r="FC112" s="186">
        <f t="shared" ca="1" si="53"/>
        <v>0</v>
      </c>
      <c r="FD112" s="186">
        <f t="shared" ca="1" si="53"/>
        <v>0</v>
      </c>
      <c r="FE112" s="186">
        <f t="shared" ca="1" si="53"/>
        <v>0</v>
      </c>
      <c r="FF112" s="186">
        <f t="shared" ca="1" si="53"/>
        <v>0</v>
      </c>
      <c r="FG112" s="186">
        <f t="shared" ca="1" si="53"/>
        <v>0</v>
      </c>
      <c r="FH112" s="186">
        <f t="shared" ca="1" si="53"/>
        <v>0</v>
      </c>
      <c r="FI112" s="186">
        <f t="shared" ca="1" si="53"/>
        <v>0</v>
      </c>
      <c r="FJ112" s="186">
        <f t="shared" ca="1" si="53"/>
        <v>0</v>
      </c>
      <c r="FK112" s="186">
        <f t="shared" ca="1" si="53"/>
        <v>0</v>
      </c>
      <c r="GQ112" s="356"/>
      <c r="GR112" s="28" t="s">
        <v>208</v>
      </c>
      <c r="GS112" s="186">
        <f t="shared" ca="1" si="60"/>
        <v>0</v>
      </c>
      <c r="GT112" s="186">
        <f t="shared" ca="1" si="54"/>
        <v>0</v>
      </c>
      <c r="GU112" s="186">
        <f t="shared" ca="1" si="54"/>
        <v>0</v>
      </c>
      <c r="GV112" s="186">
        <f t="shared" ca="1" si="54"/>
        <v>0</v>
      </c>
      <c r="GW112" s="186">
        <f t="shared" ca="1" si="54"/>
        <v>0</v>
      </c>
      <c r="GX112" s="186">
        <f t="shared" ca="1" si="54"/>
        <v>0</v>
      </c>
      <c r="GY112" s="186">
        <f t="shared" ca="1" si="54"/>
        <v>0</v>
      </c>
      <c r="GZ112" s="186">
        <f t="shared" ca="1" si="54"/>
        <v>0</v>
      </c>
      <c r="HA112" s="186">
        <f t="shared" ca="1" si="54"/>
        <v>0</v>
      </c>
      <c r="HB112" s="186">
        <f t="shared" ca="1" si="54"/>
        <v>0</v>
      </c>
      <c r="HC112" s="186">
        <f t="shared" ca="1" si="54"/>
        <v>0</v>
      </c>
      <c r="HD112" s="186">
        <f t="shared" ca="1" si="54"/>
        <v>0</v>
      </c>
    </row>
    <row r="113" spans="1:212" ht="16" customHeight="1">
      <c r="A113" s="356"/>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55"/>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56"/>
        <v>0</v>
      </c>
      <c r="CQ113" s="186">
        <f ca="1"/>
        <v>0</v>
      </c>
      <c r="CR113" s="186">
        <f ca="1"/>
        <v>0</v>
      </c>
      <c r="CS113" s="186">
        <f ca="1"/>
        <v>0</v>
      </c>
      <c r="CT113" s="186">
        <f ca="1"/>
        <v>0</v>
      </c>
      <c r="CU113" s="186">
        <f ca="1"/>
        <v>0</v>
      </c>
      <c r="CV113" s="186">
        <f ca="1"/>
        <v>0</v>
      </c>
      <c r="CW113" s="186">
        <f ca="1"/>
        <v>1</v>
      </c>
      <c r="CX113" s="186">
        <f ca="1"/>
        <v>0</v>
      </c>
      <c r="CY113" s="186">
        <f ca="1"/>
        <v>0</v>
      </c>
      <c r="DA113" s="27">
        <f t="shared" ca="1" si="57"/>
        <v>1</v>
      </c>
      <c r="EE113" s="356"/>
      <c r="EF113" s="28" t="s">
        <v>21</v>
      </c>
      <c r="EG113" s="186">
        <f t="shared" ca="1" si="58"/>
        <v>0</v>
      </c>
      <c r="EH113" s="186">
        <f t="shared" ca="1" si="52"/>
        <v>0</v>
      </c>
      <c r="EI113" s="186">
        <f t="shared" ca="1" si="52"/>
        <v>0</v>
      </c>
      <c r="EJ113" s="186">
        <f t="shared" ca="1" si="52"/>
        <v>0</v>
      </c>
      <c r="EK113" s="186">
        <f t="shared" ca="1" si="52"/>
        <v>0</v>
      </c>
      <c r="EL113" s="186">
        <f t="shared" ca="1" si="52"/>
        <v>0</v>
      </c>
      <c r="EM113" s="186">
        <f t="shared" ca="1" si="52"/>
        <v>0</v>
      </c>
      <c r="EN113" s="186">
        <f t="shared" ca="1" si="52"/>
        <v>0</v>
      </c>
      <c r="EO113" s="186">
        <f t="shared" ca="1" si="52"/>
        <v>0</v>
      </c>
      <c r="EP113" s="186">
        <f t="shared" ca="1" si="52"/>
        <v>0</v>
      </c>
      <c r="EQ113" s="186">
        <f t="shared" ca="1" si="52"/>
        <v>0</v>
      </c>
      <c r="ER113" s="186">
        <f t="shared" ca="1" si="52"/>
        <v>0</v>
      </c>
      <c r="EX113" s="356"/>
      <c r="EY113" s="28" t="s">
        <v>21</v>
      </c>
      <c r="EZ113" s="186">
        <f t="shared" ca="1" si="59"/>
        <v>0</v>
      </c>
      <c r="FA113" s="186">
        <f t="shared" ca="1" si="53"/>
        <v>0</v>
      </c>
      <c r="FB113" s="186">
        <f t="shared" ca="1" si="53"/>
        <v>0</v>
      </c>
      <c r="FC113" s="186">
        <f t="shared" ca="1" si="53"/>
        <v>0</v>
      </c>
      <c r="FD113" s="186">
        <f t="shared" ca="1" si="53"/>
        <v>0</v>
      </c>
      <c r="FE113" s="186">
        <f t="shared" ca="1" si="53"/>
        <v>0</v>
      </c>
      <c r="FF113" s="186">
        <f t="shared" ca="1" si="53"/>
        <v>0</v>
      </c>
      <c r="FG113" s="186">
        <f t="shared" ca="1" si="53"/>
        <v>0</v>
      </c>
      <c r="FH113" s="186">
        <f t="shared" ca="1" si="53"/>
        <v>0</v>
      </c>
      <c r="FI113" s="186">
        <f t="shared" ca="1" si="53"/>
        <v>0</v>
      </c>
      <c r="FJ113" s="186">
        <f t="shared" ca="1" si="53"/>
        <v>0</v>
      </c>
      <c r="FK113" s="186">
        <f t="shared" ca="1" si="53"/>
        <v>0</v>
      </c>
      <c r="GQ113" s="356"/>
      <c r="GR113" s="28" t="s">
        <v>21</v>
      </c>
      <c r="GS113" s="186">
        <f t="shared" ca="1" si="60"/>
        <v>0</v>
      </c>
      <c r="GT113" s="186">
        <f t="shared" ca="1" si="54"/>
        <v>0</v>
      </c>
      <c r="GU113" s="186">
        <f t="shared" ca="1" si="54"/>
        <v>0</v>
      </c>
      <c r="GV113" s="186">
        <f t="shared" ca="1" si="54"/>
        <v>0</v>
      </c>
      <c r="GW113" s="186">
        <f t="shared" ca="1" si="54"/>
        <v>0</v>
      </c>
      <c r="GX113" s="186">
        <f t="shared" ca="1" si="54"/>
        <v>0</v>
      </c>
      <c r="GY113" s="186">
        <f t="shared" ca="1" si="54"/>
        <v>0</v>
      </c>
      <c r="GZ113" s="186">
        <f t="shared" ca="1" si="54"/>
        <v>0</v>
      </c>
      <c r="HA113" s="186">
        <f t="shared" ca="1" si="54"/>
        <v>0</v>
      </c>
      <c r="HB113" s="186">
        <f t="shared" ca="1" si="54"/>
        <v>0</v>
      </c>
      <c r="HC113" s="186">
        <f t="shared" ca="1" si="54"/>
        <v>0</v>
      </c>
      <c r="HD113" s="186">
        <f t="shared" ca="1" si="54"/>
        <v>0</v>
      </c>
    </row>
    <row r="114" spans="1:212" ht="16" customHeight="1">
      <c r="A114" s="356"/>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55"/>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56"/>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57"/>
        <v>4.3824701195219126E-2</v>
      </c>
      <c r="EE114" s="356"/>
      <c r="EF114" s="28" t="s">
        <v>207</v>
      </c>
      <c r="EG114" s="186">
        <f t="shared" ca="1" si="58"/>
        <v>0</v>
      </c>
      <c r="EH114" s="186">
        <f t="shared" ca="1" si="52"/>
        <v>0</v>
      </c>
      <c r="EI114" s="186">
        <f t="shared" ca="1" si="52"/>
        <v>0</v>
      </c>
      <c r="EJ114" s="186">
        <f t="shared" ca="1" si="52"/>
        <v>0</v>
      </c>
      <c r="EK114" s="186">
        <f t="shared" ca="1" si="52"/>
        <v>0</v>
      </c>
      <c r="EL114" s="186">
        <f t="shared" ca="1" si="52"/>
        <v>0</v>
      </c>
      <c r="EM114" s="186">
        <f t="shared" ca="1" si="52"/>
        <v>0</v>
      </c>
      <c r="EN114" s="186">
        <f t="shared" ca="1" si="52"/>
        <v>0</v>
      </c>
      <c r="EO114" s="186">
        <f t="shared" ca="1" si="52"/>
        <v>0</v>
      </c>
      <c r="EP114" s="186">
        <f t="shared" ca="1" si="52"/>
        <v>0</v>
      </c>
      <c r="EQ114" s="186">
        <f t="shared" ca="1" si="52"/>
        <v>0</v>
      </c>
      <c r="ER114" s="186">
        <f t="shared" ca="1" si="52"/>
        <v>0</v>
      </c>
      <c r="EX114" s="356"/>
      <c r="EY114" s="28" t="s">
        <v>207</v>
      </c>
      <c r="EZ114" s="186">
        <f t="shared" ca="1" si="59"/>
        <v>0</v>
      </c>
      <c r="FA114" s="186">
        <f t="shared" ca="1" si="53"/>
        <v>0</v>
      </c>
      <c r="FB114" s="186">
        <f t="shared" ca="1" si="53"/>
        <v>0</v>
      </c>
      <c r="FC114" s="186">
        <f t="shared" ca="1" si="53"/>
        <v>0</v>
      </c>
      <c r="FD114" s="186">
        <f t="shared" ca="1" si="53"/>
        <v>0</v>
      </c>
      <c r="FE114" s="186">
        <f t="shared" ca="1" si="53"/>
        <v>0</v>
      </c>
      <c r="FF114" s="186">
        <f t="shared" ca="1" si="53"/>
        <v>0</v>
      </c>
      <c r="FG114" s="186">
        <f t="shared" ca="1" si="53"/>
        <v>0</v>
      </c>
      <c r="FH114" s="186">
        <f t="shared" ca="1" si="53"/>
        <v>0</v>
      </c>
      <c r="FI114" s="186">
        <f t="shared" ca="1" si="53"/>
        <v>0</v>
      </c>
      <c r="FJ114" s="186">
        <f t="shared" ca="1" si="53"/>
        <v>0</v>
      </c>
      <c r="FK114" s="186">
        <f t="shared" ca="1" si="53"/>
        <v>0</v>
      </c>
      <c r="GQ114" s="356"/>
      <c r="GR114" s="28" t="s">
        <v>207</v>
      </c>
      <c r="GS114" s="186">
        <f t="shared" ca="1" si="60"/>
        <v>0</v>
      </c>
      <c r="GT114" s="186">
        <f t="shared" ca="1" si="54"/>
        <v>0</v>
      </c>
      <c r="GU114" s="186">
        <f t="shared" ca="1" si="54"/>
        <v>0</v>
      </c>
      <c r="GV114" s="186">
        <f t="shared" ca="1" si="54"/>
        <v>0</v>
      </c>
      <c r="GW114" s="186">
        <f t="shared" ca="1" si="54"/>
        <v>0</v>
      </c>
      <c r="GX114" s="186">
        <f t="shared" ca="1" si="54"/>
        <v>0</v>
      </c>
      <c r="GY114" s="186">
        <f t="shared" ca="1" si="54"/>
        <v>0</v>
      </c>
      <c r="GZ114" s="186">
        <f t="shared" ca="1" si="54"/>
        <v>0</v>
      </c>
      <c r="HA114" s="186">
        <f t="shared" ca="1" si="54"/>
        <v>0</v>
      </c>
      <c r="HB114" s="186">
        <f t="shared" ca="1" si="54"/>
        <v>0</v>
      </c>
      <c r="HC114" s="186">
        <f t="shared" ca="1" si="54"/>
        <v>0</v>
      </c>
      <c r="HD114" s="186">
        <f t="shared" ca="1" si="54"/>
        <v>0</v>
      </c>
    </row>
    <row r="115" spans="1:212" ht="16" customHeight="1">
      <c r="A115" s="356"/>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55"/>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56"/>
        <v>0</v>
      </c>
      <c r="CQ115" s="186">
        <f ca="1"/>
        <v>0</v>
      </c>
      <c r="CR115" s="186">
        <f ca="1"/>
        <v>0</v>
      </c>
      <c r="CS115" s="186">
        <f ca="1"/>
        <v>0</v>
      </c>
      <c r="CT115" s="186">
        <f ca="1"/>
        <v>0</v>
      </c>
      <c r="CU115" s="186">
        <f ca="1"/>
        <v>0</v>
      </c>
      <c r="CV115" s="186">
        <f ca="1"/>
        <v>0</v>
      </c>
      <c r="CW115" s="186">
        <f ca="1"/>
        <v>0</v>
      </c>
      <c r="CX115" s="186">
        <f ca="1"/>
        <v>0</v>
      </c>
      <c r="CY115" s="186">
        <f ca="1"/>
        <v>1</v>
      </c>
      <c r="DA115" s="27">
        <f t="shared" ca="1" si="57"/>
        <v>1</v>
      </c>
      <c r="EE115" s="356"/>
      <c r="EF115" s="28" t="s">
        <v>20</v>
      </c>
      <c r="EG115" s="186">
        <f t="shared" ca="1" si="58"/>
        <v>0</v>
      </c>
      <c r="EH115" s="186">
        <f t="shared" ca="1" si="52"/>
        <v>0</v>
      </c>
      <c r="EI115" s="186">
        <f t="shared" ca="1" si="52"/>
        <v>0</v>
      </c>
      <c r="EJ115" s="186">
        <f t="shared" ca="1" si="52"/>
        <v>0</v>
      </c>
      <c r="EK115" s="186">
        <f t="shared" ca="1" si="52"/>
        <v>0</v>
      </c>
      <c r="EL115" s="186">
        <f t="shared" ca="1" si="52"/>
        <v>0</v>
      </c>
      <c r="EM115" s="186">
        <f t="shared" ca="1" si="52"/>
        <v>0</v>
      </c>
      <c r="EN115" s="186">
        <f t="shared" ca="1" si="52"/>
        <v>0</v>
      </c>
      <c r="EO115" s="186">
        <f t="shared" ca="1" si="52"/>
        <v>0</v>
      </c>
      <c r="EP115" s="186">
        <f t="shared" ca="1" si="52"/>
        <v>0</v>
      </c>
      <c r="EQ115" s="186">
        <f t="shared" ca="1" si="52"/>
        <v>0</v>
      </c>
      <c r="ER115" s="186">
        <f t="shared" ca="1" si="52"/>
        <v>0</v>
      </c>
      <c r="EX115" s="356"/>
      <c r="EY115" s="28" t="s">
        <v>20</v>
      </c>
      <c r="EZ115" s="186">
        <f t="shared" ca="1" si="59"/>
        <v>0</v>
      </c>
      <c r="FA115" s="186">
        <f t="shared" ca="1" si="53"/>
        <v>0</v>
      </c>
      <c r="FB115" s="186">
        <f t="shared" ca="1" si="53"/>
        <v>0</v>
      </c>
      <c r="FC115" s="186">
        <f t="shared" ca="1" si="53"/>
        <v>0</v>
      </c>
      <c r="FD115" s="186">
        <f t="shared" ca="1" si="53"/>
        <v>0</v>
      </c>
      <c r="FE115" s="186">
        <f t="shared" ca="1" si="53"/>
        <v>0</v>
      </c>
      <c r="FF115" s="186">
        <f t="shared" ca="1" si="53"/>
        <v>0</v>
      </c>
      <c r="FG115" s="186">
        <f t="shared" ca="1" si="53"/>
        <v>0</v>
      </c>
      <c r="FH115" s="186">
        <f t="shared" ca="1" si="53"/>
        <v>0</v>
      </c>
      <c r="FI115" s="186">
        <f t="shared" ca="1" si="53"/>
        <v>0</v>
      </c>
      <c r="FJ115" s="186">
        <f t="shared" ca="1" si="53"/>
        <v>0</v>
      </c>
      <c r="FK115" s="186">
        <f t="shared" ca="1" si="53"/>
        <v>0</v>
      </c>
      <c r="GQ115" s="356"/>
      <c r="GR115" s="28" t="s">
        <v>20</v>
      </c>
      <c r="GS115" s="186">
        <f t="shared" ca="1" si="60"/>
        <v>0</v>
      </c>
      <c r="GT115" s="186">
        <f t="shared" ca="1" si="54"/>
        <v>0</v>
      </c>
      <c r="GU115" s="186">
        <f t="shared" ca="1" si="54"/>
        <v>0</v>
      </c>
      <c r="GV115" s="186">
        <f t="shared" ca="1" si="54"/>
        <v>0</v>
      </c>
      <c r="GW115" s="186">
        <f t="shared" ca="1" si="54"/>
        <v>0</v>
      </c>
      <c r="GX115" s="186">
        <f t="shared" ca="1" si="54"/>
        <v>0</v>
      </c>
      <c r="GY115" s="186">
        <f t="shared" ca="1" si="54"/>
        <v>0</v>
      </c>
      <c r="GZ115" s="186">
        <f t="shared" ca="1" si="54"/>
        <v>0</v>
      </c>
      <c r="HA115" s="186">
        <f t="shared" ca="1" si="54"/>
        <v>0</v>
      </c>
      <c r="HB115" s="186">
        <f t="shared" ca="1" si="54"/>
        <v>0</v>
      </c>
      <c r="HC115" s="186">
        <f t="shared" ca="1" si="54"/>
        <v>0</v>
      </c>
      <c r="HD115" s="186">
        <f t="shared" ca="1" si="54"/>
        <v>0</v>
      </c>
    </row>
    <row r="116" spans="1:212" ht="16" customHeight="1">
      <c r="A116" s="356"/>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55"/>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56"/>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57"/>
        <v>1.886792452830189E-2</v>
      </c>
      <c r="EE116" s="356"/>
      <c r="EF116" s="28" t="s">
        <v>209</v>
      </c>
      <c r="EG116" s="186">
        <f t="shared" ca="1" si="58"/>
        <v>0</v>
      </c>
      <c r="EH116" s="186">
        <f t="shared" ca="1" si="52"/>
        <v>0</v>
      </c>
      <c r="EI116" s="186">
        <f t="shared" ca="1" si="52"/>
        <v>0</v>
      </c>
      <c r="EJ116" s="186">
        <f t="shared" ca="1" si="52"/>
        <v>0</v>
      </c>
      <c r="EK116" s="186">
        <f t="shared" ca="1" si="52"/>
        <v>0</v>
      </c>
      <c r="EL116" s="186">
        <f t="shared" ca="1" si="52"/>
        <v>0</v>
      </c>
      <c r="EM116" s="186">
        <f t="shared" ca="1" si="52"/>
        <v>0</v>
      </c>
      <c r="EN116" s="186">
        <f t="shared" ca="1" si="52"/>
        <v>0</v>
      </c>
      <c r="EO116" s="186">
        <f t="shared" ca="1" si="52"/>
        <v>0</v>
      </c>
      <c r="EP116" s="186">
        <f t="shared" ca="1" si="52"/>
        <v>0</v>
      </c>
      <c r="EQ116" s="186">
        <f t="shared" ca="1" si="52"/>
        <v>0</v>
      </c>
      <c r="ER116" s="186">
        <f t="shared" ca="1" si="52"/>
        <v>0</v>
      </c>
      <c r="EX116" s="356"/>
      <c r="EY116" s="28" t="s">
        <v>209</v>
      </c>
      <c r="EZ116" s="186">
        <f t="shared" ca="1" si="59"/>
        <v>0</v>
      </c>
      <c r="FA116" s="186">
        <f t="shared" ca="1" si="53"/>
        <v>0</v>
      </c>
      <c r="FB116" s="186">
        <f t="shared" ca="1" si="53"/>
        <v>0</v>
      </c>
      <c r="FC116" s="186">
        <f t="shared" ca="1" si="53"/>
        <v>0</v>
      </c>
      <c r="FD116" s="186">
        <f t="shared" ca="1" si="53"/>
        <v>0</v>
      </c>
      <c r="FE116" s="186">
        <f t="shared" ca="1" si="53"/>
        <v>0</v>
      </c>
      <c r="FF116" s="186">
        <f t="shared" ca="1" si="53"/>
        <v>0</v>
      </c>
      <c r="FG116" s="186">
        <f t="shared" ca="1" si="53"/>
        <v>0</v>
      </c>
      <c r="FH116" s="186">
        <f t="shared" ca="1" si="53"/>
        <v>0</v>
      </c>
      <c r="FI116" s="186">
        <f t="shared" ca="1" si="53"/>
        <v>0</v>
      </c>
      <c r="FJ116" s="186">
        <f t="shared" ca="1" si="53"/>
        <v>0</v>
      </c>
      <c r="FK116" s="186">
        <f t="shared" ca="1" si="53"/>
        <v>0</v>
      </c>
      <c r="GQ116" s="356"/>
      <c r="GR116" s="28" t="s">
        <v>209</v>
      </c>
      <c r="GS116" s="186">
        <f t="shared" ca="1" si="60"/>
        <v>0</v>
      </c>
      <c r="GT116" s="186">
        <f t="shared" ca="1" si="54"/>
        <v>0</v>
      </c>
      <c r="GU116" s="186">
        <f t="shared" ca="1" si="54"/>
        <v>0</v>
      </c>
      <c r="GV116" s="186">
        <f t="shared" ca="1" si="54"/>
        <v>0</v>
      </c>
      <c r="GW116" s="186">
        <f t="shared" ca="1" si="54"/>
        <v>0</v>
      </c>
      <c r="GX116" s="186">
        <f t="shared" ca="1" si="54"/>
        <v>0</v>
      </c>
      <c r="GY116" s="186">
        <f t="shared" ca="1" si="54"/>
        <v>0</v>
      </c>
      <c r="GZ116" s="186">
        <f t="shared" ca="1" si="54"/>
        <v>0</v>
      </c>
      <c r="HA116" s="186">
        <f t="shared" ca="1" si="54"/>
        <v>0</v>
      </c>
      <c r="HB116" s="186">
        <f t="shared" ca="1" si="54"/>
        <v>0</v>
      </c>
      <c r="HC116" s="186">
        <f t="shared" ca="1" si="54"/>
        <v>0</v>
      </c>
      <c r="HD116" s="186">
        <f t="shared" ca="1" si="54"/>
        <v>0</v>
      </c>
    </row>
    <row r="117" spans="1:212" ht="16" customHeight="1">
      <c r="A117" s="23"/>
      <c r="C117" s="335"/>
      <c r="D117" s="335"/>
      <c r="E117" s="335"/>
      <c r="F117" s="335"/>
      <c r="G117" s="335"/>
      <c r="H117" s="335"/>
      <c r="I117" s="335"/>
      <c r="J117" s="335"/>
      <c r="K117" s="335"/>
      <c r="L117" s="335"/>
      <c r="M117" s="335"/>
      <c r="N117" s="335"/>
      <c r="O117" s="22"/>
      <c r="P117" s="363" t="s">
        <v>391</v>
      </c>
      <c r="Q117" s="363"/>
      <c r="R117" s="363"/>
      <c r="S117" s="363"/>
      <c r="T117" s="363"/>
      <c r="U117" s="363"/>
      <c r="V117" s="363"/>
      <c r="W117" s="363"/>
      <c r="X117" s="363"/>
      <c r="AL117" s="335" t="s">
        <v>109</v>
      </c>
      <c r="AU117" s="363" t="s">
        <v>412</v>
      </c>
      <c r="AV117" s="363"/>
      <c r="AW117" s="363"/>
      <c r="AX117" s="363"/>
      <c r="AY117" s="363"/>
      <c r="AZ117" s="363"/>
      <c r="BA117" s="363"/>
      <c r="BB117" s="363"/>
      <c r="BC117" s="363"/>
      <c r="BD117" s="363"/>
      <c r="BE117" s="363"/>
      <c r="BF117" s="363"/>
      <c r="BJ117" s="363" t="s">
        <v>413</v>
      </c>
      <c r="BK117" s="363"/>
      <c r="BL117" s="363"/>
      <c r="BM117" s="363"/>
      <c r="BN117" s="363"/>
      <c r="BO117" s="363"/>
      <c r="BP117" s="363"/>
      <c r="BQ117" s="363"/>
      <c r="BR117" s="363"/>
      <c r="BS117" s="363"/>
      <c r="BT117" s="363"/>
      <c r="BU117" s="363"/>
      <c r="BY117" s="363" t="s">
        <v>135</v>
      </c>
      <c r="BZ117" s="363"/>
      <c r="CA117" s="363"/>
      <c r="CB117" s="363"/>
      <c r="CC117" s="363"/>
      <c r="CD117" s="363"/>
      <c r="CE117" s="363"/>
      <c r="CF117" s="363"/>
      <c r="CG117" s="363"/>
      <c r="CH117" s="363"/>
      <c r="CI117" s="363"/>
      <c r="CJ117" s="363"/>
      <c r="CL117" s="5" t="s">
        <v>416</v>
      </c>
      <c r="CM117" s="22" t="s">
        <v>417</v>
      </c>
      <c r="CQ117" s="374" t="s">
        <v>418</v>
      </c>
      <c r="CR117" s="374"/>
      <c r="CS117" s="374"/>
      <c r="CT117" s="374"/>
      <c r="CU117" s="374"/>
      <c r="CV117" s="374"/>
      <c r="CW117" s="374"/>
      <c r="CX117" s="374"/>
      <c r="CY117" s="374"/>
      <c r="EG117" s="386" t="s">
        <v>426</v>
      </c>
      <c r="EH117" s="386"/>
      <c r="EI117" s="386"/>
      <c r="EJ117" s="386"/>
      <c r="EK117" s="386"/>
      <c r="EL117" s="386"/>
      <c r="EM117" s="386"/>
      <c r="EN117" s="386"/>
      <c r="EO117" s="386"/>
      <c r="EP117" s="386"/>
      <c r="EQ117" s="386"/>
      <c r="ER117" s="386"/>
      <c r="EZ117" s="386" t="s">
        <v>436</v>
      </c>
      <c r="FA117" s="386"/>
      <c r="FB117" s="386"/>
      <c r="FC117" s="386"/>
      <c r="FD117" s="386"/>
      <c r="FE117" s="386"/>
      <c r="FF117" s="386"/>
      <c r="FG117" s="386"/>
      <c r="FH117" s="386"/>
      <c r="FI117" s="386"/>
      <c r="FJ117" s="386"/>
      <c r="FK117" s="386"/>
      <c r="GS117" s="386" t="s">
        <v>436</v>
      </c>
      <c r="GT117" s="386"/>
      <c r="GU117" s="386"/>
      <c r="GV117" s="386"/>
      <c r="GW117" s="386"/>
      <c r="GX117" s="386"/>
      <c r="GY117" s="386"/>
      <c r="GZ117" s="386"/>
      <c r="HA117" s="386"/>
      <c r="HB117" s="386"/>
      <c r="HC117" s="386"/>
      <c r="HD117" s="386"/>
    </row>
    <row r="118" spans="1:212" ht="16" customHeight="1">
      <c r="A118" s="23"/>
      <c r="C118" s="335"/>
      <c r="D118" s="335"/>
      <c r="E118" s="335"/>
      <c r="F118" s="335"/>
      <c r="G118" s="335"/>
      <c r="H118" s="335"/>
      <c r="I118" s="335"/>
      <c r="J118" s="335"/>
      <c r="K118" s="335"/>
      <c r="L118" s="335"/>
      <c r="M118" s="335"/>
      <c r="N118" s="335"/>
      <c r="O118" s="22"/>
      <c r="P118" s="186">
        <f t="shared" ref="P118:X118" si="61">SUM(P105:P116)</f>
        <v>-2075</v>
      </c>
      <c r="Q118" s="186">
        <f t="shared" si="61"/>
        <v>-2575</v>
      </c>
      <c r="R118" s="186">
        <f t="shared" si="61"/>
        <v>-550</v>
      </c>
      <c r="S118" s="186">
        <f t="shared" si="61"/>
        <v>-50</v>
      </c>
      <c r="T118" s="186">
        <f t="shared" si="61"/>
        <v>-5075</v>
      </c>
      <c r="U118" s="186">
        <f t="shared" si="61"/>
        <v>-9700</v>
      </c>
      <c r="V118" s="186">
        <f t="shared" si="61"/>
        <v>-125</v>
      </c>
      <c r="W118" s="186">
        <f t="shared" si="61"/>
        <v>-350</v>
      </c>
      <c r="X118" s="186">
        <f t="shared" si="61"/>
        <v>-750</v>
      </c>
      <c r="AL118" s="335"/>
    </row>
    <row r="119" spans="1:212" ht="16" customHeight="1">
      <c r="A119" s="23"/>
      <c r="C119" s="335"/>
      <c r="D119" s="335"/>
      <c r="E119" s="335"/>
      <c r="F119" s="335"/>
      <c r="G119" s="335"/>
      <c r="H119" s="335"/>
      <c r="I119" s="335"/>
      <c r="J119" s="335"/>
      <c r="K119" s="335"/>
      <c r="L119" s="335"/>
      <c r="M119" s="335"/>
      <c r="N119" s="335"/>
      <c r="O119" s="22"/>
      <c r="P119" s="363" t="s">
        <v>401</v>
      </c>
      <c r="Q119" s="363"/>
      <c r="R119" s="363"/>
      <c r="S119" s="363"/>
      <c r="T119" s="363"/>
      <c r="U119" s="363"/>
      <c r="V119" s="363"/>
      <c r="W119" s="363"/>
      <c r="X119" s="363"/>
      <c r="AL119" s="335"/>
    </row>
    <row r="120" spans="1:21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212" ht="18" customHeight="1">
      <c r="O121" s="145"/>
      <c r="P121" s="338"/>
      <c r="Q121" s="338"/>
      <c r="R121" s="338"/>
      <c r="S121" s="338"/>
      <c r="T121" s="338"/>
      <c r="U121" s="338"/>
      <c r="V121" s="338"/>
      <c r="W121" s="338"/>
      <c r="X121" s="338"/>
      <c r="Y121" s="25"/>
      <c r="Z121" s="25"/>
    </row>
    <row r="122" spans="1:212">
      <c r="K122" s="145"/>
      <c r="L122" s="145"/>
      <c r="M122" s="338"/>
      <c r="N122" s="338"/>
      <c r="O122" s="338"/>
      <c r="P122" s="338"/>
      <c r="Q122" s="338"/>
      <c r="R122" s="338"/>
      <c r="S122" s="338"/>
      <c r="T122" s="338"/>
      <c r="U122" s="338"/>
      <c r="V122" s="338"/>
      <c r="W122" s="338"/>
      <c r="X122" s="338"/>
      <c r="Y122" s="25"/>
      <c r="Z122" s="25"/>
    </row>
    <row r="123" spans="1:212">
      <c r="K123" s="25"/>
      <c r="L123" s="25"/>
      <c r="M123" s="25"/>
      <c r="N123" s="25"/>
      <c r="O123" s="70"/>
      <c r="P123" s="70"/>
      <c r="Q123" s="70"/>
      <c r="R123" s="70"/>
      <c r="S123" s="70"/>
      <c r="T123" s="70"/>
      <c r="U123" s="70"/>
      <c r="V123" s="70"/>
      <c r="W123" s="70"/>
      <c r="X123" s="70"/>
      <c r="Y123" s="70"/>
      <c r="Z123" s="32"/>
      <c r="AA123" s="32"/>
      <c r="AE123" s="22"/>
      <c r="AN123" s="22"/>
    </row>
    <row r="125" spans="1:212" ht="47">
      <c r="A125" s="366" t="s">
        <v>121</v>
      </c>
      <c r="B125" s="366"/>
      <c r="C125" s="366"/>
      <c r="D125" s="366"/>
      <c r="E125" s="366"/>
      <c r="F125" s="366"/>
      <c r="G125" s="366"/>
      <c r="H125" s="366"/>
      <c r="I125" s="366"/>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212" ht="16" customHeight="1">
      <c r="AN126" s="36"/>
    </row>
    <row r="127" spans="1:212">
      <c r="A127" s="363" t="s">
        <v>122</v>
      </c>
      <c r="B127" s="363"/>
      <c r="C127" s="363"/>
      <c r="D127" s="363"/>
      <c r="E127" s="363"/>
      <c r="F127" s="363"/>
      <c r="G127" s="363"/>
      <c r="H127" s="363"/>
      <c r="I127" s="363"/>
      <c r="J127" s="19"/>
      <c r="K127" s="19"/>
      <c r="M127" s="6"/>
      <c r="N127" s="6"/>
      <c r="O127" s="6"/>
      <c r="P127" s="6"/>
      <c r="Q127" s="6"/>
      <c r="R127" s="6"/>
      <c r="S127" s="6"/>
      <c r="T127" s="6"/>
      <c r="U127" s="6"/>
      <c r="AN127" s="36"/>
    </row>
    <row r="128" spans="1:21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6" t="s">
        <v>173</v>
      </c>
      <c r="B129" s="28" t="s">
        <v>14</v>
      </c>
      <c r="C129" s="186">
        <f t="array" ref="C129:C140">TRANSPOSE(C99:N99)</f>
        <v>50000</v>
      </c>
      <c r="D129" s="338"/>
      <c r="E129" s="186">
        <f>AL105</f>
        <v>-50000</v>
      </c>
      <c r="F129" s="338"/>
      <c r="G129" s="76">
        <f t="shared" ref="G129:G140" si="62">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6"/>
      <c r="B130" s="28" t="s">
        <v>203</v>
      </c>
      <c r="C130" s="186">
        <v>0</v>
      </c>
      <c r="D130" s="338"/>
      <c r="E130" s="186">
        <f t="shared" ref="E130:E140" si="63">AL106</f>
        <v>0</v>
      </c>
      <c r="F130" s="338"/>
      <c r="G130" s="76">
        <f t="shared" si="62"/>
        <v>0</v>
      </c>
      <c r="H130" s="338"/>
      <c r="I130" s="27">
        <f t="shared" ref="I130:I140" si="64">C130+E130-G130</f>
        <v>0</v>
      </c>
      <c r="J130" s="338"/>
      <c r="K130" s="338"/>
      <c r="L130" s="25"/>
      <c r="M130" s="338"/>
      <c r="N130" s="338"/>
      <c r="O130" s="338"/>
      <c r="P130" s="338"/>
      <c r="Q130" s="338"/>
      <c r="R130" s="338"/>
      <c r="S130" s="338"/>
      <c r="T130" s="338"/>
      <c r="U130" s="338"/>
      <c r="V130" s="25"/>
      <c r="W130" s="338"/>
      <c r="AN130" s="36"/>
    </row>
    <row r="131" spans="1:40">
      <c r="A131" s="356"/>
      <c r="B131" s="28" t="s">
        <v>204</v>
      </c>
      <c r="C131" s="186">
        <v>0</v>
      </c>
      <c r="D131" s="338"/>
      <c r="E131" s="186">
        <f t="shared" si="63"/>
        <v>0</v>
      </c>
      <c r="G131" s="76">
        <f t="shared" si="62"/>
        <v>0</v>
      </c>
      <c r="I131" s="27">
        <f t="shared" si="64"/>
        <v>0</v>
      </c>
      <c r="J131" s="338"/>
      <c r="K131" s="338"/>
      <c r="L131" s="336"/>
      <c r="M131" s="338"/>
      <c r="N131" s="338"/>
      <c r="O131" s="338"/>
      <c r="P131" s="338"/>
      <c r="Q131" s="338"/>
      <c r="R131" s="338"/>
      <c r="S131" s="338"/>
      <c r="T131" s="338"/>
      <c r="U131" s="338"/>
      <c r="V131" s="147"/>
      <c r="W131" s="338"/>
      <c r="AN131" s="36"/>
    </row>
    <row r="132" spans="1:40">
      <c r="A132" s="356"/>
      <c r="B132" s="28" t="s">
        <v>27</v>
      </c>
      <c r="C132" s="186">
        <v>43000</v>
      </c>
      <c r="D132" s="338"/>
      <c r="E132" s="186">
        <f t="shared" si="63"/>
        <v>-43000</v>
      </c>
      <c r="F132" s="338"/>
      <c r="G132" s="76">
        <f t="shared" si="62"/>
        <v>0</v>
      </c>
      <c r="H132" s="338"/>
      <c r="I132" s="27">
        <f t="shared" si="64"/>
        <v>0</v>
      </c>
      <c r="J132" s="338"/>
      <c r="K132" s="338"/>
      <c r="L132" s="25"/>
      <c r="M132" s="338"/>
      <c r="N132" s="338"/>
      <c r="O132" s="338"/>
      <c r="P132" s="338"/>
      <c r="Q132" s="338"/>
      <c r="R132" s="338"/>
      <c r="S132" s="338"/>
      <c r="T132" s="338"/>
      <c r="U132" s="338"/>
      <c r="V132" s="25"/>
      <c r="W132" s="338"/>
      <c r="AN132" s="36"/>
    </row>
    <row r="133" spans="1:40">
      <c r="A133" s="356"/>
      <c r="B133" s="28" t="s">
        <v>205</v>
      </c>
      <c r="C133" s="186">
        <v>0</v>
      </c>
      <c r="D133" s="338"/>
      <c r="E133" s="186">
        <f t="shared" si="63"/>
        <v>0</v>
      </c>
      <c r="F133" s="338"/>
      <c r="G133" s="76">
        <f t="shared" si="62"/>
        <v>0</v>
      </c>
      <c r="H133" s="338"/>
      <c r="I133" s="27">
        <f t="shared" si="64"/>
        <v>0</v>
      </c>
      <c r="J133" s="338"/>
      <c r="K133" s="338"/>
      <c r="L133" s="25"/>
      <c r="M133" s="338"/>
      <c r="N133" s="338"/>
      <c r="O133" s="338"/>
      <c r="P133" s="338"/>
      <c r="Q133" s="338"/>
      <c r="R133" s="338"/>
      <c r="S133" s="338"/>
      <c r="T133" s="338"/>
      <c r="U133" s="338"/>
      <c r="V133" s="25"/>
      <c r="W133" s="338"/>
      <c r="AN133" s="36"/>
    </row>
    <row r="134" spans="1:40">
      <c r="A134" s="356"/>
      <c r="B134" s="28" t="s">
        <v>206</v>
      </c>
      <c r="C134" s="186">
        <v>0</v>
      </c>
      <c r="D134" s="338"/>
      <c r="E134" s="186">
        <f t="shared" si="63"/>
        <v>25000</v>
      </c>
      <c r="F134" s="338"/>
      <c r="G134" s="76">
        <f t="shared" si="62"/>
        <v>25000</v>
      </c>
      <c r="H134" s="338"/>
      <c r="I134" s="27">
        <f t="shared" si="64"/>
        <v>0</v>
      </c>
      <c r="J134" s="338"/>
      <c r="K134" s="338"/>
      <c r="L134" s="25"/>
      <c r="M134" s="338"/>
      <c r="N134" s="338"/>
      <c r="O134" s="338"/>
      <c r="P134" s="338"/>
      <c r="Q134" s="338"/>
      <c r="R134" s="338"/>
      <c r="S134" s="338"/>
      <c r="T134" s="338"/>
      <c r="U134" s="338"/>
      <c r="V134" s="25"/>
      <c r="W134" s="338"/>
      <c r="AN134" s="36"/>
    </row>
    <row r="135" spans="1:40">
      <c r="A135" s="356"/>
      <c r="B135" s="28" t="s">
        <v>15</v>
      </c>
      <c r="C135" s="186">
        <v>0</v>
      </c>
      <c r="D135" s="338" t="s">
        <v>400</v>
      </c>
      <c r="E135" s="186">
        <f t="shared" si="63"/>
        <v>0</v>
      </c>
      <c r="F135" s="335" t="s">
        <v>26</v>
      </c>
      <c r="G135" s="76">
        <f t="shared" si="62"/>
        <v>0</v>
      </c>
      <c r="H135" s="146" t="s">
        <v>25</v>
      </c>
      <c r="I135" s="27">
        <f t="shared" si="64"/>
        <v>0</v>
      </c>
      <c r="J135" s="338"/>
      <c r="K135" s="338"/>
      <c r="L135" s="25"/>
      <c r="M135" s="338"/>
      <c r="N135" s="338"/>
      <c r="O135" s="338"/>
      <c r="P135" s="338"/>
      <c r="Q135" s="338"/>
      <c r="R135" s="338"/>
      <c r="S135" s="338"/>
      <c r="T135" s="338"/>
      <c r="U135" s="338"/>
      <c r="V135" s="25"/>
      <c r="W135" s="338"/>
      <c r="AN135" s="36"/>
    </row>
    <row r="136" spans="1:40">
      <c r="A136" s="356"/>
      <c r="B136" s="28" t="s">
        <v>208</v>
      </c>
      <c r="C136" s="186">
        <v>0</v>
      </c>
      <c r="D136" s="338"/>
      <c r="E136" s="186">
        <f t="shared" si="63"/>
        <v>14750</v>
      </c>
      <c r="F136" s="338"/>
      <c r="G136" s="76">
        <f t="shared" si="62"/>
        <v>14750</v>
      </c>
      <c r="H136" s="338"/>
      <c r="I136" s="27">
        <f t="shared" si="64"/>
        <v>0</v>
      </c>
      <c r="J136" s="338"/>
      <c r="K136" s="338"/>
      <c r="L136" s="25"/>
      <c r="M136" s="338"/>
      <c r="N136" s="338"/>
      <c r="O136" s="338"/>
      <c r="P136" s="338"/>
      <c r="Q136" s="338"/>
      <c r="R136" s="338"/>
      <c r="S136" s="338"/>
      <c r="T136" s="338"/>
      <c r="U136" s="338"/>
      <c r="V136" s="25"/>
      <c r="W136" s="338"/>
      <c r="AN136" s="36"/>
    </row>
    <row r="137" spans="1:40">
      <c r="A137" s="356"/>
      <c r="B137" s="28" t="s">
        <v>21</v>
      </c>
      <c r="C137" s="186">
        <v>0</v>
      </c>
      <c r="D137" s="338"/>
      <c r="E137" s="186">
        <f t="shared" si="63"/>
        <v>0</v>
      </c>
      <c r="F137" s="338"/>
      <c r="G137" s="76">
        <f t="shared" si="62"/>
        <v>0</v>
      </c>
      <c r="H137" s="338"/>
      <c r="I137" s="27">
        <f t="shared" si="64"/>
        <v>0</v>
      </c>
      <c r="J137" s="338"/>
      <c r="K137" s="338"/>
      <c r="L137" s="25"/>
      <c r="M137" s="338"/>
      <c r="N137" s="338"/>
      <c r="O137" s="338"/>
      <c r="P137" s="338"/>
      <c r="Q137" s="338"/>
      <c r="R137" s="338"/>
      <c r="S137" s="338"/>
      <c r="T137" s="338"/>
      <c r="U137" s="338"/>
      <c r="V137" s="25"/>
      <c r="W137" s="338"/>
      <c r="AN137" s="36"/>
    </row>
    <row r="138" spans="1:40">
      <c r="A138" s="356"/>
      <c r="B138" s="28" t="s">
        <v>207</v>
      </c>
      <c r="C138" s="186">
        <v>0</v>
      </c>
      <c r="D138" s="338"/>
      <c r="E138" s="186">
        <f t="shared" si="63"/>
        <v>6000</v>
      </c>
      <c r="F138" s="338"/>
      <c r="G138" s="76">
        <f t="shared" si="62"/>
        <v>6000</v>
      </c>
      <c r="H138" s="338"/>
      <c r="I138" s="27">
        <f t="shared" si="64"/>
        <v>0</v>
      </c>
      <c r="J138" s="338"/>
      <c r="K138" s="338"/>
      <c r="L138" s="25"/>
      <c r="M138" s="338"/>
      <c r="N138" s="338"/>
      <c r="O138" s="338"/>
      <c r="P138" s="338"/>
      <c r="Q138" s="338"/>
      <c r="R138" s="338"/>
      <c r="S138" s="338"/>
      <c r="T138" s="338"/>
      <c r="U138" s="338"/>
      <c r="V138" s="25"/>
      <c r="W138" s="338"/>
      <c r="AN138" s="36"/>
    </row>
    <row r="139" spans="1:40">
      <c r="A139" s="356"/>
      <c r="B139" s="28" t="s">
        <v>20</v>
      </c>
      <c r="C139" s="186">
        <v>0</v>
      </c>
      <c r="D139" s="338"/>
      <c r="E139" s="186">
        <f t="shared" si="63"/>
        <v>0</v>
      </c>
      <c r="F139" s="338"/>
      <c r="G139" s="76">
        <f t="shared" si="62"/>
        <v>0</v>
      </c>
      <c r="H139" s="338"/>
      <c r="I139" s="27">
        <f t="shared" si="64"/>
        <v>0</v>
      </c>
      <c r="J139" s="338"/>
      <c r="K139" s="338"/>
      <c r="L139" s="25"/>
      <c r="M139" s="338"/>
      <c r="N139" s="338"/>
      <c r="O139" s="338"/>
      <c r="P139" s="338"/>
      <c r="Q139" s="338"/>
      <c r="R139" s="338"/>
      <c r="S139" s="338"/>
      <c r="T139" s="338"/>
      <c r="U139" s="338"/>
      <c r="V139" s="25"/>
      <c r="W139" s="338"/>
      <c r="AN139" s="36"/>
    </row>
    <row r="140" spans="1:40">
      <c r="A140" s="356"/>
      <c r="B140" s="28" t="s">
        <v>209</v>
      </c>
      <c r="C140" s="186">
        <v>0</v>
      </c>
      <c r="D140" s="338"/>
      <c r="E140" s="186">
        <f t="shared" si="63"/>
        <v>26000</v>
      </c>
      <c r="F140" s="338"/>
      <c r="G140" s="76">
        <f t="shared" si="62"/>
        <v>26000</v>
      </c>
      <c r="H140" s="338"/>
      <c r="I140" s="27">
        <f t="shared" si="64"/>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67"/>
      <c r="S141" s="367"/>
      <c r="T141" s="367"/>
      <c r="U141" s="367"/>
      <c r="V141" s="367"/>
      <c r="W141" s="367"/>
      <c r="X141" s="367"/>
      <c r="Y141" s="367"/>
      <c r="Z141" s="367"/>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63" t="s">
        <v>123</v>
      </c>
      <c r="B143" s="363"/>
      <c r="C143" s="363"/>
      <c r="D143" s="363"/>
      <c r="E143" s="363"/>
      <c r="F143" s="363"/>
      <c r="G143" s="363"/>
      <c r="H143" s="363"/>
      <c r="I143" s="363"/>
      <c r="AN143" s="36"/>
    </row>
    <row r="144" spans="1:40">
      <c r="A144" s="335"/>
      <c r="B144" s="335"/>
      <c r="C144" s="335"/>
      <c r="D144" s="335"/>
      <c r="E144" s="335"/>
      <c r="F144" s="335"/>
      <c r="G144" s="335"/>
      <c r="H144" s="335"/>
      <c r="I144" s="335"/>
      <c r="AN144" s="36"/>
    </row>
    <row r="145" spans="1:224">
      <c r="C145" s="340" t="s">
        <v>349</v>
      </c>
      <c r="D145" s="340"/>
      <c r="E145" s="340" t="s">
        <v>349</v>
      </c>
      <c r="F145" s="340"/>
      <c r="G145" s="340" t="s">
        <v>349</v>
      </c>
      <c r="H145" s="340"/>
      <c r="I145" s="340" t="s">
        <v>349</v>
      </c>
      <c r="AN145" s="36"/>
    </row>
    <row r="146" spans="1:224">
      <c r="A146" s="356" t="s">
        <v>171</v>
      </c>
      <c r="B146" s="3" t="s">
        <v>28</v>
      </c>
      <c r="C146" s="186">
        <f>AL81</f>
        <v>43000</v>
      </c>
      <c r="E146" s="186">
        <f t="array" ref="E146:E154">TRANSPOSE(P118:X118)</f>
        <v>-2075</v>
      </c>
      <c r="G146" s="186">
        <f t="array" ref="G146:G154">TRANSPOSE(P73:X73)</f>
        <v>45075</v>
      </c>
      <c r="I146" s="27">
        <f t="shared" ref="I146:I154" si="65">C146-E146-G146</f>
        <v>0</v>
      </c>
      <c r="AN146" s="36"/>
    </row>
    <row r="147" spans="1:224">
      <c r="A147" s="356"/>
      <c r="B147" s="3" t="s">
        <v>0</v>
      </c>
      <c r="C147" s="186">
        <f t="shared" ref="C147:C154" si="66">AL82</f>
        <v>50000</v>
      </c>
      <c r="E147" s="186">
        <v>-2575</v>
      </c>
      <c r="G147" s="186">
        <v>52575</v>
      </c>
      <c r="I147" s="27">
        <f t="shared" si="65"/>
        <v>0</v>
      </c>
      <c r="AN147" s="36"/>
    </row>
    <row r="148" spans="1:224">
      <c r="A148" s="356"/>
      <c r="B148" s="3" t="s">
        <v>37</v>
      </c>
      <c r="C148" s="186">
        <f t="shared" si="66"/>
        <v>47500</v>
      </c>
      <c r="E148" s="186">
        <v>-550</v>
      </c>
      <c r="G148" s="186">
        <v>48050</v>
      </c>
      <c r="I148" s="27">
        <f t="shared" si="65"/>
        <v>0</v>
      </c>
      <c r="AN148" s="36"/>
    </row>
    <row r="149" spans="1:224">
      <c r="A149" s="356"/>
      <c r="B149" s="3" t="s">
        <v>38</v>
      </c>
      <c r="C149" s="186">
        <f t="shared" si="66"/>
        <v>41000</v>
      </c>
      <c r="D149" s="335" t="s">
        <v>116</v>
      </c>
      <c r="E149" s="186">
        <v>-50</v>
      </c>
      <c r="F149" s="335" t="s">
        <v>116</v>
      </c>
      <c r="G149" s="186">
        <v>41050</v>
      </c>
      <c r="H149" s="138" t="s">
        <v>25</v>
      </c>
      <c r="I149" s="27">
        <f t="shared" si="65"/>
        <v>0</v>
      </c>
      <c r="AN149" s="36"/>
    </row>
    <row r="150" spans="1:224">
      <c r="A150" s="356"/>
      <c r="B150" s="3" t="s">
        <v>13</v>
      </c>
      <c r="C150" s="186">
        <f t="shared" si="66"/>
        <v>47000</v>
      </c>
      <c r="E150" s="186">
        <v>-5075</v>
      </c>
      <c r="G150" s="186">
        <v>52075</v>
      </c>
      <c r="I150" s="27">
        <f t="shared" si="65"/>
        <v>0</v>
      </c>
      <c r="AN150" s="36"/>
    </row>
    <row r="151" spans="1:224">
      <c r="A151" s="356"/>
      <c r="B151" s="3" t="s">
        <v>23</v>
      </c>
      <c r="C151" s="186">
        <f t="shared" si="66"/>
        <v>6400</v>
      </c>
      <c r="E151" s="186">
        <v>-9700</v>
      </c>
      <c r="G151" s="186">
        <v>16100</v>
      </c>
      <c r="I151" s="27">
        <f t="shared" si="65"/>
        <v>0</v>
      </c>
      <c r="AN151" s="36"/>
    </row>
    <row r="152" spans="1:224">
      <c r="A152" s="356"/>
      <c r="B152" s="3" t="s">
        <v>22</v>
      </c>
      <c r="C152" s="186">
        <f t="shared" si="66"/>
        <v>6275</v>
      </c>
      <c r="E152" s="186">
        <v>-125</v>
      </c>
      <c r="G152" s="186">
        <v>6400</v>
      </c>
      <c r="I152" s="27">
        <f t="shared" si="65"/>
        <v>0</v>
      </c>
      <c r="AN152" s="36"/>
    </row>
    <row r="153" spans="1:224">
      <c r="A153" s="356"/>
      <c r="B153" s="3" t="s">
        <v>133</v>
      </c>
      <c r="C153" s="186">
        <f t="shared" si="66"/>
        <v>15500</v>
      </c>
      <c r="E153" s="186">
        <v>-350</v>
      </c>
      <c r="G153" s="186">
        <v>15850</v>
      </c>
      <c r="I153" s="27">
        <f t="shared" si="65"/>
        <v>0</v>
      </c>
      <c r="AN153" s="36"/>
    </row>
    <row r="154" spans="1:224">
      <c r="A154" s="356"/>
      <c r="B154" s="3" t="s">
        <v>134</v>
      </c>
      <c r="C154" s="186">
        <f t="shared" si="66"/>
        <v>26500</v>
      </c>
      <c r="E154" s="186">
        <v>-750</v>
      </c>
      <c r="G154" s="186">
        <v>27250</v>
      </c>
      <c r="I154" s="27">
        <f t="shared" si="65"/>
        <v>0</v>
      </c>
      <c r="AN154" s="36"/>
    </row>
    <row r="155" spans="1:224" ht="19">
      <c r="C155" s="335" t="s">
        <v>154</v>
      </c>
      <c r="E155" s="182" t="s">
        <v>155</v>
      </c>
      <c r="G155" s="340" t="s">
        <v>156</v>
      </c>
      <c r="I155" s="1" t="s">
        <v>157</v>
      </c>
      <c r="Z155" s="335"/>
      <c r="AN155" s="36"/>
    </row>
    <row r="156" spans="1:224">
      <c r="AN156" s="36"/>
    </row>
    <row r="157" spans="1:224">
      <c r="D157" s="22"/>
      <c r="E157" s="22"/>
      <c r="H157" s="182"/>
      <c r="I157" s="182"/>
      <c r="L157" s="182"/>
      <c r="M157" s="182"/>
      <c r="N157" s="182"/>
      <c r="Q157" s="182"/>
    </row>
    <row r="158" spans="1:224" ht="16" customHeight="1"/>
    <row r="159" spans="1:22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row>
    <row r="161" spans="1:6">
      <c r="A161" s="356" t="s">
        <v>171</v>
      </c>
      <c r="B161" s="3" t="s">
        <v>28</v>
      </c>
      <c r="C161" s="186">
        <f>AN81</f>
        <v>43000</v>
      </c>
      <c r="D161" s="186">
        <f t="array" ref="D161:D169">TRANSPOSE(P73:X73)</f>
        <v>45075</v>
      </c>
      <c r="F161" s="186">
        <f>C161/D161</f>
        <v>0.95396561286744319</v>
      </c>
    </row>
    <row r="162" spans="1:6">
      <c r="A162" s="356"/>
      <c r="B162" s="3" t="s">
        <v>0</v>
      </c>
      <c r="C162" s="186">
        <f t="shared" ref="C162:C169" si="67">AN82</f>
        <v>50000</v>
      </c>
      <c r="D162" s="186">
        <v>52575</v>
      </c>
      <c r="F162" s="186">
        <f t="shared" ref="F162:F169" si="68">C162/D162</f>
        <v>0.95102234902520211</v>
      </c>
    </row>
    <row r="163" spans="1:6">
      <c r="A163" s="356"/>
      <c r="B163" s="3" t="s">
        <v>37</v>
      </c>
      <c r="C163" s="186">
        <f t="shared" si="67"/>
        <v>47500</v>
      </c>
      <c r="D163" s="186">
        <v>48050</v>
      </c>
      <c r="F163" s="186">
        <f t="shared" si="68"/>
        <v>0.98855359001040588</v>
      </c>
    </row>
    <row r="164" spans="1:6">
      <c r="A164" s="356"/>
      <c r="B164" s="3" t="s">
        <v>38</v>
      </c>
      <c r="C164" s="186">
        <f t="shared" si="67"/>
        <v>41000</v>
      </c>
      <c r="D164" s="186">
        <v>41050</v>
      </c>
      <c r="F164" s="186">
        <f t="shared" si="68"/>
        <v>0.99878197320341044</v>
      </c>
    </row>
    <row r="165" spans="1:6">
      <c r="A165" s="356"/>
      <c r="B165" s="3" t="s">
        <v>13</v>
      </c>
      <c r="C165" s="186">
        <f t="shared" si="67"/>
        <v>47000</v>
      </c>
      <c r="D165" s="186">
        <v>52075</v>
      </c>
      <c r="F165" s="186">
        <f t="shared" si="68"/>
        <v>0.90254440710513684</v>
      </c>
    </row>
    <row r="166" spans="1:6">
      <c r="A166" s="356"/>
      <c r="B166" s="3" t="s">
        <v>23</v>
      </c>
      <c r="C166" s="186">
        <f t="shared" si="67"/>
        <v>6400</v>
      </c>
      <c r="D166" s="186">
        <v>16100</v>
      </c>
      <c r="F166" s="186">
        <f t="shared" si="68"/>
        <v>0.39751552795031053</v>
      </c>
    </row>
    <row r="167" spans="1:6">
      <c r="A167" s="356"/>
      <c r="B167" s="3" t="s">
        <v>22</v>
      </c>
      <c r="C167" s="186">
        <f t="shared" si="67"/>
        <v>6275</v>
      </c>
      <c r="D167" s="186">
        <v>6400</v>
      </c>
      <c r="F167" s="186">
        <f t="shared" si="68"/>
        <v>0.98046875</v>
      </c>
    </row>
    <row r="168" spans="1:6">
      <c r="A168" s="356"/>
      <c r="B168" s="3" t="s">
        <v>133</v>
      </c>
      <c r="C168" s="186">
        <f t="shared" si="67"/>
        <v>15500</v>
      </c>
      <c r="D168" s="186">
        <v>15850</v>
      </c>
      <c r="F168" s="186">
        <f t="shared" si="68"/>
        <v>0.97791798107255523</v>
      </c>
    </row>
    <row r="169" spans="1:6">
      <c r="A169" s="356"/>
      <c r="B169" s="3" t="s">
        <v>134</v>
      </c>
      <c r="C169" s="186">
        <f t="shared" si="67"/>
        <v>26500</v>
      </c>
      <c r="D169" s="186">
        <v>27250</v>
      </c>
      <c r="F169" s="186">
        <f t="shared" si="68"/>
        <v>0.97247706422018354</v>
      </c>
    </row>
    <row r="170" spans="1:6" ht="20">
      <c r="C170" s="335" t="s">
        <v>105</v>
      </c>
      <c r="D170" s="340" t="s">
        <v>405</v>
      </c>
      <c r="F170" s="346" t="s">
        <v>406</v>
      </c>
    </row>
  </sheetData>
  <mergeCells count="104">
    <mergeCell ref="HV88:ID88"/>
    <mergeCell ref="GS100:HD100"/>
    <mergeCell ref="GQ105:GQ116"/>
    <mergeCell ref="GS117:HD117"/>
    <mergeCell ref="HH72:HP72"/>
    <mergeCell ref="HH74:HP74"/>
    <mergeCell ref="HH76:HP76"/>
    <mergeCell ref="GQ79:GQ87"/>
    <mergeCell ref="GS88:HD88"/>
    <mergeCell ref="HH88:HP88"/>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P58:X58"/>
    <mergeCell ref="AU58:BF58"/>
    <mergeCell ref="AU72:BF72"/>
    <mergeCell ref="AU79:BC79"/>
    <mergeCell ref="AU90:BC90"/>
    <mergeCell ref="Z72:AH72"/>
    <mergeCell ref="Z74:AH74"/>
    <mergeCell ref="A41:A52"/>
    <mergeCell ref="A81:A89"/>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DC58:DN58"/>
    <mergeCell ref="DC72:DN72"/>
    <mergeCell ref="DR58:DZ58"/>
    <mergeCell ref="DR72:DZ72"/>
    <mergeCell ref="A146:A154"/>
    <mergeCell ref="A96:A97"/>
    <mergeCell ref="C98:N98"/>
    <mergeCell ref="O79:O80"/>
    <mergeCell ref="AJ79:AJ89"/>
    <mergeCell ref="O81:O82"/>
    <mergeCell ref="O83:O84"/>
    <mergeCell ref="O85:O86"/>
    <mergeCell ref="O87:O89"/>
    <mergeCell ref="P74:X74"/>
    <mergeCell ref="P72:X72"/>
    <mergeCell ref="Z58:AH58"/>
    <mergeCell ref="EE105:EE116"/>
    <mergeCell ref="EG117:ER117"/>
    <mergeCell ref="ED56:EU56"/>
    <mergeCell ref="EE96:EE97"/>
    <mergeCell ref="EG98:EQ98"/>
    <mergeCell ref="EG100:EQ100"/>
    <mergeCell ref="EG58:ER58"/>
    <mergeCell ref="EE79:EE87"/>
    <mergeCell ref="EG88:ER88"/>
    <mergeCell ref="EW56:GB56"/>
    <mergeCell ref="EX60:EX71"/>
    <mergeCell ref="EZ58:FK58"/>
    <mergeCell ref="FO58:FW58"/>
    <mergeCell ref="EG103:ER103"/>
    <mergeCell ref="EX105:EX116"/>
    <mergeCell ref="EZ117:FK117"/>
    <mergeCell ref="GC58:GK58"/>
    <mergeCell ref="GC88:GK88"/>
    <mergeCell ref="EZ100:FK100"/>
    <mergeCell ref="EX79:EX87"/>
    <mergeCell ref="FO72:FW72"/>
    <mergeCell ref="EZ88:FK88"/>
    <mergeCell ref="FO74:FW74"/>
    <mergeCell ref="FO76:FW76"/>
    <mergeCell ref="FO88:FW88"/>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2018-11-16T20:25:26Z</dcterms:modified>
</cp:coreProperties>
</file>