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83758d67be539/Documents/"/>
    </mc:Choice>
  </mc:AlternateContent>
  <xr:revisionPtr revIDLastSave="1530" documentId="8_{40CD3BA3-A9FB-2444-9CD3-4493C9024455}" xr6:coauthVersionLast="47" xr6:coauthVersionMax="47" xr10:uidLastSave="{79DEB2A9-2103-2146-8F16-29B1475BC155}"/>
  <bookViews>
    <workbookView xWindow="0" yWindow="500" windowWidth="25600" windowHeight="14000" activeTab="3" xr2:uid="{1E07E500-E99D-6C48-8835-1FA80898A8BD}"/>
  </bookViews>
  <sheets>
    <sheet name="Weights" sheetId="6" r:id="rId1"/>
    <sheet name="Cardio" sheetId="8" r:id="rId2"/>
    <sheet name="Abs~Core" sheetId="9" r:id="rId3"/>
    <sheet name="Data" sheetId="1" r:id="rId4"/>
    <sheet name="Testing Week" sheetId="4" r:id="rId5"/>
    <sheet name="Lookup" sheetId="5" r:id="rId6"/>
  </sheets>
  <definedNames>
    <definedName name="_xlnm._FilterDatabase" localSheetId="3" hidden="1">Data!$A$1:$J$357</definedName>
    <definedName name="_xlnm._FilterDatabase" localSheetId="5" hidden="1">Lookup!$A$1:$B$44</definedName>
    <definedName name="_xlnm._FilterDatabase" localSheetId="0" hidden="1">Weights!$A$6:$H$99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8" i="1" l="1"/>
  <c r="J255" i="1"/>
  <c r="J254" i="1"/>
  <c r="J253" i="1"/>
  <c r="J252" i="1"/>
  <c r="J251" i="1"/>
  <c r="J249" i="1"/>
  <c r="J247" i="1"/>
  <c r="J246" i="1"/>
  <c r="J245" i="1"/>
  <c r="J243" i="1"/>
  <c r="J241" i="1"/>
  <c r="J240" i="1"/>
  <c r="J239" i="1"/>
  <c r="J238" i="1"/>
  <c r="J237" i="1"/>
  <c r="J236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8" i="1"/>
  <c r="J217" i="1"/>
  <c r="J216" i="1"/>
  <c r="J215" i="1"/>
  <c r="J214" i="1"/>
  <c r="J213" i="1"/>
  <c r="J212" i="1"/>
  <c r="J201" i="1"/>
  <c r="J202" i="1"/>
  <c r="J203" i="1"/>
  <c r="J204" i="1"/>
  <c r="J205" i="1"/>
  <c r="J206" i="1"/>
  <c r="J207" i="1"/>
  <c r="J208" i="1"/>
  <c r="J209" i="1"/>
  <c r="J244" i="1"/>
  <c r="J200" i="1"/>
  <c r="J195" i="1"/>
  <c r="J192" i="1"/>
  <c r="J199" i="1"/>
  <c r="J198" i="1"/>
  <c r="J197" i="1"/>
  <c r="J196" i="1"/>
  <c r="J189" i="1"/>
  <c r="J190" i="1"/>
  <c r="J188" i="1"/>
  <c r="J187" i="1"/>
  <c r="J186" i="1"/>
  <c r="J185" i="1"/>
  <c r="J184" i="1"/>
  <c r="J182" i="1"/>
  <c r="J181" i="1"/>
  <c r="J180" i="1"/>
  <c r="J179" i="1"/>
  <c r="J178" i="1"/>
  <c r="J177" i="1"/>
  <c r="J176" i="1"/>
  <c r="J172" i="1"/>
  <c r="C6" i="8" a="1"/>
  <c r="C6" i="8"/>
  <c r="B6" i="8" a="1"/>
  <c r="B6" i="8"/>
  <c r="A6" i="8" a="1"/>
  <c r="A6" i="8"/>
  <c r="A8" i="8" a="1"/>
  <c r="A8" i="8"/>
  <c r="A9" i="8" a="1"/>
  <c r="A9" i="8"/>
  <c r="A10" i="8" a="1"/>
  <c r="A10" i="8"/>
  <c r="A11" i="8" a="1"/>
  <c r="A11" i="8"/>
  <c r="A12" i="8" a="1"/>
  <c r="A12" i="8"/>
  <c r="A13" i="8" a="1"/>
  <c r="A13" i="8"/>
  <c r="A14" i="8" a="1"/>
  <c r="A14" i="8"/>
  <c r="A15" i="8" a="1"/>
  <c r="A15" i="8"/>
  <c r="A16" i="8" a="1"/>
  <c r="A16" i="8"/>
  <c r="A17" i="8" a="1"/>
  <c r="A17" i="8"/>
  <c r="A18" i="8" a="1"/>
  <c r="A18" i="8"/>
  <c r="A19" i="8" a="1"/>
  <c r="A19" i="8"/>
  <c r="A20" i="8" a="1"/>
  <c r="A20" i="8"/>
  <c r="A21" i="8" a="1"/>
  <c r="A21" i="8"/>
  <c r="A22" i="8" a="1"/>
  <c r="A22" i="8"/>
  <c r="A23" i="8" a="1"/>
  <c r="A23" i="8"/>
  <c r="A24" i="8" a="1"/>
  <c r="A24" i="8"/>
  <c r="A25" i="8" a="1"/>
  <c r="A25" i="8"/>
  <c r="A26" i="8" a="1"/>
  <c r="A26" i="8"/>
  <c r="A27" i="8" a="1"/>
  <c r="A27" i="8"/>
  <c r="A28" i="8" a="1"/>
  <c r="A28" i="8"/>
  <c r="A29" i="8" a="1"/>
  <c r="A29" i="8"/>
  <c r="A30" i="8" a="1"/>
  <c r="A30" i="8"/>
  <c r="A31" i="8" a="1"/>
  <c r="A31" i="8"/>
  <c r="A32" i="8" a="1"/>
  <c r="A32" i="8"/>
  <c r="A33" i="8" a="1"/>
  <c r="A33" i="8"/>
  <c r="A34" i="8" a="1"/>
  <c r="A34" i="8"/>
  <c r="A35" i="8" a="1"/>
  <c r="A35" i="8"/>
  <c r="A36" i="8" a="1"/>
  <c r="A36" i="8"/>
  <c r="A37" i="8" a="1"/>
  <c r="A37" i="8"/>
  <c r="A38" i="8" a="1"/>
  <c r="A38" i="8"/>
  <c r="A39" i="8" a="1"/>
  <c r="A39" i="8"/>
  <c r="A40" i="8" a="1"/>
  <c r="A40" i="8"/>
  <c r="A41" i="8" a="1"/>
  <c r="A41" i="8"/>
  <c r="A42" i="8" a="1"/>
  <c r="A42" i="8"/>
  <c r="A43" i="8" a="1"/>
  <c r="A43" i="8"/>
  <c r="A44" i="8" a="1"/>
  <c r="A44" i="8"/>
  <c r="A45" i="8" a="1"/>
  <c r="A45" i="8"/>
  <c r="A46" i="8" a="1"/>
  <c r="A46" i="8"/>
  <c r="A47" i="8" a="1"/>
  <c r="A47" i="8"/>
  <c r="A48" i="8" a="1"/>
  <c r="A48" i="8"/>
  <c r="A49" i="8" a="1"/>
  <c r="A49" i="8"/>
  <c r="A50" i="8" a="1"/>
  <c r="A50" i="8"/>
  <c r="A51" i="8" a="1"/>
  <c r="A51" i="8"/>
  <c r="A52" i="8" a="1"/>
  <c r="A52" i="8"/>
  <c r="A53" i="8" a="1"/>
  <c r="A53" i="8"/>
  <c r="A54" i="8" a="1"/>
  <c r="A54" i="8"/>
  <c r="A55" i="8" a="1"/>
  <c r="A55" i="8"/>
  <c r="A56" i="8" a="1"/>
  <c r="A56" i="8"/>
  <c r="A57" i="8" a="1"/>
  <c r="A57" i="8"/>
  <c r="A58" i="8" a="1"/>
  <c r="A58" i="8"/>
  <c r="A59" i="8" a="1"/>
  <c r="A59" i="8"/>
  <c r="A60" i="8" a="1"/>
  <c r="A60" i="8"/>
  <c r="A61" i="8" a="1"/>
  <c r="A61" i="8"/>
  <c r="A62" i="8" a="1"/>
  <c r="A62" i="8"/>
  <c r="A63" i="8" a="1"/>
  <c r="A63" i="8"/>
  <c r="A64" i="8" a="1"/>
  <c r="A64" i="8"/>
  <c r="A65" i="8" a="1"/>
  <c r="A65" i="8"/>
  <c r="A66" i="8" a="1"/>
  <c r="A66" i="8"/>
  <c r="A67" i="8" a="1"/>
  <c r="A67" i="8"/>
  <c r="A68" i="8" a="1"/>
  <c r="A68" i="8"/>
  <c r="A69" i="8" a="1"/>
  <c r="A69" i="8"/>
  <c r="A70" i="8" a="1"/>
  <c r="A70" i="8"/>
  <c r="A71" i="8" a="1"/>
  <c r="A71" i="8"/>
  <c r="A72" i="8" a="1"/>
  <c r="A72" i="8"/>
  <c r="A73" i="8" a="1"/>
  <c r="A73" i="8"/>
  <c r="A74" i="8" a="1"/>
  <c r="A74" i="8"/>
  <c r="A75" i="8" a="1"/>
  <c r="A75" i="8"/>
  <c r="A76" i="8" a="1"/>
  <c r="A76" i="8"/>
  <c r="A77" i="8" a="1"/>
  <c r="A77" i="8"/>
  <c r="A78" i="8" a="1"/>
  <c r="A78" i="8"/>
  <c r="A79" i="8" a="1"/>
  <c r="A79" i="8"/>
  <c r="A80" i="8" a="1"/>
  <c r="A80" i="8"/>
  <c r="A81" i="8" a="1"/>
  <c r="A81" i="8"/>
  <c r="A82" i="8" a="1"/>
  <c r="A82" i="8"/>
  <c r="A83" i="8" a="1"/>
  <c r="A83" i="8"/>
  <c r="A84" i="8" a="1"/>
  <c r="A84" i="8"/>
  <c r="A85" i="8" a="1"/>
  <c r="A85" i="8"/>
  <c r="A86" i="8" a="1"/>
  <c r="A86" i="8"/>
  <c r="A87" i="8" a="1"/>
  <c r="A87" i="8"/>
  <c r="A88" i="8" a="1"/>
  <c r="A88" i="8"/>
  <c r="A89" i="8" a="1"/>
  <c r="A89" i="8"/>
  <c r="A90" i="8" a="1"/>
  <c r="A90" i="8"/>
  <c r="A91" i="8" a="1"/>
  <c r="A91" i="8"/>
  <c r="A92" i="8" a="1"/>
  <c r="A92" i="8"/>
  <c r="A93" i="8" a="1"/>
  <c r="A93" i="8"/>
  <c r="A94" i="8" a="1"/>
  <c r="A94" i="8"/>
  <c r="A95" i="8" a="1"/>
  <c r="A95" i="8"/>
  <c r="A96" i="8" a="1"/>
  <c r="A96" i="8"/>
  <c r="A97" i="8" a="1"/>
  <c r="A97" i="8"/>
  <c r="A98" i="8" a="1"/>
  <c r="A98" i="8"/>
  <c r="B8" i="8" a="1"/>
  <c r="B8" i="8"/>
  <c r="B9" i="8" a="1"/>
  <c r="B9" i="8"/>
  <c r="B10" i="8" a="1"/>
  <c r="B10" i="8"/>
  <c r="B11" i="8" a="1"/>
  <c r="B11" i="8"/>
  <c r="B12" i="8" a="1"/>
  <c r="B12" i="8"/>
  <c r="B13" i="8" a="1"/>
  <c r="B13" i="8"/>
  <c r="B14" i="8" a="1"/>
  <c r="B14" i="8"/>
  <c r="B15" i="8" a="1"/>
  <c r="B15" i="8"/>
  <c r="B16" i="8" a="1"/>
  <c r="B16" i="8"/>
  <c r="B17" i="8" a="1"/>
  <c r="B17" i="8"/>
  <c r="B18" i="8" a="1"/>
  <c r="B18" i="8"/>
  <c r="B19" i="8" a="1"/>
  <c r="B19" i="8"/>
  <c r="B20" i="8" a="1"/>
  <c r="B20" i="8"/>
  <c r="B21" i="8" a="1"/>
  <c r="B21" i="8"/>
  <c r="B22" i="8" a="1"/>
  <c r="B22" i="8"/>
  <c r="B23" i="8" a="1"/>
  <c r="B23" i="8"/>
  <c r="B24" i="8" a="1"/>
  <c r="B24" i="8"/>
  <c r="B25" i="8" a="1"/>
  <c r="B25" i="8"/>
  <c r="B26" i="8" a="1"/>
  <c r="B26" i="8"/>
  <c r="B27" i="8" a="1"/>
  <c r="B27" i="8"/>
  <c r="B28" i="8" a="1"/>
  <c r="B28" i="8"/>
  <c r="B29" i="8" a="1"/>
  <c r="B29" i="8"/>
  <c r="B30" i="8" a="1"/>
  <c r="B30" i="8"/>
  <c r="B31" i="8" a="1"/>
  <c r="B31" i="8"/>
  <c r="B32" i="8" a="1"/>
  <c r="B32" i="8"/>
  <c r="B33" i="8" a="1"/>
  <c r="B33" i="8"/>
  <c r="B34" i="8" a="1"/>
  <c r="B34" i="8"/>
  <c r="B35" i="8" a="1"/>
  <c r="B35" i="8"/>
  <c r="B36" i="8" a="1"/>
  <c r="B36" i="8"/>
  <c r="B37" i="8" a="1"/>
  <c r="B37" i="8"/>
  <c r="B38" i="8" a="1"/>
  <c r="B38" i="8"/>
  <c r="B39" i="8" a="1"/>
  <c r="B39" i="8"/>
  <c r="B40" i="8" a="1"/>
  <c r="B40" i="8"/>
  <c r="B41" i="8" a="1"/>
  <c r="B41" i="8"/>
  <c r="B42" i="8" a="1"/>
  <c r="B42" i="8"/>
  <c r="B43" i="8" a="1"/>
  <c r="B43" i="8"/>
  <c r="B44" i="8" a="1"/>
  <c r="B44" i="8"/>
  <c r="B45" i="8" a="1"/>
  <c r="B45" i="8"/>
  <c r="B46" i="8" a="1"/>
  <c r="B46" i="8"/>
  <c r="B47" i="8" a="1"/>
  <c r="B47" i="8"/>
  <c r="B48" i="8" a="1"/>
  <c r="B48" i="8"/>
  <c r="B49" i="8" a="1"/>
  <c r="B49" i="8"/>
  <c r="B50" i="8" a="1"/>
  <c r="B50" i="8"/>
  <c r="B51" i="8" a="1"/>
  <c r="B51" i="8"/>
  <c r="B52" i="8" a="1"/>
  <c r="B52" i="8"/>
  <c r="B53" i="8" a="1"/>
  <c r="B53" i="8"/>
  <c r="B54" i="8" a="1"/>
  <c r="B54" i="8"/>
  <c r="B55" i="8" a="1"/>
  <c r="B55" i="8"/>
  <c r="B56" i="8" a="1"/>
  <c r="B56" i="8"/>
  <c r="B57" i="8" a="1"/>
  <c r="B57" i="8"/>
  <c r="B58" i="8" a="1"/>
  <c r="B58" i="8"/>
  <c r="B59" i="8" a="1"/>
  <c r="B59" i="8"/>
  <c r="B60" i="8" a="1"/>
  <c r="B60" i="8"/>
  <c r="B61" i="8" a="1"/>
  <c r="B61" i="8"/>
  <c r="B62" i="8" a="1"/>
  <c r="B62" i="8"/>
  <c r="B63" i="8" a="1"/>
  <c r="B63" i="8"/>
  <c r="B64" i="8" a="1"/>
  <c r="B64" i="8"/>
  <c r="B65" i="8" a="1"/>
  <c r="B65" i="8"/>
  <c r="B66" i="8" a="1"/>
  <c r="B66" i="8"/>
  <c r="B67" i="8" a="1"/>
  <c r="B67" i="8"/>
  <c r="B68" i="8" a="1"/>
  <c r="B68" i="8"/>
  <c r="B69" i="8" a="1"/>
  <c r="B69" i="8"/>
  <c r="B70" i="8" a="1"/>
  <c r="B70" i="8"/>
  <c r="B71" i="8" a="1"/>
  <c r="B71" i="8"/>
  <c r="B72" i="8" a="1"/>
  <c r="B72" i="8"/>
  <c r="B73" i="8" a="1"/>
  <c r="B73" i="8"/>
  <c r="B74" i="8" a="1"/>
  <c r="B74" i="8"/>
  <c r="B75" i="8" a="1"/>
  <c r="B75" i="8"/>
  <c r="B76" i="8" a="1"/>
  <c r="B76" i="8"/>
  <c r="B77" i="8" a="1"/>
  <c r="B77" i="8"/>
  <c r="B78" i="8" a="1"/>
  <c r="B78" i="8"/>
  <c r="B79" i="8" a="1"/>
  <c r="B79" i="8"/>
  <c r="B80" i="8" a="1"/>
  <c r="B80" i="8"/>
  <c r="B81" i="8" a="1"/>
  <c r="B81" i="8"/>
  <c r="B82" i="8" a="1"/>
  <c r="B82" i="8"/>
  <c r="B83" i="8" a="1"/>
  <c r="B83" i="8"/>
  <c r="B84" i="8" a="1"/>
  <c r="B84" i="8"/>
  <c r="B85" i="8" a="1"/>
  <c r="B85" i="8"/>
  <c r="B86" i="8" a="1"/>
  <c r="B86" i="8"/>
  <c r="B87" i="8" a="1"/>
  <c r="B87" i="8"/>
  <c r="B88" i="8" a="1"/>
  <c r="B88" i="8"/>
  <c r="B89" i="8" a="1"/>
  <c r="B89" i="8"/>
  <c r="B90" i="8" a="1"/>
  <c r="B90" i="8"/>
  <c r="B91" i="8" a="1"/>
  <c r="B91" i="8"/>
  <c r="B92" i="8" a="1"/>
  <c r="B92" i="8"/>
  <c r="B93" i="8" a="1"/>
  <c r="B93" i="8"/>
  <c r="B94" i="8" a="1"/>
  <c r="B94" i="8"/>
  <c r="B95" i="8" a="1"/>
  <c r="B95" i="8"/>
  <c r="B96" i="8" a="1"/>
  <c r="B96" i="8"/>
  <c r="B97" i="8" a="1"/>
  <c r="B97" i="8"/>
  <c r="B98" i="8" a="1"/>
  <c r="B98" i="8"/>
  <c r="C8" i="8" a="1"/>
  <c r="C8" i="8"/>
  <c r="C9" i="8" a="1"/>
  <c r="C9" i="8"/>
  <c r="C10" i="8" a="1"/>
  <c r="C10" i="8"/>
  <c r="C11" i="8" a="1"/>
  <c r="C11" i="8"/>
  <c r="C12" i="8" a="1"/>
  <c r="C12" i="8"/>
  <c r="C13" i="8" a="1"/>
  <c r="C13" i="8"/>
  <c r="C14" i="8" a="1"/>
  <c r="C14" i="8"/>
  <c r="C15" i="8" a="1"/>
  <c r="C15" i="8"/>
  <c r="C16" i="8" a="1"/>
  <c r="C16" i="8"/>
  <c r="C17" i="8" a="1"/>
  <c r="C17" i="8"/>
  <c r="C18" i="8" a="1"/>
  <c r="C18" i="8"/>
  <c r="C19" i="8" a="1"/>
  <c r="C19" i="8"/>
  <c r="C20" i="8" a="1"/>
  <c r="C20" i="8"/>
  <c r="C21" i="8" a="1"/>
  <c r="C21" i="8"/>
  <c r="C22" i="8" a="1"/>
  <c r="C22" i="8"/>
  <c r="C23" i="8" a="1"/>
  <c r="C23" i="8"/>
  <c r="C24" i="8" a="1"/>
  <c r="C24" i="8"/>
  <c r="C25" i="8" a="1"/>
  <c r="C25" i="8"/>
  <c r="C26" i="8" a="1"/>
  <c r="C26" i="8"/>
  <c r="C27" i="8" a="1"/>
  <c r="C27" i="8"/>
  <c r="C28" i="8" a="1"/>
  <c r="C28" i="8"/>
  <c r="C29" i="8" a="1"/>
  <c r="C29" i="8"/>
  <c r="C30" i="8" a="1"/>
  <c r="C30" i="8"/>
  <c r="C31" i="8" a="1"/>
  <c r="C31" i="8"/>
  <c r="C32" i="8" a="1"/>
  <c r="C32" i="8"/>
  <c r="C33" i="8" a="1"/>
  <c r="C33" i="8"/>
  <c r="C34" i="8" a="1"/>
  <c r="C34" i="8"/>
  <c r="C35" i="8" a="1"/>
  <c r="C35" i="8"/>
  <c r="C36" i="8" a="1"/>
  <c r="C36" i="8"/>
  <c r="C37" i="8" a="1"/>
  <c r="C37" i="8"/>
  <c r="C38" i="8" a="1"/>
  <c r="C38" i="8"/>
  <c r="C39" i="8" a="1"/>
  <c r="C39" i="8"/>
  <c r="C40" i="8" a="1"/>
  <c r="C40" i="8"/>
  <c r="C41" i="8" a="1"/>
  <c r="C41" i="8"/>
  <c r="C42" i="8" a="1"/>
  <c r="C42" i="8"/>
  <c r="C43" i="8" a="1"/>
  <c r="C43" i="8"/>
  <c r="C44" i="8" a="1"/>
  <c r="C44" i="8"/>
  <c r="C45" i="8" a="1"/>
  <c r="C45" i="8"/>
  <c r="C46" i="8" a="1"/>
  <c r="C46" i="8"/>
  <c r="C47" i="8" a="1"/>
  <c r="C47" i="8"/>
  <c r="C48" i="8" a="1"/>
  <c r="C48" i="8"/>
  <c r="C49" i="8" a="1"/>
  <c r="C49" i="8"/>
  <c r="C50" i="8" a="1"/>
  <c r="C50" i="8"/>
  <c r="C51" i="8" a="1"/>
  <c r="C51" i="8"/>
  <c r="C52" i="8" a="1"/>
  <c r="C52" i="8"/>
  <c r="C53" i="8" a="1"/>
  <c r="C53" i="8"/>
  <c r="C54" i="8" a="1"/>
  <c r="C54" i="8"/>
  <c r="C55" i="8" a="1"/>
  <c r="C55" i="8"/>
  <c r="C56" i="8" a="1"/>
  <c r="C56" i="8"/>
  <c r="C57" i="8" a="1"/>
  <c r="C57" i="8"/>
  <c r="C58" i="8" a="1"/>
  <c r="C58" i="8"/>
  <c r="C59" i="8" a="1"/>
  <c r="C59" i="8"/>
  <c r="C60" i="8" a="1"/>
  <c r="C60" i="8"/>
  <c r="C61" i="8" a="1"/>
  <c r="C61" i="8"/>
  <c r="C62" i="8" a="1"/>
  <c r="C62" i="8"/>
  <c r="C63" i="8" a="1"/>
  <c r="C63" i="8"/>
  <c r="C64" i="8" a="1"/>
  <c r="C64" i="8"/>
  <c r="C65" i="8" a="1"/>
  <c r="C65" i="8"/>
  <c r="C66" i="8" a="1"/>
  <c r="C66" i="8"/>
  <c r="C67" i="8" a="1"/>
  <c r="C67" i="8"/>
  <c r="C68" i="8" a="1"/>
  <c r="C68" i="8"/>
  <c r="C69" i="8" a="1"/>
  <c r="C69" i="8"/>
  <c r="C70" i="8" a="1"/>
  <c r="C70" i="8"/>
  <c r="C71" i="8" a="1"/>
  <c r="C71" i="8"/>
  <c r="C72" i="8" a="1"/>
  <c r="C72" i="8"/>
  <c r="C73" i="8" a="1"/>
  <c r="C73" i="8"/>
  <c r="C74" i="8" a="1"/>
  <c r="C74" i="8"/>
  <c r="C75" i="8" a="1"/>
  <c r="C75" i="8"/>
  <c r="C76" i="8" a="1"/>
  <c r="C76" i="8"/>
  <c r="C77" i="8" a="1"/>
  <c r="C77" i="8"/>
  <c r="C78" i="8" a="1"/>
  <c r="C78" i="8"/>
  <c r="C79" i="8" a="1"/>
  <c r="C79" i="8"/>
  <c r="C80" i="8" a="1"/>
  <c r="C80" i="8"/>
  <c r="C81" i="8" a="1"/>
  <c r="C81" i="8"/>
  <c r="C82" i="8" a="1"/>
  <c r="C82" i="8"/>
  <c r="C83" i="8" a="1"/>
  <c r="C83" i="8"/>
  <c r="C84" i="8" a="1"/>
  <c r="C84" i="8"/>
  <c r="C85" i="8" a="1"/>
  <c r="C85" i="8"/>
  <c r="C86" i="8" a="1"/>
  <c r="C86" i="8"/>
  <c r="C87" i="8" a="1"/>
  <c r="C87" i="8"/>
  <c r="C88" i="8" a="1"/>
  <c r="C88" i="8"/>
  <c r="C89" i="8" a="1"/>
  <c r="C89" i="8"/>
  <c r="C90" i="8" a="1"/>
  <c r="C90" i="8"/>
  <c r="C91" i="8" a="1"/>
  <c r="C91" i="8"/>
  <c r="C92" i="8" a="1"/>
  <c r="C92" i="8"/>
  <c r="C93" i="8" a="1"/>
  <c r="C93" i="8"/>
  <c r="C94" i="8" a="1"/>
  <c r="C94" i="8"/>
  <c r="C95" i="8" a="1"/>
  <c r="C95" i="8"/>
  <c r="C96" i="8" a="1"/>
  <c r="C96" i="8"/>
  <c r="C97" i="8" a="1"/>
  <c r="C97" i="8"/>
  <c r="C98" i="8" a="1"/>
  <c r="C98" i="8"/>
  <c r="C7" i="8" a="1"/>
  <c r="C7" i="8"/>
  <c r="A7" i="8" a="1"/>
  <c r="A7" i="8"/>
  <c r="B7" i="8" a="1"/>
  <c r="B7" i="8"/>
  <c r="H8" i="6" a="1"/>
  <c r="H8" i="6"/>
  <c r="H9" i="6" a="1"/>
  <c r="H9" i="6"/>
  <c r="H10" i="6" a="1"/>
  <c r="H10" i="6"/>
  <c r="H11" i="6" a="1"/>
  <c r="H11" i="6"/>
  <c r="H12" i="6" a="1"/>
  <c r="H12" i="6"/>
  <c r="H13" i="6" a="1"/>
  <c r="H13" i="6"/>
  <c r="H14" i="6" a="1"/>
  <c r="H14" i="6"/>
  <c r="H15" i="6" a="1"/>
  <c r="H15" i="6"/>
  <c r="H16" i="6" a="1"/>
  <c r="H16" i="6"/>
  <c r="H17" i="6" a="1"/>
  <c r="H17" i="6"/>
  <c r="H18" i="6" a="1"/>
  <c r="H18" i="6"/>
  <c r="H19" i="6" a="1"/>
  <c r="H19" i="6"/>
  <c r="H20" i="6" a="1"/>
  <c r="H20" i="6"/>
  <c r="H21" i="6" a="1"/>
  <c r="H21" i="6"/>
  <c r="H22" i="6" a="1"/>
  <c r="H22" i="6"/>
  <c r="H23" i="6" a="1"/>
  <c r="H23" i="6"/>
  <c r="H24" i="6" a="1"/>
  <c r="H24" i="6"/>
  <c r="H25" i="6" a="1"/>
  <c r="H25" i="6"/>
  <c r="H26" i="6" a="1"/>
  <c r="H26" i="6"/>
  <c r="H27" i="6" a="1"/>
  <c r="H27" i="6"/>
  <c r="H28" i="6" a="1"/>
  <c r="H28" i="6"/>
  <c r="H29" i="6" a="1"/>
  <c r="H29" i="6"/>
  <c r="H30" i="6" a="1"/>
  <c r="H30" i="6"/>
  <c r="H31" i="6" a="1"/>
  <c r="H31" i="6"/>
  <c r="H32" i="6" a="1"/>
  <c r="H32" i="6"/>
  <c r="H33" i="6" a="1"/>
  <c r="H33" i="6"/>
  <c r="H34" i="6" a="1"/>
  <c r="H34" i="6"/>
  <c r="H35" i="6" a="1"/>
  <c r="H35" i="6"/>
  <c r="H36" i="6" a="1"/>
  <c r="H36" i="6"/>
  <c r="H37" i="6" a="1"/>
  <c r="H37" i="6"/>
  <c r="H38" i="6" a="1"/>
  <c r="H38" i="6"/>
  <c r="H39" i="6" a="1"/>
  <c r="H39" i="6"/>
  <c r="H40" i="6" a="1"/>
  <c r="H40" i="6"/>
  <c r="H41" i="6" a="1"/>
  <c r="H41" i="6"/>
  <c r="H42" i="6" a="1"/>
  <c r="H42" i="6"/>
  <c r="H43" i="6" a="1"/>
  <c r="H43" i="6"/>
  <c r="H44" i="6" a="1"/>
  <c r="H44" i="6"/>
  <c r="H45" i="6" a="1"/>
  <c r="H45" i="6"/>
  <c r="H46" i="6" a="1"/>
  <c r="H46" i="6"/>
  <c r="H47" i="6" a="1"/>
  <c r="H47" i="6"/>
  <c r="H48" i="6" a="1"/>
  <c r="H48" i="6"/>
  <c r="H49" i="6" a="1"/>
  <c r="H49" i="6"/>
  <c r="H50" i="6" a="1"/>
  <c r="H50" i="6"/>
  <c r="H51" i="6" a="1"/>
  <c r="H51" i="6"/>
  <c r="H52" i="6" a="1"/>
  <c r="H52" i="6"/>
  <c r="H53" i="6" a="1"/>
  <c r="H53" i="6"/>
  <c r="H54" i="6" a="1"/>
  <c r="H54" i="6"/>
  <c r="H55" i="6" a="1"/>
  <c r="H55" i="6"/>
  <c r="H56" i="6" a="1"/>
  <c r="H56" i="6"/>
  <c r="H57" i="6" a="1"/>
  <c r="H57" i="6"/>
  <c r="H58" i="6" a="1"/>
  <c r="H58" i="6"/>
  <c r="H59" i="6" a="1"/>
  <c r="H59" i="6"/>
  <c r="H60" i="6" a="1"/>
  <c r="H60" i="6"/>
  <c r="H61" i="6" a="1"/>
  <c r="H61" i="6"/>
  <c r="H62" i="6" a="1"/>
  <c r="H62" i="6"/>
  <c r="H63" i="6" a="1"/>
  <c r="H63" i="6"/>
  <c r="H64" i="6" a="1"/>
  <c r="H64" i="6"/>
  <c r="H65" i="6" a="1"/>
  <c r="H65" i="6"/>
  <c r="H66" i="6" a="1"/>
  <c r="H66" i="6"/>
  <c r="H67" i="6" a="1"/>
  <c r="H67" i="6"/>
  <c r="H68" i="6" a="1"/>
  <c r="H68" i="6"/>
  <c r="H69" i="6" a="1"/>
  <c r="H69" i="6"/>
  <c r="H70" i="6" a="1"/>
  <c r="H70" i="6"/>
  <c r="H71" i="6" a="1"/>
  <c r="H71" i="6"/>
  <c r="H72" i="6" a="1"/>
  <c r="H72" i="6"/>
  <c r="H73" i="6" a="1"/>
  <c r="H73" i="6"/>
  <c r="H74" i="6" a="1"/>
  <c r="H74" i="6"/>
  <c r="H75" i="6" a="1"/>
  <c r="H75" i="6"/>
  <c r="H76" i="6" a="1"/>
  <c r="H76" i="6"/>
  <c r="H77" i="6" a="1"/>
  <c r="H77" i="6"/>
  <c r="H78" i="6" a="1"/>
  <c r="H78" i="6"/>
  <c r="H79" i="6" a="1"/>
  <c r="H79" i="6"/>
  <c r="H80" i="6" a="1"/>
  <c r="H80" i="6"/>
  <c r="H81" i="6" a="1"/>
  <c r="H81" i="6"/>
  <c r="H82" i="6" a="1"/>
  <c r="H82" i="6"/>
  <c r="H83" i="6" a="1"/>
  <c r="H83" i="6"/>
  <c r="H84" i="6" a="1"/>
  <c r="H84" i="6"/>
  <c r="H85" i="6" a="1"/>
  <c r="H85" i="6"/>
  <c r="H86" i="6" a="1"/>
  <c r="H86" i="6"/>
  <c r="H87" i="6" a="1"/>
  <c r="H87" i="6"/>
  <c r="H88" i="6" a="1"/>
  <c r="H88" i="6"/>
  <c r="H89" i="6" a="1"/>
  <c r="H89" i="6"/>
  <c r="H90" i="6" a="1"/>
  <c r="H90" i="6"/>
  <c r="H91" i="6" a="1"/>
  <c r="H91" i="6"/>
  <c r="H92" i="6" a="1"/>
  <c r="H92" i="6"/>
  <c r="H93" i="6" a="1"/>
  <c r="H93" i="6"/>
  <c r="H94" i="6" a="1"/>
  <c r="H94" i="6"/>
  <c r="H95" i="6" a="1"/>
  <c r="H95" i="6"/>
  <c r="H96" i="6" a="1"/>
  <c r="H96" i="6"/>
  <c r="H97" i="6" a="1"/>
  <c r="H97" i="6"/>
  <c r="H98" i="6" a="1"/>
  <c r="H98" i="6"/>
  <c r="H99" i="6" a="1"/>
  <c r="H99" i="6"/>
  <c r="G8" i="6" a="1"/>
  <c r="G8" i="6"/>
  <c r="G9" i="6" a="1"/>
  <c r="G9" i="6"/>
  <c r="G10" i="6" a="1"/>
  <c r="G10" i="6"/>
  <c r="G11" i="6" a="1"/>
  <c r="G11" i="6"/>
  <c r="G12" i="6" a="1"/>
  <c r="G12" i="6"/>
  <c r="G13" i="6" a="1"/>
  <c r="G13" i="6"/>
  <c r="G14" i="6" a="1"/>
  <c r="G14" i="6"/>
  <c r="G15" i="6" a="1"/>
  <c r="G15" i="6"/>
  <c r="G16" i="6" a="1"/>
  <c r="G16" i="6"/>
  <c r="G17" i="6" a="1"/>
  <c r="G17" i="6"/>
  <c r="G18" i="6" a="1"/>
  <c r="G18" i="6"/>
  <c r="G19" i="6" a="1"/>
  <c r="G19" i="6"/>
  <c r="G20" i="6" a="1"/>
  <c r="G20" i="6"/>
  <c r="G21" i="6" a="1"/>
  <c r="G21" i="6"/>
  <c r="G22" i="6" a="1"/>
  <c r="G22" i="6"/>
  <c r="G23" i="6" a="1"/>
  <c r="G23" i="6"/>
  <c r="G24" i="6" a="1"/>
  <c r="G24" i="6"/>
  <c r="G25" i="6" a="1"/>
  <c r="G25" i="6"/>
  <c r="G26" i="6" a="1"/>
  <c r="G26" i="6"/>
  <c r="G27" i="6" a="1"/>
  <c r="G27" i="6"/>
  <c r="G28" i="6" a="1"/>
  <c r="G28" i="6"/>
  <c r="G29" i="6" a="1"/>
  <c r="G29" i="6"/>
  <c r="G30" i="6" a="1"/>
  <c r="G30" i="6"/>
  <c r="G31" i="6" a="1"/>
  <c r="G31" i="6"/>
  <c r="G32" i="6" a="1"/>
  <c r="G32" i="6"/>
  <c r="G33" i="6" a="1"/>
  <c r="G33" i="6"/>
  <c r="G34" i="6" a="1"/>
  <c r="G34" i="6"/>
  <c r="G35" i="6" a="1"/>
  <c r="G35" i="6"/>
  <c r="G36" i="6" a="1"/>
  <c r="G36" i="6"/>
  <c r="G37" i="6" a="1"/>
  <c r="G37" i="6"/>
  <c r="G38" i="6" a="1"/>
  <c r="G38" i="6"/>
  <c r="G39" i="6" a="1"/>
  <c r="G39" i="6"/>
  <c r="G40" i="6" a="1"/>
  <c r="G40" i="6"/>
  <c r="G41" i="6" a="1"/>
  <c r="G41" i="6"/>
  <c r="G42" i="6" a="1"/>
  <c r="G42" i="6"/>
  <c r="G43" i="6" a="1"/>
  <c r="G43" i="6"/>
  <c r="G44" i="6" a="1"/>
  <c r="G44" i="6"/>
  <c r="G45" i="6" a="1"/>
  <c r="G45" i="6"/>
  <c r="G46" i="6" a="1"/>
  <c r="G46" i="6"/>
  <c r="G47" i="6" a="1"/>
  <c r="G47" i="6"/>
  <c r="G48" i="6" a="1"/>
  <c r="G48" i="6"/>
  <c r="G49" i="6" a="1"/>
  <c r="G49" i="6"/>
  <c r="G50" i="6" a="1"/>
  <c r="G50" i="6"/>
  <c r="G51" i="6" a="1"/>
  <c r="G51" i="6"/>
  <c r="G52" i="6" a="1"/>
  <c r="G52" i="6"/>
  <c r="G53" i="6" a="1"/>
  <c r="G53" i="6"/>
  <c r="G54" i="6" a="1"/>
  <c r="G54" i="6"/>
  <c r="G55" i="6" a="1"/>
  <c r="G55" i="6"/>
  <c r="G56" i="6" a="1"/>
  <c r="G56" i="6"/>
  <c r="G57" i="6" a="1"/>
  <c r="G57" i="6"/>
  <c r="G58" i="6" a="1"/>
  <c r="G58" i="6"/>
  <c r="G59" i="6" a="1"/>
  <c r="G59" i="6"/>
  <c r="G60" i="6" a="1"/>
  <c r="G60" i="6"/>
  <c r="G61" i="6" a="1"/>
  <c r="G61" i="6"/>
  <c r="G62" i="6" a="1"/>
  <c r="G62" i="6"/>
  <c r="G63" i="6" a="1"/>
  <c r="G63" i="6"/>
  <c r="G64" i="6" a="1"/>
  <c r="G64" i="6"/>
  <c r="G65" i="6" a="1"/>
  <c r="G65" i="6"/>
  <c r="G66" i="6" a="1"/>
  <c r="G66" i="6"/>
  <c r="G67" i="6" a="1"/>
  <c r="G67" i="6"/>
  <c r="G68" i="6" a="1"/>
  <c r="G68" i="6"/>
  <c r="G69" i="6" a="1"/>
  <c r="G69" i="6"/>
  <c r="G70" i="6" a="1"/>
  <c r="G70" i="6"/>
  <c r="G71" i="6" a="1"/>
  <c r="G71" i="6"/>
  <c r="G72" i="6" a="1"/>
  <c r="G72" i="6"/>
  <c r="G73" i="6" a="1"/>
  <c r="G73" i="6"/>
  <c r="G74" i="6" a="1"/>
  <c r="G74" i="6"/>
  <c r="G75" i="6" a="1"/>
  <c r="G75" i="6"/>
  <c r="G76" i="6" a="1"/>
  <c r="G76" i="6"/>
  <c r="G77" i="6" a="1"/>
  <c r="G77" i="6"/>
  <c r="G78" i="6" a="1"/>
  <c r="G78" i="6"/>
  <c r="G79" i="6" a="1"/>
  <c r="G79" i="6"/>
  <c r="G80" i="6" a="1"/>
  <c r="G80" i="6"/>
  <c r="G81" i="6" a="1"/>
  <c r="G81" i="6"/>
  <c r="G82" i="6" a="1"/>
  <c r="G82" i="6"/>
  <c r="G83" i="6" a="1"/>
  <c r="G83" i="6"/>
  <c r="G84" i="6" a="1"/>
  <c r="G84" i="6"/>
  <c r="G85" i="6" a="1"/>
  <c r="G85" i="6"/>
  <c r="G86" i="6" a="1"/>
  <c r="G86" i="6"/>
  <c r="G87" i="6" a="1"/>
  <c r="G87" i="6"/>
  <c r="G88" i="6" a="1"/>
  <c r="G88" i="6"/>
  <c r="G89" i="6" a="1"/>
  <c r="G89" i="6"/>
  <c r="G90" i="6" a="1"/>
  <c r="G90" i="6"/>
  <c r="G91" i="6" a="1"/>
  <c r="G91" i="6"/>
  <c r="G92" i="6" a="1"/>
  <c r="G92" i="6"/>
  <c r="G93" i="6" a="1"/>
  <c r="G93" i="6"/>
  <c r="G94" i="6" a="1"/>
  <c r="G94" i="6"/>
  <c r="G95" i="6" a="1"/>
  <c r="G95" i="6"/>
  <c r="G96" i="6" a="1"/>
  <c r="G96" i="6"/>
  <c r="G97" i="6" a="1"/>
  <c r="G97" i="6"/>
  <c r="G98" i="6" a="1"/>
  <c r="G98" i="6"/>
  <c r="G99" i="6" a="1"/>
  <c r="G99" i="6"/>
  <c r="F8" i="6" a="1"/>
  <c r="F8" i="6"/>
  <c r="F9" i="6" a="1"/>
  <c r="F9" i="6"/>
  <c r="F10" i="6" a="1"/>
  <c r="F10" i="6"/>
  <c r="F11" i="6" a="1"/>
  <c r="F11" i="6"/>
  <c r="F12" i="6" a="1"/>
  <c r="F12" i="6"/>
  <c r="F13" i="6" a="1"/>
  <c r="F13" i="6"/>
  <c r="F14" i="6" a="1"/>
  <c r="F14" i="6"/>
  <c r="F15" i="6" a="1"/>
  <c r="F15" i="6"/>
  <c r="F16" i="6" a="1"/>
  <c r="F16" i="6"/>
  <c r="F17" i="6" a="1"/>
  <c r="F17" i="6"/>
  <c r="F18" i="6" a="1"/>
  <c r="F18" i="6"/>
  <c r="F19" i="6" a="1"/>
  <c r="F19" i="6"/>
  <c r="F20" i="6" a="1"/>
  <c r="F20" i="6"/>
  <c r="F21" i="6" a="1"/>
  <c r="F21" i="6"/>
  <c r="F22" i="6" a="1"/>
  <c r="F22" i="6"/>
  <c r="F23" i="6" a="1"/>
  <c r="F23" i="6"/>
  <c r="F24" i="6" a="1"/>
  <c r="F24" i="6"/>
  <c r="F25" i="6" a="1"/>
  <c r="F25" i="6"/>
  <c r="F26" i="6" a="1"/>
  <c r="F26" i="6"/>
  <c r="F27" i="6" a="1"/>
  <c r="F27" i="6"/>
  <c r="F28" i="6" a="1"/>
  <c r="F28" i="6"/>
  <c r="F29" i="6" a="1"/>
  <c r="F29" i="6"/>
  <c r="F30" i="6" a="1"/>
  <c r="F30" i="6"/>
  <c r="F31" i="6" a="1"/>
  <c r="F31" i="6"/>
  <c r="F32" i="6" a="1"/>
  <c r="F32" i="6"/>
  <c r="F33" i="6" a="1"/>
  <c r="F33" i="6"/>
  <c r="F34" i="6" a="1"/>
  <c r="F34" i="6"/>
  <c r="F35" i="6" a="1"/>
  <c r="F35" i="6"/>
  <c r="F36" i="6" a="1"/>
  <c r="F36" i="6"/>
  <c r="F37" i="6" a="1"/>
  <c r="F37" i="6"/>
  <c r="F38" i="6" a="1"/>
  <c r="F38" i="6"/>
  <c r="F39" i="6" a="1"/>
  <c r="F39" i="6"/>
  <c r="F40" i="6" a="1"/>
  <c r="F40" i="6"/>
  <c r="F41" i="6" a="1"/>
  <c r="F41" i="6"/>
  <c r="F42" i="6" a="1"/>
  <c r="F42" i="6"/>
  <c r="F43" i="6" a="1"/>
  <c r="F43" i="6"/>
  <c r="F44" i="6" a="1"/>
  <c r="F44" i="6"/>
  <c r="F45" i="6" a="1"/>
  <c r="F45" i="6"/>
  <c r="F46" i="6" a="1"/>
  <c r="F46" i="6"/>
  <c r="F47" i="6" a="1"/>
  <c r="F47" i="6"/>
  <c r="F48" i="6" a="1"/>
  <c r="F48" i="6"/>
  <c r="F49" i="6" a="1"/>
  <c r="F49" i="6"/>
  <c r="F50" i="6" a="1"/>
  <c r="F50" i="6"/>
  <c r="F51" i="6" a="1"/>
  <c r="F51" i="6"/>
  <c r="F52" i="6" a="1"/>
  <c r="F52" i="6"/>
  <c r="F53" i="6" a="1"/>
  <c r="F53" i="6"/>
  <c r="F54" i="6" a="1"/>
  <c r="F54" i="6"/>
  <c r="F55" i="6" a="1"/>
  <c r="F55" i="6"/>
  <c r="F56" i="6" a="1"/>
  <c r="F56" i="6"/>
  <c r="F57" i="6" a="1"/>
  <c r="F57" i="6"/>
  <c r="F58" i="6" a="1"/>
  <c r="F58" i="6"/>
  <c r="F59" i="6" a="1"/>
  <c r="F59" i="6"/>
  <c r="F60" i="6" a="1"/>
  <c r="F60" i="6"/>
  <c r="F61" i="6" a="1"/>
  <c r="F61" i="6"/>
  <c r="F62" i="6" a="1"/>
  <c r="F62" i="6"/>
  <c r="F63" i="6" a="1"/>
  <c r="F63" i="6"/>
  <c r="F64" i="6" a="1"/>
  <c r="F64" i="6"/>
  <c r="F65" i="6" a="1"/>
  <c r="F65" i="6"/>
  <c r="F66" i="6" a="1"/>
  <c r="F66" i="6"/>
  <c r="F67" i="6" a="1"/>
  <c r="F67" i="6"/>
  <c r="F68" i="6" a="1"/>
  <c r="F68" i="6"/>
  <c r="F69" i="6" a="1"/>
  <c r="F69" i="6"/>
  <c r="F70" i="6" a="1"/>
  <c r="F70" i="6"/>
  <c r="F71" i="6" a="1"/>
  <c r="F71" i="6"/>
  <c r="F72" i="6" a="1"/>
  <c r="F72" i="6"/>
  <c r="F73" i="6" a="1"/>
  <c r="F73" i="6"/>
  <c r="F74" i="6" a="1"/>
  <c r="F74" i="6"/>
  <c r="F75" i="6" a="1"/>
  <c r="F75" i="6"/>
  <c r="F76" i="6" a="1"/>
  <c r="F76" i="6"/>
  <c r="F77" i="6" a="1"/>
  <c r="F77" i="6"/>
  <c r="F78" i="6" a="1"/>
  <c r="F78" i="6"/>
  <c r="F79" i="6" a="1"/>
  <c r="F79" i="6"/>
  <c r="F80" i="6" a="1"/>
  <c r="F80" i="6"/>
  <c r="F81" i="6" a="1"/>
  <c r="F81" i="6"/>
  <c r="F82" i="6" a="1"/>
  <c r="F82" i="6"/>
  <c r="F83" i="6" a="1"/>
  <c r="F83" i="6"/>
  <c r="F84" i="6" a="1"/>
  <c r="F84" i="6"/>
  <c r="F85" i="6" a="1"/>
  <c r="F85" i="6"/>
  <c r="F86" i="6" a="1"/>
  <c r="F86" i="6"/>
  <c r="F87" i="6" a="1"/>
  <c r="F87" i="6"/>
  <c r="F88" i="6" a="1"/>
  <c r="F88" i="6"/>
  <c r="F89" i="6" a="1"/>
  <c r="F89" i="6"/>
  <c r="F90" i="6" a="1"/>
  <c r="F90" i="6"/>
  <c r="F91" i="6" a="1"/>
  <c r="F91" i="6"/>
  <c r="F92" i="6" a="1"/>
  <c r="F92" i="6"/>
  <c r="F93" i="6" a="1"/>
  <c r="F93" i="6"/>
  <c r="F94" i="6" a="1"/>
  <c r="F94" i="6"/>
  <c r="F95" i="6" a="1"/>
  <c r="F95" i="6"/>
  <c r="F96" i="6" a="1"/>
  <c r="F96" i="6"/>
  <c r="F97" i="6" a="1"/>
  <c r="F97" i="6"/>
  <c r="F98" i="6" a="1"/>
  <c r="F98" i="6"/>
  <c r="F99" i="6" a="1"/>
  <c r="F99" i="6"/>
  <c r="E8" i="6" a="1"/>
  <c r="E8" i="6"/>
  <c r="E9" i="6" a="1"/>
  <c r="E9" i="6"/>
  <c r="E10" i="6" a="1"/>
  <c r="E10" i="6"/>
  <c r="E11" i="6" a="1"/>
  <c r="E11" i="6"/>
  <c r="E12" i="6" a="1"/>
  <c r="E12" i="6"/>
  <c r="E13" i="6" a="1"/>
  <c r="E13" i="6"/>
  <c r="E14" i="6" a="1"/>
  <c r="E14" i="6"/>
  <c r="E15" i="6" a="1"/>
  <c r="E15" i="6"/>
  <c r="E16" i="6" a="1"/>
  <c r="E16" i="6"/>
  <c r="E17" i="6" a="1"/>
  <c r="E17" i="6"/>
  <c r="E18" i="6" a="1"/>
  <c r="E18" i="6"/>
  <c r="E19" i="6" a="1"/>
  <c r="E19" i="6"/>
  <c r="E20" i="6" a="1"/>
  <c r="E20" i="6"/>
  <c r="E21" i="6" a="1"/>
  <c r="E21" i="6"/>
  <c r="E22" i="6" a="1"/>
  <c r="E22" i="6"/>
  <c r="E23" i="6" a="1"/>
  <c r="E23" i="6"/>
  <c r="E24" i="6" a="1"/>
  <c r="E24" i="6"/>
  <c r="E25" i="6" a="1"/>
  <c r="E25" i="6"/>
  <c r="E26" i="6" a="1"/>
  <c r="E26" i="6"/>
  <c r="E27" i="6" a="1"/>
  <c r="E27" i="6"/>
  <c r="E28" i="6" a="1"/>
  <c r="E28" i="6"/>
  <c r="E29" i="6" a="1"/>
  <c r="E29" i="6"/>
  <c r="E30" i="6" a="1"/>
  <c r="E30" i="6"/>
  <c r="E31" i="6" a="1"/>
  <c r="E31" i="6"/>
  <c r="E32" i="6" a="1"/>
  <c r="E32" i="6"/>
  <c r="E33" i="6" a="1"/>
  <c r="E33" i="6"/>
  <c r="E34" i="6" a="1"/>
  <c r="E34" i="6"/>
  <c r="E35" i="6" a="1"/>
  <c r="E35" i="6"/>
  <c r="E36" i="6" a="1"/>
  <c r="E36" i="6"/>
  <c r="E37" i="6" a="1"/>
  <c r="E37" i="6"/>
  <c r="E38" i="6" a="1"/>
  <c r="E38" i="6"/>
  <c r="E39" i="6" a="1"/>
  <c r="E39" i="6"/>
  <c r="E40" i="6" a="1"/>
  <c r="E40" i="6"/>
  <c r="E41" i="6" a="1"/>
  <c r="E41" i="6"/>
  <c r="E42" i="6" a="1"/>
  <c r="E42" i="6"/>
  <c r="E43" i="6" a="1"/>
  <c r="E43" i="6"/>
  <c r="E44" i="6" a="1"/>
  <c r="E44" i="6"/>
  <c r="E45" i="6" a="1"/>
  <c r="E45" i="6"/>
  <c r="E46" i="6" a="1"/>
  <c r="E46" i="6"/>
  <c r="E47" i="6" a="1"/>
  <c r="E47" i="6"/>
  <c r="E48" i="6" a="1"/>
  <c r="E48" i="6"/>
  <c r="E49" i="6" a="1"/>
  <c r="E49" i="6"/>
  <c r="E50" i="6" a="1"/>
  <c r="E50" i="6"/>
  <c r="E51" i="6" a="1"/>
  <c r="E51" i="6"/>
  <c r="E52" i="6" a="1"/>
  <c r="E52" i="6"/>
  <c r="E53" i="6" a="1"/>
  <c r="E53" i="6"/>
  <c r="E54" i="6" a="1"/>
  <c r="E54" i="6"/>
  <c r="E55" i="6" a="1"/>
  <c r="E55" i="6"/>
  <c r="E56" i="6" a="1"/>
  <c r="E56" i="6"/>
  <c r="E57" i="6" a="1"/>
  <c r="E57" i="6"/>
  <c r="E58" i="6" a="1"/>
  <c r="E58" i="6"/>
  <c r="E59" i="6" a="1"/>
  <c r="E59" i="6"/>
  <c r="E60" i="6" a="1"/>
  <c r="E60" i="6"/>
  <c r="E61" i="6" a="1"/>
  <c r="E61" i="6"/>
  <c r="E62" i="6" a="1"/>
  <c r="E62" i="6"/>
  <c r="E63" i="6" a="1"/>
  <c r="E63" i="6"/>
  <c r="E64" i="6" a="1"/>
  <c r="E64" i="6"/>
  <c r="E65" i="6" a="1"/>
  <c r="E65" i="6"/>
  <c r="E66" i="6" a="1"/>
  <c r="E66" i="6"/>
  <c r="E67" i="6" a="1"/>
  <c r="E67" i="6"/>
  <c r="E68" i="6" a="1"/>
  <c r="E68" i="6"/>
  <c r="E69" i="6" a="1"/>
  <c r="E69" i="6"/>
  <c r="E70" i="6" a="1"/>
  <c r="E70" i="6"/>
  <c r="E71" i="6" a="1"/>
  <c r="E71" i="6"/>
  <c r="E72" i="6" a="1"/>
  <c r="E72" i="6"/>
  <c r="E73" i="6" a="1"/>
  <c r="E73" i="6"/>
  <c r="E74" i="6" a="1"/>
  <c r="E74" i="6"/>
  <c r="E75" i="6" a="1"/>
  <c r="E75" i="6"/>
  <c r="E76" i="6" a="1"/>
  <c r="E76" i="6"/>
  <c r="E77" i="6" a="1"/>
  <c r="E77" i="6"/>
  <c r="E78" i="6" a="1"/>
  <c r="E78" i="6"/>
  <c r="E79" i="6" a="1"/>
  <c r="E79" i="6"/>
  <c r="E80" i="6" a="1"/>
  <c r="E80" i="6"/>
  <c r="E81" i="6" a="1"/>
  <c r="E81" i="6"/>
  <c r="E82" i="6" a="1"/>
  <c r="E82" i="6"/>
  <c r="E83" i="6" a="1"/>
  <c r="E83" i="6"/>
  <c r="E84" i="6" a="1"/>
  <c r="E84" i="6"/>
  <c r="E85" i="6" a="1"/>
  <c r="E85" i="6"/>
  <c r="E86" i="6" a="1"/>
  <c r="E86" i="6"/>
  <c r="E87" i="6" a="1"/>
  <c r="E87" i="6"/>
  <c r="E88" i="6" a="1"/>
  <c r="E88" i="6"/>
  <c r="E89" i="6" a="1"/>
  <c r="E89" i="6"/>
  <c r="E90" i="6" a="1"/>
  <c r="E90" i="6"/>
  <c r="E91" i="6" a="1"/>
  <c r="E91" i="6"/>
  <c r="E92" i="6" a="1"/>
  <c r="E92" i="6"/>
  <c r="E93" i="6" a="1"/>
  <c r="E93" i="6"/>
  <c r="E94" i="6" a="1"/>
  <c r="E94" i="6"/>
  <c r="E95" i="6" a="1"/>
  <c r="E95" i="6"/>
  <c r="E96" i="6" a="1"/>
  <c r="E96" i="6"/>
  <c r="E97" i="6" a="1"/>
  <c r="E97" i="6"/>
  <c r="E98" i="6" a="1"/>
  <c r="E98" i="6"/>
  <c r="E99" i="6" a="1"/>
  <c r="E99" i="6"/>
  <c r="D8" i="6" a="1"/>
  <c r="D8" i="6"/>
  <c r="D9" i="6" a="1"/>
  <c r="D9" i="6"/>
  <c r="D10" i="6" a="1"/>
  <c r="D10" i="6"/>
  <c r="D11" i="6" a="1"/>
  <c r="D11" i="6"/>
  <c r="D12" i="6" a="1"/>
  <c r="D12" i="6"/>
  <c r="D13" i="6" a="1"/>
  <c r="D13" i="6"/>
  <c r="D14" i="6" a="1"/>
  <c r="D14" i="6"/>
  <c r="D15" i="6" a="1"/>
  <c r="D15" i="6"/>
  <c r="D16" i="6" a="1"/>
  <c r="D16" i="6"/>
  <c r="D17" i="6" a="1"/>
  <c r="D17" i="6"/>
  <c r="D18" i="6" a="1"/>
  <c r="D18" i="6"/>
  <c r="D19" i="6" a="1"/>
  <c r="D19" i="6"/>
  <c r="D20" i="6" a="1"/>
  <c r="D20" i="6"/>
  <c r="D21" i="6" a="1"/>
  <c r="D21" i="6"/>
  <c r="D22" i="6" a="1"/>
  <c r="D22" i="6"/>
  <c r="D23" i="6" a="1"/>
  <c r="D23" i="6"/>
  <c r="D24" i="6" a="1"/>
  <c r="D24" i="6"/>
  <c r="D25" i="6" a="1"/>
  <c r="D25" i="6"/>
  <c r="D26" i="6" a="1"/>
  <c r="D26" i="6"/>
  <c r="D27" i="6" a="1"/>
  <c r="D27" i="6"/>
  <c r="D28" i="6" a="1"/>
  <c r="D28" i="6"/>
  <c r="D29" i="6" a="1"/>
  <c r="D29" i="6"/>
  <c r="D30" i="6" a="1"/>
  <c r="D30" i="6"/>
  <c r="D31" i="6" a="1"/>
  <c r="D31" i="6"/>
  <c r="D32" i="6" a="1"/>
  <c r="D32" i="6"/>
  <c r="D33" i="6" a="1"/>
  <c r="D33" i="6"/>
  <c r="D34" i="6" a="1"/>
  <c r="D34" i="6"/>
  <c r="D35" i="6" a="1"/>
  <c r="D35" i="6"/>
  <c r="D36" i="6" a="1"/>
  <c r="D36" i="6"/>
  <c r="D37" i="6" a="1"/>
  <c r="D37" i="6"/>
  <c r="D38" i="6" a="1"/>
  <c r="D38" i="6"/>
  <c r="D39" i="6" a="1"/>
  <c r="D39" i="6"/>
  <c r="D40" i="6" a="1"/>
  <c r="D40" i="6"/>
  <c r="D41" i="6" a="1"/>
  <c r="D41" i="6"/>
  <c r="D42" i="6" a="1"/>
  <c r="D42" i="6"/>
  <c r="D43" i="6" a="1"/>
  <c r="D43" i="6"/>
  <c r="D44" i="6" a="1"/>
  <c r="D44" i="6"/>
  <c r="D45" i="6" a="1"/>
  <c r="D45" i="6"/>
  <c r="D46" i="6" a="1"/>
  <c r="D46" i="6"/>
  <c r="D47" i="6" a="1"/>
  <c r="D47" i="6"/>
  <c r="D48" i="6" a="1"/>
  <c r="D48" i="6"/>
  <c r="D49" i="6" a="1"/>
  <c r="D49" i="6"/>
  <c r="D50" i="6" a="1"/>
  <c r="D50" i="6"/>
  <c r="D51" i="6" a="1"/>
  <c r="D51" i="6"/>
  <c r="D52" i="6" a="1"/>
  <c r="D52" i="6"/>
  <c r="D53" i="6" a="1"/>
  <c r="D53" i="6"/>
  <c r="D54" i="6" a="1"/>
  <c r="D54" i="6"/>
  <c r="D55" i="6" a="1"/>
  <c r="D55" i="6"/>
  <c r="D56" i="6" a="1"/>
  <c r="D56" i="6"/>
  <c r="D57" i="6" a="1"/>
  <c r="D57" i="6"/>
  <c r="D58" i="6" a="1"/>
  <c r="D58" i="6"/>
  <c r="D59" i="6" a="1"/>
  <c r="D59" i="6"/>
  <c r="D60" i="6" a="1"/>
  <c r="D60" i="6"/>
  <c r="D61" i="6" a="1"/>
  <c r="D61" i="6"/>
  <c r="D62" i="6" a="1"/>
  <c r="D62" i="6"/>
  <c r="D63" i="6" a="1"/>
  <c r="D63" i="6"/>
  <c r="D64" i="6" a="1"/>
  <c r="D64" i="6"/>
  <c r="D65" i="6" a="1"/>
  <c r="D65" i="6"/>
  <c r="D66" i="6" a="1"/>
  <c r="D66" i="6"/>
  <c r="D67" i="6" a="1"/>
  <c r="D67" i="6"/>
  <c r="D68" i="6" a="1"/>
  <c r="D68" i="6"/>
  <c r="D69" i="6" a="1"/>
  <c r="D69" i="6"/>
  <c r="D70" i="6" a="1"/>
  <c r="D70" i="6"/>
  <c r="D71" i="6" a="1"/>
  <c r="D71" i="6"/>
  <c r="D72" i="6" a="1"/>
  <c r="D72" i="6"/>
  <c r="D73" i="6" a="1"/>
  <c r="D73" i="6"/>
  <c r="D74" i="6" a="1"/>
  <c r="D74" i="6"/>
  <c r="D75" i="6" a="1"/>
  <c r="D75" i="6"/>
  <c r="D76" i="6" a="1"/>
  <c r="D76" i="6"/>
  <c r="D77" i="6" a="1"/>
  <c r="D77" i="6"/>
  <c r="D78" i="6" a="1"/>
  <c r="D78" i="6"/>
  <c r="D79" i="6" a="1"/>
  <c r="D79" i="6"/>
  <c r="D80" i="6" a="1"/>
  <c r="D80" i="6"/>
  <c r="D81" i="6" a="1"/>
  <c r="D81" i="6"/>
  <c r="D82" i="6" a="1"/>
  <c r="D82" i="6"/>
  <c r="D83" i="6" a="1"/>
  <c r="D83" i="6"/>
  <c r="D84" i="6" a="1"/>
  <c r="D84" i="6"/>
  <c r="D85" i="6" a="1"/>
  <c r="D85" i="6"/>
  <c r="D86" i="6" a="1"/>
  <c r="D86" i="6"/>
  <c r="D87" i="6" a="1"/>
  <c r="D87" i="6"/>
  <c r="D88" i="6" a="1"/>
  <c r="D88" i="6"/>
  <c r="D89" i="6" a="1"/>
  <c r="D89" i="6"/>
  <c r="D90" i="6" a="1"/>
  <c r="D90" i="6"/>
  <c r="D91" i="6" a="1"/>
  <c r="D91" i="6"/>
  <c r="D92" i="6" a="1"/>
  <c r="D92" i="6"/>
  <c r="D93" i="6" a="1"/>
  <c r="D93" i="6"/>
  <c r="D94" i="6" a="1"/>
  <c r="D94" i="6"/>
  <c r="D95" i="6" a="1"/>
  <c r="D95" i="6"/>
  <c r="D96" i="6" a="1"/>
  <c r="D96" i="6"/>
  <c r="D97" i="6" a="1"/>
  <c r="D97" i="6"/>
  <c r="D98" i="6" a="1"/>
  <c r="D98" i="6"/>
  <c r="D99" i="6" a="1"/>
  <c r="D99" i="6"/>
  <c r="C8" i="6" a="1"/>
  <c r="C8" i="6"/>
  <c r="C9" i="6" a="1"/>
  <c r="C9" i="6"/>
  <c r="C10" i="6" a="1"/>
  <c r="C10" i="6"/>
  <c r="C11" i="6" a="1"/>
  <c r="C11" i="6"/>
  <c r="C12" i="6" a="1"/>
  <c r="C12" i="6"/>
  <c r="C13" i="6" a="1"/>
  <c r="C13" i="6"/>
  <c r="C14" i="6" a="1"/>
  <c r="C14" i="6"/>
  <c r="C15" i="6" a="1"/>
  <c r="C15" i="6"/>
  <c r="C16" i="6" a="1"/>
  <c r="C16" i="6"/>
  <c r="C17" i="6" a="1"/>
  <c r="C17" i="6"/>
  <c r="C18" i="6" a="1"/>
  <c r="C18" i="6"/>
  <c r="C19" i="6" a="1"/>
  <c r="C19" i="6"/>
  <c r="C20" i="6" a="1"/>
  <c r="C20" i="6"/>
  <c r="C21" i="6" a="1"/>
  <c r="C21" i="6"/>
  <c r="C22" i="6" a="1"/>
  <c r="C22" i="6"/>
  <c r="C23" i="6" a="1"/>
  <c r="C23" i="6"/>
  <c r="C24" i="6" a="1"/>
  <c r="C24" i="6"/>
  <c r="C25" i="6" a="1"/>
  <c r="C25" i="6"/>
  <c r="C26" i="6" a="1"/>
  <c r="C26" i="6"/>
  <c r="C27" i="6" a="1"/>
  <c r="C27" i="6"/>
  <c r="C28" i="6" a="1"/>
  <c r="C28" i="6"/>
  <c r="C29" i="6" a="1"/>
  <c r="C29" i="6"/>
  <c r="C30" i="6" a="1"/>
  <c r="C30" i="6"/>
  <c r="C31" i="6" a="1"/>
  <c r="C31" i="6"/>
  <c r="C32" i="6" a="1"/>
  <c r="C32" i="6"/>
  <c r="C33" i="6" a="1"/>
  <c r="C33" i="6"/>
  <c r="C34" i="6" a="1"/>
  <c r="C34" i="6"/>
  <c r="C35" i="6" a="1"/>
  <c r="C35" i="6"/>
  <c r="C36" i="6" a="1"/>
  <c r="C36" i="6"/>
  <c r="C37" i="6" a="1"/>
  <c r="C37" i="6"/>
  <c r="C38" i="6" a="1"/>
  <c r="C38" i="6"/>
  <c r="C39" i="6" a="1"/>
  <c r="C39" i="6"/>
  <c r="C40" i="6" a="1"/>
  <c r="C40" i="6"/>
  <c r="C41" i="6" a="1"/>
  <c r="C41" i="6"/>
  <c r="C42" i="6" a="1"/>
  <c r="C42" i="6"/>
  <c r="C43" i="6" a="1"/>
  <c r="C43" i="6"/>
  <c r="C44" i="6" a="1"/>
  <c r="C44" i="6"/>
  <c r="C45" i="6" a="1"/>
  <c r="C45" i="6"/>
  <c r="C46" i="6" a="1"/>
  <c r="C46" i="6"/>
  <c r="C47" i="6" a="1"/>
  <c r="C47" i="6"/>
  <c r="C48" i="6" a="1"/>
  <c r="C48" i="6"/>
  <c r="C49" i="6" a="1"/>
  <c r="C49" i="6"/>
  <c r="C50" i="6" a="1"/>
  <c r="C50" i="6"/>
  <c r="C51" i="6" a="1"/>
  <c r="C51" i="6"/>
  <c r="C52" i="6" a="1"/>
  <c r="C52" i="6"/>
  <c r="C53" i="6" a="1"/>
  <c r="C53" i="6"/>
  <c r="C54" i="6" a="1"/>
  <c r="C54" i="6"/>
  <c r="C55" i="6" a="1"/>
  <c r="C55" i="6"/>
  <c r="C56" i="6" a="1"/>
  <c r="C56" i="6"/>
  <c r="C57" i="6" a="1"/>
  <c r="C57" i="6"/>
  <c r="C58" i="6" a="1"/>
  <c r="C58" i="6"/>
  <c r="C59" i="6" a="1"/>
  <c r="C59" i="6"/>
  <c r="C60" i="6" a="1"/>
  <c r="C60" i="6"/>
  <c r="C61" i="6" a="1"/>
  <c r="C61" i="6"/>
  <c r="C62" i="6" a="1"/>
  <c r="C62" i="6"/>
  <c r="C63" i="6" a="1"/>
  <c r="C63" i="6"/>
  <c r="C64" i="6" a="1"/>
  <c r="C64" i="6"/>
  <c r="C65" i="6" a="1"/>
  <c r="C65" i="6"/>
  <c r="C66" i="6" a="1"/>
  <c r="C66" i="6"/>
  <c r="C67" i="6" a="1"/>
  <c r="C67" i="6"/>
  <c r="C68" i="6" a="1"/>
  <c r="C68" i="6"/>
  <c r="C69" i="6" a="1"/>
  <c r="C69" i="6"/>
  <c r="C70" i="6" a="1"/>
  <c r="C70" i="6"/>
  <c r="C71" i="6" a="1"/>
  <c r="C71" i="6"/>
  <c r="C72" i="6" a="1"/>
  <c r="C72" i="6"/>
  <c r="C73" i="6" a="1"/>
  <c r="C73" i="6"/>
  <c r="C74" i="6" a="1"/>
  <c r="C74" i="6"/>
  <c r="C75" i="6" a="1"/>
  <c r="C75" i="6"/>
  <c r="C76" i="6" a="1"/>
  <c r="C76" i="6"/>
  <c r="C77" i="6" a="1"/>
  <c r="C77" i="6"/>
  <c r="C78" i="6" a="1"/>
  <c r="C78" i="6"/>
  <c r="C79" i="6" a="1"/>
  <c r="C79" i="6"/>
  <c r="C80" i="6" a="1"/>
  <c r="C80" i="6"/>
  <c r="C81" i="6" a="1"/>
  <c r="C81" i="6"/>
  <c r="C82" i="6" a="1"/>
  <c r="C82" i="6"/>
  <c r="C83" i="6" a="1"/>
  <c r="C83" i="6"/>
  <c r="C84" i="6" a="1"/>
  <c r="C84" i="6"/>
  <c r="C85" i="6" a="1"/>
  <c r="C85" i="6"/>
  <c r="C86" i="6" a="1"/>
  <c r="C86" i="6"/>
  <c r="C87" i="6" a="1"/>
  <c r="C87" i="6"/>
  <c r="C88" i="6" a="1"/>
  <c r="C88" i="6"/>
  <c r="C89" i="6" a="1"/>
  <c r="C89" i="6"/>
  <c r="C90" i="6" a="1"/>
  <c r="C90" i="6"/>
  <c r="C91" i="6" a="1"/>
  <c r="C91" i="6"/>
  <c r="C92" i="6" a="1"/>
  <c r="C92" i="6"/>
  <c r="C93" i="6" a="1"/>
  <c r="C93" i="6"/>
  <c r="C94" i="6" a="1"/>
  <c r="C94" i="6"/>
  <c r="C95" i="6" a="1"/>
  <c r="C95" i="6"/>
  <c r="C96" i="6" a="1"/>
  <c r="C96" i="6"/>
  <c r="C97" i="6" a="1"/>
  <c r="C97" i="6"/>
  <c r="C98" i="6" a="1"/>
  <c r="C98" i="6"/>
  <c r="C99" i="6" a="1"/>
  <c r="C99" i="6"/>
  <c r="B8" i="6" a="1"/>
  <c r="B8" i="6"/>
  <c r="B9" i="6" a="1"/>
  <c r="B9" i="6"/>
  <c r="B10" i="6" a="1"/>
  <c r="B10" i="6"/>
  <c r="B11" i="6" a="1"/>
  <c r="B11" i="6"/>
  <c r="B12" i="6" a="1"/>
  <c r="B12" i="6"/>
  <c r="B13" i="6" a="1"/>
  <c r="B13" i="6"/>
  <c r="B14" i="6" a="1"/>
  <c r="B14" i="6"/>
  <c r="B15" i="6" a="1"/>
  <c r="B15" i="6"/>
  <c r="B16" i="6" a="1"/>
  <c r="B16" i="6"/>
  <c r="B17" i="6" a="1"/>
  <c r="B17" i="6"/>
  <c r="B18" i="6" a="1"/>
  <c r="B18" i="6"/>
  <c r="B19" i="6" a="1"/>
  <c r="B19" i="6"/>
  <c r="B20" i="6" a="1"/>
  <c r="B20" i="6"/>
  <c r="B21" i="6" a="1"/>
  <c r="B21" i="6"/>
  <c r="B22" i="6" a="1"/>
  <c r="B22" i="6"/>
  <c r="B23" i="6" a="1"/>
  <c r="B23" i="6"/>
  <c r="B24" i="6" a="1"/>
  <c r="B24" i="6"/>
  <c r="B25" i="6" a="1"/>
  <c r="B25" i="6"/>
  <c r="B26" i="6" a="1"/>
  <c r="B26" i="6"/>
  <c r="B27" i="6" a="1"/>
  <c r="B27" i="6"/>
  <c r="B28" i="6" a="1"/>
  <c r="B28" i="6"/>
  <c r="B29" i="6" a="1"/>
  <c r="B29" i="6"/>
  <c r="B30" i="6" a="1"/>
  <c r="B30" i="6"/>
  <c r="B31" i="6" a="1"/>
  <c r="B31" i="6"/>
  <c r="B32" i="6" a="1"/>
  <c r="B32" i="6"/>
  <c r="B33" i="6" a="1"/>
  <c r="B33" i="6"/>
  <c r="B34" i="6" a="1"/>
  <c r="B34" i="6"/>
  <c r="B35" i="6" a="1"/>
  <c r="B35" i="6"/>
  <c r="B36" i="6" a="1"/>
  <c r="B36" i="6"/>
  <c r="B37" i="6" a="1"/>
  <c r="B37" i="6"/>
  <c r="B38" i="6" a="1"/>
  <c r="B38" i="6"/>
  <c r="B39" i="6" a="1"/>
  <c r="B39" i="6"/>
  <c r="B40" i="6" a="1"/>
  <c r="B40" i="6"/>
  <c r="B41" i="6" a="1"/>
  <c r="B41" i="6"/>
  <c r="B42" i="6" a="1"/>
  <c r="B42" i="6"/>
  <c r="B43" i="6" a="1"/>
  <c r="B43" i="6"/>
  <c r="B44" i="6" a="1"/>
  <c r="B44" i="6"/>
  <c r="B45" i="6" a="1"/>
  <c r="B45" i="6"/>
  <c r="B46" i="6" a="1"/>
  <c r="B46" i="6"/>
  <c r="B47" i="6" a="1"/>
  <c r="B47" i="6"/>
  <c r="B48" i="6" a="1"/>
  <c r="B48" i="6"/>
  <c r="B49" i="6" a="1"/>
  <c r="B49" i="6"/>
  <c r="B50" i="6" a="1"/>
  <c r="B50" i="6"/>
  <c r="B51" i="6" a="1"/>
  <c r="B51" i="6"/>
  <c r="B52" i="6" a="1"/>
  <c r="B52" i="6"/>
  <c r="B53" i="6" a="1"/>
  <c r="B53" i="6"/>
  <c r="B54" i="6" a="1"/>
  <c r="B54" i="6"/>
  <c r="B55" i="6" a="1"/>
  <c r="B55" i="6"/>
  <c r="B56" i="6" a="1"/>
  <c r="B56" i="6"/>
  <c r="B57" i="6" a="1"/>
  <c r="B57" i="6"/>
  <c r="B58" i="6" a="1"/>
  <c r="B58" i="6"/>
  <c r="B59" i="6" a="1"/>
  <c r="B59" i="6"/>
  <c r="B60" i="6" a="1"/>
  <c r="B60" i="6"/>
  <c r="B61" i="6" a="1"/>
  <c r="B61" i="6"/>
  <c r="B62" i="6" a="1"/>
  <c r="B62" i="6"/>
  <c r="B63" i="6" a="1"/>
  <c r="B63" i="6"/>
  <c r="B64" i="6" a="1"/>
  <c r="B64" i="6"/>
  <c r="B65" i="6" a="1"/>
  <c r="B65" i="6"/>
  <c r="B66" i="6" a="1"/>
  <c r="B66" i="6"/>
  <c r="B67" i="6" a="1"/>
  <c r="B67" i="6"/>
  <c r="B68" i="6" a="1"/>
  <c r="B68" i="6"/>
  <c r="B69" i="6" a="1"/>
  <c r="B69" i="6"/>
  <c r="B70" i="6" a="1"/>
  <c r="B70" i="6"/>
  <c r="B71" i="6" a="1"/>
  <c r="B71" i="6"/>
  <c r="B72" i="6" a="1"/>
  <c r="B72" i="6"/>
  <c r="B73" i="6" a="1"/>
  <c r="B73" i="6"/>
  <c r="B74" i="6" a="1"/>
  <c r="B74" i="6"/>
  <c r="B75" i="6" a="1"/>
  <c r="B75" i="6"/>
  <c r="B76" i="6" a="1"/>
  <c r="B76" i="6"/>
  <c r="B77" i="6" a="1"/>
  <c r="B77" i="6"/>
  <c r="B78" i="6" a="1"/>
  <c r="B78" i="6"/>
  <c r="B79" i="6" a="1"/>
  <c r="B79" i="6"/>
  <c r="B80" i="6" a="1"/>
  <c r="B80" i="6"/>
  <c r="B81" i="6" a="1"/>
  <c r="B81" i="6"/>
  <c r="B82" i="6" a="1"/>
  <c r="B82" i="6"/>
  <c r="B83" i="6" a="1"/>
  <c r="B83" i="6"/>
  <c r="B84" i="6" a="1"/>
  <c r="B84" i="6"/>
  <c r="B85" i="6" a="1"/>
  <c r="B85" i="6"/>
  <c r="B86" i="6" a="1"/>
  <c r="B86" i="6"/>
  <c r="B87" i="6" a="1"/>
  <c r="B87" i="6"/>
  <c r="B88" i="6" a="1"/>
  <c r="B88" i="6"/>
  <c r="B89" i="6" a="1"/>
  <c r="B89" i="6"/>
  <c r="B90" i="6" a="1"/>
  <c r="B90" i="6"/>
  <c r="B91" i="6" a="1"/>
  <c r="B91" i="6"/>
  <c r="B92" i="6" a="1"/>
  <c r="B92" i="6"/>
  <c r="B93" i="6" a="1"/>
  <c r="B93" i="6"/>
  <c r="B94" i="6" a="1"/>
  <c r="B94" i="6"/>
  <c r="B95" i="6" a="1"/>
  <c r="B95" i="6"/>
  <c r="B96" i="6" a="1"/>
  <c r="B96" i="6"/>
  <c r="B97" i="6" a="1"/>
  <c r="B97" i="6"/>
  <c r="B98" i="6" a="1"/>
  <c r="B98" i="6"/>
  <c r="B99" i="6" a="1"/>
  <c r="B99" i="6"/>
  <c r="A8" i="6" a="1"/>
  <c r="A8" i="6"/>
  <c r="A9" i="6" a="1"/>
  <c r="A9" i="6"/>
  <c r="A10" i="6" a="1"/>
  <c r="A10" i="6"/>
  <c r="A11" i="6" a="1"/>
  <c r="A11" i="6"/>
  <c r="A12" i="6" a="1"/>
  <c r="A12" i="6"/>
  <c r="A13" i="6" a="1"/>
  <c r="A13" i="6"/>
  <c r="A14" i="6" a="1"/>
  <c r="A14" i="6"/>
  <c r="A15" i="6" a="1"/>
  <c r="A15" i="6"/>
  <c r="A16" i="6" a="1"/>
  <c r="A16" i="6"/>
  <c r="A17" i="6" a="1"/>
  <c r="A17" i="6"/>
  <c r="A18" i="6" a="1"/>
  <c r="A18" i="6"/>
  <c r="A19" i="6" a="1"/>
  <c r="A19" i="6"/>
  <c r="A20" i="6" a="1"/>
  <c r="A20" i="6"/>
  <c r="A21" i="6" a="1"/>
  <c r="A21" i="6"/>
  <c r="A22" i="6" a="1"/>
  <c r="A22" i="6"/>
  <c r="A23" i="6" a="1"/>
  <c r="A23" i="6"/>
  <c r="A24" i="6" a="1"/>
  <c r="A24" i="6"/>
  <c r="A25" i="6" a="1"/>
  <c r="A25" i="6"/>
  <c r="A26" i="6" a="1"/>
  <c r="A26" i="6"/>
  <c r="A27" i="6" a="1"/>
  <c r="A27" i="6"/>
  <c r="A28" i="6" a="1"/>
  <c r="A28" i="6"/>
  <c r="A29" i="6" a="1"/>
  <c r="A29" i="6"/>
  <c r="A30" i="6" a="1"/>
  <c r="A30" i="6"/>
  <c r="A31" i="6" a="1"/>
  <c r="A31" i="6"/>
  <c r="A32" i="6" a="1"/>
  <c r="A32" i="6"/>
  <c r="A33" i="6" a="1"/>
  <c r="A33" i="6"/>
  <c r="A34" i="6" a="1"/>
  <c r="A34" i="6"/>
  <c r="A35" i="6" a="1"/>
  <c r="A35" i="6"/>
  <c r="A36" i="6" a="1"/>
  <c r="A36" i="6"/>
  <c r="A37" i="6" a="1"/>
  <c r="A37" i="6"/>
  <c r="A38" i="6" a="1"/>
  <c r="A38" i="6"/>
  <c r="A39" i="6" a="1"/>
  <c r="A39" i="6"/>
  <c r="A40" i="6" a="1"/>
  <c r="A40" i="6"/>
  <c r="A41" i="6" a="1"/>
  <c r="A41" i="6"/>
  <c r="A42" i="6" a="1"/>
  <c r="A42" i="6"/>
  <c r="A43" i="6" a="1"/>
  <c r="A43" i="6"/>
  <c r="A44" i="6" a="1"/>
  <c r="A44" i="6"/>
  <c r="A45" i="6" a="1"/>
  <c r="A45" i="6"/>
  <c r="A46" i="6" a="1"/>
  <c r="A46" i="6"/>
  <c r="A47" i="6" a="1"/>
  <c r="A47" i="6"/>
  <c r="A48" i="6" a="1"/>
  <c r="A48" i="6"/>
  <c r="A49" i="6" a="1"/>
  <c r="A49" i="6"/>
  <c r="A50" i="6" a="1"/>
  <c r="A50" i="6"/>
  <c r="A51" i="6" a="1"/>
  <c r="A51" i="6"/>
  <c r="A52" i="6" a="1"/>
  <c r="A52" i="6"/>
  <c r="A53" i="6" a="1"/>
  <c r="A53" i="6"/>
  <c r="A54" i="6" a="1"/>
  <c r="A54" i="6"/>
  <c r="A55" i="6" a="1"/>
  <c r="A55" i="6"/>
  <c r="A56" i="6" a="1"/>
  <c r="A56" i="6"/>
  <c r="A57" i="6" a="1"/>
  <c r="A57" i="6"/>
  <c r="A58" i="6" a="1"/>
  <c r="A58" i="6"/>
  <c r="A59" i="6" a="1"/>
  <c r="A59" i="6"/>
  <c r="A60" i="6" a="1"/>
  <c r="A60" i="6"/>
  <c r="A61" i="6" a="1"/>
  <c r="A61" i="6"/>
  <c r="A62" i="6" a="1"/>
  <c r="A62" i="6"/>
  <c r="A63" i="6" a="1"/>
  <c r="A63" i="6"/>
  <c r="A64" i="6" a="1"/>
  <c r="A64" i="6"/>
  <c r="A65" i="6" a="1"/>
  <c r="A65" i="6"/>
  <c r="A66" i="6" a="1"/>
  <c r="A66" i="6"/>
  <c r="A67" i="6" a="1"/>
  <c r="A67" i="6"/>
  <c r="A68" i="6" a="1"/>
  <c r="A68" i="6"/>
  <c r="A69" i="6" a="1"/>
  <c r="A69" i="6"/>
  <c r="A70" i="6" a="1"/>
  <c r="A70" i="6"/>
  <c r="A71" i="6" a="1"/>
  <c r="A71" i="6"/>
  <c r="A72" i="6" a="1"/>
  <c r="A72" i="6"/>
  <c r="A73" i="6" a="1"/>
  <c r="A73" i="6"/>
  <c r="A74" i="6" a="1"/>
  <c r="A74" i="6"/>
  <c r="A75" i="6" a="1"/>
  <c r="A75" i="6"/>
  <c r="A76" i="6" a="1"/>
  <c r="A76" i="6"/>
  <c r="A77" i="6" a="1"/>
  <c r="A77" i="6"/>
  <c r="A78" i="6" a="1"/>
  <c r="A78" i="6"/>
  <c r="A79" i="6" a="1"/>
  <c r="A79" i="6"/>
  <c r="A80" i="6" a="1"/>
  <c r="A80" i="6"/>
  <c r="A81" i="6" a="1"/>
  <c r="A81" i="6"/>
  <c r="A82" i="6" a="1"/>
  <c r="A82" i="6"/>
  <c r="A83" i="6" a="1"/>
  <c r="A83" i="6"/>
  <c r="A84" i="6" a="1"/>
  <c r="A84" i="6"/>
  <c r="A85" i="6" a="1"/>
  <c r="A85" i="6"/>
  <c r="A86" i="6" a="1"/>
  <c r="A86" i="6"/>
  <c r="A87" i="6" a="1"/>
  <c r="A87" i="6"/>
  <c r="A88" i="6" a="1"/>
  <c r="A88" i="6"/>
  <c r="A89" i="6" a="1"/>
  <c r="A89" i="6"/>
  <c r="A90" i="6" a="1"/>
  <c r="A90" i="6"/>
  <c r="A91" i="6" a="1"/>
  <c r="A91" i="6"/>
  <c r="A92" i="6" a="1"/>
  <c r="A92" i="6"/>
  <c r="A93" i="6" a="1"/>
  <c r="A93" i="6"/>
  <c r="A94" i="6" a="1"/>
  <c r="A94" i="6"/>
  <c r="A95" i="6" a="1"/>
  <c r="A95" i="6"/>
  <c r="A96" i="6" a="1"/>
  <c r="A96" i="6"/>
  <c r="A97" i="6" a="1"/>
  <c r="A97" i="6"/>
  <c r="A98" i="6" a="1"/>
  <c r="A98" i="6"/>
  <c r="A99" i="6" a="1"/>
  <c r="A99" i="6"/>
  <c r="H7" i="6" a="1"/>
  <c r="H7" i="6"/>
  <c r="G7" i="6" a="1"/>
  <c r="G7" i="6"/>
  <c r="F7" i="6" a="1"/>
  <c r="F7" i="6"/>
  <c r="E7" i="6" a="1"/>
  <c r="E7" i="6"/>
  <c r="E5" i="6"/>
  <c r="D7" i="6" a="1"/>
  <c r="D7" i="6"/>
  <c r="D5" i="6"/>
  <c r="C7" i="6" a="1"/>
  <c r="C7" i="6"/>
  <c r="B7" i="6" a="1"/>
  <c r="B7" i="6"/>
  <c r="A7" i="6" a="1"/>
  <c r="A7" i="6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J171" i="1"/>
  <c r="J170" i="1"/>
  <c r="J130" i="1"/>
  <c r="J168" i="1"/>
  <c r="D3" i="6"/>
  <c r="D6" i="9" a="1"/>
  <c r="D6" i="9"/>
  <c r="A6" i="9" a="1"/>
  <c r="A6" i="9"/>
  <c r="A7" i="9" a="1"/>
  <c r="A7" i="9"/>
  <c r="A8" i="9" a="1"/>
  <c r="A8" i="9"/>
  <c r="A9" i="9" a="1"/>
  <c r="A9" i="9"/>
  <c r="A10" i="9" a="1"/>
  <c r="A10" i="9"/>
  <c r="A11" i="9" a="1"/>
  <c r="A11" i="9"/>
  <c r="A12" i="9" a="1"/>
  <c r="A12" i="9"/>
  <c r="A13" i="9" a="1"/>
  <c r="A13" i="9"/>
  <c r="A14" i="9" a="1"/>
  <c r="A14" i="9"/>
  <c r="A15" i="9" a="1"/>
  <c r="A15" i="9"/>
  <c r="A16" i="9" a="1"/>
  <c r="A16" i="9"/>
  <c r="A17" i="9" a="1"/>
  <c r="A17" i="9"/>
  <c r="A18" i="9" a="1"/>
  <c r="A18" i="9"/>
  <c r="A19" i="9" a="1"/>
  <c r="A19" i="9"/>
  <c r="A20" i="9" a="1"/>
  <c r="A20" i="9"/>
  <c r="A21" i="9" a="1"/>
  <c r="A21" i="9"/>
  <c r="A22" i="9" a="1"/>
  <c r="A22" i="9"/>
  <c r="A23" i="9" a="1"/>
  <c r="A23" i="9"/>
  <c r="A24" i="9" a="1"/>
  <c r="A24" i="9"/>
  <c r="A25" i="9" a="1"/>
  <c r="A25" i="9"/>
  <c r="A26" i="9" a="1"/>
  <c r="A26" i="9"/>
  <c r="A27" i="9" a="1"/>
  <c r="A27" i="9"/>
  <c r="A28" i="9" a="1"/>
  <c r="A28" i="9"/>
  <c r="A29" i="9" a="1"/>
  <c r="A29" i="9"/>
  <c r="A30" i="9" a="1"/>
  <c r="A30" i="9"/>
  <c r="A31" i="9" a="1"/>
  <c r="A31" i="9"/>
  <c r="A32" i="9" a="1"/>
  <c r="A32" i="9"/>
  <c r="A33" i="9" a="1"/>
  <c r="A33" i="9"/>
  <c r="A34" i="9" a="1"/>
  <c r="A34" i="9"/>
  <c r="A35" i="9" a="1"/>
  <c r="A35" i="9"/>
  <c r="A36" i="9" a="1"/>
  <c r="A36" i="9"/>
  <c r="A37" i="9" a="1"/>
  <c r="A37" i="9"/>
  <c r="A38" i="9" a="1"/>
  <c r="A38" i="9"/>
  <c r="A39" i="9" a="1"/>
  <c r="A39" i="9"/>
  <c r="A40" i="9" a="1"/>
  <c r="A40" i="9"/>
  <c r="A41" i="9" a="1"/>
  <c r="A41" i="9"/>
  <c r="A42" i="9" a="1"/>
  <c r="A42" i="9"/>
  <c r="A43" i="9" a="1"/>
  <c r="A43" i="9"/>
  <c r="A44" i="9" a="1"/>
  <c r="A44" i="9"/>
  <c r="A45" i="9" a="1"/>
  <c r="A45" i="9"/>
  <c r="A46" i="9" a="1"/>
  <c r="A46" i="9"/>
  <c r="A47" i="9" a="1"/>
  <c r="A47" i="9"/>
  <c r="A48" i="9" a="1"/>
  <c r="A48" i="9"/>
  <c r="A49" i="9" a="1"/>
  <c r="A49" i="9"/>
  <c r="A50" i="9" a="1"/>
  <c r="A50" i="9"/>
  <c r="A51" i="9" a="1"/>
  <c r="A51" i="9"/>
  <c r="A52" i="9" a="1"/>
  <c r="A52" i="9"/>
  <c r="A53" i="9" a="1"/>
  <c r="A53" i="9"/>
  <c r="A54" i="9" a="1"/>
  <c r="A54" i="9"/>
  <c r="A55" i="9" a="1"/>
  <c r="A55" i="9"/>
  <c r="A56" i="9" a="1"/>
  <c r="A56" i="9"/>
  <c r="A57" i="9" a="1"/>
  <c r="A57" i="9"/>
  <c r="A58" i="9" a="1"/>
  <c r="A58" i="9"/>
  <c r="A59" i="9" a="1"/>
  <c r="A59" i="9"/>
  <c r="A60" i="9" a="1"/>
  <c r="A60" i="9"/>
  <c r="A61" i="9" a="1"/>
  <c r="A61" i="9"/>
  <c r="A62" i="9" a="1"/>
  <c r="A62" i="9"/>
  <c r="A63" i="9" a="1"/>
  <c r="A63" i="9"/>
  <c r="A64" i="9" a="1"/>
  <c r="A64" i="9"/>
  <c r="A65" i="9" a="1"/>
  <c r="A65" i="9"/>
  <c r="A66" i="9" a="1"/>
  <c r="A66" i="9"/>
  <c r="A67" i="9" a="1"/>
  <c r="A67" i="9"/>
  <c r="A68" i="9" a="1"/>
  <c r="A68" i="9"/>
  <c r="A69" i="9" a="1"/>
  <c r="A69" i="9"/>
  <c r="A70" i="9" a="1"/>
  <c r="A70" i="9"/>
  <c r="A71" i="9" a="1"/>
  <c r="A71" i="9"/>
  <c r="A72" i="9" a="1"/>
  <c r="A72" i="9"/>
  <c r="A73" i="9" a="1"/>
  <c r="A73" i="9"/>
  <c r="A74" i="9" a="1"/>
  <c r="A74" i="9"/>
  <c r="A75" i="9" a="1"/>
  <c r="A75" i="9"/>
  <c r="A76" i="9" a="1"/>
  <c r="A76" i="9"/>
  <c r="A77" i="9" a="1"/>
  <c r="A77" i="9"/>
  <c r="A78" i="9" a="1"/>
  <c r="A78" i="9"/>
  <c r="A79" i="9" a="1"/>
  <c r="A79" i="9"/>
  <c r="A80" i="9" a="1"/>
  <c r="A80" i="9"/>
  <c r="A81" i="9" a="1"/>
  <c r="A81" i="9"/>
  <c r="A82" i="9" a="1"/>
  <c r="A82" i="9"/>
  <c r="A83" i="9" a="1"/>
  <c r="A83" i="9"/>
  <c r="A84" i="9" a="1"/>
  <c r="A84" i="9"/>
  <c r="A85" i="9" a="1"/>
  <c r="A85" i="9"/>
  <c r="A86" i="9" a="1"/>
  <c r="A86" i="9"/>
  <c r="A87" i="9" a="1"/>
  <c r="A87" i="9"/>
  <c r="A88" i="9" a="1"/>
  <c r="A88" i="9"/>
  <c r="A89" i="9" a="1"/>
  <c r="A89" i="9"/>
  <c r="A90" i="9" a="1"/>
  <c r="A90" i="9"/>
  <c r="A91" i="9" a="1"/>
  <c r="A91" i="9"/>
  <c r="A92" i="9" a="1"/>
  <c r="A92" i="9"/>
  <c r="A93" i="9" a="1"/>
  <c r="A93" i="9"/>
  <c r="A94" i="9" a="1"/>
  <c r="A94" i="9"/>
  <c r="A95" i="9" a="1"/>
  <c r="A95" i="9"/>
  <c r="A96" i="9" a="1"/>
  <c r="A96" i="9"/>
  <c r="A97" i="9" a="1"/>
  <c r="A97" i="9"/>
  <c r="A98" i="9" a="1"/>
  <c r="A98" i="9"/>
  <c r="D7" i="9" a="1"/>
  <c r="D7" i="9"/>
  <c r="D8" i="9" a="1"/>
  <c r="D8" i="9"/>
  <c r="D9" i="9" a="1"/>
  <c r="D9" i="9"/>
  <c r="D10" i="9" a="1"/>
  <c r="D10" i="9"/>
  <c r="D11" i="9" a="1"/>
  <c r="D11" i="9"/>
  <c r="D12" i="9" a="1"/>
  <c r="D12" i="9"/>
  <c r="D13" i="9" a="1"/>
  <c r="D13" i="9"/>
  <c r="D14" i="9" a="1"/>
  <c r="D14" i="9"/>
  <c r="D15" i="9" a="1"/>
  <c r="D15" i="9"/>
  <c r="D16" i="9" a="1"/>
  <c r="D16" i="9"/>
  <c r="D17" i="9" a="1"/>
  <c r="D17" i="9"/>
  <c r="D18" i="9" a="1"/>
  <c r="D18" i="9"/>
  <c r="D19" i="9" a="1"/>
  <c r="D19" i="9"/>
  <c r="D20" i="9" a="1"/>
  <c r="D20" i="9"/>
  <c r="D21" i="9" a="1"/>
  <c r="D21" i="9"/>
  <c r="D22" i="9" a="1"/>
  <c r="D22" i="9"/>
  <c r="D23" i="9" a="1"/>
  <c r="D23" i="9"/>
  <c r="D24" i="9" a="1"/>
  <c r="D24" i="9"/>
  <c r="D25" i="9" a="1"/>
  <c r="D25" i="9"/>
  <c r="D26" i="9" a="1"/>
  <c r="D26" i="9"/>
  <c r="D27" i="9" a="1"/>
  <c r="D27" i="9"/>
  <c r="D28" i="9" a="1"/>
  <c r="D28" i="9"/>
  <c r="D29" i="9" a="1"/>
  <c r="D29" i="9"/>
  <c r="D30" i="9" a="1"/>
  <c r="D30" i="9"/>
  <c r="D31" i="9" a="1"/>
  <c r="D31" i="9"/>
  <c r="D32" i="9" a="1"/>
  <c r="D32" i="9"/>
  <c r="D33" i="9" a="1"/>
  <c r="D33" i="9"/>
  <c r="D34" i="9" a="1"/>
  <c r="D34" i="9"/>
  <c r="D35" i="9" a="1"/>
  <c r="D35" i="9"/>
  <c r="D36" i="9" a="1"/>
  <c r="D36" i="9"/>
  <c r="D37" i="9" a="1"/>
  <c r="D37" i="9"/>
  <c r="D38" i="9" a="1"/>
  <c r="D38" i="9"/>
  <c r="D39" i="9" a="1"/>
  <c r="D39" i="9"/>
  <c r="D40" i="9" a="1"/>
  <c r="D40" i="9"/>
  <c r="D41" i="9" a="1"/>
  <c r="D41" i="9"/>
  <c r="D42" i="9" a="1"/>
  <c r="D42" i="9"/>
  <c r="D43" i="9" a="1"/>
  <c r="D43" i="9"/>
  <c r="D44" i="9" a="1"/>
  <c r="D44" i="9"/>
  <c r="D45" i="9" a="1"/>
  <c r="D45" i="9"/>
  <c r="D46" i="9" a="1"/>
  <c r="D46" i="9"/>
  <c r="D47" i="9" a="1"/>
  <c r="D47" i="9"/>
  <c r="D48" i="9" a="1"/>
  <c r="D48" i="9"/>
  <c r="D49" i="9" a="1"/>
  <c r="D49" i="9"/>
  <c r="D50" i="9" a="1"/>
  <c r="D50" i="9"/>
  <c r="D51" i="9" a="1"/>
  <c r="D51" i="9"/>
  <c r="D52" i="9" a="1"/>
  <c r="D52" i="9"/>
  <c r="D53" i="9" a="1"/>
  <c r="D53" i="9"/>
  <c r="D54" i="9" a="1"/>
  <c r="D54" i="9"/>
  <c r="D55" i="9" a="1"/>
  <c r="D55" i="9"/>
  <c r="D56" i="9" a="1"/>
  <c r="D56" i="9"/>
  <c r="D57" i="9" a="1"/>
  <c r="D57" i="9"/>
  <c r="D58" i="9" a="1"/>
  <c r="D58" i="9"/>
  <c r="D59" i="9" a="1"/>
  <c r="D59" i="9"/>
  <c r="D60" i="9" a="1"/>
  <c r="D60" i="9"/>
  <c r="D61" i="9" a="1"/>
  <c r="D61" i="9"/>
  <c r="D62" i="9" a="1"/>
  <c r="D62" i="9"/>
  <c r="D63" i="9" a="1"/>
  <c r="D63" i="9"/>
  <c r="D64" i="9" a="1"/>
  <c r="D64" i="9"/>
  <c r="D65" i="9" a="1"/>
  <c r="D65" i="9"/>
  <c r="D66" i="9" a="1"/>
  <c r="D66" i="9"/>
  <c r="D67" i="9" a="1"/>
  <c r="D67" i="9"/>
  <c r="D68" i="9" a="1"/>
  <c r="D68" i="9"/>
  <c r="D69" i="9" a="1"/>
  <c r="D69" i="9"/>
  <c r="D70" i="9" a="1"/>
  <c r="D70" i="9"/>
  <c r="D71" i="9" a="1"/>
  <c r="D71" i="9"/>
  <c r="D72" i="9" a="1"/>
  <c r="D72" i="9"/>
  <c r="D73" i="9" a="1"/>
  <c r="D73" i="9"/>
  <c r="D74" i="9" a="1"/>
  <c r="D74" i="9"/>
  <c r="D75" i="9" a="1"/>
  <c r="D75" i="9"/>
  <c r="D76" i="9" a="1"/>
  <c r="D76" i="9"/>
  <c r="D77" i="9" a="1"/>
  <c r="D77" i="9"/>
  <c r="D78" i="9" a="1"/>
  <c r="D78" i="9"/>
  <c r="D79" i="9" a="1"/>
  <c r="D79" i="9"/>
  <c r="D80" i="9" a="1"/>
  <c r="D80" i="9"/>
  <c r="D81" i="9" a="1"/>
  <c r="D81" i="9"/>
  <c r="D82" i="9" a="1"/>
  <c r="D82" i="9"/>
  <c r="D83" i="9" a="1"/>
  <c r="D83" i="9"/>
  <c r="D84" i="9" a="1"/>
  <c r="D84" i="9"/>
  <c r="D85" i="9" a="1"/>
  <c r="D85" i="9"/>
  <c r="D86" i="9" a="1"/>
  <c r="D86" i="9"/>
  <c r="D87" i="9" a="1"/>
  <c r="D87" i="9"/>
  <c r="D88" i="9" a="1"/>
  <c r="D88" i="9"/>
  <c r="D89" i="9" a="1"/>
  <c r="D89" i="9"/>
  <c r="D90" i="9" a="1"/>
  <c r="D90" i="9"/>
  <c r="D91" i="9" a="1"/>
  <c r="D91" i="9"/>
  <c r="D92" i="9" a="1"/>
  <c r="D92" i="9"/>
  <c r="D93" i="9" a="1"/>
  <c r="D93" i="9"/>
  <c r="D94" i="9" a="1"/>
  <c r="D94" i="9"/>
  <c r="D95" i="9" a="1"/>
  <c r="D95" i="9"/>
  <c r="D96" i="9" a="1"/>
  <c r="D96" i="9"/>
  <c r="D97" i="9" a="1"/>
  <c r="D97" i="9"/>
  <c r="D98" i="9" a="1"/>
  <c r="D98" i="9"/>
  <c r="C7" i="9" a="1"/>
  <c r="C7" i="9"/>
  <c r="C8" i="9" a="1"/>
  <c r="C8" i="9"/>
  <c r="C9" i="9" a="1"/>
  <c r="C9" i="9"/>
  <c r="C10" i="9" a="1"/>
  <c r="C10" i="9"/>
  <c r="C11" i="9" a="1"/>
  <c r="C11" i="9"/>
  <c r="C12" i="9" a="1"/>
  <c r="C12" i="9"/>
  <c r="C13" i="9" a="1"/>
  <c r="C13" i="9"/>
  <c r="C14" i="9" a="1"/>
  <c r="C14" i="9"/>
  <c r="C15" i="9" a="1"/>
  <c r="C15" i="9"/>
  <c r="C16" i="9" a="1"/>
  <c r="C16" i="9"/>
  <c r="C17" i="9" a="1"/>
  <c r="C17" i="9"/>
  <c r="C18" i="9" a="1"/>
  <c r="C18" i="9"/>
  <c r="C19" i="9" a="1"/>
  <c r="C19" i="9"/>
  <c r="C20" i="9" a="1"/>
  <c r="C20" i="9"/>
  <c r="C21" i="9" a="1"/>
  <c r="C21" i="9"/>
  <c r="C22" i="9" a="1"/>
  <c r="C22" i="9"/>
  <c r="C23" i="9" a="1"/>
  <c r="C23" i="9"/>
  <c r="C24" i="9" a="1"/>
  <c r="C24" i="9"/>
  <c r="C25" i="9" a="1"/>
  <c r="C25" i="9"/>
  <c r="C26" i="9" a="1"/>
  <c r="C26" i="9"/>
  <c r="C27" i="9" a="1"/>
  <c r="C27" i="9"/>
  <c r="C28" i="9" a="1"/>
  <c r="C28" i="9"/>
  <c r="C29" i="9" a="1"/>
  <c r="C29" i="9"/>
  <c r="C30" i="9" a="1"/>
  <c r="C30" i="9"/>
  <c r="C31" i="9" a="1"/>
  <c r="C31" i="9"/>
  <c r="C32" i="9" a="1"/>
  <c r="C32" i="9"/>
  <c r="C33" i="9" a="1"/>
  <c r="C33" i="9"/>
  <c r="C34" i="9" a="1"/>
  <c r="C34" i="9"/>
  <c r="C35" i="9" a="1"/>
  <c r="C35" i="9"/>
  <c r="C36" i="9" a="1"/>
  <c r="C36" i="9"/>
  <c r="C37" i="9" a="1"/>
  <c r="C37" i="9"/>
  <c r="C38" i="9" a="1"/>
  <c r="C38" i="9"/>
  <c r="C39" i="9" a="1"/>
  <c r="C39" i="9"/>
  <c r="C40" i="9" a="1"/>
  <c r="C40" i="9"/>
  <c r="C41" i="9" a="1"/>
  <c r="C41" i="9"/>
  <c r="C42" i="9" a="1"/>
  <c r="C42" i="9"/>
  <c r="C43" i="9" a="1"/>
  <c r="C43" i="9"/>
  <c r="C44" i="9" a="1"/>
  <c r="C44" i="9"/>
  <c r="C45" i="9" a="1"/>
  <c r="C45" i="9"/>
  <c r="C46" i="9" a="1"/>
  <c r="C46" i="9"/>
  <c r="C47" i="9" a="1"/>
  <c r="C47" i="9"/>
  <c r="C48" i="9" a="1"/>
  <c r="C48" i="9"/>
  <c r="C49" i="9" a="1"/>
  <c r="C49" i="9"/>
  <c r="C50" i="9" a="1"/>
  <c r="C50" i="9"/>
  <c r="C51" i="9" a="1"/>
  <c r="C51" i="9"/>
  <c r="C52" i="9" a="1"/>
  <c r="C52" i="9"/>
  <c r="C53" i="9" a="1"/>
  <c r="C53" i="9"/>
  <c r="C54" i="9" a="1"/>
  <c r="C54" i="9"/>
  <c r="C55" i="9" a="1"/>
  <c r="C55" i="9"/>
  <c r="C56" i="9" a="1"/>
  <c r="C56" i="9"/>
  <c r="C57" i="9" a="1"/>
  <c r="C57" i="9"/>
  <c r="C58" i="9" a="1"/>
  <c r="C58" i="9"/>
  <c r="C59" i="9" a="1"/>
  <c r="C59" i="9"/>
  <c r="C60" i="9" a="1"/>
  <c r="C60" i="9"/>
  <c r="C61" i="9" a="1"/>
  <c r="C61" i="9"/>
  <c r="C62" i="9" a="1"/>
  <c r="C62" i="9"/>
  <c r="C63" i="9" a="1"/>
  <c r="C63" i="9"/>
  <c r="C64" i="9" a="1"/>
  <c r="C64" i="9"/>
  <c r="C65" i="9" a="1"/>
  <c r="C65" i="9"/>
  <c r="C66" i="9" a="1"/>
  <c r="C66" i="9"/>
  <c r="C67" i="9" a="1"/>
  <c r="C67" i="9"/>
  <c r="C68" i="9" a="1"/>
  <c r="C68" i="9"/>
  <c r="C69" i="9" a="1"/>
  <c r="C69" i="9"/>
  <c r="C70" i="9" a="1"/>
  <c r="C70" i="9"/>
  <c r="C71" i="9" a="1"/>
  <c r="C71" i="9"/>
  <c r="C72" i="9" a="1"/>
  <c r="C72" i="9"/>
  <c r="C73" i="9" a="1"/>
  <c r="C73" i="9"/>
  <c r="C74" i="9" a="1"/>
  <c r="C74" i="9"/>
  <c r="C75" i="9" a="1"/>
  <c r="C75" i="9"/>
  <c r="C76" i="9" a="1"/>
  <c r="C76" i="9"/>
  <c r="C77" i="9" a="1"/>
  <c r="C77" i="9"/>
  <c r="C78" i="9" a="1"/>
  <c r="C78" i="9"/>
  <c r="C79" i="9" a="1"/>
  <c r="C79" i="9"/>
  <c r="C80" i="9" a="1"/>
  <c r="C80" i="9"/>
  <c r="C81" i="9" a="1"/>
  <c r="C81" i="9"/>
  <c r="C82" i="9" a="1"/>
  <c r="C82" i="9"/>
  <c r="C83" i="9" a="1"/>
  <c r="C83" i="9"/>
  <c r="C84" i="9" a="1"/>
  <c r="C84" i="9"/>
  <c r="C85" i="9" a="1"/>
  <c r="C85" i="9"/>
  <c r="C86" i="9" a="1"/>
  <c r="C86" i="9"/>
  <c r="C87" i="9" a="1"/>
  <c r="C87" i="9"/>
  <c r="C88" i="9" a="1"/>
  <c r="C88" i="9"/>
  <c r="C89" i="9" a="1"/>
  <c r="C89" i="9"/>
  <c r="C90" i="9" a="1"/>
  <c r="C90" i="9"/>
  <c r="C91" i="9" a="1"/>
  <c r="C91" i="9"/>
  <c r="C92" i="9" a="1"/>
  <c r="C92" i="9"/>
  <c r="C93" i="9" a="1"/>
  <c r="C93" i="9"/>
  <c r="C94" i="9" a="1"/>
  <c r="C94" i="9"/>
  <c r="C95" i="9" a="1"/>
  <c r="C95" i="9"/>
  <c r="C96" i="9" a="1"/>
  <c r="C96" i="9"/>
  <c r="C97" i="9" a="1"/>
  <c r="C97" i="9"/>
  <c r="C98" i="9" a="1"/>
  <c r="C98" i="9"/>
  <c r="B7" i="9" a="1"/>
  <c r="B7" i="9"/>
  <c r="B8" i="9" a="1"/>
  <c r="B8" i="9"/>
  <c r="B9" i="9" a="1"/>
  <c r="B9" i="9"/>
  <c r="B10" i="9" a="1"/>
  <c r="B10" i="9"/>
  <c r="B11" i="9" a="1"/>
  <c r="B11" i="9"/>
  <c r="B12" i="9" a="1"/>
  <c r="B12" i="9"/>
  <c r="B13" i="9" a="1"/>
  <c r="B13" i="9"/>
  <c r="B14" i="9" a="1"/>
  <c r="B14" i="9"/>
  <c r="B15" i="9" a="1"/>
  <c r="B15" i="9"/>
  <c r="B16" i="9" a="1"/>
  <c r="B16" i="9"/>
  <c r="B17" i="9" a="1"/>
  <c r="B17" i="9"/>
  <c r="B18" i="9" a="1"/>
  <c r="B18" i="9"/>
  <c r="B19" i="9" a="1"/>
  <c r="B19" i="9"/>
  <c r="B20" i="9" a="1"/>
  <c r="B20" i="9"/>
  <c r="B21" i="9" a="1"/>
  <c r="B21" i="9"/>
  <c r="B22" i="9" a="1"/>
  <c r="B22" i="9"/>
  <c r="B23" i="9" a="1"/>
  <c r="B23" i="9"/>
  <c r="B24" i="9" a="1"/>
  <c r="B24" i="9"/>
  <c r="B25" i="9" a="1"/>
  <c r="B25" i="9"/>
  <c r="B26" i="9" a="1"/>
  <c r="B26" i="9"/>
  <c r="B27" i="9" a="1"/>
  <c r="B27" i="9"/>
  <c r="B28" i="9" a="1"/>
  <c r="B28" i="9"/>
  <c r="B29" i="9" a="1"/>
  <c r="B29" i="9"/>
  <c r="B30" i="9" a="1"/>
  <c r="B30" i="9"/>
  <c r="B31" i="9" a="1"/>
  <c r="B31" i="9"/>
  <c r="B32" i="9" a="1"/>
  <c r="B32" i="9"/>
  <c r="B33" i="9" a="1"/>
  <c r="B33" i="9"/>
  <c r="B34" i="9" a="1"/>
  <c r="B34" i="9"/>
  <c r="B35" i="9" a="1"/>
  <c r="B35" i="9"/>
  <c r="B36" i="9" a="1"/>
  <c r="B36" i="9"/>
  <c r="B37" i="9" a="1"/>
  <c r="B37" i="9"/>
  <c r="B38" i="9" a="1"/>
  <c r="B38" i="9"/>
  <c r="B39" i="9" a="1"/>
  <c r="B39" i="9"/>
  <c r="B40" i="9" a="1"/>
  <c r="B40" i="9"/>
  <c r="B41" i="9" a="1"/>
  <c r="B41" i="9"/>
  <c r="B42" i="9" a="1"/>
  <c r="B42" i="9"/>
  <c r="B43" i="9" a="1"/>
  <c r="B43" i="9"/>
  <c r="B44" i="9" a="1"/>
  <c r="B44" i="9"/>
  <c r="B45" i="9" a="1"/>
  <c r="B45" i="9"/>
  <c r="B46" i="9" a="1"/>
  <c r="B46" i="9"/>
  <c r="B47" i="9" a="1"/>
  <c r="B47" i="9"/>
  <c r="B48" i="9" a="1"/>
  <c r="B48" i="9"/>
  <c r="B49" i="9" a="1"/>
  <c r="B49" i="9"/>
  <c r="B50" i="9" a="1"/>
  <c r="B50" i="9"/>
  <c r="B51" i="9" a="1"/>
  <c r="B51" i="9"/>
  <c r="B52" i="9" a="1"/>
  <c r="B52" i="9"/>
  <c r="B53" i="9" a="1"/>
  <c r="B53" i="9"/>
  <c r="B54" i="9" a="1"/>
  <c r="B54" i="9"/>
  <c r="B55" i="9" a="1"/>
  <c r="B55" i="9"/>
  <c r="B56" i="9" a="1"/>
  <c r="B56" i="9"/>
  <c r="B57" i="9" a="1"/>
  <c r="B57" i="9"/>
  <c r="B58" i="9" a="1"/>
  <c r="B58" i="9"/>
  <c r="B59" i="9" a="1"/>
  <c r="B59" i="9"/>
  <c r="B60" i="9" a="1"/>
  <c r="B60" i="9"/>
  <c r="B61" i="9" a="1"/>
  <c r="B61" i="9"/>
  <c r="B62" i="9" a="1"/>
  <c r="B62" i="9"/>
  <c r="B63" i="9" a="1"/>
  <c r="B63" i="9"/>
  <c r="B64" i="9" a="1"/>
  <c r="B64" i="9"/>
  <c r="B65" i="9" a="1"/>
  <c r="B65" i="9"/>
  <c r="B66" i="9" a="1"/>
  <c r="B66" i="9"/>
  <c r="B67" i="9" a="1"/>
  <c r="B67" i="9"/>
  <c r="B68" i="9" a="1"/>
  <c r="B68" i="9"/>
  <c r="B69" i="9" a="1"/>
  <c r="B69" i="9"/>
  <c r="B70" i="9" a="1"/>
  <c r="B70" i="9"/>
  <c r="B71" i="9" a="1"/>
  <c r="B71" i="9"/>
  <c r="B72" i="9" a="1"/>
  <c r="B72" i="9"/>
  <c r="B73" i="9" a="1"/>
  <c r="B73" i="9"/>
  <c r="B74" i="9" a="1"/>
  <c r="B74" i="9"/>
  <c r="B75" i="9" a="1"/>
  <c r="B75" i="9"/>
  <c r="B76" i="9" a="1"/>
  <c r="B76" i="9"/>
  <c r="B77" i="9" a="1"/>
  <c r="B77" i="9"/>
  <c r="B78" i="9" a="1"/>
  <c r="B78" i="9"/>
  <c r="B79" i="9" a="1"/>
  <c r="B79" i="9"/>
  <c r="B80" i="9" a="1"/>
  <c r="B80" i="9"/>
  <c r="B81" i="9" a="1"/>
  <c r="B81" i="9"/>
  <c r="B82" i="9" a="1"/>
  <c r="B82" i="9"/>
  <c r="B83" i="9" a="1"/>
  <c r="B83" i="9"/>
  <c r="B84" i="9" a="1"/>
  <c r="B84" i="9"/>
  <c r="B85" i="9" a="1"/>
  <c r="B85" i="9"/>
  <c r="B86" i="9" a="1"/>
  <c r="B86" i="9"/>
  <c r="B87" i="9" a="1"/>
  <c r="B87" i="9"/>
  <c r="B88" i="9" a="1"/>
  <c r="B88" i="9"/>
  <c r="B89" i="9" a="1"/>
  <c r="B89" i="9"/>
  <c r="B90" i="9" a="1"/>
  <c r="B90" i="9"/>
  <c r="B91" i="9" a="1"/>
  <c r="B91" i="9"/>
  <c r="B92" i="9" a="1"/>
  <c r="B92" i="9"/>
  <c r="B93" i="9" a="1"/>
  <c r="B93" i="9"/>
  <c r="B94" i="9" a="1"/>
  <c r="B94" i="9"/>
  <c r="B95" i="9" a="1"/>
  <c r="B95" i="9"/>
  <c r="B96" i="9" a="1"/>
  <c r="B96" i="9"/>
  <c r="B97" i="9" a="1"/>
  <c r="B97" i="9"/>
  <c r="B98" i="9" a="1"/>
  <c r="B98" i="9"/>
  <c r="C6" i="9" a="1"/>
  <c r="C6" i="9"/>
  <c r="B6" i="9" a="1"/>
  <c r="B6" i="9"/>
  <c r="J111" i="1"/>
  <c r="J167" i="1"/>
  <c r="J165" i="1"/>
  <c r="J164" i="1"/>
  <c r="J163" i="1"/>
  <c r="J162" i="1"/>
  <c r="J160" i="1"/>
  <c r="J159" i="1"/>
  <c r="J157" i="1"/>
  <c r="J155" i="1"/>
  <c r="J154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29" i="1"/>
  <c r="J128" i="1"/>
  <c r="J127" i="1"/>
  <c r="J126" i="1"/>
  <c r="J125" i="1"/>
  <c r="J124" i="1"/>
  <c r="J122" i="1"/>
  <c r="J121" i="1"/>
  <c r="J120" i="1"/>
  <c r="J119" i="1"/>
  <c r="J118" i="1"/>
  <c r="J117" i="1"/>
  <c r="J116" i="1"/>
  <c r="J115" i="1"/>
  <c r="J114" i="1"/>
  <c r="J113" i="1"/>
  <c r="J112" i="1"/>
  <c r="J110" i="1"/>
  <c r="J109" i="1"/>
  <c r="J108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0" i="1"/>
  <c r="J89" i="1"/>
  <c r="J87" i="1"/>
  <c r="J85" i="1"/>
  <c r="J84" i="1"/>
  <c r="J83" i="1"/>
  <c r="J82" i="1"/>
  <c r="C82" i="1"/>
  <c r="J81" i="1"/>
  <c r="J80" i="1"/>
  <c r="J79" i="1"/>
  <c r="C77" i="1"/>
  <c r="C78" i="1"/>
  <c r="C79" i="1"/>
  <c r="C80" i="1"/>
  <c r="C81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J78" i="1"/>
  <c r="J77" i="1"/>
  <c r="J76" i="1"/>
  <c r="C76" i="1"/>
  <c r="J75" i="1"/>
  <c r="J74" i="1"/>
  <c r="J72" i="1"/>
  <c r="J71" i="1"/>
  <c r="J70" i="1"/>
  <c r="J69" i="1"/>
  <c r="J68" i="1"/>
  <c r="J66" i="1"/>
  <c r="J65" i="1"/>
  <c r="J64" i="1"/>
  <c r="J63" i="1"/>
  <c r="J62" i="1"/>
  <c r="J61" i="1"/>
  <c r="J60" i="1"/>
  <c r="J58" i="1"/>
  <c r="J57" i="1"/>
  <c r="J56" i="1"/>
  <c r="J54" i="1"/>
  <c r="J53" i="1"/>
  <c r="J51" i="1"/>
  <c r="J48" i="1"/>
  <c r="J49" i="1"/>
  <c r="J50" i="1"/>
  <c r="J47" i="1"/>
  <c r="J46" i="1"/>
  <c r="J43" i="1"/>
  <c r="J42" i="1"/>
  <c r="J40" i="1"/>
  <c r="J34" i="1"/>
  <c r="J33" i="1"/>
  <c r="J32" i="1"/>
  <c r="J38" i="1"/>
  <c r="J37" i="1"/>
  <c r="J36" i="1"/>
  <c r="J35" i="1"/>
  <c r="J30" i="1"/>
  <c r="J29" i="1"/>
  <c r="J28" i="1"/>
  <c r="C30" i="1"/>
  <c r="C31" i="1"/>
  <c r="C35" i="1"/>
  <c r="C36" i="1"/>
  <c r="C37" i="1"/>
  <c r="C38" i="1"/>
  <c r="C32" i="1"/>
  <c r="C33" i="1"/>
  <c r="C34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29" i="1"/>
  <c r="C28" i="1"/>
  <c r="C27" i="1"/>
  <c r="J2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6" i="1"/>
  <c r="J9" i="1"/>
  <c r="J7" i="1"/>
  <c r="J4" i="1"/>
  <c r="J3" i="1"/>
  <c r="J2" i="1"/>
  <c r="H5" i="6"/>
  <c r="C4" i="8"/>
  <c r="G5" i="6"/>
  <c r="F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<sst xmlns="http://schemas.openxmlformats.org/spreadsheetml/2006/main" count="1513" uniqueCount="118">
  <si>
    <t>Date</t>
  </si>
  <si>
    <t>Exercise</t>
  </si>
  <si>
    <t>Reps</t>
  </si>
  <si>
    <t>Single Arm Dumbbell Row</t>
  </si>
  <si>
    <t>Cable Chest Press</t>
  </si>
  <si>
    <t>Ski-Erg</t>
  </si>
  <si>
    <t>Bodyweight</t>
  </si>
  <si>
    <t>Rower</t>
  </si>
  <si>
    <t>Pull Ups</t>
  </si>
  <si>
    <t>Dumbbell Press with half Squat</t>
  </si>
  <si>
    <t>Set 1 (kg)</t>
  </si>
  <si>
    <t>Set 2 (kg)</t>
  </si>
  <si>
    <t>Set 3 (kg)</t>
  </si>
  <si>
    <t>Set 4 (kg)</t>
  </si>
  <si>
    <t>Total Weight (kg)</t>
  </si>
  <si>
    <t>Cardio Machine</t>
  </si>
  <si>
    <t>Glute Bridges w/ Band</t>
  </si>
  <si>
    <t>N/A</t>
  </si>
  <si>
    <t>Deadlift</t>
  </si>
  <si>
    <t>BB Deadlift</t>
  </si>
  <si>
    <t>BB Squat</t>
  </si>
  <si>
    <t>Cable Row</t>
  </si>
  <si>
    <t>Pulse Squats</t>
  </si>
  <si>
    <t>Standing Landmine Press</t>
  </si>
  <si>
    <t>Plank</t>
  </si>
  <si>
    <t>5 mins as long as possible</t>
  </si>
  <si>
    <t>Time of Plank</t>
  </si>
  <si>
    <t>Ski-erg</t>
  </si>
  <si>
    <t>Bench Press</t>
  </si>
  <si>
    <t>3RM (kg)</t>
  </si>
  <si>
    <t>Distance (meters)</t>
  </si>
  <si>
    <t>Airbike</t>
  </si>
  <si>
    <t>Squat</t>
  </si>
  <si>
    <t>Split Squats</t>
  </si>
  <si>
    <t>Shoulder Press</t>
  </si>
  <si>
    <t>3 mins</t>
  </si>
  <si>
    <t>KB Swing</t>
  </si>
  <si>
    <t>Push/Pull/Hip-Hinge/Squat</t>
  </si>
  <si>
    <t>Pull</t>
  </si>
  <si>
    <t>Push</t>
  </si>
  <si>
    <t>Hip-Hinge</t>
  </si>
  <si>
    <t>Glute Bridges Single Leg</t>
  </si>
  <si>
    <t>30 each side</t>
  </si>
  <si>
    <t>Deadbugs w/ 5kg</t>
  </si>
  <si>
    <t>KB Deadlift</t>
  </si>
  <si>
    <t>Push Ups</t>
  </si>
  <si>
    <t>BB Bench Press</t>
  </si>
  <si>
    <t>DB Bench Press</t>
  </si>
  <si>
    <t>Movement</t>
  </si>
  <si>
    <t>Type</t>
  </si>
  <si>
    <t>DB Squat</t>
  </si>
  <si>
    <t>KB Squats</t>
  </si>
  <si>
    <t>DB Snatches</t>
  </si>
  <si>
    <t>TRX Row</t>
  </si>
  <si>
    <t>DB Single Leg Deadlifts</t>
  </si>
  <si>
    <t>Landmine Squat</t>
  </si>
  <si>
    <t>Straight Arm Banded Leg Raises</t>
  </si>
  <si>
    <t>Lunges</t>
  </si>
  <si>
    <t>Incline DB Chest Press</t>
  </si>
  <si>
    <t>Landmine Squat &amp; Press</t>
  </si>
  <si>
    <t>x2</t>
  </si>
  <si>
    <t>Treadmill</t>
  </si>
  <si>
    <t>Good Mornings</t>
  </si>
  <si>
    <t>BB Row</t>
  </si>
  <si>
    <t>Calf Raises</t>
  </si>
  <si>
    <t>Other</t>
  </si>
  <si>
    <t>Lat Pulldown</t>
  </si>
  <si>
    <t>50 Each Side</t>
  </si>
  <si>
    <t>Ab Rollout</t>
  </si>
  <si>
    <t>Landmine Half Kneel Press</t>
  </si>
  <si>
    <t>Squat &amp; Push</t>
  </si>
  <si>
    <t>Exercise:</t>
  </si>
  <si>
    <t>Sets</t>
  </si>
  <si>
    <t>Machine</t>
  </si>
  <si>
    <t>Distance / Calories</t>
  </si>
  <si>
    <t>Crunches, Leg Raises, Toe Taps</t>
  </si>
  <si>
    <t>Crunches w/ 5kg Ball, Leg Raises, Toe Taps</t>
  </si>
  <si>
    <t>Crunches w/ 10kg Ball, Leg Raises, Toe Taps</t>
  </si>
  <si>
    <t>15, 12, 8 , 5</t>
  </si>
  <si>
    <t>10, 10, 10, 5, 5</t>
  </si>
  <si>
    <t>Set 5 (kg)</t>
  </si>
  <si>
    <t>12, 12, 12, 10</t>
  </si>
  <si>
    <t>8, 8, 8, 7</t>
  </si>
  <si>
    <t>7, 8, 6</t>
  </si>
  <si>
    <t>8, 8, 8, 3</t>
  </si>
  <si>
    <t>12, 10, 8, 6</t>
  </si>
  <si>
    <t>6, 7, 5</t>
  </si>
  <si>
    <t>10, 20, 20</t>
  </si>
  <si>
    <t>10, 10, 7, 5</t>
  </si>
  <si>
    <t>10, 10, 10, 5</t>
  </si>
  <si>
    <t>8, 8, 8, 2</t>
  </si>
  <si>
    <t>8, 5, 5, 2, 5</t>
  </si>
  <si>
    <t>6, 6, 5, 5</t>
  </si>
  <si>
    <t>10, 10, 10, 3</t>
  </si>
  <si>
    <t>5, 5, 5, 1</t>
  </si>
  <si>
    <t>Calories (kcals)</t>
  </si>
  <si>
    <t>Type:</t>
  </si>
  <si>
    <t>Average:</t>
  </si>
  <si>
    <t>Crunches, Starfish, Flutter Kicks</t>
  </si>
  <si>
    <t>-</t>
  </si>
  <si>
    <t>Elevated on TRX</t>
  </si>
  <si>
    <t>DB Pulse Squat</t>
  </si>
  <si>
    <t>Landmine Row</t>
  </si>
  <si>
    <t>15, 12, 12, 12</t>
  </si>
  <si>
    <t>Single Leg Glute Bridges</t>
  </si>
  <si>
    <t>Deadbugs w/ 10kg</t>
  </si>
  <si>
    <t>Landmine Press</t>
  </si>
  <si>
    <t>Palliff Leg Raises</t>
  </si>
  <si>
    <t>12,12,11,8</t>
  </si>
  <si>
    <t>Straight Leg Deadlifts</t>
  </si>
  <si>
    <t>KB Deadlifts</t>
  </si>
  <si>
    <t>Bodyweight Declined</t>
  </si>
  <si>
    <t>Cable Flys</t>
  </si>
  <si>
    <t>5,5,5,2</t>
  </si>
  <si>
    <t>Cable Row s/s Push Ups</t>
  </si>
  <si>
    <t>5,5,5,3</t>
  </si>
  <si>
    <t>5,5,5,1</t>
  </si>
  <si>
    <t>Jumping 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</si>
</sst>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/>
    <xf numFmtId="164" fontId="0" fillId="0" borderId="0" xfId="0" applyNumberFormat="1" applyAlignment="1"/>
    <xf numFmtId="0" fontId="0" fillId="0" borderId="0" xfId="0" applyAlignment="1"/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3" borderId="0" xfId="0" applyFont="1" applyFill="1" applyBorder="1"/>
  </cellXfs>
  <cellStyles count="1">
    <cellStyle name="Normal" xfId="0" builtinId="0"/>
  </cellStyles>
  <dxfs count="7">
    <dxf>
      <numFmt numFmtId="164" formatCode="[$-809]dd\ mmmm\ yyyy;@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809]dd\ mmmm\ yy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[$-809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eetMetadata" Target="metadata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E0EED-A60A-F84E-AA2E-84F128B1FF8E}" name="Weights" displayName="Weights" ref="A1:J374" totalsRowShown="0">
  <autoFilter ref="A1:J374" xr:uid="{63F9DD9D-8984-2A44-9763-FC0FC65E7B41}">
    <filterColumn colId="1">
      <filters>
        <filter val="Shoulder Press"/>
      </filters>
    </filterColumn>
  </autoFilter>
  <tableColumns count="10">
    <tableColumn id="1" xr3:uid="{E476184A-C032-DC43-9F67-0510F81FE5DE}" name="Date" dataDxfId="6"/>
    <tableColumn id="2" xr3:uid="{05CD55C4-65B0-0246-A42A-45D2340B67EC}" name="Exercise"/>
    <tableColumn id="3" xr3:uid="{4D78808A-BF9A-AD40-B5B5-9B98995B6C2F}" name="Push/Pull/Hip-Hinge/Squat">
      <calculatedColumnFormula>IFERROR(VLOOKUP(B2,Lookup!A:B,2,FALSE),"")</calculatedColumnFormula>
    </tableColumn>
    <tableColumn id="4" xr3:uid="{F4C25CE0-ED65-C74F-8EFB-692FF608269B}" name="Reps"/>
    <tableColumn id="5" xr3:uid="{777A1FAD-8AC3-3849-B49D-369EA162B664}" name="Set 1 (kg)"/>
    <tableColumn id="6" xr3:uid="{6798FACD-FD3C-4949-952B-F6BD59B15229}" name="Set 2 (kg)"/>
    <tableColumn id="7" xr3:uid="{E5AF2116-F4B6-A54E-AF4C-0D9E4F0F7C5C}" name="Set 3 (kg)"/>
    <tableColumn id="8" xr3:uid="{5AF3F0D1-A3AC-ED4E-A5E2-5AC95460BE9A}" name="Set 4 (kg)"/>
    <tableColumn id="10" xr3:uid="{B811792E-E340-7F41-86AB-9C32B7C754C4}" name="Set 5 (kg)"/>
    <tableColumn id="9" xr3:uid="{F2602D38-8FAE-2744-9A64-5E38E2C334FF}" name="Total Weight (kg)" dataDxfId="5">
      <calculatedColumnFormula>SUM((E2*D2)+(F2*D2)+(G2*D2)+(H2*D2))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38A53-74D1-1F46-87E2-4FE1FA7E029D}" name="Cardio" displayName="Cardio" ref="L1:N374" totalsRowShown="0" dataDxfId="4">
  <autoFilter ref="L1:N374" xr:uid="{EC786B1A-D74A-024C-9C38-490376064B2A}"/>
  <tableColumns count="3">
    <tableColumn id="1" xr3:uid="{05C10EF6-6426-6C4E-B671-73D61F489A10}" name="Date" dataDxfId="3"/>
    <tableColumn id="2" xr3:uid="{7B624196-BC20-4644-A23F-1AD75463C57E}" name="Cardio Machine" dataDxfId="2"/>
    <tableColumn id="3" xr3:uid="{5A1451D1-EA5A-3647-913C-F4B78FE27EB9}" name="Calories (kcals)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F5FCF2-FFBE-2F4B-90BE-7AFE15DD787E}" name="AbsCore" displayName="AbsCore" ref="P1:S374" totalsRowShown="0">
  <autoFilter ref="P1:S374" xr:uid="{7594196D-01ED-2F4A-A3D7-B5DFBC9223E9}"/>
  <tableColumns count="4">
    <tableColumn id="1" xr3:uid="{064BA182-50FF-E24B-9CF8-E833F8EF46A2}" name="Date" dataDxfId="0"/>
    <tableColumn id="2" xr3:uid="{89169BD1-353B-0447-AA70-93D23E65043B}" name="Exercise"/>
    <tableColumn id="3" xr3:uid="{41BF3AFB-FBE0-394A-BF0F-DAB3FA767937}" name="Reps"/>
    <tableColumn id="4" xr3:uid="{F534A7C2-8099-D54C-959B-EC3AF746E7BE}" name="Se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1281-FFF9-3A40-958F-A55ED58CDE72}">
  <sheetPr codeName="Sheet1">
    <tabColor theme="9"/>
  </sheetPr>
  <dimension ref="A2:H99"/>
  <sheetViews>
    <sheetView showGridLines="0" workbookViewId="0">
      <selection activeCell="B3" sqref="B3"/>
    </sheetView>
  </sheetViews>
  <sheetFormatPr defaultColWidth="10.8515625" defaultRowHeight="15" x14ac:dyDescent="0.2"/>
  <cols>
    <col min="1" max="1" width="20.46875" style="5" customWidth="1"/>
    <col min="2" max="2" width="44.515625" style="5" customWidth="1"/>
    <col min="3" max="3" width="17.140625" style="5" customWidth="1"/>
    <col min="4" max="7" width="14.0546875" style="5" bestFit="1" customWidth="1"/>
    <col min="8" max="8" width="20.46875" style="5" bestFit="1" customWidth="1"/>
    <col min="9" max="16384" width="10.8515625" style="5"/>
  </cols>
  <sheetData>
    <row r="2" spans="1:8" x14ac:dyDescent="0.2">
      <c r="B2" s="5" t="s">
        <v>71</v>
      </c>
      <c r="D2" s="5" t="s">
        <v>96</v>
      </c>
    </row>
    <row r="3" spans="1:8" x14ac:dyDescent="0.2">
      <c r="B3" s="7"/>
      <c r="D3" s="5" t="str">
        <f>IFERROR(VLOOKUP(B3,Lookup!$A$2:$B$33, 2, FALSE), "")</f>
        <v/>
      </c>
    </row>
    <row r="4" spans="1:8" x14ac:dyDescent="0.2">
      <c r="B4" s="14"/>
    </row>
    <row r="5" spans="1:8" x14ac:dyDescent="0.2">
      <c r="C5" s="5" t="s">
        <v>97</v>
      </c>
      <c r="D5" s="5">
        <f>IFERROR(AVERAGE(D7:D99),"")</f>
        <v>0</v>
      </c>
      <c r="E5" s="5">
        <f t="shared" ref="E5:H5" si="0">IFERROR(AVERAGE(E7:E99),"")</f>
        <v>0</v>
      </c>
      <c r="F5" s="5">
        <f t="shared" si="0"/>
        <v>0</v>
      </c>
      <c r="G5" s="5">
        <f>IFERROR(AVERAGE(G7:G99),"")</f>
        <v>0</v>
      </c>
      <c r="H5" s="5">
        <f t="shared" si="0"/>
        <v>0</v>
      </c>
    </row>
    <row r="6" spans="1:8" x14ac:dyDescent="0.2">
      <c r="A6" s="11" t="s">
        <v>0</v>
      </c>
      <c r="B6" s="11" t="s">
        <v>1</v>
      </c>
      <c r="C6" s="12" t="s">
        <v>2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</row>
    <row r="7" spans="1:8" x14ac:dyDescent="0.2">
      <c r="A7" s="10" cm="1">
        <f t="array" ref="A7">IFERROR(_xlfn.SINGLE(INDEX(Data!$A$2:$A$374,_xlfn.AGGREGATE(15,3,((Data!$B$1:$B$374=$B$3)/(Data!$B$1:$B$374=$B$3)*ROW(Data!$B$1:$B$374))-ROW(Data!$B$1),ROWS(Data!$K$2:K2)))),"")</f>
        <v>0</v>
      </c>
      <c r="B7" s="11" cm="1">
        <f t="array" ref="B7">IFERROR(_xlfn.SINGLE(INDEX(Data!$B$2:$B$374,_xlfn.AGGREGATE(15,3,((Data!$B$1:$B$374=$B$3)/(Data!$B$1:$B$374=$B$3)*ROW(Data!$B$1:$B$374))-ROW(Data!$B$1),ROWS(Data!$K$2:K2)))),"")</f>
        <v>0</v>
      </c>
      <c r="C7" s="11" cm="1">
        <f t="array" ref="C7">IFERROR(_xlfn.SINGLE(INDEX(Data!$D$2:$D$374,_xlfn.AGGREGATE(15,3,((Data!$B$1:$B$374=$B$3)/(Data!$B$1:$B$374=$B$3)*ROW(Data!$B$1:$B$374))-ROW(Data!$B$1),ROWS(Data!$K$2:K2)))),"")</f>
        <v>0</v>
      </c>
      <c r="D7" s="11" cm="1">
        <f t="array" ref="D7">IFERROR(_xlfn.SINGLE(INDEX(Data!$E$2:$E$374,_xlfn.AGGREGATE(15,3,((Data!$B$1:$B$374=$B$3)/(Data!$B$1:$B$374=$B$3)*ROW(Data!$B$1:$B$374))-ROW(Data!$B$1),ROWS(Data!$K$2:K2)))),"")</f>
        <v>0</v>
      </c>
      <c r="E7" s="11" cm="1">
        <f t="array" ref="E7">IFERROR(_xlfn.SINGLE(INDEX(Data!$F$2:$F$374,_xlfn.AGGREGATE(15,3,((Data!$B$1:$B$374=$B$3)/(Data!$B$1:$B$374=$B$3)*ROW(Data!$B$1:$B$374))-ROW(Data!$B$1),ROWS(Data!$K$2:K2)))),"")</f>
        <v>0</v>
      </c>
      <c r="F7" s="11" cm="1">
        <f t="array" ref="F7">IFERROR(_xlfn.SINGLE(INDEX(Data!$G$2:$G$374,_xlfn.AGGREGATE(15,3,((Data!$B$1:$B$374=$B$3)/(Data!$B$1:$B$374=$B$3)*ROW(Data!$B$1:$B$374))-ROW(Data!$B$1),ROWS(Data!$K$2:K2)))),"")</f>
        <v>0</v>
      </c>
      <c r="G7" s="11" cm="1">
        <f t="array" ref="G7">IFERROR(_xlfn.SINGLE(INDEX(Data!$H$2:$H$374,_xlfn.AGGREGATE(15,3,((Data!$B$1:$B$374=$B$3)/(Data!$B$1:$B$374=$B$3)*ROW(Data!$B$1:$B$374))-ROW(Data!$B$1),ROWS(Data!$K$2:K2)))),"")</f>
        <v>0</v>
      </c>
      <c r="H7" s="11" cm="1">
        <f t="array" ref="H7">IFERROR(_xlfn.SINGLE(INDEX(Data!$J$2:$J$374,_xlfn.AGGREGATE(15,3,((Data!$B$1:$B$374=$B$3)/(Data!$B$1:$B$374=$B$3)*ROW(Data!$B$1:$B$374))-ROW(Data!$B$1),ROWS(Data!$K$2:K2)))),"")</f>
        <v>0</v>
      </c>
    </row>
    <row r="8" spans="1:8" x14ac:dyDescent="0.2">
      <c r="A8" s="10" t="str" cm="1">
        <f t="array" ref="A8">IFERROR(_xlfn.SINGLE(INDEX(Data!$A$2:$A$374,_xlfn.AGGREGATE(15,3,((Data!$B$1:$B$374=$B$3)/(Data!$B$1:$B$374=$B$3)*ROW(Data!$B$1:$B$374))-ROW(Data!$B$1),ROWS(Data!$K$2:K3)))),"")</f>
        <v/>
      </c>
      <c r="B8" s="11" t="str" cm="1">
        <f t="array" ref="B8">IFERROR(_xlfn.SINGLE(INDEX(Data!$B$2:$B$374,_xlfn.AGGREGATE(15,3,((Data!$B$1:$B$374=$B$3)/(Data!$B$1:$B$374=$B$3)*ROW(Data!$B$1:$B$374))-ROW(Data!$B$1),ROWS(Data!$K$2:K3)))),"")</f>
        <v/>
      </c>
      <c r="C8" s="11" t="str" cm="1">
        <f t="array" ref="C8">IFERROR(_xlfn.SINGLE(INDEX(Data!$D$2:$D$374,_xlfn.AGGREGATE(15,3,((Data!$B$1:$B$374=$B$3)/(Data!$B$1:$B$374=$B$3)*ROW(Data!$B$1:$B$374))-ROW(Data!$B$1),ROWS(Data!$K$2:K3)))),"")</f>
        <v/>
      </c>
      <c r="D8" s="11" t="str" cm="1">
        <f t="array" ref="D8">IFERROR(_xlfn.SINGLE(INDEX(Data!$E$2:$E$374,_xlfn.AGGREGATE(15,3,((Data!$B$1:$B$374=$B$3)/(Data!$B$1:$B$374=$B$3)*ROW(Data!$B$1:$B$374))-ROW(Data!$B$1),ROWS(Data!$K$2:K3)))),"")</f>
        <v/>
      </c>
      <c r="E8" s="11" t="str" cm="1">
        <f t="array" ref="E8">IFERROR(_xlfn.SINGLE(INDEX(Data!$F$2:$F$374,_xlfn.AGGREGATE(15,3,((Data!$B$1:$B$374=$B$3)/(Data!$B$1:$B$374=$B$3)*ROW(Data!$B$1:$B$374))-ROW(Data!$B$1),ROWS(Data!$K$2:K3)))),"")</f>
        <v/>
      </c>
      <c r="F8" s="11" t="str" cm="1">
        <f t="array" ref="F8">IFERROR(_xlfn.SINGLE(INDEX(Data!$G$2:$G$374,_xlfn.AGGREGATE(15,3,((Data!$B$1:$B$374=$B$3)/(Data!$B$1:$B$374=$B$3)*ROW(Data!$B$1:$B$374))-ROW(Data!$B$1),ROWS(Data!$K$2:K3)))),"")</f>
        <v/>
      </c>
      <c r="G8" s="11" t="str" cm="1">
        <f t="array" ref="G8">IFERROR(_xlfn.SINGLE(INDEX(Data!$H$2:$H$374,_xlfn.AGGREGATE(15,3,((Data!$B$1:$B$374=$B$3)/(Data!$B$1:$B$374=$B$3)*ROW(Data!$B$1:$B$374))-ROW(Data!$B$1),ROWS(Data!$K$2:K3)))),"")</f>
        <v/>
      </c>
      <c r="H8" s="11" t="str" cm="1">
        <f t="array" ref="H8">IFERROR(_xlfn.SINGLE(INDEX(Data!$J$2:$J$374,_xlfn.AGGREGATE(15,3,((Data!$B$1:$B$374=$B$3)/(Data!$B$1:$B$374=$B$3)*ROW(Data!$B$1:$B$374))-ROW(Data!$B$1),ROWS(Data!$K$2:K3)))),"")</f>
        <v/>
      </c>
    </row>
    <row r="9" spans="1:8" x14ac:dyDescent="0.2">
      <c r="A9" s="10" t="str" cm="1">
        <f t="array" ref="A9">IFERROR(_xlfn.SINGLE(INDEX(Data!$A$2:$A$374,_xlfn.AGGREGATE(15,3,((Data!$B$1:$B$374=$B$3)/(Data!$B$1:$B$374=$B$3)*ROW(Data!$B$1:$B$374))-ROW(Data!$B$1),ROWS(Data!$K$2:K4)))),"")</f>
        <v/>
      </c>
      <c r="B9" s="11" t="str" cm="1">
        <f t="array" ref="B9">IFERROR(_xlfn.SINGLE(INDEX(Data!$B$2:$B$374,_xlfn.AGGREGATE(15,3,((Data!$B$1:$B$374=$B$3)/(Data!$B$1:$B$374=$B$3)*ROW(Data!$B$1:$B$374))-ROW(Data!$B$1),ROWS(Data!$K$2:K4)))),"")</f>
        <v/>
      </c>
      <c r="C9" s="11" t="str" cm="1">
        <f t="array" ref="C9">IFERROR(_xlfn.SINGLE(INDEX(Data!$D$2:$D$374,_xlfn.AGGREGATE(15,3,((Data!$B$1:$B$374=$B$3)/(Data!$B$1:$B$374=$B$3)*ROW(Data!$B$1:$B$374))-ROW(Data!$B$1),ROWS(Data!$K$2:K4)))),"")</f>
        <v/>
      </c>
      <c r="D9" s="11" t="str" cm="1">
        <f t="array" ref="D9">IFERROR(_xlfn.SINGLE(INDEX(Data!$E$2:$E$374,_xlfn.AGGREGATE(15,3,((Data!$B$1:$B$374=$B$3)/(Data!$B$1:$B$374=$B$3)*ROW(Data!$B$1:$B$374))-ROW(Data!$B$1),ROWS(Data!$K$2:K4)))),"")</f>
        <v/>
      </c>
      <c r="E9" s="11" t="str" cm="1">
        <f t="array" ref="E9">IFERROR(_xlfn.SINGLE(INDEX(Data!$F$2:$F$374,_xlfn.AGGREGATE(15,3,((Data!$B$1:$B$374=$B$3)/(Data!$B$1:$B$374=$B$3)*ROW(Data!$B$1:$B$374))-ROW(Data!$B$1),ROWS(Data!$K$2:K4)))),"")</f>
        <v/>
      </c>
      <c r="F9" s="11" t="str" cm="1">
        <f t="array" ref="F9">IFERROR(_xlfn.SINGLE(INDEX(Data!$G$2:$G$374,_xlfn.AGGREGATE(15,3,((Data!$B$1:$B$374=$B$3)/(Data!$B$1:$B$374=$B$3)*ROW(Data!$B$1:$B$374))-ROW(Data!$B$1),ROWS(Data!$K$2:K4)))),"")</f>
        <v/>
      </c>
      <c r="G9" s="11" t="str" cm="1">
        <f t="array" ref="G9">IFERROR(_xlfn.SINGLE(INDEX(Data!$H$2:$H$374,_xlfn.AGGREGATE(15,3,((Data!$B$1:$B$374=$B$3)/(Data!$B$1:$B$374=$B$3)*ROW(Data!$B$1:$B$374))-ROW(Data!$B$1),ROWS(Data!$K$2:K4)))),"")</f>
        <v/>
      </c>
      <c r="H9" s="11" t="str" cm="1">
        <f t="array" ref="H9">IFERROR(_xlfn.SINGLE(INDEX(Data!$J$2:$J$374,_xlfn.AGGREGATE(15,3,((Data!$B$1:$B$374=$B$3)/(Data!$B$1:$B$374=$B$3)*ROW(Data!$B$1:$B$374))-ROW(Data!$B$1),ROWS(Data!$K$2:K4)))),"")</f>
        <v/>
      </c>
    </row>
    <row r="10" spans="1:8" x14ac:dyDescent="0.2">
      <c r="A10" s="10" t="str" cm="1">
        <f t="array" ref="A10">IFERROR(_xlfn.SINGLE(INDEX(Data!$A$2:$A$374,_xlfn.AGGREGATE(15,3,((Data!$B$1:$B$374=$B$3)/(Data!$B$1:$B$374=$B$3)*ROW(Data!$B$1:$B$374))-ROW(Data!$B$1),ROWS(Data!$K$2:K5)))),"")</f>
        <v/>
      </c>
      <c r="B10" s="11" t="str" cm="1">
        <f t="array" ref="B10">IFERROR(_xlfn.SINGLE(INDEX(Data!$B$2:$B$374,_xlfn.AGGREGATE(15,3,((Data!$B$1:$B$374=$B$3)/(Data!$B$1:$B$374=$B$3)*ROW(Data!$B$1:$B$374))-ROW(Data!$B$1),ROWS(Data!$K$2:K5)))),"")</f>
        <v/>
      </c>
      <c r="C10" s="11" t="str" cm="1">
        <f t="array" ref="C10">IFERROR(_xlfn.SINGLE(INDEX(Data!$D$2:$D$374,_xlfn.AGGREGATE(15,3,((Data!$B$1:$B$374=$B$3)/(Data!$B$1:$B$374=$B$3)*ROW(Data!$B$1:$B$374))-ROW(Data!$B$1),ROWS(Data!$K$2:K5)))),"")</f>
        <v/>
      </c>
      <c r="D10" s="11" t="str" cm="1">
        <f t="array" ref="D10">IFERROR(_xlfn.SINGLE(INDEX(Data!$E$2:$E$374,_xlfn.AGGREGATE(15,3,((Data!$B$1:$B$374=$B$3)/(Data!$B$1:$B$374=$B$3)*ROW(Data!$B$1:$B$374))-ROW(Data!$B$1),ROWS(Data!$K$2:K5)))),"")</f>
        <v/>
      </c>
      <c r="E10" s="11" t="str" cm="1">
        <f t="array" ref="E10">IFERROR(_xlfn.SINGLE(INDEX(Data!$F$2:$F$374,_xlfn.AGGREGATE(15,3,((Data!$B$1:$B$374=$B$3)/(Data!$B$1:$B$374=$B$3)*ROW(Data!$B$1:$B$374))-ROW(Data!$B$1),ROWS(Data!$K$2:K5)))),"")</f>
        <v/>
      </c>
      <c r="F10" s="11" t="str" cm="1">
        <f t="array" ref="F10">IFERROR(_xlfn.SINGLE(INDEX(Data!$G$2:$G$374,_xlfn.AGGREGATE(15,3,((Data!$B$1:$B$374=$B$3)/(Data!$B$1:$B$374=$B$3)*ROW(Data!$B$1:$B$374))-ROW(Data!$B$1),ROWS(Data!$K$2:K5)))),"")</f>
        <v/>
      </c>
      <c r="G10" s="11" t="str" cm="1">
        <f t="array" ref="G10">IFERROR(_xlfn.SINGLE(INDEX(Data!$H$2:$H$374,_xlfn.AGGREGATE(15,3,((Data!$B$1:$B$374=$B$3)/(Data!$B$1:$B$374=$B$3)*ROW(Data!$B$1:$B$374))-ROW(Data!$B$1),ROWS(Data!$K$2:K5)))),"")</f>
        <v/>
      </c>
      <c r="H10" s="11" t="str" cm="1">
        <f t="array" ref="H10">IFERROR(_xlfn.SINGLE(INDEX(Data!$J$2:$J$374,_xlfn.AGGREGATE(15,3,((Data!$B$1:$B$374=$B$3)/(Data!$B$1:$B$374=$B$3)*ROW(Data!$B$1:$B$374))-ROW(Data!$B$1),ROWS(Data!$K$2:K5)))),"")</f>
        <v/>
      </c>
    </row>
    <row r="11" spans="1:8" x14ac:dyDescent="0.2">
      <c r="A11" s="10" t="str" cm="1">
        <f t="array" ref="A11">IFERROR(_xlfn.SINGLE(INDEX(Data!$A$2:$A$374,_xlfn.AGGREGATE(15,3,((Data!$B$1:$B$374=$B$3)/(Data!$B$1:$B$374=$B$3)*ROW(Data!$B$1:$B$374))-ROW(Data!$B$1),ROWS(Data!$K$2:K6)))),"")</f>
        <v/>
      </c>
      <c r="B11" s="11" t="str" cm="1">
        <f t="array" ref="B11">IFERROR(_xlfn.SINGLE(INDEX(Data!$B$2:$B$374,_xlfn.AGGREGATE(15,3,((Data!$B$1:$B$374=$B$3)/(Data!$B$1:$B$374=$B$3)*ROW(Data!$B$1:$B$374))-ROW(Data!$B$1),ROWS(Data!$K$2:K6)))),"")</f>
        <v/>
      </c>
      <c r="C11" s="11" t="str" cm="1">
        <f t="array" ref="C11">IFERROR(_xlfn.SINGLE(INDEX(Data!$D$2:$D$374,_xlfn.AGGREGATE(15,3,((Data!$B$1:$B$374=$B$3)/(Data!$B$1:$B$374=$B$3)*ROW(Data!$B$1:$B$374))-ROW(Data!$B$1),ROWS(Data!$K$2:K6)))),"")</f>
        <v/>
      </c>
      <c r="D11" s="11" t="str" cm="1">
        <f t="array" ref="D11">IFERROR(_xlfn.SINGLE(INDEX(Data!$E$2:$E$374,_xlfn.AGGREGATE(15,3,((Data!$B$1:$B$374=$B$3)/(Data!$B$1:$B$374=$B$3)*ROW(Data!$B$1:$B$374))-ROW(Data!$B$1),ROWS(Data!$K$2:K6)))),"")</f>
        <v/>
      </c>
      <c r="E11" s="11" t="str" cm="1">
        <f t="array" ref="E11">IFERROR(_xlfn.SINGLE(INDEX(Data!$F$2:$F$374,_xlfn.AGGREGATE(15,3,((Data!$B$1:$B$374=$B$3)/(Data!$B$1:$B$374=$B$3)*ROW(Data!$B$1:$B$374))-ROW(Data!$B$1),ROWS(Data!$K$2:K6)))),"")</f>
        <v/>
      </c>
      <c r="F11" s="11" t="str" cm="1">
        <f t="array" ref="F11">IFERROR(_xlfn.SINGLE(INDEX(Data!$G$2:$G$374,_xlfn.AGGREGATE(15,3,((Data!$B$1:$B$374=$B$3)/(Data!$B$1:$B$374=$B$3)*ROW(Data!$B$1:$B$374))-ROW(Data!$B$1),ROWS(Data!$K$2:K6)))),"")</f>
        <v/>
      </c>
      <c r="G11" s="11" t="str" cm="1">
        <f t="array" ref="G11">IFERROR(_xlfn.SINGLE(INDEX(Data!$H$2:$H$374,_xlfn.AGGREGATE(15,3,((Data!$B$1:$B$374=$B$3)/(Data!$B$1:$B$374=$B$3)*ROW(Data!$B$1:$B$374))-ROW(Data!$B$1),ROWS(Data!$K$2:K6)))),"")</f>
        <v/>
      </c>
      <c r="H11" s="11" t="str" cm="1">
        <f t="array" ref="H11">IFERROR(_xlfn.SINGLE(INDEX(Data!$J$2:$J$374,_xlfn.AGGREGATE(15,3,((Data!$B$1:$B$374=$B$3)/(Data!$B$1:$B$374=$B$3)*ROW(Data!$B$1:$B$374))-ROW(Data!$B$1),ROWS(Data!$K$2:K6)))),"")</f>
        <v/>
      </c>
    </row>
    <row r="12" spans="1:8" x14ac:dyDescent="0.2">
      <c r="A12" s="10" t="str" cm="1">
        <f t="array" ref="A12">IFERROR(_xlfn.SINGLE(INDEX(Data!$A$2:$A$374,_xlfn.AGGREGATE(15,3,((Data!$B$1:$B$374=$B$3)/(Data!$B$1:$B$374=$B$3)*ROW(Data!$B$1:$B$374))-ROW(Data!$B$1),ROWS(Data!$K$2:K7)))),"")</f>
        <v/>
      </c>
      <c r="B12" s="11" t="str" cm="1">
        <f t="array" ref="B12">IFERROR(_xlfn.SINGLE(INDEX(Data!$B$2:$B$374,_xlfn.AGGREGATE(15,3,((Data!$B$1:$B$374=$B$3)/(Data!$B$1:$B$374=$B$3)*ROW(Data!$B$1:$B$374))-ROW(Data!$B$1),ROWS(Data!$K$2:K7)))),"")</f>
        <v/>
      </c>
      <c r="C12" s="11" t="str" cm="1">
        <f t="array" ref="C12">IFERROR(_xlfn.SINGLE(INDEX(Data!$D$2:$D$374,_xlfn.AGGREGATE(15,3,((Data!$B$1:$B$374=$B$3)/(Data!$B$1:$B$374=$B$3)*ROW(Data!$B$1:$B$374))-ROW(Data!$B$1),ROWS(Data!$K$2:K7)))),"")</f>
        <v/>
      </c>
      <c r="D12" s="11" t="str" cm="1">
        <f t="array" ref="D12">IFERROR(_xlfn.SINGLE(INDEX(Data!$E$2:$E$374,_xlfn.AGGREGATE(15,3,((Data!$B$1:$B$374=$B$3)/(Data!$B$1:$B$374=$B$3)*ROW(Data!$B$1:$B$374))-ROW(Data!$B$1),ROWS(Data!$K$2:K7)))),"")</f>
        <v/>
      </c>
      <c r="E12" s="11" t="str" cm="1">
        <f t="array" ref="E12">IFERROR(_xlfn.SINGLE(INDEX(Data!$F$2:$F$374,_xlfn.AGGREGATE(15,3,((Data!$B$1:$B$374=$B$3)/(Data!$B$1:$B$374=$B$3)*ROW(Data!$B$1:$B$374))-ROW(Data!$B$1),ROWS(Data!$K$2:K7)))),"")</f>
        <v/>
      </c>
      <c r="F12" s="11" t="str" cm="1">
        <f t="array" ref="F12">IFERROR(_xlfn.SINGLE(INDEX(Data!$G$2:$G$374,_xlfn.AGGREGATE(15,3,((Data!$B$1:$B$374=$B$3)/(Data!$B$1:$B$374=$B$3)*ROW(Data!$B$1:$B$374))-ROW(Data!$B$1),ROWS(Data!$K$2:K7)))),"")</f>
        <v/>
      </c>
      <c r="G12" s="11" t="str" cm="1">
        <f t="array" ref="G12">IFERROR(_xlfn.SINGLE(INDEX(Data!$H$2:$H$374,_xlfn.AGGREGATE(15,3,((Data!$B$1:$B$374=$B$3)/(Data!$B$1:$B$374=$B$3)*ROW(Data!$B$1:$B$374))-ROW(Data!$B$1),ROWS(Data!$K$2:K7)))),"")</f>
        <v/>
      </c>
      <c r="H12" s="11" t="str" cm="1">
        <f t="array" ref="H12">IFERROR(_xlfn.SINGLE(INDEX(Data!$J$2:$J$374,_xlfn.AGGREGATE(15,3,((Data!$B$1:$B$374=$B$3)/(Data!$B$1:$B$374=$B$3)*ROW(Data!$B$1:$B$374))-ROW(Data!$B$1),ROWS(Data!$K$2:K7)))),"")</f>
        <v/>
      </c>
    </row>
    <row r="13" spans="1:8" x14ac:dyDescent="0.2">
      <c r="A13" s="10" t="str" cm="1">
        <f t="array" ref="A13">IFERROR(_xlfn.SINGLE(INDEX(Data!$A$2:$A$374,_xlfn.AGGREGATE(15,3,((Data!$B$1:$B$374=$B$3)/(Data!$B$1:$B$374=$B$3)*ROW(Data!$B$1:$B$374))-ROW(Data!$B$1),ROWS(Data!$K$2:K8)))),"")</f>
        <v/>
      </c>
      <c r="B13" s="11" t="str" cm="1">
        <f t="array" ref="B13">IFERROR(_xlfn.SINGLE(INDEX(Data!$B$2:$B$374,_xlfn.AGGREGATE(15,3,((Data!$B$1:$B$374=$B$3)/(Data!$B$1:$B$374=$B$3)*ROW(Data!$B$1:$B$374))-ROW(Data!$B$1),ROWS(Data!$K$2:K8)))),"")</f>
        <v/>
      </c>
      <c r="C13" s="11" t="str" cm="1">
        <f t="array" ref="C13">IFERROR(_xlfn.SINGLE(INDEX(Data!$D$2:$D$374,_xlfn.AGGREGATE(15,3,((Data!$B$1:$B$374=$B$3)/(Data!$B$1:$B$374=$B$3)*ROW(Data!$B$1:$B$374))-ROW(Data!$B$1),ROWS(Data!$K$2:K8)))),"")</f>
        <v/>
      </c>
      <c r="D13" s="11" t="str" cm="1">
        <f t="array" ref="D13">IFERROR(_xlfn.SINGLE(INDEX(Data!$E$2:$E$374,_xlfn.AGGREGATE(15,3,((Data!$B$1:$B$374=$B$3)/(Data!$B$1:$B$374=$B$3)*ROW(Data!$B$1:$B$374))-ROW(Data!$B$1),ROWS(Data!$K$2:K8)))),"")</f>
        <v/>
      </c>
      <c r="E13" s="11" t="str" cm="1">
        <f t="array" ref="E13">IFERROR(_xlfn.SINGLE(INDEX(Data!$F$2:$F$374,_xlfn.AGGREGATE(15,3,((Data!$B$1:$B$374=$B$3)/(Data!$B$1:$B$374=$B$3)*ROW(Data!$B$1:$B$374))-ROW(Data!$B$1),ROWS(Data!$K$2:K8)))),"")</f>
        <v/>
      </c>
      <c r="F13" s="11" t="str" cm="1">
        <f t="array" ref="F13">IFERROR(_xlfn.SINGLE(INDEX(Data!$G$2:$G$374,_xlfn.AGGREGATE(15,3,((Data!$B$1:$B$374=$B$3)/(Data!$B$1:$B$374=$B$3)*ROW(Data!$B$1:$B$374))-ROW(Data!$B$1),ROWS(Data!$K$2:K8)))),"")</f>
        <v/>
      </c>
      <c r="G13" s="11" t="str" cm="1">
        <f t="array" ref="G13">IFERROR(_xlfn.SINGLE(INDEX(Data!$H$2:$H$374,_xlfn.AGGREGATE(15,3,((Data!$B$1:$B$374=$B$3)/(Data!$B$1:$B$374=$B$3)*ROW(Data!$B$1:$B$374))-ROW(Data!$B$1),ROWS(Data!$K$2:K8)))),"")</f>
        <v/>
      </c>
      <c r="H13" s="11" t="str" cm="1">
        <f t="array" ref="H13">IFERROR(_xlfn.SINGLE(INDEX(Data!$J$2:$J$374,_xlfn.AGGREGATE(15,3,((Data!$B$1:$B$374=$B$3)/(Data!$B$1:$B$374=$B$3)*ROW(Data!$B$1:$B$374))-ROW(Data!$B$1),ROWS(Data!$K$2:K8)))),"")</f>
        <v/>
      </c>
    </row>
    <row r="14" spans="1:8" x14ac:dyDescent="0.2">
      <c r="A14" s="10" t="str" cm="1">
        <f t="array" ref="A14">IFERROR(_xlfn.SINGLE(INDEX(Data!$A$2:$A$374,_xlfn.AGGREGATE(15,3,((Data!$B$1:$B$374=$B$3)/(Data!$B$1:$B$374=$B$3)*ROW(Data!$B$1:$B$374))-ROW(Data!$B$1),ROWS(Data!$K$2:K9)))),"")</f>
        <v/>
      </c>
      <c r="B14" s="11" t="str" cm="1">
        <f t="array" ref="B14">IFERROR(_xlfn.SINGLE(INDEX(Data!$B$2:$B$374,_xlfn.AGGREGATE(15,3,((Data!$B$1:$B$374=$B$3)/(Data!$B$1:$B$374=$B$3)*ROW(Data!$B$1:$B$374))-ROW(Data!$B$1),ROWS(Data!$K$2:K9)))),"")</f>
        <v/>
      </c>
      <c r="C14" s="11" t="str" cm="1">
        <f t="array" ref="C14">IFERROR(_xlfn.SINGLE(INDEX(Data!$D$2:$D$374,_xlfn.AGGREGATE(15,3,((Data!$B$1:$B$374=$B$3)/(Data!$B$1:$B$374=$B$3)*ROW(Data!$B$1:$B$374))-ROW(Data!$B$1),ROWS(Data!$K$2:K9)))),"")</f>
        <v/>
      </c>
      <c r="D14" s="11" t="str" cm="1">
        <f t="array" ref="D14">IFERROR(_xlfn.SINGLE(INDEX(Data!$E$2:$E$374,_xlfn.AGGREGATE(15,3,((Data!$B$1:$B$374=$B$3)/(Data!$B$1:$B$374=$B$3)*ROW(Data!$B$1:$B$374))-ROW(Data!$B$1),ROWS(Data!$K$2:K9)))),"")</f>
        <v/>
      </c>
      <c r="E14" s="11" t="str" cm="1">
        <f t="array" ref="E14">IFERROR(_xlfn.SINGLE(INDEX(Data!$F$2:$F$374,_xlfn.AGGREGATE(15,3,((Data!$B$1:$B$374=$B$3)/(Data!$B$1:$B$374=$B$3)*ROW(Data!$B$1:$B$374))-ROW(Data!$B$1),ROWS(Data!$K$2:K9)))),"")</f>
        <v/>
      </c>
      <c r="F14" s="11" t="str" cm="1">
        <f t="array" ref="F14">IFERROR(_xlfn.SINGLE(INDEX(Data!$G$2:$G$374,_xlfn.AGGREGATE(15,3,((Data!$B$1:$B$374=$B$3)/(Data!$B$1:$B$374=$B$3)*ROW(Data!$B$1:$B$374))-ROW(Data!$B$1),ROWS(Data!$K$2:K9)))),"")</f>
        <v/>
      </c>
      <c r="G14" s="11" t="str" cm="1">
        <f t="array" ref="G14">IFERROR(_xlfn.SINGLE(INDEX(Data!$H$2:$H$374,_xlfn.AGGREGATE(15,3,((Data!$B$1:$B$374=$B$3)/(Data!$B$1:$B$374=$B$3)*ROW(Data!$B$1:$B$374))-ROW(Data!$B$1),ROWS(Data!$K$2:K9)))),"")</f>
        <v/>
      </c>
      <c r="H14" s="11" t="str" cm="1">
        <f t="array" ref="H14">IFERROR(_xlfn.SINGLE(INDEX(Data!$J$2:$J$374,_xlfn.AGGREGATE(15,3,((Data!$B$1:$B$374=$B$3)/(Data!$B$1:$B$374=$B$3)*ROW(Data!$B$1:$B$374))-ROW(Data!$B$1),ROWS(Data!$K$2:K9)))),"")</f>
        <v/>
      </c>
    </row>
    <row r="15" spans="1:8" x14ac:dyDescent="0.2">
      <c r="A15" s="10" t="str" cm="1">
        <f t="array" ref="A15">IFERROR(_xlfn.SINGLE(INDEX(Data!$A$2:$A$374,_xlfn.AGGREGATE(15,3,((Data!$B$1:$B$374=$B$3)/(Data!$B$1:$B$374=$B$3)*ROW(Data!$B$1:$B$374))-ROW(Data!$B$1),ROWS(Data!$K$2:K10)))),"")</f>
        <v/>
      </c>
      <c r="B15" s="11" t="str" cm="1">
        <f t="array" ref="B15">IFERROR(_xlfn.SINGLE(INDEX(Data!$B$2:$B$374,_xlfn.AGGREGATE(15,3,((Data!$B$1:$B$374=$B$3)/(Data!$B$1:$B$374=$B$3)*ROW(Data!$B$1:$B$374))-ROW(Data!$B$1),ROWS(Data!$K$2:K10)))),"")</f>
        <v/>
      </c>
      <c r="C15" s="11" t="str" cm="1">
        <f t="array" ref="C15">IFERROR(_xlfn.SINGLE(INDEX(Data!$D$2:$D$374,_xlfn.AGGREGATE(15,3,((Data!$B$1:$B$374=$B$3)/(Data!$B$1:$B$374=$B$3)*ROW(Data!$B$1:$B$374))-ROW(Data!$B$1),ROWS(Data!$K$2:K10)))),"")</f>
        <v/>
      </c>
      <c r="D15" s="11" t="str" cm="1">
        <f t="array" ref="D15">IFERROR(_xlfn.SINGLE(INDEX(Data!$E$2:$E$374,_xlfn.AGGREGATE(15,3,((Data!$B$1:$B$374=$B$3)/(Data!$B$1:$B$374=$B$3)*ROW(Data!$B$1:$B$374))-ROW(Data!$B$1),ROWS(Data!$K$2:K10)))),"")</f>
        <v/>
      </c>
      <c r="E15" s="11" t="str" cm="1">
        <f t="array" ref="E15">IFERROR(_xlfn.SINGLE(INDEX(Data!$F$2:$F$374,_xlfn.AGGREGATE(15,3,((Data!$B$1:$B$374=$B$3)/(Data!$B$1:$B$374=$B$3)*ROW(Data!$B$1:$B$374))-ROW(Data!$B$1),ROWS(Data!$K$2:K10)))),"")</f>
        <v/>
      </c>
      <c r="F15" s="11" t="str" cm="1">
        <f t="array" ref="F15">IFERROR(_xlfn.SINGLE(INDEX(Data!$G$2:$G$374,_xlfn.AGGREGATE(15,3,((Data!$B$1:$B$374=$B$3)/(Data!$B$1:$B$374=$B$3)*ROW(Data!$B$1:$B$374))-ROW(Data!$B$1),ROWS(Data!$K$2:K10)))),"")</f>
        <v/>
      </c>
      <c r="G15" s="11" t="str" cm="1">
        <f t="array" ref="G15">IFERROR(_xlfn.SINGLE(INDEX(Data!$H$2:$H$374,_xlfn.AGGREGATE(15,3,((Data!$B$1:$B$374=$B$3)/(Data!$B$1:$B$374=$B$3)*ROW(Data!$B$1:$B$374))-ROW(Data!$B$1),ROWS(Data!$K$2:K10)))),"")</f>
        <v/>
      </c>
      <c r="H15" s="11" t="str" cm="1">
        <f t="array" ref="H15">IFERROR(_xlfn.SINGLE(INDEX(Data!$J$2:$J$374,_xlfn.AGGREGATE(15,3,((Data!$B$1:$B$374=$B$3)/(Data!$B$1:$B$374=$B$3)*ROW(Data!$B$1:$B$374))-ROW(Data!$B$1),ROWS(Data!$K$2:K10)))),"")</f>
        <v/>
      </c>
    </row>
    <row r="16" spans="1:8" x14ac:dyDescent="0.2">
      <c r="A16" s="10" t="str" cm="1">
        <f t="array" ref="A16">IFERROR(_xlfn.SINGLE(INDEX(Data!$A$2:$A$374,_xlfn.AGGREGATE(15,3,((Data!$B$1:$B$374=$B$3)/(Data!$B$1:$B$374=$B$3)*ROW(Data!$B$1:$B$374))-ROW(Data!$B$1),ROWS(Data!$K$2:K11)))),"")</f>
        <v/>
      </c>
      <c r="B16" s="11" t="str" cm="1">
        <f t="array" ref="B16">IFERROR(_xlfn.SINGLE(INDEX(Data!$B$2:$B$374,_xlfn.AGGREGATE(15,3,((Data!$B$1:$B$374=$B$3)/(Data!$B$1:$B$374=$B$3)*ROW(Data!$B$1:$B$374))-ROW(Data!$B$1),ROWS(Data!$K$2:K11)))),"")</f>
        <v/>
      </c>
      <c r="C16" s="11" t="str" cm="1">
        <f t="array" ref="C16">IFERROR(_xlfn.SINGLE(INDEX(Data!$D$2:$D$374,_xlfn.AGGREGATE(15,3,((Data!$B$1:$B$374=$B$3)/(Data!$B$1:$B$374=$B$3)*ROW(Data!$B$1:$B$374))-ROW(Data!$B$1),ROWS(Data!$K$2:K11)))),"")</f>
        <v/>
      </c>
      <c r="D16" s="11" t="str" cm="1">
        <f t="array" ref="D16">IFERROR(_xlfn.SINGLE(INDEX(Data!$E$2:$E$374,_xlfn.AGGREGATE(15,3,((Data!$B$1:$B$374=$B$3)/(Data!$B$1:$B$374=$B$3)*ROW(Data!$B$1:$B$374))-ROW(Data!$B$1),ROWS(Data!$K$2:K11)))),"")</f>
        <v/>
      </c>
      <c r="E16" s="11" t="str" cm="1">
        <f t="array" ref="E16">IFERROR(_xlfn.SINGLE(INDEX(Data!$F$2:$F$374,_xlfn.AGGREGATE(15,3,((Data!$B$1:$B$374=$B$3)/(Data!$B$1:$B$374=$B$3)*ROW(Data!$B$1:$B$374))-ROW(Data!$B$1),ROWS(Data!$K$2:K11)))),"")</f>
        <v/>
      </c>
      <c r="F16" s="11" t="str" cm="1">
        <f t="array" ref="F16">IFERROR(_xlfn.SINGLE(INDEX(Data!$G$2:$G$374,_xlfn.AGGREGATE(15,3,((Data!$B$1:$B$374=$B$3)/(Data!$B$1:$B$374=$B$3)*ROW(Data!$B$1:$B$374))-ROW(Data!$B$1),ROWS(Data!$K$2:K11)))),"")</f>
        <v/>
      </c>
      <c r="G16" s="11" t="str" cm="1">
        <f t="array" ref="G16">IFERROR(_xlfn.SINGLE(INDEX(Data!$H$2:$H$374,_xlfn.AGGREGATE(15,3,((Data!$B$1:$B$374=$B$3)/(Data!$B$1:$B$374=$B$3)*ROW(Data!$B$1:$B$374))-ROW(Data!$B$1),ROWS(Data!$K$2:K11)))),"")</f>
        <v/>
      </c>
      <c r="H16" s="11" t="str" cm="1">
        <f t="array" ref="H16">IFERROR(_xlfn.SINGLE(INDEX(Data!$J$2:$J$374,_xlfn.AGGREGATE(15,3,((Data!$B$1:$B$374=$B$3)/(Data!$B$1:$B$374=$B$3)*ROW(Data!$B$1:$B$374))-ROW(Data!$B$1),ROWS(Data!$K$2:K11)))),"")</f>
        <v/>
      </c>
    </row>
    <row r="17" spans="1:8" x14ac:dyDescent="0.2">
      <c r="A17" s="10" t="str" cm="1">
        <f t="array" ref="A17">IFERROR(_xlfn.SINGLE(INDEX(Data!$A$2:$A$374,_xlfn.AGGREGATE(15,3,((Data!$B$1:$B$374=$B$3)/(Data!$B$1:$B$374=$B$3)*ROW(Data!$B$1:$B$374))-ROW(Data!$B$1),ROWS(Data!$K$2:K12)))),"")</f>
        <v/>
      </c>
      <c r="B17" s="11" t="str" cm="1">
        <f t="array" ref="B17">IFERROR(_xlfn.SINGLE(INDEX(Data!$B$2:$B$374,_xlfn.AGGREGATE(15,3,((Data!$B$1:$B$374=$B$3)/(Data!$B$1:$B$374=$B$3)*ROW(Data!$B$1:$B$374))-ROW(Data!$B$1),ROWS(Data!$K$2:K12)))),"")</f>
        <v/>
      </c>
      <c r="C17" s="11" t="str" cm="1">
        <f t="array" ref="C17">IFERROR(_xlfn.SINGLE(INDEX(Data!$D$2:$D$374,_xlfn.AGGREGATE(15,3,((Data!$B$1:$B$374=$B$3)/(Data!$B$1:$B$374=$B$3)*ROW(Data!$B$1:$B$374))-ROW(Data!$B$1),ROWS(Data!$K$2:K12)))),"")</f>
        <v/>
      </c>
      <c r="D17" s="11" t="str" cm="1">
        <f t="array" ref="D17">IFERROR(_xlfn.SINGLE(INDEX(Data!$E$2:$E$374,_xlfn.AGGREGATE(15,3,((Data!$B$1:$B$374=$B$3)/(Data!$B$1:$B$374=$B$3)*ROW(Data!$B$1:$B$374))-ROW(Data!$B$1),ROWS(Data!$K$2:K12)))),"")</f>
        <v/>
      </c>
      <c r="E17" s="11" t="str" cm="1">
        <f t="array" ref="E17">IFERROR(_xlfn.SINGLE(INDEX(Data!$F$2:$F$374,_xlfn.AGGREGATE(15,3,((Data!$B$1:$B$374=$B$3)/(Data!$B$1:$B$374=$B$3)*ROW(Data!$B$1:$B$374))-ROW(Data!$B$1),ROWS(Data!$K$2:K12)))),"")</f>
        <v/>
      </c>
      <c r="F17" s="11" t="str" cm="1">
        <f t="array" ref="F17">IFERROR(_xlfn.SINGLE(INDEX(Data!$G$2:$G$374,_xlfn.AGGREGATE(15,3,((Data!$B$1:$B$374=$B$3)/(Data!$B$1:$B$374=$B$3)*ROW(Data!$B$1:$B$374))-ROW(Data!$B$1),ROWS(Data!$K$2:K12)))),"")</f>
        <v/>
      </c>
      <c r="G17" s="11" t="str" cm="1">
        <f t="array" ref="G17">IFERROR(_xlfn.SINGLE(INDEX(Data!$H$2:$H$374,_xlfn.AGGREGATE(15,3,((Data!$B$1:$B$374=$B$3)/(Data!$B$1:$B$374=$B$3)*ROW(Data!$B$1:$B$374))-ROW(Data!$B$1),ROWS(Data!$K$2:K12)))),"")</f>
        <v/>
      </c>
      <c r="H17" s="11" t="str" cm="1">
        <f t="array" ref="H17">IFERROR(_xlfn.SINGLE(INDEX(Data!$J$2:$J$374,_xlfn.AGGREGATE(15,3,((Data!$B$1:$B$374=$B$3)/(Data!$B$1:$B$374=$B$3)*ROW(Data!$B$1:$B$374))-ROW(Data!$B$1),ROWS(Data!$K$2:K12)))),"")</f>
        <v/>
      </c>
    </row>
    <row r="18" spans="1:8" x14ac:dyDescent="0.2">
      <c r="A18" s="10" t="str" cm="1">
        <f t="array" ref="A18">IFERROR(_xlfn.SINGLE(INDEX(Data!$A$2:$A$374,_xlfn.AGGREGATE(15,3,((Data!$B$1:$B$374=$B$3)/(Data!$B$1:$B$374=$B$3)*ROW(Data!$B$1:$B$374))-ROW(Data!$B$1),ROWS(Data!$K$2:K13)))),"")</f>
        <v/>
      </c>
      <c r="B18" s="11" t="str" cm="1">
        <f t="array" ref="B18">IFERROR(_xlfn.SINGLE(INDEX(Data!$B$2:$B$374,_xlfn.AGGREGATE(15,3,((Data!$B$1:$B$374=$B$3)/(Data!$B$1:$B$374=$B$3)*ROW(Data!$B$1:$B$374))-ROW(Data!$B$1),ROWS(Data!$K$2:K13)))),"")</f>
        <v/>
      </c>
      <c r="C18" s="11" t="str" cm="1">
        <f t="array" ref="C18">IFERROR(_xlfn.SINGLE(INDEX(Data!$D$2:$D$374,_xlfn.AGGREGATE(15,3,((Data!$B$1:$B$374=$B$3)/(Data!$B$1:$B$374=$B$3)*ROW(Data!$B$1:$B$374))-ROW(Data!$B$1),ROWS(Data!$K$2:K13)))),"")</f>
        <v/>
      </c>
      <c r="D18" s="11" t="str" cm="1">
        <f t="array" ref="D18">IFERROR(_xlfn.SINGLE(INDEX(Data!$E$2:$E$374,_xlfn.AGGREGATE(15,3,((Data!$B$1:$B$374=$B$3)/(Data!$B$1:$B$374=$B$3)*ROW(Data!$B$1:$B$374))-ROW(Data!$B$1),ROWS(Data!$K$2:K13)))),"")</f>
        <v/>
      </c>
      <c r="E18" s="11" t="str" cm="1">
        <f t="array" ref="E18">IFERROR(_xlfn.SINGLE(INDEX(Data!$F$2:$F$374,_xlfn.AGGREGATE(15,3,((Data!$B$1:$B$374=$B$3)/(Data!$B$1:$B$374=$B$3)*ROW(Data!$B$1:$B$374))-ROW(Data!$B$1),ROWS(Data!$K$2:K13)))),"")</f>
        <v/>
      </c>
      <c r="F18" s="11" t="str" cm="1">
        <f t="array" ref="F18">IFERROR(_xlfn.SINGLE(INDEX(Data!$G$2:$G$374,_xlfn.AGGREGATE(15,3,((Data!$B$1:$B$374=$B$3)/(Data!$B$1:$B$374=$B$3)*ROW(Data!$B$1:$B$374))-ROW(Data!$B$1),ROWS(Data!$K$2:K13)))),"")</f>
        <v/>
      </c>
      <c r="G18" s="11" t="str" cm="1">
        <f t="array" ref="G18">IFERROR(_xlfn.SINGLE(INDEX(Data!$H$2:$H$374,_xlfn.AGGREGATE(15,3,((Data!$B$1:$B$374=$B$3)/(Data!$B$1:$B$374=$B$3)*ROW(Data!$B$1:$B$374))-ROW(Data!$B$1),ROWS(Data!$K$2:K13)))),"")</f>
        <v/>
      </c>
      <c r="H18" s="11" t="str" cm="1">
        <f t="array" ref="H18">IFERROR(_xlfn.SINGLE(INDEX(Data!$J$2:$J$374,_xlfn.AGGREGATE(15,3,((Data!$B$1:$B$374=$B$3)/(Data!$B$1:$B$374=$B$3)*ROW(Data!$B$1:$B$374))-ROW(Data!$B$1),ROWS(Data!$K$2:K13)))),"")</f>
        <v/>
      </c>
    </row>
    <row r="19" spans="1:8" x14ac:dyDescent="0.2">
      <c r="A19" s="10" t="str" cm="1">
        <f t="array" ref="A19">IFERROR(_xlfn.SINGLE(INDEX(Data!$A$2:$A$374,_xlfn.AGGREGATE(15,3,((Data!$B$1:$B$374=$B$3)/(Data!$B$1:$B$374=$B$3)*ROW(Data!$B$1:$B$374))-ROW(Data!$B$1),ROWS(Data!$K$2:K14)))),"")</f>
        <v/>
      </c>
      <c r="B19" s="11" t="str" cm="1">
        <f t="array" ref="B19">IFERROR(_xlfn.SINGLE(INDEX(Data!$B$2:$B$374,_xlfn.AGGREGATE(15,3,((Data!$B$1:$B$374=$B$3)/(Data!$B$1:$B$374=$B$3)*ROW(Data!$B$1:$B$374))-ROW(Data!$B$1),ROWS(Data!$K$2:K14)))),"")</f>
        <v/>
      </c>
      <c r="C19" s="11" t="str" cm="1">
        <f t="array" ref="C19">IFERROR(_xlfn.SINGLE(INDEX(Data!$D$2:$D$374,_xlfn.AGGREGATE(15,3,((Data!$B$1:$B$374=$B$3)/(Data!$B$1:$B$374=$B$3)*ROW(Data!$B$1:$B$374))-ROW(Data!$B$1),ROWS(Data!$K$2:K14)))),"")</f>
        <v/>
      </c>
      <c r="D19" s="11" t="str" cm="1">
        <f t="array" ref="D19">IFERROR(_xlfn.SINGLE(INDEX(Data!$E$2:$E$374,_xlfn.AGGREGATE(15,3,((Data!$B$1:$B$374=$B$3)/(Data!$B$1:$B$374=$B$3)*ROW(Data!$B$1:$B$374))-ROW(Data!$B$1),ROWS(Data!$K$2:K14)))),"")</f>
        <v/>
      </c>
      <c r="E19" s="11" t="str" cm="1">
        <f t="array" ref="E19">IFERROR(_xlfn.SINGLE(INDEX(Data!$F$2:$F$374,_xlfn.AGGREGATE(15,3,((Data!$B$1:$B$374=$B$3)/(Data!$B$1:$B$374=$B$3)*ROW(Data!$B$1:$B$374))-ROW(Data!$B$1),ROWS(Data!$K$2:K14)))),"")</f>
        <v/>
      </c>
      <c r="F19" s="11" t="str" cm="1">
        <f t="array" ref="F19">IFERROR(_xlfn.SINGLE(INDEX(Data!$G$2:$G$374,_xlfn.AGGREGATE(15,3,((Data!$B$1:$B$374=$B$3)/(Data!$B$1:$B$374=$B$3)*ROW(Data!$B$1:$B$374))-ROW(Data!$B$1),ROWS(Data!$K$2:K14)))),"")</f>
        <v/>
      </c>
      <c r="G19" s="11" t="str" cm="1">
        <f t="array" ref="G19">IFERROR(_xlfn.SINGLE(INDEX(Data!$H$2:$H$374,_xlfn.AGGREGATE(15,3,((Data!$B$1:$B$374=$B$3)/(Data!$B$1:$B$374=$B$3)*ROW(Data!$B$1:$B$374))-ROW(Data!$B$1),ROWS(Data!$K$2:K14)))),"")</f>
        <v/>
      </c>
      <c r="H19" s="11" t="str" cm="1">
        <f t="array" ref="H19">IFERROR(_xlfn.SINGLE(INDEX(Data!$J$2:$J$374,_xlfn.AGGREGATE(15,3,((Data!$B$1:$B$374=$B$3)/(Data!$B$1:$B$374=$B$3)*ROW(Data!$B$1:$B$374))-ROW(Data!$B$1),ROWS(Data!$K$2:K14)))),"")</f>
        <v/>
      </c>
    </row>
    <row r="20" spans="1:8" x14ac:dyDescent="0.2">
      <c r="A20" s="10" t="str" cm="1">
        <f t="array" ref="A20">IFERROR(_xlfn.SINGLE(INDEX(Data!$A$2:$A$374,_xlfn.AGGREGATE(15,3,((Data!$B$1:$B$374=$B$3)/(Data!$B$1:$B$374=$B$3)*ROW(Data!$B$1:$B$374))-ROW(Data!$B$1),ROWS(Data!$K$2:K15)))),"")</f>
        <v/>
      </c>
      <c r="B20" s="11" t="str" cm="1">
        <f t="array" ref="B20">IFERROR(_xlfn.SINGLE(INDEX(Data!$B$2:$B$374,_xlfn.AGGREGATE(15,3,((Data!$B$1:$B$374=$B$3)/(Data!$B$1:$B$374=$B$3)*ROW(Data!$B$1:$B$374))-ROW(Data!$B$1),ROWS(Data!$K$2:K15)))),"")</f>
        <v/>
      </c>
      <c r="C20" s="11" t="str" cm="1">
        <f t="array" ref="C20">IFERROR(_xlfn.SINGLE(INDEX(Data!$D$2:$D$374,_xlfn.AGGREGATE(15,3,((Data!$B$1:$B$374=$B$3)/(Data!$B$1:$B$374=$B$3)*ROW(Data!$B$1:$B$374))-ROW(Data!$B$1),ROWS(Data!$K$2:K15)))),"")</f>
        <v/>
      </c>
      <c r="D20" s="11" t="str" cm="1">
        <f t="array" ref="D20">IFERROR(_xlfn.SINGLE(INDEX(Data!$E$2:$E$374,_xlfn.AGGREGATE(15,3,((Data!$B$1:$B$374=$B$3)/(Data!$B$1:$B$374=$B$3)*ROW(Data!$B$1:$B$374))-ROW(Data!$B$1),ROWS(Data!$K$2:K15)))),"")</f>
        <v/>
      </c>
      <c r="E20" s="11" t="str" cm="1">
        <f t="array" ref="E20">IFERROR(_xlfn.SINGLE(INDEX(Data!$F$2:$F$374,_xlfn.AGGREGATE(15,3,((Data!$B$1:$B$374=$B$3)/(Data!$B$1:$B$374=$B$3)*ROW(Data!$B$1:$B$374))-ROW(Data!$B$1),ROWS(Data!$K$2:K15)))),"")</f>
        <v/>
      </c>
      <c r="F20" s="11" t="str" cm="1">
        <f t="array" ref="F20">IFERROR(_xlfn.SINGLE(INDEX(Data!$G$2:$G$374,_xlfn.AGGREGATE(15,3,((Data!$B$1:$B$374=$B$3)/(Data!$B$1:$B$374=$B$3)*ROW(Data!$B$1:$B$374))-ROW(Data!$B$1),ROWS(Data!$K$2:K15)))),"")</f>
        <v/>
      </c>
      <c r="G20" s="11" t="str" cm="1">
        <f t="array" ref="G20">IFERROR(_xlfn.SINGLE(INDEX(Data!$H$2:$H$374,_xlfn.AGGREGATE(15,3,((Data!$B$1:$B$374=$B$3)/(Data!$B$1:$B$374=$B$3)*ROW(Data!$B$1:$B$374))-ROW(Data!$B$1),ROWS(Data!$K$2:K15)))),"")</f>
        <v/>
      </c>
      <c r="H20" s="11" t="str" cm="1">
        <f t="array" ref="H20">IFERROR(_xlfn.SINGLE(INDEX(Data!$J$2:$J$374,_xlfn.AGGREGATE(15,3,((Data!$B$1:$B$374=$B$3)/(Data!$B$1:$B$374=$B$3)*ROW(Data!$B$1:$B$374))-ROW(Data!$B$1),ROWS(Data!$K$2:K15)))),"")</f>
        <v/>
      </c>
    </row>
    <row r="21" spans="1:8" x14ac:dyDescent="0.2">
      <c r="A21" s="10" t="str" cm="1">
        <f t="array" ref="A21">IFERROR(_xlfn.SINGLE(INDEX(Data!$A$2:$A$374,_xlfn.AGGREGATE(15,3,((Data!$B$1:$B$374=$B$3)/(Data!$B$1:$B$374=$B$3)*ROW(Data!$B$1:$B$374))-ROW(Data!$B$1),ROWS(Data!$K$2:K16)))),"")</f>
        <v/>
      </c>
      <c r="B21" s="11" t="str" cm="1">
        <f t="array" ref="B21">IFERROR(_xlfn.SINGLE(INDEX(Data!$B$2:$B$374,_xlfn.AGGREGATE(15,3,((Data!$B$1:$B$374=$B$3)/(Data!$B$1:$B$374=$B$3)*ROW(Data!$B$1:$B$374))-ROW(Data!$B$1),ROWS(Data!$K$2:K16)))),"")</f>
        <v/>
      </c>
      <c r="C21" s="11" t="str" cm="1">
        <f t="array" ref="C21">IFERROR(_xlfn.SINGLE(INDEX(Data!$D$2:$D$374,_xlfn.AGGREGATE(15,3,((Data!$B$1:$B$374=$B$3)/(Data!$B$1:$B$374=$B$3)*ROW(Data!$B$1:$B$374))-ROW(Data!$B$1),ROWS(Data!$K$2:K16)))),"")</f>
        <v/>
      </c>
      <c r="D21" s="11" t="str" cm="1">
        <f t="array" ref="D21">IFERROR(_xlfn.SINGLE(INDEX(Data!$E$2:$E$374,_xlfn.AGGREGATE(15,3,((Data!$B$1:$B$374=$B$3)/(Data!$B$1:$B$374=$B$3)*ROW(Data!$B$1:$B$374))-ROW(Data!$B$1),ROWS(Data!$K$2:K16)))),"")</f>
        <v/>
      </c>
      <c r="E21" s="11" t="str" cm="1">
        <f t="array" ref="E21">IFERROR(_xlfn.SINGLE(INDEX(Data!$F$2:$F$374,_xlfn.AGGREGATE(15,3,((Data!$B$1:$B$374=$B$3)/(Data!$B$1:$B$374=$B$3)*ROW(Data!$B$1:$B$374))-ROW(Data!$B$1),ROWS(Data!$K$2:K16)))),"")</f>
        <v/>
      </c>
      <c r="F21" s="11" t="str" cm="1">
        <f t="array" ref="F21">IFERROR(_xlfn.SINGLE(INDEX(Data!$G$2:$G$374,_xlfn.AGGREGATE(15,3,((Data!$B$1:$B$374=$B$3)/(Data!$B$1:$B$374=$B$3)*ROW(Data!$B$1:$B$374))-ROW(Data!$B$1),ROWS(Data!$K$2:K16)))),"")</f>
        <v/>
      </c>
      <c r="G21" s="11" t="str" cm="1">
        <f t="array" ref="G21">IFERROR(_xlfn.SINGLE(INDEX(Data!$H$2:$H$374,_xlfn.AGGREGATE(15,3,((Data!$B$1:$B$374=$B$3)/(Data!$B$1:$B$374=$B$3)*ROW(Data!$B$1:$B$374))-ROW(Data!$B$1),ROWS(Data!$K$2:K16)))),"")</f>
        <v/>
      </c>
      <c r="H21" s="11" t="str" cm="1">
        <f t="array" ref="H21">IFERROR(_xlfn.SINGLE(INDEX(Data!$J$2:$J$374,_xlfn.AGGREGATE(15,3,((Data!$B$1:$B$374=$B$3)/(Data!$B$1:$B$374=$B$3)*ROW(Data!$B$1:$B$374))-ROW(Data!$B$1),ROWS(Data!$K$2:K16)))),"")</f>
        <v/>
      </c>
    </row>
    <row r="22" spans="1:8" x14ac:dyDescent="0.2">
      <c r="A22" s="10" t="str" cm="1">
        <f t="array" ref="A22">IFERROR(_xlfn.SINGLE(INDEX(Data!$A$2:$A$374,_xlfn.AGGREGATE(15,3,((Data!$B$1:$B$374=$B$3)/(Data!$B$1:$B$374=$B$3)*ROW(Data!$B$1:$B$374))-ROW(Data!$B$1),ROWS(Data!$K$2:K17)))),"")</f>
        <v/>
      </c>
      <c r="B22" s="11" t="str" cm="1">
        <f t="array" ref="B22">IFERROR(_xlfn.SINGLE(INDEX(Data!$B$2:$B$374,_xlfn.AGGREGATE(15,3,((Data!$B$1:$B$374=$B$3)/(Data!$B$1:$B$374=$B$3)*ROW(Data!$B$1:$B$374))-ROW(Data!$B$1),ROWS(Data!$K$2:K17)))),"")</f>
        <v/>
      </c>
      <c r="C22" s="11" t="str" cm="1">
        <f t="array" ref="C22">IFERROR(_xlfn.SINGLE(INDEX(Data!$D$2:$D$374,_xlfn.AGGREGATE(15,3,((Data!$B$1:$B$374=$B$3)/(Data!$B$1:$B$374=$B$3)*ROW(Data!$B$1:$B$374))-ROW(Data!$B$1),ROWS(Data!$K$2:K17)))),"")</f>
        <v/>
      </c>
      <c r="D22" s="11" t="str" cm="1">
        <f t="array" ref="D22">IFERROR(_xlfn.SINGLE(INDEX(Data!$E$2:$E$374,_xlfn.AGGREGATE(15,3,((Data!$B$1:$B$374=$B$3)/(Data!$B$1:$B$374=$B$3)*ROW(Data!$B$1:$B$374))-ROW(Data!$B$1),ROWS(Data!$K$2:K17)))),"")</f>
        <v/>
      </c>
      <c r="E22" s="11" t="str" cm="1">
        <f t="array" ref="E22">IFERROR(_xlfn.SINGLE(INDEX(Data!$F$2:$F$374,_xlfn.AGGREGATE(15,3,((Data!$B$1:$B$374=$B$3)/(Data!$B$1:$B$374=$B$3)*ROW(Data!$B$1:$B$374))-ROW(Data!$B$1),ROWS(Data!$K$2:K17)))),"")</f>
        <v/>
      </c>
      <c r="F22" s="11" t="str" cm="1">
        <f t="array" ref="F22">IFERROR(_xlfn.SINGLE(INDEX(Data!$G$2:$G$374,_xlfn.AGGREGATE(15,3,((Data!$B$1:$B$374=$B$3)/(Data!$B$1:$B$374=$B$3)*ROW(Data!$B$1:$B$374))-ROW(Data!$B$1),ROWS(Data!$K$2:K17)))),"")</f>
        <v/>
      </c>
      <c r="G22" s="11" t="str" cm="1">
        <f t="array" ref="G22">IFERROR(_xlfn.SINGLE(INDEX(Data!$H$2:$H$374,_xlfn.AGGREGATE(15,3,((Data!$B$1:$B$374=$B$3)/(Data!$B$1:$B$374=$B$3)*ROW(Data!$B$1:$B$374))-ROW(Data!$B$1),ROWS(Data!$K$2:K17)))),"")</f>
        <v/>
      </c>
      <c r="H22" s="11" t="str" cm="1">
        <f t="array" ref="H22">IFERROR(_xlfn.SINGLE(INDEX(Data!$J$2:$J$374,_xlfn.AGGREGATE(15,3,((Data!$B$1:$B$374=$B$3)/(Data!$B$1:$B$374=$B$3)*ROW(Data!$B$1:$B$374))-ROW(Data!$B$1),ROWS(Data!$K$2:K17)))),"")</f>
        <v/>
      </c>
    </row>
    <row r="23" spans="1:8" x14ac:dyDescent="0.2">
      <c r="A23" s="10" t="str" cm="1">
        <f t="array" ref="A23">IFERROR(_xlfn.SINGLE(INDEX(Data!$A$2:$A$374,_xlfn.AGGREGATE(15,3,((Data!$B$1:$B$374=$B$3)/(Data!$B$1:$B$374=$B$3)*ROW(Data!$B$1:$B$374))-ROW(Data!$B$1),ROWS(Data!$K$2:K18)))),"")</f>
        <v/>
      </c>
      <c r="B23" s="11" t="str" cm="1">
        <f t="array" ref="B23">IFERROR(_xlfn.SINGLE(INDEX(Data!$B$2:$B$374,_xlfn.AGGREGATE(15,3,((Data!$B$1:$B$374=$B$3)/(Data!$B$1:$B$374=$B$3)*ROW(Data!$B$1:$B$374))-ROW(Data!$B$1),ROWS(Data!$K$2:K18)))),"")</f>
        <v/>
      </c>
      <c r="C23" s="11" t="str" cm="1">
        <f t="array" ref="C23">IFERROR(_xlfn.SINGLE(INDEX(Data!$D$2:$D$374,_xlfn.AGGREGATE(15,3,((Data!$B$1:$B$374=$B$3)/(Data!$B$1:$B$374=$B$3)*ROW(Data!$B$1:$B$374))-ROW(Data!$B$1),ROWS(Data!$K$2:K18)))),"")</f>
        <v/>
      </c>
      <c r="D23" s="11" t="str" cm="1">
        <f t="array" ref="D23">IFERROR(_xlfn.SINGLE(INDEX(Data!$E$2:$E$374,_xlfn.AGGREGATE(15,3,((Data!$B$1:$B$374=$B$3)/(Data!$B$1:$B$374=$B$3)*ROW(Data!$B$1:$B$374))-ROW(Data!$B$1),ROWS(Data!$K$2:K18)))),"")</f>
        <v/>
      </c>
      <c r="E23" s="11" t="str" cm="1">
        <f t="array" ref="E23">IFERROR(_xlfn.SINGLE(INDEX(Data!$F$2:$F$374,_xlfn.AGGREGATE(15,3,((Data!$B$1:$B$374=$B$3)/(Data!$B$1:$B$374=$B$3)*ROW(Data!$B$1:$B$374))-ROW(Data!$B$1),ROWS(Data!$K$2:K18)))),"")</f>
        <v/>
      </c>
      <c r="F23" s="11" t="str" cm="1">
        <f t="array" ref="F23">IFERROR(_xlfn.SINGLE(INDEX(Data!$G$2:$G$374,_xlfn.AGGREGATE(15,3,((Data!$B$1:$B$374=$B$3)/(Data!$B$1:$B$374=$B$3)*ROW(Data!$B$1:$B$374))-ROW(Data!$B$1),ROWS(Data!$K$2:K18)))),"")</f>
        <v/>
      </c>
      <c r="G23" s="11" t="str" cm="1">
        <f t="array" ref="G23">IFERROR(_xlfn.SINGLE(INDEX(Data!$H$2:$H$374,_xlfn.AGGREGATE(15,3,((Data!$B$1:$B$374=$B$3)/(Data!$B$1:$B$374=$B$3)*ROW(Data!$B$1:$B$374))-ROW(Data!$B$1),ROWS(Data!$K$2:K18)))),"")</f>
        <v/>
      </c>
      <c r="H23" s="11" t="str" cm="1">
        <f t="array" ref="H23">IFERROR(_xlfn.SINGLE(INDEX(Data!$J$2:$J$374,_xlfn.AGGREGATE(15,3,((Data!$B$1:$B$374=$B$3)/(Data!$B$1:$B$374=$B$3)*ROW(Data!$B$1:$B$374))-ROW(Data!$B$1),ROWS(Data!$K$2:K18)))),"")</f>
        <v/>
      </c>
    </row>
    <row r="24" spans="1:8" x14ac:dyDescent="0.2">
      <c r="A24" s="10" t="str" cm="1">
        <f t="array" ref="A24">IFERROR(_xlfn.SINGLE(INDEX(Data!$A$2:$A$374,_xlfn.AGGREGATE(15,3,((Data!$B$1:$B$374=$B$3)/(Data!$B$1:$B$374=$B$3)*ROW(Data!$B$1:$B$374))-ROW(Data!$B$1),ROWS(Data!$K$2:K19)))),"")</f>
        <v/>
      </c>
      <c r="B24" s="11" t="str" cm="1">
        <f t="array" ref="B24">IFERROR(_xlfn.SINGLE(INDEX(Data!$B$2:$B$374,_xlfn.AGGREGATE(15,3,((Data!$B$1:$B$374=$B$3)/(Data!$B$1:$B$374=$B$3)*ROW(Data!$B$1:$B$374))-ROW(Data!$B$1),ROWS(Data!$K$2:K19)))),"")</f>
        <v/>
      </c>
      <c r="C24" s="11" t="str" cm="1">
        <f t="array" ref="C24">IFERROR(_xlfn.SINGLE(INDEX(Data!$D$2:$D$374,_xlfn.AGGREGATE(15,3,((Data!$B$1:$B$374=$B$3)/(Data!$B$1:$B$374=$B$3)*ROW(Data!$B$1:$B$374))-ROW(Data!$B$1),ROWS(Data!$K$2:K19)))),"")</f>
        <v/>
      </c>
      <c r="D24" s="11" t="str" cm="1">
        <f t="array" ref="D24">IFERROR(_xlfn.SINGLE(INDEX(Data!$E$2:$E$374,_xlfn.AGGREGATE(15,3,((Data!$B$1:$B$374=$B$3)/(Data!$B$1:$B$374=$B$3)*ROW(Data!$B$1:$B$374))-ROW(Data!$B$1),ROWS(Data!$K$2:K19)))),"")</f>
        <v/>
      </c>
      <c r="E24" s="11" t="str" cm="1">
        <f t="array" ref="E24">IFERROR(_xlfn.SINGLE(INDEX(Data!$F$2:$F$374,_xlfn.AGGREGATE(15,3,((Data!$B$1:$B$374=$B$3)/(Data!$B$1:$B$374=$B$3)*ROW(Data!$B$1:$B$374))-ROW(Data!$B$1),ROWS(Data!$K$2:K19)))),"")</f>
        <v/>
      </c>
      <c r="F24" s="11" t="str" cm="1">
        <f t="array" ref="F24">IFERROR(_xlfn.SINGLE(INDEX(Data!$G$2:$G$374,_xlfn.AGGREGATE(15,3,((Data!$B$1:$B$374=$B$3)/(Data!$B$1:$B$374=$B$3)*ROW(Data!$B$1:$B$374))-ROW(Data!$B$1),ROWS(Data!$K$2:K19)))),"")</f>
        <v/>
      </c>
      <c r="G24" s="11" t="str" cm="1">
        <f t="array" ref="G24">IFERROR(_xlfn.SINGLE(INDEX(Data!$H$2:$H$374,_xlfn.AGGREGATE(15,3,((Data!$B$1:$B$374=$B$3)/(Data!$B$1:$B$374=$B$3)*ROW(Data!$B$1:$B$374))-ROW(Data!$B$1),ROWS(Data!$K$2:K19)))),"")</f>
        <v/>
      </c>
      <c r="H24" s="11" t="str" cm="1">
        <f t="array" ref="H24">IFERROR(_xlfn.SINGLE(INDEX(Data!$J$2:$J$374,_xlfn.AGGREGATE(15,3,((Data!$B$1:$B$374=$B$3)/(Data!$B$1:$B$374=$B$3)*ROW(Data!$B$1:$B$374))-ROW(Data!$B$1),ROWS(Data!$K$2:K19)))),"")</f>
        <v/>
      </c>
    </row>
    <row r="25" spans="1:8" x14ac:dyDescent="0.2">
      <c r="A25" s="10" t="str" cm="1">
        <f t="array" ref="A25">IFERROR(_xlfn.SINGLE(INDEX(Data!$A$2:$A$374,_xlfn.AGGREGATE(15,3,((Data!$B$1:$B$374=$B$3)/(Data!$B$1:$B$374=$B$3)*ROW(Data!$B$1:$B$374))-ROW(Data!$B$1),ROWS(Data!$K$2:K20)))),"")</f>
        <v/>
      </c>
      <c r="B25" s="11" t="str" cm="1">
        <f t="array" ref="B25">IFERROR(_xlfn.SINGLE(INDEX(Data!$B$2:$B$374,_xlfn.AGGREGATE(15,3,((Data!$B$1:$B$374=$B$3)/(Data!$B$1:$B$374=$B$3)*ROW(Data!$B$1:$B$374))-ROW(Data!$B$1),ROWS(Data!$K$2:K20)))),"")</f>
        <v/>
      </c>
      <c r="C25" s="11" t="str" cm="1">
        <f t="array" ref="C25">IFERROR(_xlfn.SINGLE(INDEX(Data!$D$2:$D$374,_xlfn.AGGREGATE(15,3,((Data!$B$1:$B$374=$B$3)/(Data!$B$1:$B$374=$B$3)*ROW(Data!$B$1:$B$374))-ROW(Data!$B$1),ROWS(Data!$K$2:K20)))),"")</f>
        <v/>
      </c>
      <c r="D25" s="11" t="str" cm="1">
        <f t="array" ref="D25">IFERROR(_xlfn.SINGLE(INDEX(Data!$E$2:$E$374,_xlfn.AGGREGATE(15,3,((Data!$B$1:$B$374=$B$3)/(Data!$B$1:$B$374=$B$3)*ROW(Data!$B$1:$B$374))-ROW(Data!$B$1),ROWS(Data!$K$2:K20)))),"")</f>
        <v/>
      </c>
      <c r="E25" s="11" t="str" cm="1">
        <f t="array" ref="E25">IFERROR(_xlfn.SINGLE(INDEX(Data!$F$2:$F$374,_xlfn.AGGREGATE(15,3,((Data!$B$1:$B$374=$B$3)/(Data!$B$1:$B$374=$B$3)*ROW(Data!$B$1:$B$374))-ROW(Data!$B$1),ROWS(Data!$K$2:K20)))),"")</f>
        <v/>
      </c>
      <c r="F25" s="11" t="str" cm="1">
        <f t="array" ref="F25">IFERROR(_xlfn.SINGLE(INDEX(Data!$G$2:$G$374,_xlfn.AGGREGATE(15,3,((Data!$B$1:$B$374=$B$3)/(Data!$B$1:$B$374=$B$3)*ROW(Data!$B$1:$B$374))-ROW(Data!$B$1),ROWS(Data!$K$2:K20)))),"")</f>
        <v/>
      </c>
      <c r="G25" s="11" t="str" cm="1">
        <f t="array" ref="G25">IFERROR(_xlfn.SINGLE(INDEX(Data!$H$2:$H$374,_xlfn.AGGREGATE(15,3,((Data!$B$1:$B$374=$B$3)/(Data!$B$1:$B$374=$B$3)*ROW(Data!$B$1:$B$374))-ROW(Data!$B$1),ROWS(Data!$K$2:K20)))),"")</f>
        <v/>
      </c>
      <c r="H25" s="11" t="str" cm="1">
        <f t="array" ref="H25">IFERROR(_xlfn.SINGLE(INDEX(Data!$J$2:$J$374,_xlfn.AGGREGATE(15,3,((Data!$B$1:$B$374=$B$3)/(Data!$B$1:$B$374=$B$3)*ROW(Data!$B$1:$B$374))-ROW(Data!$B$1),ROWS(Data!$K$2:K20)))),"")</f>
        <v/>
      </c>
    </row>
    <row r="26" spans="1:8" x14ac:dyDescent="0.2">
      <c r="A26" s="10" t="str" cm="1">
        <f t="array" ref="A26">IFERROR(_xlfn.SINGLE(INDEX(Data!$A$2:$A$374,_xlfn.AGGREGATE(15,3,((Data!$B$1:$B$374=$B$3)/(Data!$B$1:$B$374=$B$3)*ROW(Data!$B$1:$B$374))-ROW(Data!$B$1),ROWS(Data!$K$2:K21)))),"")</f>
        <v/>
      </c>
      <c r="B26" s="11" t="str" cm="1">
        <f t="array" ref="B26">IFERROR(_xlfn.SINGLE(INDEX(Data!$B$2:$B$374,_xlfn.AGGREGATE(15,3,((Data!$B$1:$B$374=$B$3)/(Data!$B$1:$B$374=$B$3)*ROW(Data!$B$1:$B$374))-ROW(Data!$B$1),ROWS(Data!$K$2:K21)))),"")</f>
        <v/>
      </c>
      <c r="C26" s="11" t="str" cm="1">
        <f t="array" ref="C26">IFERROR(_xlfn.SINGLE(INDEX(Data!$D$2:$D$374,_xlfn.AGGREGATE(15,3,((Data!$B$1:$B$374=$B$3)/(Data!$B$1:$B$374=$B$3)*ROW(Data!$B$1:$B$374))-ROW(Data!$B$1),ROWS(Data!$K$2:K21)))),"")</f>
        <v/>
      </c>
      <c r="D26" s="11" t="str" cm="1">
        <f t="array" ref="D26">IFERROR(_xlfn.SINGLE(INDEX(Data!$E$2:$E$374,_xlfn.AGGREGATE(15,3,((Data!$B$1:$B$374=$B$3)/(Data!$B$1:$B$374=$B$3)*ROW(Data!$B$1:$B$374))-ROW(Data!$B$1),ROWS(Data!$K$2:K21)))),"")</f>
        <v/>
      </c>
      <c r="E26" s="11" t="str" cm="1">
        <f t="array" ref="E26">IFERROR(_xlfn.SINGLE(INDEX(Data!$F$2:$F$374,_xlfn.AGGREGATE(15,3,((Data!$B$1:$B$374=$B$3)/(Data!$B$1:$B$374=$B$3)*ROW(Data!$B$1:$B$374))-ROW(Data!$B$1),ROWS(Data!$K$2:K21)))),"")</f>
        <v/>
      </c>
      <c r="F26" s="11" t="str" cm="1">
        <f t="array" ref="F26">IFERROR(_xlfn.SINGLE(INDEX(Data!$G$2:$G$374,_xlfn.AGGREGATE(15,3,((Data!$B$1:$B$374=$B$3)/(Data!$B$1:$B$374=$B$3)*ROW(Data!$B$1:$B$374))-ROW(Data!$B$1),ROWS(Data!$K$2:K21)))),"")</f>
        <v/>
      </c>
      <c r="G26" s="11" t="str" cm="1">
        <f t="array" ref="G26">IFERROR(_xlfn.SINGLE(INDEX(Data!$H$2:$H$374,_xlfn.AGGREGATE(15,3,((Data!$B$1:$B$374=$B$3)/(Data!$B$1:$B$374=$B$3)*ROW(Data!$B$1:$B$374))-ROW(Data!$B$1),ROWS(Data!$K$2:K21)))),"")</f>
        <v/>
      </c>
      <c r="H26" s="11" t="str" cm="1">
        <f t="array" ref="H26">IFERROR(_xlfn.SINGLE(INDEX(Data!$J$2:$J$374,_xlfn.AGGREGATE(15,3,((Data!$B$1:$B$374=$B$3)/(Data!$B$1:$B$374=$B$3)*ROW(Data!$B$1:$B$374))-ROW(Data!$B$1),ROWS(Data!$K$2:K21)))),"")</f>
        <v/>
      </c>
    </row>
    <row r="27" spans="1:8" x14ac:dyDescent="0.2">
      <c r="A27" s="10" t="str" cm="1">
        <f t="array" ref="A27">IFERROR(_xlfn.SINGLE(INDEX(Data!$A$2:$A$374,_xlfn.AGGREGATE(15,3,((Data!$B$1:$B$374=$B$3)/(Data!$B$1:$B$374=$B$3)*ROW(Data!$B$1:$B$374))-ROW(Data!$B$1),ROWS(Data!$K$2:K22)))),"")</f>
        <v/>
      </c>
      <c r="B27" s="11" t="str" cm="1">
        <f t="array" ref="B27">IFERROR(_xlfn.SINGLE(INDEX(Data!$B$2:$B$374,_xlfn.AGGREGATE(15,3,((Data!$B$1:$B$374=$B$3)/(Data!$B$1:$B$374=$B$3)*ROW(Data!$B$1:$B$374))-ROW(Data!$B$1),ROWS(Data!$K$2:K22)))),"")</f>
        <v/>
      </c>
      <c r="C27" s="11" t="str" cm="1">
        <f t="array" ref="C27">IFERROR(_xlfn.SINGLE(INDEX(Data!$D$2:$D$374,_xlfn.AGGREGATE(15,3,((Data!$B$1:$B$374=$B$3)/(Data!$B$1:$B$374=$B$3)*ROW(Data!$B$1:$B$374))-ROW(Data!$B$1),ROWS(Data!$K$2:K22)))),"")</f>
        <v/>
      </c>
      <c r="D27" s="11" t="str" cm="1">
        <f t="array" ref="D27">IFERROR(_xlfn.SINGLE(INDEX(Data!$E$2:$E$374,_xlfn.AGGREGATE(15,3,((Data!$B$1:$B$374=$B$3)/(Data!$B$1:$B$374=$B$3)*ROW(Data!$B$1:$B$374))-ROW(Data!$B$1),ROWS(Data!$K$2:K22)))),"")</f>
        <v/>
      </c>
      <c r="E27" s="11" t="str" cm="1">
        <f t="array" ref="E27">IFERROR(_xlfn.SINGLE(INDEX(Data!$F$2:$F$374,_xlfn.AGGREGATE(15,3,((Data!$B$1:$B$374=$B$3)/(Data!$B$1:$B$374=$B$3)*ROW(Data!$B$1:$B$374))-ROW(Data!$B$1),ROWS(Data!$K$2:K22)))),"")</f>
        <v/>
      </c>
      <c r="F27" s="11" t="str" cm="1">
        <f t="array" ref="F27">IFERROR(_xlfn.SINGLE(INDEX(Data!$G$2:$G$374,_xlfn.AGGREGATE(15,3,((Data!$B$1:$B$374=$B$3)/(Data!$B$1:$B$374=$B$3)*ROW(Data!$B$1:$B$374))-ROW(Data!$B$1),ROWS(Data!$K$2:K22)))),"")</f>
        <v/>
      </c>
      <c r="G27" s="11" t="str" cm="1">
        <f t="array" ref="G27">IFERROR(_xlfn.SINGLE(INDEX(Data!$H$2:$H$374,_xlfn.AGGREGATE(15,3,((Data!$B$1:$B$374=$B$3)/(Data!$B$1:$B$374=$B$3)*ROW(Data!$B$1:$B$374))-ROW(Data!$B$1),ROWS(Data!$K$2:K22)))),"")</f>
        <v/>
      </c>
      <c r="H27" s="11" t="str" cm="1">
        <f t="array" ref="H27">IFERROR(_xlfn.SINGLE(INDEX(Data!$J$2:$J$374,_xlfn.AGGREGATE(15,3,((Data!$B$1:$B$374=$B$3)/(Data!$B$1:$B$374=$B$3)*ROW(Data!$B$1:$B$374))-ROW(Data!$B$1),ROWS(Data!$K$2:K22)))),"")</f>
        <v/>
      </c>
    </row>
    <row r="28" spans="1:8" x14ac:dyDescent="0.2">
      <c r="A28" s="10" t="str" cm="1">
        <f t="array" ref="A28">IFERROR(_xlfn.SINGLE(INDEX(Data!$A$2:$A$374,_xlfn.AGGREGATE(15,3,((Data!$B$1:$B$374=$B$3)/(Data!$B$1:$B$374=$B$3)*ROW(Data!$B$1:$B$374))-ROW(Data!$B$1),ROWS(Data!$K$2:K23)))),"")</f>
        <v/>
      </c>
      <c r="B28" s="11" t="str" cm="1">
        <f t="array" ref="B28">IFERROR(_xlfn.SINGLE(INDEX(Data!$B$2:$B$374,_xlfn.AGGREGATE(15,3,((Data!$B$1:$B$374=$B$3)/(Data!$B$1:$B$374=$B$3)*ROW(Data!$B$1:$B$374))-ROW(Data!$B$1),ROWS(Data!$K$2:K23)))),"")</f>
        <v/>
      </c>
      <c r="C28" s="11" t="str" cm="1">
        <f t="array" ref="C28">IFERROR(_xlfn.SINGLE(INDEX(Data!$D$2:$D$374,_xlfn.AGGREGATE(15,3,((Data!$B$1:$B$374=$B$3)/(Data!$B$1:$B$374=$B$3)*ROW(Data!$B$1:$B$374))-ROW(Data!$B$1),ROWS(Data!$K$2:K23)))),"")</f>
        <v/>
      </c>
      <c r="D28" s="11" t="str" cm="1">
        <f t="array" ref="D28">IFERROR(_xlfn.SINGLE(INDEX(Data!$E$2:$E$374,_xlfn.AGGREGATE(15,3,((Data!$B$1:$B$374=$B$3)/(Data!$B$1:$B$374=$B$3)*ROW(Data!$B$1:$B$374))-ROW(Data!$B$1),ROWS(Data!$K$2:K23)))),"")</f>
        <v/>
      </c>
      <c r="E28" s="11" t="str" cm="1">
        <f t="array" ref="E28">IFERROR(_xlfn.SINGLE(INDEX(Data!$F$2:$F$374,_xlfn.AGGREGATE(15,3,((Data!$B$1:$B$374=$B$3)/(Data!$B$1:$B$374=$B$3)*ROW(Data!$B$1:$B$374))-ROW(Data!$B$1),ROWS(Data!$K$2:K23)))),"")</f>
        <v/>
      </c>
      <c r="F28" s="11" t="str" cm="1">
        <f t="array" ref="F28">IFERROR(_xlfn.SINGLE(INDEX(Data!$G$2:$G$374,_xlfn.AGGREGATE(15,3,((Data!$B$1:$B$374=$B$3)/(Data!$B$1:$B$374=$B$3)*ROW(Data!$B$1:$B$374))-ROW(Data!$B$1),ROWS(Data!$K$2:K23)))),"")</f>
        <v/>
      </c>
      <c r="G28" s="11" t="str" cm="1">
        <f t="array" ref="G28">IFERROR(_xlfn.SINGLE(INDEX(Data!$H$2:$H$374,_xlfn.AGGREGATE(15,3,((Data!$B$1:$B$374=$B$3)/(Data!$B$1:$B$374=$B$3)*ROW(Data!$B$1:$B$374))-ROW(Data!$B$1),ROWS(Data!$K$2:K23)))),"")</f>
        <v/>
      </c>
      <c r="H28" s="11" t="str" cm="1">
        <f t="array" ref="H28">IFERROR(_xlfn.SINGLE(INDEX(Data!$J$2:$J$374,_xlfn.AGGREGATE(15,3,((Data!$B$1:$B$374=$B$3)/(Data!$B$1:$B$374=$B$3)*ROW(Data!$B$1:$B$374))-ROW(Data!$B$1),ROWS(Data!$K$2:K23)))),"")</f>
        <v/>
      </c>
    </row>
    <row r="29" spans="1:8" x14ac:dyDescent="0.2">
      <c r="A29" s="10" t="str" cm="1">
        <f t="array" ref="A29">IFERROR(_xlfn.SINGLE(INDEX(Data!$A$2:$A$374,_xlfn.AGGREGATE(15,3,((Data!$B$1:$B$374=$B$3)/(Data!$B$1:$B$374=$B$3)*ROW(Data!$B$1:$B$374))-ROW(Data!$B$1),ROWS(Data!$K$2:K24)))),"")</f>
        <v/>
      </c>
      <c r="B29" s="11" t="str" cm="1">
        <f t="array" ref="B29">IFERROR(_xlfn.SINGLE(INDEX(Data!$B$2:$B$374,_xlfn.AGGREGATE(15,3,((Data!$B$1:$B$374=$B$3)/(Data!$B$1:$B$374=$B$3)*ROW(Data!$B$1:$B$374))-ROW(Data!$B$1),ROWS(Data!$K$2:K24)))),"")</f>
        <v/>
      </c>
      <c r="C29" s="11" t="str" cm="1">
        <f t="array" ref="C29">IFERROR(_xlfn.SINGLE(INDEX(Data!$D$2:$D$374,_xlfn.AGGREGATE(15,3,((Data!$B$1:$B$374=$B$3)/(Data!$B$1:$B$374=$B$3)*ROW(Data!$B$1:$B$374))-ROW(Data!$B$1),ROWS(Data!$K$2:K24)))),"")</f>
        <v/>
      </c>
      <c r="D29" s="11" t="str" cm="1">
        <f t="array" ref="D29">IFERROR(_xlfn.SINGLE(INDEX(Data!$E$2:$E$374,_xlfn.AGGREGATE(15,3,((Data!$B$1:$B$374=$B$3)/(Data!$B$1:$B$374=$B$3)*ROW(Data!$B$1:$B$374))-ROW(Data!$B$1),ROWS(Data!$K$2:K24)))),"")</f>
        <v/>
      </c>
      <c r="E29" s="11" t="str" cm="1">
        <f t="array" ref="E29">IFERROR(_xlfn.SINGLE(INDEX(Data!$F$2:$F$374,_xlfn.AGGREGATE(15,3,((Data!$B$1:$B$374=$B$3)/(Data!$B$1:$B$374=$B$3)*ROW(Data!$B$1:$B$374))-ROW(Data!$B$1),ROWS(Data!$K$2:K24)))),"")</f>
        <v/>
      </c>
      <c r="F29" s="11" t="str" cm="1">
        <f t="array" ref="F29">IFERROR(_xlfn.SINGLE(INDEX(Data!$G$2:$G$374,_xlfn.AGGREGATE(15,3,((Data!$B$1:$B$374=$B$3)/(Data!$B$1:$B$374=$B$3)*ROW(Data!$B$1:$B$374))-ROW(Data!$B$1),ROWS(Data!$K$2:K24)))),"")</f>
        <v/>
      </c>
      <c r="G29" s="11" t="str" cm="1">
        <f t="array" ref="G29">IFERROR(_xlfn.SINGLE(INDEX(Data!$H$2:$H$374,_xlfn.AGGREGATE(15,3,((Data!$B$1:$B$374=$B$3)/(Data!$B$1:$B$374=$B$3)*ROW(Data!$B$1:$B$374))-ROW(Data!$B$1),ROWS(Data!$K$2:K24)))),"")</f>
        <v/>
      </c>
      <c r="H29" s="11" t="str" cm="1">
        <f t="array" ref="H29">IFERROR(_xlfn.SINGLE(INDEX(Data!$J$2:$J$374,_xlfn.AGGREGATE(15,3,((Data!$B$1:$B$374=$B$3)/(Data!$B$1:$B$374=$B$3)*ROW(Data!$B$1:$B$374))-ROW(Data!$B$1),ROWS(Data!$K$2:K24)))),"")</f>
        <v/>
      </c>
    </row>
    <row r="30" spans="1:8" x14ac:dyDescent="0.2">
      <c r="A30" s="10" t="str" cm="1">
        <f t="array" ref="A30">IFERROR(_xlfn.SINGLE(INDEX(Data!$A$2:$A$374,_xlfn.AGGREGATE(15,3,((Data!$B$1:$B$374=$B$3)/(Data!$B$1:$B$374=$B$3)*ROW(Data!$B$1:$B$374))-ROW(Data!$B$1),ROWS(Data!$K$2:K25)))),"")</f>
        <v/>
      </c>
      <c r="B30" s="11" t="str" cm="1">
        <f t="array" ref="B30">IFERROR(_xlfn.SINGLE(INDEX(Data!$B$2:$B$374,_xlfn.AGGREGATE(15,3,((Data!$B$1:$B$374=$B$3)/(Data!$B$1:$B$374=$B$3)*ROW(Data!$B$1:$B$374))-ROW(Data!$B$1),ROWS(Data!$K$2:K25)))),"")</f>
        <v/>
      </c>
      <c r="C30" s="11" t="str" cm="1">
        <f t="array" ref="C30">IFERROR(_xlfn.SINGLE(INDEX(Data!$D$2:$D$374,_xlfn.AGGREGATE(15,3,((Data!$B$1:$B$374=$B$3)/(Data!$B$1:$B$374=$B$3)*ROW(Data!$B$1:$B$374))-ROW(Data!$B$1),ROWS(Data!$K$2:K25)))),"")</f>
        <v/>
      </c>
      <c r="D30" s="11" t="str" cm="1">
        <f t="array" ref="D30">IFERROR(_xlfn.SINGLE(INDEX(Data!$E$2:$E$374,_xlfn.AGGREGATE(15,3,((Data!$B$1:$B$374=$B$3)/(Data!$B$1:$B$374=$B$3)*ROW(Data!$B$1:$B$374))-ROW(Data!$B$1),ROWS(Data!$K$2:K25)))),"")</f>
        <v/>
      </c>
      <c r="E30" s="11" t="str" cm="1">
        <f t="array" ref="E30">IFERROR(_xlfn.SINGLE(INDEX(Data!$F$2:$F$374,_xlfn.AGGREGATE(15,3,((Data!$B$1:$B$374=$B$3)/(Data!$B$1:$B$374=$B$3)*ROW(Data!$B$1:$B$374))-ROW(Data!$B$1),ROWS(Data!$K$2:K25)))),"")</f>
        <v/>
      </c>
      <c r="F30" s="11" t="str" cm="1">
        <f t="array" ref="F30">IFERROR(_xlfn.SINGLE(INDEX(Data!$G$2:$G$374,_xlfn.AGGREGATE(15,3,((Data!$B$1:$B$374=$B$3)/(Data!$B$1:$B$374=$B$3)*ROW(Data!$B$1:$B$374))-ROW(Data!$B$1),ROWS(Data!$K$2:K25)))),"")</f>
        <v/>
      </c>
      <c r="G30" s="11" t="str" cm="1">
        <f t="array" ref="G30">IFERROR(_xlfn.SINGLE(INDEX(Data!$H$2:$H$374,_xlfn.AGGREGATE(15,3,((Data!$B$1:$B$374=$B$3)/(Data!$B$1:$B$374=$B$3)*ROW(Data!$B$1:$B$374))-ROW(Data!$B$1),ROWS(Data!$K$2:K25)))),"")</f>
        <v/>
      </c>
      <c r="H30" s="11" t="str" cm="1">
        <f t="array" ref="H30">IFERROR(_xlfn.SINGLE(INDEX(Data!$J$2:$J$374,_xlfn.AGGREGATE(15,3,((Data!$B$1:$B$374=$B$3)/(Data!$B$1:$B$374=$B$3)*ROW(Data!$B$1:$B$374))-ROW(Data!$B$1),ROWS(Data!$K$2:K25)))),"")</f>
        <v/>
      </c>
    </row>
    <row r="31" spans="1:8" x14ac:dyDescent="0.2">
      <c r="A31" s="10" t="str" cm="1">
        <f t="array" ref="A31">IFERROR(_xlfn.SINGLE(INDEX(Data!$A$2:$A$374,_xlfn.AGGREGATE(15,3,((Data!$B$1:$B$374=$B$3)/(Data!$B$1:$B$374=$B$3)*ROW(Data!$B$1:$B$374))-ROW(Data!$B$1),ROWS(Data!$K$2:K26)))),"")</f>
        <v/>
      </c>
      <c r="B31" s="11" t="str" cm="1">
        <f t="array" ref="B31">IFERROR(_xlfn.SINGLE(INDEX(Data!$B$2:$B$374,_xlfn.AGGREGATE(15,3,((Data!$B$1:$B$374=$B$3)/(Data!$B$1:$B$374=$B$3)*ROW(Data!$B$1:$B$374))-ROW(Data!$B$1),ROWS(Data!$K$2:K26)))),"")</f>
        <v/>
      </c>
      <c r="C31" s="11" t="str" cm="1">
        <f t="array" ref="C31">IFERROR(_xlfn.SINGLE(INDEX(Data!$D$2:$D$374,_xlfn.AGGREGATE(15,3,((Data!$B$1:$B$374=$B$3)/(Data!$B$1:$B$374=$B$3)*ROW(Data!$B$1:$B$374))-ROW(Data!$B$1),ROWS(Data!$K$2:K26)))),"")</f>
        <v/>
      </c>
      <c r="D31" s="11" t="str" cm="1">
        <f t="array" ref="D31">IFERROR(_xlfn.SINGLE(INDEX(Data!$E$2:$E$374,_xlfn.AGGREGATE(15,3,((Data!$B$1:$B$374=$B$3)/(Data!$B$1:$B$374=$B$3)*ROW(Data!$B$1:$B$374))-ROW(Data!$B$1),ROWS(Data!$K$2:K26)))),"")</f>
        <v/>
      </c>
      <c r="E31" s="11" t="str" cm="1">
        <f t="array" ref="E31">IFERROR(_xlfn.SINGLE(INDEX(Data!$F$2:$F$374,_xlfn.AGGREGATE(15,3,((Data!$B$1:$B$374=$B$3)/(Data!$B$1:$B$374=$B$3)*ROW(Data!$B$1:$B$374))-ROW(Data!$B$1),ROWS(Data!$K$2:K26)))),"")</f>
        <v/>
      </c>
      <c r="F31" s="11" t="str" cm="1">
        <f t="array" ref="F31">IFERROR(_xlfn.SINGLE(INDEX(Data!$G$2:$G$374,_xlfn.AGGREGATE(15,3,((Data!$B$1:$B$374=$B$3)/(Data!$B$1:$B$374=$B$3)*ROW(Data!$B$1:$B$374))-ROW(Data!$B$1),ROWS(Data!$K$2:K26)))),"")</f>
        <v/>
      </c>
      <c r="G31" s="11" t="str" cm="1">
        <f t="array" ref="G31">IFERROR(_xlfn.SINGLE(INDEX(Data!$H$2:$H$374,_xlfn.AGGREGATE(15,3,((Data!$B$1:$B$374=$B$3)/(Data!$B$1:$B$374=$B$3)*ROW(Data!$B$1:$B$374))-ROW(Data!$B$1),ROWS(Data!$K$2:K26)))),"")</f>
        <v/>
      </c>
      <c r="H31" s="11" t="str" cm="1">
        <f t="array" ref="H31">IFERROR(_xlfn.SINGLE(INDEX(Data!$J$2:$J$374,_xlfn.AGGREGATE(15,3,((Data!$B$1:$B$374=$B$3)/(Data!$B$1:$B$374=$B$3)*ROW(Data!$B$1:$B$374))-ROW(Data!$B$1),ROWS(Data!$K$2:K26)))),"")</f>
        <v/>
      </c>
    </row>
    <row r="32" spans="1:8" x14ac:dyDescent="0.2">
      <c r="A32" s="10" t="str" cm="1">
        <f t="array" ref="A32">IFERROR(_xlfn.SINGLE(INDEX(Data!$A$2:$A$374,_xlfn.AGGREGATE(15,3,((Data!$B$1:$B$374=$B$3)/(Data!$B$1:$B$374=$B$3)*ROW(Data!$B$1:$B$374))-ROW(Data!$B$1),ROWS(Data!$K$2:K27)))),"")</f>
        <v/>
      </c>
      <c r="B32" s="11" t="str" cm="1">
        <f t="array" ref="B32">IFERROR(_xlfn.SINGLE(INDEX(Data!$B$2:$B$374,_xlfn.AGGREGATE(15,3,((Data!$B$1:$B$374=$B$3)/(Data!$B$1:$B$374=$B$3)*ROW(Data!$B$1:$B$374))-ROW(Data!$B$1),ROWS(Data!$K$2:K27)))),"")</f>
        <v/>
      </c>
      <c r="C32" s="11" t="str" cm="1">
        <f t="array" ref="C32">IFERROR(_xlfn.SINGLE(INDEX(Data!$D$2:$D$374,_xlfn.AGGREGATE(15,3,((Data!$B$1:$B$374=$B$3)/(Data!$B$1:$B$374=$B$3)*ROW(Data!$B$1:$B$374))-ROW(Data!$B$1),ROWS(Data!$K$2:K27)))),"")</f>
        <v/>
      </c>
      <c r="D32" s="11" t="str" cm="1">
        <f t="array" ref="D32">IFERROR(_xlfn.SINGLE(INDEX(Data!$E$2:$E$374,_xlfn.AGGREGATE(15,3,((Data!$B$1:$B$374=$B$3)/(Data!$B$1:$B$374=$B$3)*ROW(Data!$B$1:$B$374))-ROW(Data!$B$1),ROWS(Data!$K$2:K27)))),"")</f>
        <v/>
      </c>
      <c r="E32" s="11" t="str" cm="1">
        <f t="array" ref="E32">IFERROR(_xlfn.SINGLE(INDEX(Data!$F$2:$F$374,_xlfn.AGGREGATE(15,3,((Data!$B$1:$B$374=$B$3)/(Data!$B$1:$B$374=$B$3)*ROW(Data!$B$1:$B$374))-ROW(Data!$B$1),ROWS(Data!$K$2:K27)))),"")</f>
        <v/>
      </c>
      <c r="F32" s="11" t="str" cm="1">
        <f t="array" ref="F32">IFERROR(_xlfn.SINGLE(INDEX(Data!$G$2:$G$374,_xlfn.AGGREGATE(15,3,((Data!$B$1:$B$374=$B$3)/(Data!$B$1:$B$374=$B$3)*ROW(Data!$B$1:$B$374))-ROW(Data!$B$1),ROWS(Data!$K$2:K27)))),"")</f>
        <v/>
      </c>
      <c r="G32" s="11" t="str" cm="1">
        <f t="array" ref="G32">IFERROR(_xlfn.SINGLE(INDEX(Data!$H$2:$H$374,_xlfn.AGGREGATE(15,3,((Data!$B$1:$B$374=$B$3)/(Data!$B$1:$B$374=$B$3)*ROW(Data!$B$1:$B$374))-ROW(Data!$B$1),ROWS(Data!$K$2:K27)))),"")</f>
        <v/>
      </c>
      <c r="H32" s="11" t="str" cm="1">
        <f t="array" ref="H32">IFERROR(_xlfn.SINGLE(INDEX(Data!$J$2:$J$374,_xlfn.AGGREGATE(15,3,((Data!$B$1:$B$374=$B$3)/(Data!$B$1:$B$374=$B$3)*ROW(Data!$B$1:$B$374))-ROW(Data!$B$1),ROWS(Data!$K$2:K27)))),"")</f>
        <v/>
      </c>
    </row>
    <row r="33" spans="1:8" x14ac:dyDescent="0.2">
      <c r="A33" s="10" t="str" cm="1">
        <f t="array" ref="A33">IFERROR(_xlfn.SINGLE(INDEX(Data!$A$2:$A$374,_xlfn.AGGREGATE(15,3,((Data!$B$1:$B$374=$B$3)/(Data!$B$1:$B$374=$B$3)*ROW(Data!$B$1:$B$374))-ROW(Data!$B$1),ROWS(Data!$K$2:K28)))),"")</f>
        <v/>
      </c>
      <c r="B33" s="11" t="str" cm="1">
        <f t="array" ref="B33">IFERROR(_xlfn.SINGLE(INDEX(Data!$B$2:$B$374,_xlfn.AGGREGATE(15,3,((Data!$B$1:$B$374=$B$3)/(Data!$B$1:$B$374=$B$3)*ROW(Data!$B$1:$B$374))-ROW(Data!$B$1),ROWS(Data!$K$2:K28)))),"")</f>
        <v/>
      </c>
      <c r="C33" s="11" t="str" cm="1">
        <f t="array" ref="C33">IFERROR(_xlfn.SINGLE(INDEX(Data!$D$2:$D$374,_xlfn.AGGREGATE(15,3,((Data!$B$1:$B$374=$B$3)/(Data!$B$1:$B$374=$B$3)*ROW(Data!$B$1:$B$374))-ROW(Data!$B$1),ROWS(Data!$K$2:K28)))),"")</f>
        <v/>
      </c>
      <c r="D33" s="11" t="str" cm="1">
        <f t="array" ref="D33">IFERROR(_xlfn.SINGLE(INDEX(Data!$E$2:$E$374,_xlfn.AGGREGATE(15,3,((Data!$B$1:$B$374=$B$3)/(Data!$B$1:$B$374=$B$3)*ROW(Data!$B$1:$B$374))-ROW(Data!$B$1),ROWS(Data!$K$2:K28)))),"")</f>
        <v/>
      </c>
      <c r="E33" s="11" t="str" cm="1">
        <f t="array" ref="E33">IFERROR(_xlfn.SINGLE(INDEX(Data!$F$2:$F$374,_xlfn.AGGREGATE(15,3,((Data!$B$1:$B$374=$B$3)/(Data!$B$1:$B$374=$B$3)*ROW(Data!$B$1:$B$374))-ROW(Data!$B$1),ROWS(Data!$K$2:K28)))),"")</f>
        <v/>
      </c>
      <c r="F33" s="11" t="str" cm="1">
        <f t="array" ref="F33">IFERROR(_xlfn.SINGLE(INDEX(Data!$G$2:$G$374,_xlfn.AGGREGATE(15,3,((Data!$B$1:$B$374=$B$3)/(Data!$B$1:$B$374=$B$3)*ROW(Data!$B$1:$B$374))-ROW(Data!$B$1),ROWS(Data!$K$2:K28)))),"")</f>
        <v/>
      </c>
      <c r="G33" s="11" t="str" cm="1">
        <f t="array" ref="G33">IFERROR(_xlfn.SINGLE(INDEX(Data!$H$2:$H$374,_xlfn.AGGREGATE(15,3,((Data!$B$1:$B$374=$B$3)/(Data!$B$1:$B$374=$B$3)*ROW(Data!$B$1:$B$374))-ROW(Data!$B$1),ROWS(Data!$K$2:K28)))),"")</f>
        <v/>
      </c>
      <c r="H33" s="11" t="str" cm="1">
        <f t="array" ref="H33">IFERROR(_xlfn.SINGLE(INDEX(Data!$J$2:$J$374,_xlfn.AGGREGATE(15,3,((Data!$B$1:$B$374=$B$3)/(Data!$B$1:$B$374=$B$3)*ROW(Data!$B$1:$B$374))-ROW(Data!$B$1),ROWS(Data!$K$2:K28)))),"")</f>
        <v/>
      </c>
    </row>
    <row r="34" spans="1:8" x14ac:dyDescent="0.2">
      <c r="A34" s="10" t="str" cm="1">
        <f t="array" ref="A34">IFERROR(_xlfn.SINGLE(INDEX(Data!$A$2:$A$374,_xlfn.AGGREGATE(15,3,((Data!$B$1:$B$374=$B$3)/(Data!$B$1:$B$374=$B$3)*ROW(Data!$B$1:$B$374))-ROW(Data!$B$1),ROWS(Data!$K$2:K29)))),"")</f>
        <v/>
      </c>
      <c r="B34" s="11" t="str" cm="1">
        <f t="array" ref="B34">IFERROR(_xlfn.SINGLE(INDEX(Data!$B$2:$B$374,_xlfn.AGGREGATE(15,3,((Data!$B$1:$B$374=$B$3)/(Data!$B$1:$B$374=$B$3)*ROW(Data!$B$1:$B$374))-ROW(Data!$B$1),ROWS(Data!$K$2:K29)))),"")</f>
        <v/>
      </c>
      <c r="C34" s="11" t="str" cm="1">
        <f t="array" ref="C34">IFERROR(_xlfn.SINGLE(INDEX(Data!$D$2:$D$374,_xlfn.AGGREGATE(15,3,((Data!$B$1:$B$374=$B$3)/(Data!$B$1:$B$374=$B$3)*ROW(Data!$B$1:$B$374))-ROW(Data!$B$1),ROWS(Data!$K$2:K29)))),"")</f>
        <v/>
      </c>
      <c r="D34" s="11" t="str" cm="1">
        <f t="array" ref="D34">IFERROR(_xlfn.SINGLE(INDEX(Data!$E$2:$E$374,_xlfn.AGGREGATE(15,3,((Data!$B$1:$B$374=$B$3)/(Data!$B$1:$B$374=$B$3)*ROW(Data!$B$1:$B$374))-ROW(Data!$B$1),ROWS(Data!$K$2:K29)))),"")</f>
        <v/>
      </c>
      <c r="E34" s="11" t="str" cm="1">
        <f t="array" ref="E34">IFERROR(_xlfn.SINGLE(INDEX(Data!$F$2:$F$374,_xlfn.AGGREGATE(15,3,((Data!$B$1:$B$374=$B$3)/(Data!$B$1:$B$374=$B$3)*ROW(Data!$B$1:$B$374))-ROW(Data!$B$1),ROWS(Data!$K$2:K29)))),"")</f>
        <v/>
      </c>
      <c r="F34" s="11" t="str" cm="1">
        <f t="array" ref="F34">IFERROR(_xlfn.SINGLE(INDEX(Data!$G$2:$G$374,_xlfn.AGGREGATE(15,3,((Data!$B$1:$B$374=$B$3)/(Data!$B$1:$B$374=$B$3)*ROW(Data!$B$1:$B$374))-ROW(Data!$B$1),ROWS(Data!$K$2:K29)))),"")</f>
        <v/>
      </c>
      <c r="G34" s="11" t="str" cm="1">
        <f t="array" ref="G34">IFERROR(_xlfn.SINGLE(INDEX(Data!$H$2:$H$374,_xlfn.AGGREGATE(15,3,((Data!$B$1:$B$374=$B$3)/(Data!$B$1:$B$374=$B$3)*ROW(Data!$B$1:$B$374))-ROW(Data!$B$1),ROWS(Data!$K$2:K29)))),"")</f>
        <v/>
      </c>
      <c r="H34" s="11" t="str" cm="1">
        <f t="array" ref="H34">IFERROR(_xlfn.SINGLE(INDEX(Data!$J$2:$J$374,_xlfn.AGGREGATE(15,3,((Data!$B$1:$B$374=$B$3)/(Data!$B$1:$B$374=$B$3)*ROW(Data!$B$1:$B$374))-ROW(Data!$B$1),ROWS(Data!$K$2:K29)))),"")</f>
        <v/>
      </c>
    </row>
    <row r="35" spans="1:8" x14ac:dyDescent="0.2">
      <c r="A35" s="10" t="str" cm="1">
        <f t="array" ref="A35">IFERROR(_xlfn.SINGLE(INDEX(Data!$A$2:$A$374,_xlfn.AGGREGATE(15,3,((Data!$B$1:$B$374=$B$3)/(Data!$B$1:$B$374=$B$3)*ROW(Data!$B$1:$B$374))-ROW(Data!$B$1),ROWS(Data!$K$2:K30)))),"")</f>
        <v/>
      </c>
      <c r="B35" s="11" t="str" cm="1">
        <f t="array" ref="B35">IFERROR(_xlfn.SINGLE(INDEX(Data!$B$2:$B$374,_xlfn.AGGREGATE(15,3,((Data!$B$1:$B$374=$B$3)/(Data!$B$1:$B$374=$B$3)*ROW(Data!$B$1:$B$374))-ROW(Data!$B$1),ROWS(Data!$K$2:K30)))),"")</f>
        <v/>
      </c>
      <c r="C35" s="11" t="str" cm="1">
        <f t="array" ref="C35">IFERROR(_xlfn.SINGLE(INDEX(Data!$D$2:$D$374,_xlfn.AGGREGATE(15,3,((Data!$B$1:$B$374=$B$3)/(Data!$B$1:$B$374=$B$3)*ROW(Data!$B$1:$B$374))-ROW(Data!$B$1),ROWS(Data!$K$2:K30)))),"")</f>
        <v/>
      </c>
      <c r="D35" s="11" t="str" cm="1">
        <f t="array" ref="D35">IFERROR(_xlfn.SINGLE(INDEX(Data!$E$2:$E$374,_xlfn.AGGREGATE(15,3,((Data!$B$1:$B$374=$B$3)/(Data!$B$1:$B$374=$B$3)*ROW(Data!$B$1:$B$374))-ROW(Data!$B$1),ROWS(Data!$K$2:K30)))),"")</f>
        <v/>
      </c>
      <c r="E35" s="11" t="str" cm="1">
        <f t="array" ref="E35">IFERROR(_xlfn.SINGLE(INDEX(Data!$F$2:$F$374,_xlfn.AGGREGATE(15,3,((Data!$B$1:$B$374=$B$3)/(Data!$B$1:$B$374=$B$3)*ROW(Data!$B$1:$B$374))-ROW(Data!$B$1),ROWS(Data!$K$2:K30)))),"")</f>
        <v/>
      </c>
      <c r="F35" s="11" t="str" cm="1">
        <f t="array" ref="F35">IFERROR(_xlfn.SINGLE(INDEX(Data!$G$2:$G$374,_xlfn.AGGREGATE(15,3,((Data!$B$1:$B$374=$B$3)/(Data!$B$1:$B$374=$B$3)*ROW(Data!$B$1:$B$374))-ROW(Data!$B$1),ROWS(Data!$K$2:K30)))),"")</f>
        <v/>
      </c>
      <c r="G35" s="11" t="str" cm="1">
        <f t="array" ref="G35">IFERROR(_xlfn.SINGLE(INDEX(Data!$H$2:$H$374,_xlfn.AGGREGATE(15,3,((Data!$B$1:$B$374=$B$3)/(Data!$B$1:$B$374=$B$3)*ROW(Data!$B$1:$B$374))-ROW(Data!$B$1),ROWS(Data!$K$2:K30)))),"")</f>
        <v/>
      </c>
      <c r="H35" s="11" t="str" cm="1">
        <f t="array" ref="H35">IFERROR(_xlfn.SINGLE(INDEX(Data!$J$2:$J$374,_xlfn.AGGREGATE(15,3,((Data!$B$1:$B$374=$B$3)/(Data!$B$1:$B$374=$B$3)*ROW(Data!$B$1:$B$374))-ROW(Data!$B$1),ROWS(Data!$K$2:K30)))),"")</f>
        <v/>
      </c>
    </row>
    <row r="36" spans="1:8" x14ac:dyDescent="0.2">
      <c r="A36" s="10" t="str" cm="1">
        <f t="array" ref="A36">IFERROR(_xlfn.SINGLE(INDEX(Data!$A$2:$A$374,_xlfn.AGGREGATE(15,3,((Data!$B$1:$B$374=$B$3)/(Data!$B$1:$B$374=$B$3)*ROW(Data!$B$1:$B$374))-ROW(Data!$B$1),ROWS(Data!$K$2:K31)))),"")</f>
        <v/>
      </c>
      <c r="B36" s="11" t="str" cm="1">
        <f t="array" ref="B36">IFERROR(_xlfn.SINGLE(INDEX(Data!$B$2:$B$374,_xlfn.AGGREGATE(15,3,((Data!$B$1:$B$374=$B$3)/(Data!$B$1:$B$374=$B$3)*ROW(Data!$B$1:$B$374))-ROW(Data!$B$1),ROWS(Data!$K$2:K31)))),"")</f>
        <v/>
      </c>
      <c r="C36" s="11" t="str" cm="1">
        <f t="array" ref="C36">IFERROR(_xlfn.SINGLE(INDEX(Data!$D$2:$D$374,_xlfn.AGGREGATE(15,3,((Data!$B$1:$B$374=$B$3)/(Data!$B$1:$B$374=$B$3)*ROW(Data!$B$1:$B$374))-ROW(Data!$B$1),ROWS(Data!$K$2:K31)))),"")</f>
        <v/>
      </c>
      <c r="D36" s="11" t="str" cm="1">
        <f t="array" ref="D36">IFERROR(_xlfn.SINGLE(INDEX(Data!$E$2:$E$374,_xlfn.AGGREGATE(15,3,((Data!$B$1:$B$374=$B$3)/(Data!$B$1:$B$374=$B$3)*ROW(Data!$B$1:$B$374))-ROW(Data!$B$1),ROWS(Data!$K$2:K31)))),"")</f>
        <v/>
      </c>
      <c r="E36" s="11" t="str" cm="1">
        <f t="array" ref="E36">IFERROR(_xlfn.SINGLE(INDEX(Data!$F$2:$F$374,_xlfn.AGGREGATE(15,3,((Data!$B$1:$B$374=$B$3)/(Data!$B$1:$B$374=$B$3)*ROW(Data!$B$1:$B$374))-ROW(Data!$B$1),ROWS(Data!$K$2:K31)))),"")</f>
        <v/>
      </c>
      <c r="F36" s="11" t="str" cm="1">
        <f t="array" ref="F36">IFERROR(_xlfn.SINGLE(INDEX(Data!$G$2:$G$374,_xlfn.AGGREGATE(15,3,((Data!$B$1:$B$374=$B$3)/(Data!$B$1:$B$374=$B$3)*ROW(Data!$B$1:$B$374))-ROW(Data!$B$1),ROWS(Data!$K$2:K31)))),"")</f>
        <v/>
      </c>
      <c r="G36" s="11" t="str" cm="1">
        <f t="array" ref="G36">IFERROR(_xlfn.SINGLE(INDEX(Data!$H$2:$H$374,_xlfn.AGGREGATE(15,3,((Data!$B$1:$B$374=$B$3)/(Data!$B$1:$B$374=$B$3)*ROW(Data!$B$1:$B$374))-ROW(Data!$B$1),ROWS(Data!$K$2:K31)))),"")</f>
        <v/>
      </c>
      <c r="H36" s="11" t="str" cm="1">
        <f t="array" ref="H36">IFERROR(_xlfn.SINGLE(INDEX(Data!$J$2:$J$374,_xlfn.AGGREGATE(15,3,((Data!$B$1:$B$374=$B$3)/(Data!$B$1:$B$374=$B$3)*ROW(Data!$B$1:$B$374))-ROW(Data!$B$1),ROWS(Data!$K$2:K31)))),"")</f>
        <v/>
      </c>
    </row>
    <row r="37" spans="1:8" x14ac:dyDescent="0.2">
      <c r="A37" s="10" t="str" cm="1">
        <f t="array" ref="A37">IFERROR(_xlfn.SINGLE(INDEX(Data!$A$2:$A$374,_xlfn.AGGREGATE(15,3,((Data!$B$1:$B$374=$B$3)/(Data!$B$1:$B$374=$B$3)*ROW(Data!$B$1:$B$374))-ROW(Data!$B$1),ROWS(Data!$K$2:K32)))),"")</f>
        <v/>
      </c>
      <c r="B37" s="11" t="str" cm="1">
        <f t="array" ref="B37">IFERROR(_xlfn.SINGLE(INDEX(Data!$B$2:$B$374,_xlfn.AGGREGATE(15,3,((Data!$B$1:$B$374=$B$3)/(Data!$B$1:$B$374=$B$3)*ROW(Data!$B$1:$B$374))-ROW(Data!$B$1),ROWS(Data!$K$2:K32)))),"")</f>
        <v/>
      </c>
      <c r="C37" s="11" t="str" cm="1">
        <f t="array" ref="C37">IFERROR(_xlfn.SINGLE(INDEX(Data!$D$2:$D$374,_xlfn.AGGREGATE(15,3,((Data!$B$1:$B$374=$B$3)/(Data!$B$1:$B$374=$B$3)*ROW(Data!$B$1:$B$374))-ROW(Data!$B$1),ROWS(Data!$K$2:K32)))),"")</f>
        <v/>
      </c>
      <c r="D37" s="11" t="str" cm="1">
        <f t="array" ref="D37">IFERROR(_xlfn.SINGLE(INDEX(Data!$E$2:$E$374,_xlfn.AGGREGATE(15,3,((Data!$B$1:$B$374=$B$3)/(Data!$B$1:$B$374=$B$3)*ROW(Data!$B$1:$B$374))-ROW(Data!$B$1),ROWS(Data!$K$2:K32)))),"")</f>
        <v/>
      </c>
      <c r="E37" s="11" t="str" cm="1">
        <f t="array" ref="E37">IFERROR(_xlfn.SINGLE(INDEX(Data!$F$2:$F$374,_xlfn.AGGREGATE(15,3,((Data!$B$1:$B$374=$B$3)/(Data!$B$1:$B$374=$B$3)*ROW(Data!$B$1:$B$374))-ROW(Data!$B$1),ROWS(Data!$K$2:K32)))),"")</f>
        <v/>
      </c>
      <c r="F37" s="11" t="str" cm="1">
        <f t="array" ref="F37">IFERROR(_xlfn.SINGLE(INDEX(Data!$G$2:$G$374,_xlfn.AGGREGATE(15,3,((Data!$B$1:$B$374=$B$3)/(Data!$B$1:$B$374=$B$3)*ROW(Data!$B$1:$B$374))-ROW(Data!$B$1),ROWS(Data!$K$2:K32)))),"")</f>
        <v/>
      </c>
      <c r="G37" s="11" t="str" cm="1">
        <f t="array" ref="G37">IFERROR(_xlfn.SINGLE(INDEX(Data!$H$2:$H$374,_xlfn.AGGREGATE(15,3,((Data!$B$1:$B$374=$B$3)/(Data!$B$1:$B$374=$B$3)*ROW(Data!$B$1:$B$374))-ROW(Data!$B$1),ROWS(Data!$K$2:K32)))),"")</f>
        <v/>
      </c>
      <c r="H37" s="11" t="str" cm="1">
        <f t="array" ref="H37">IFERROR(_xlfn.SINGLE(INDEX(Data!$J$2:$J$374,_xlfn.AGGREGATE(15,3,((Data!$B$1:$B$374=$B$3)/(Data!$B$1:$B$374=$B$3)*ROW(Data!$B$1:$B$374))-ROW(Data!$B$1),ROWS(Data!$K$2:K32)))),"")</f>
        <v/>
      </c>
    </row>
    <row r="38" spans="1:8" x14ac:dyDescent="0.2">
      <c r="A38" s="10" t="str" cm="1">
        <f t="array" ref="A38">IFERROR(_xlfn.SINGLE(INDEX(Data!$A$2:$A$374,_xlfn.AGGREGATE(15,3,((Data!$B$1:$B$374=$B$3)/(Data!$B$1:$B$374=$B$3)*ROW(Data!$B$1:$B$374))-ROW(Data!$B$1),ROWS(Data!$K$2:K33)))),"")</f>
        <v/>
      </c>
      <c r="B38" s="11" t="str" cm="1">
        <f t="array" ref="B38">IFERROR(_xlfn.SINGLE(INDEX(Data!$B$2:$B$374,_xlfn.AGGREGATE(15,3,((Data!$B$1:$B$374=$B$3)/(Data!$B$1:$B$374=$B$3)*ROW(Data!$B$1:$B$374))-ROW(Data!$B$1),ROWS(Data!$K$2:K33)))),"")</f>
        <v/>
      </c>
      <c r="C38" s="11" t="str" cm="1">
        <f t="array" ref="C38">IFERROR(_xlfn.SINGLE(INDEX(Data!$D$2:$D$374,_xlfn.AGGREGATE(15,3,((Data!$B$1:$B$374=$B$3)/(Data!$B$1:$B$374=$B$3)*ROW(Data!$B$1:$B$374))-ROW(Data!$B$1),ROWS(Data!$K$2:K33)))),"")</f>
        <v/>
      </c>
      <c r="D38" s="11" t="str" cm="1">
        <f t="array" ref="D38">IFERROR(_xlfn.SINGLE(INDEX(Data!$E$2:$E$374,_xlfn.AGGREGATE(15,3,((Data!$B$1:$B$374=$B$3)/(Data!$B$1:$B$374=$B$3)*ROW(Data!$B$1:$B$374))-ROW(Data!$B$1),ROWS(Data!$K$2:K33)))),"")</f>
        <v/>
      </c>
      <c r="E38" s="11" t="str" cm="1">
        <f t="array" ref="E38">IFERROR(_xlfn.SINGLE(INDEX(Data!$F$2:$F$374,_xlfn.AGGREGATE(15,3,((Data!$B$1:$B$374=$B$3)/(Data!$B$1:$B$374=$B$3)*ROW(Data!$B$1:$B$374))-ROW(Data!$B$1),ROWS(Data!$K$2:K33)))),"")</f>
        <v/>
      </c>
      <c r="F38" s="11" t="str" cm="1">
        <f t="array" ref="F38">IFERROR(_xlfn.SINGLE(INDEX(Data!$G$2:$G$374,_xlfn.AGGREGATE(15,3,((Data!$B$1:$B$374=$B$3)/(Data!$B$1:$B$374=$B$3)*ROW(Data!$B$1:$B$374))-ROW(Data!$B$1),ROWS(Data!$K$2:K33)))),"")</f>
        <v/>
      </c>
      <c r="G38" s="11" t="str" cm="1">
        <f t="array" ref="G38">IFERROR(_xlfn.SINGLE(INDEX(Data!$H$2:$H$374,_xlfn.AGGREGATE(15,3,((Data!$B$1:$B$374=$B$3)/(Data!$B$1:$B$374=$B$3)*ROW(Data!$B$1:$B$374))-ROW(Data!$B$1),ROWS(Data!$K$2:K33)))),"")</f>
        <v/>
      </c>
      <c r="H38" s="11" t="str" cm="1">
        <f t="array" ref="H38">IFERROR(_xlfn.SINGLE(INDEX(Data!$J$2:$J$374,_xlfn.AGGREGATE(15,3,((Data!$B$1:$B$374=$B$3)/(Data!$B$1:$B$374=$B$3)*ROW(Data!$B$1:$B$374))-ROW(Data!$B$1),ROWS(Data!$K$2:K33)))),"")</f>
        <v/>
      </c>
    </row>
    <row r="39" spans="1:8" x14ac:dyDescent="0.2">
      <c r="A39" s="10" t="str" cm="1">
        <f t="array" ref="A39">IFERROR(_xlfn.SINGLE(INDEX(Data!$A$2:$A$374,_xlfn.AGGREGATE(15,3,((Data!$B$1:$B$374=$B$3)/(Data!$B$1:$B$374=$B$3)*ROW(Data!$B$1:$B$374))-ROW(Data!$B$1),ROWS(Data!$K$2:K34)))),"")</f>
        <v/>
      </c>
      <c r="B39" s="11" t="str" cm="1">
        <f t="array" ref="B39">IFERROR(_xlfn.SINGLE(INDEX(Data!$B$2:$B$374,_xlfn.AGGREGATE(15,3,((Data!$B$1:$B$374=$B$3)/(Data!$B$1:$B$374=$B$3)*ROW(Data!$B$1:$B$374))-ROW(Data!$B$1),ROWS(Data!$K$2:K34)))),"")</f>
        <v/>
      </c>
      <c r="C39" s="11" t="str" cm="1">
        <f t="array" ref="C39">IFERROR(_xlfn.SINGLE(INDEX(Data!$D$2:$D$374,_xlfn.AGGREGATE(15,3,((Data!$B$1:$B$374=$B$3)/(Data!$B$1:$B$374=$B$3)*ROW(Data!$B$1:$B$374))-ROW(Data!$B$1),ROWS(Data!$K$2:K34)))),"")</f>
        <v/>
      </c>
      <c r="D39" s="11" t="str" cm="1">
        <f t="array" ref="D39">IFERROR(_xlfn.SINGLE(INDEX(Data!$E$2:$E$374,_xlfn.AGGREGATE(15,3,((Data!$B$1:$B$374=$B$3)/(Data!$B$1:$B$374=$B$3)*ROW(Data!$B$1:$B$374))-ROW(Data!$B$1),ROWS(Data!$K$2:K34)))),"")</f>
        <v/>
      </c>
      <c r="E39" s="11" t="str" cm="1">
        <f t="array" ref="E39">IFERROR(_xlfn.SINGLE(INDEX(Data!$F$2:$F$374,_xlfn.AGGREGATE(15,3,((Data!$B$1:$B$374=$B$3)/(Data!$B$1:$B$374=$B$3)*ROW(Data!$B$1:$B$374))-ROW(Data!$B$1),ROWS(Data!$K$2:K34)))),"")</f>
        <v/>
      </c>
      <c r="F39" s="11" t="str" cm="1">
        <f t="array" ref="F39">IFERROR(_xlfn.SINGLE(INDEX(Data!$G$2:$G$374,_xlfn.AGGREGATE(15,3,((Data!$B$1:$B$374=$B$3)/(Data!$B$1:$B$374=$B$3)*ROW(Data!$B$1:$B$374))-ROW(Data!$B$1),ROWS(Data!$K$2:K34)))),"")</f>
        <v/>
      </c>
      <c r="G39" s="11" t="str" cm="1">
        <f t="array" ref="G39">IFERROR(_xlfn.SINGLE(INDEX(Data!$H$2:$H$374,_xlfn.AGGREGATE(15,3,((Data!$B$1:$B$374=$B$3)/(Data!$B$1:$B$374=$B$3)*ROW(Data!$B$1:$B$374))-ROW(Data!$B$1),ROWS(Data!$K$2:K34)))),"")</f>
        <v/>
      </c>
      <c r="H39" s="11" t="str" cm="1">
        <f t="array" ref="H39">IFERROR(_xlfn.SINGLE(INDEX(Data!$J$2:$J$374,_xlfn.AGGREGATE(15,3,((Data!$B$1:$B$374=$B$3)/(Data!$B$1:$B$374=$B$3)*ROW(Data!$B$1:$B$374))-ROW(Data!$B$1),ROWS(Data!$K$2:K34)))),"")</f>
        <v/>
      </c>
    </row>
    <row r="40" spans="1:8" x14ac:dyDescent="0.2">
      <c r="A40" s="10" t="str" cm="1">
        <f t="array" ref="A40">IFERROR(_xlfn.SINGLE(INDEX(Data!$A$2:$A$374,_xlfn.AGGREGATE(15,3,((Data!$B$1:$B$374=$B$3)/(Data!$B$1:$B$374=$B$3)*ROW(Data!$B$1:$B$374))-ROW(Data!$B$1),ROWS(Data!$K$2:K35)))),"")</f>
        <v/>
      </c>
      <c r="B40" s="11" t="str" cm="1">
        <f t="array" ref="B40">IFERROR(_xlfn.SINGLE(INDEX(Data!$B$2:$B$374,_xlfn.AGGREGATE(15,3,((Data!$B$1:$B$374=$B$3)/(Data!$B$1:$B$374=$B$3)*ROW(Data!$B$1:$B$374))-ROW(Data!$B$1),ROWS(Data!$K$2:K35)))),"")</f>
        <v/>
      </c>
      <c r="C40" s="11" t="str" cm="1">
        <f t="array" ref="C40">IFERROR(_xlfn.SINGLE(INDEX(Data!$D$2:$D$374,_xlfn.AGGREGATE(15,3,((Data!$B$1:$B$374=$B$3)/(Data!$B$1:$B$374=$B$3)*ROW(Data!$B$1:$B$374))-ROW(Data!$B$1),ROWS(Data!$K$2:K35)))),"")</f>
        <v/>
      </c>
      <c r="D40" s="11" t="str" cm="1">
        <f t="array" ref="D40">IFERROR(_xlfn.SINGLE(INDEX(Data!$E$2:$E$374,_xlfn.AGGREGATE(15,3,((Data!$B$1:$B$374=$B$3)/(Data!$B$1:$B$374=$B$3)*ROW(Data!$B$1:$B$374))-ROW(Data!$B$1),ROWS(Data!$K$2:K35)))),"")</f>
        <v/>
      </c>
      <c r="E40" s="11" t="str" cm="1">
        <f t="array" ref="E40">IFERROR(_xlfn.SINGLE(INDEX(Data!$F$2:$F$374,_xlfn.AGGREGATE(15,3,((Data!$B$1:$B$374=$B$3)/(Data!$B$1:$B$374=$B$3)*ROW(Data!$B$1:$B$374))-ROW(Data!$B$1),ROWS(Data!$K$2:K35)))),"")</f>
        <v/>
      </c>
      <c r="F40" s="11" t="str" cm="1">
        <f t="array" ref="F40">IFERROR(_xlfn.SINGLE(INDEX(Data!$G$2:$G$374,_xlfn.AGGREGATE(15,3,((Data!$B$1:$B$374=$B$3)/(Data!$B$1:$B$374=$B$3)*ROW(Data!$B$1:$B$374))-ROW(Data!$B$1),ROWS(Data!$K$2:K35)))),"")</f>
        <v/>
      </c>
      <c r="G40" s="11" t="str" cm="1">
        <f t="array" ref="G40">IFERROR(_xlfn.SINGLE(INDEX(Data!$H$2:$H$374,_xlfn.AGGREGATE(15,3,((Data!$B$1:$B$374=$B$3)/(Data!$B$1:$B$374=$B$3)*ROW(Data!$B$1:$B$374))-ROW(Data!$B$1),ROWS(Data!$K$2:K35)))),"")</f>
        <v/>
      </c>
      <c r="H40" s="11" t="str" cm="1">
        <f t="array" ref="H40">IFERROR(_xlfn.SINGLE(INDEX(Data!$J$2:$J$374,_xlfn.AGGREGATE(15,3,((Data!$B$1:$B$374=$B$3)/(Data!$B$1:$B$374=$B$3)*ROW(Data!$B$1:$B$374))-ROW(Data!$B$1),ROWS(Data!$K$2:K35)))),"")</f>
        <v/>
      </c>
    </row>
    <row r="41" spans="1:8" x14ac:dyDescent="0.2">
      <c r="A41" s="10" t="str" cm="1">
        <f t="array" ref="A41">IFERROR(_xlfn.SINGLE(INDEX(Data!$A$2:$A$374,_xlfn.AGGREGATE(15,3,((Data!$B$1:$B$374=$B$3)/(Data!$B$1:$B$374=$B$3)*ROW(Data!$B$1:$B$374))-ROW(Data!$B$1),ROWS(Data!$K$2:K36)))),"")</f>
        <v/>
      </c>
      <c r="B41" s="11" t="str" cm="1">
        <f t="array" ref="B41">IFERROR(_xlfn.SINGLE(INDEX(Data!$B$2:$B$374,_xlfn.AGGREGATE(15,3,((Data!$B$1:$B$374=$B$3)/(Data!$B$1:$B$374=$B$3)*ROW(Data!$B$1:$B$374))-ROW(Data!$B$1),ROWS(Data!$K$2:K36)))),"")</f>
        <v/>
      </c>
      <c r="C41" s="11" t="str" cm="1">
        <f t="array" ref="C41">IFERROR(_xlfn.SINGLE(INDEX(Data!$D$2:$D$374,_xlfn.AGGREGATE(15,3,((Data!$B$1:$B$374=$B$3)/(Data!$B$1:$B$374=$B$3)*ROW(Data!$B$1:$B$374))-ROW(Data!$B$1),ROWS(Data!$K$2:K36)))),"")</f>
        <v/>
      </c>
      <c r="D41" s="11" t="str" cm="1">
        <f t="array" ref="D41">IFERROR(_xlfn.SINGLE(INDEX(Data!$E$2:$E$374,_xlfn.AGGREGATE(15,3,((Data!$B$1:$B$374=$B$3)/(Data!$B$1:$B$374=$B$3)*ROW(Data!$B$1:$B$374))-ROW(Data!$B$1),ROWS(Data!$K$2:K36)))),"")</f>
        <v/>
      </c>
      <c r="E41" s="11" t="str" cm="1">
        <f t="array" ref="E41">IFERROR(_xlfn.SINGLE(INDEX(Data!$F$2:$F$374,_xlfn.AGGREGATE(15,3,((Data!$B$1:$B$374=$B$3)/(Data!$B$1:$B$374=$B$3)*ROW(Data!$B$1:$B$374))-ROW(Data!$B$1),ROWS(Data!$K$2:K36)))),"")</f>
        <v/>
      </c>
      <c r="F41" s="11" t="str" cm="1">
        <f t="array" ref="F41">IFERROR(_xlfn.SINGLE(INDEX(Data!$G$2:$G$374,_xlfn.AGGREGATE(15,3,((Data!$B$1:$B$374=$B$3)/(Data!$B$1:$B$374=$B$3)*ROW(Data!$B$1:$B$374))-ROW(Data!$B$1),ROWS(Data!$K$2:K36)))),"")</f>
        <v/>
      </c>
      <c r="G41" s="11" t="str" cm="1">
        <f t="array" ref="G41">IFERROR(_xlfn.SINGLE(INDEX(Data!$H$2:$H$374,_xlfn.AGGREGATE(15,3,((Data!$B$1:$B$374=$B$3)/(Data!$B$1:$B$374=$B$3)*ROW(Data!$B$1:$B$374))-ROW(Data!$B$1),ROWS(Data!$K$2:K36)))),"")</f>
        <v/>
      </c>
      <c r="H41" s="11" t="str" cm="1">
        <f t="array" ref="H41">IFERROR(_xlfn.SINGLE(INDEX(Data!$J$2:$J$374,_xlfn.AGGREGATE(15,3,((Data!$B$1:$B$374=$B$3)/(Data!$B$1:$B$374=$B$3)*ROW(Data!$B$1:$B$374))-ROW(Data!$B$1),ROWS(Data!$K$2:K36)))),"")</f>
        <v/>
      </c>
    </row>
    <row r="42" spans="1:8" x14ac:dyDescent="0.2">
      <c r="A42" s="10" t="str" cm="1">
        <f t="array" ref="A42">IFERROR(_xlfn.SINGLE(INDEX(Data!$A$2:$A$374,_xlfn.AGGREGATE(15,3,((Data!$B$1:$B$374=$B$3)/(Data!$B$1:$B$374=$B$3)*ROW(Data!$B$1:$B$374))-ROW(Data!$B$1),ROWS(Data!$K$2:K37)))),"")</f>
        <v/>
      </c>
      <c r="B42" s="11" t="str" cm="1">
        <f t="array" ref="B42">IFERROR(_xlfn.SINGLE(INDEX(Data!$B$2:$B$374,_xlfn.AGGREGATE(15,3,((Data!$B$1:$B$374=$B$3)/(Data!$B$1:$B$374=$B$3)*ROW(Data!$B$1:$B$374))-ROW(Data!$B$1),ROWS(Data!$K$2:K37)))),"")</f>
        <v/>
      </c>
      <c r="C42" s="11" t="str" cm="1">
        <f t="array" ref="C42">IFERROR(_xlfn.SINGLE(INDEX(Data!$D$2:$D$374,_xlfn.AGGREGATE(15,3,((Data!$B$1:$B$374=$B$3)/(Data!$B$1:$B$374=$B$3)*ROW(Data!$B$1:$B$374))-ROW(Data!$B$1),ROWS(Data!$K$2:K37)))),"")</f>
        <v/>
      </c>
      <c r="D42" s="11" t="str" cm="1">
        <f t="array" ref="D42">IFERROR(_xlfn.SINGLE(INDEX(Data!$E$2:$E$374,_xlfn.AGGREGATE(15,3,((Data!$B$1:$B$374=$B$3)/(Data!$B$1:$B$374=$B$3)*ROW(Data!$B$1:$B$374))-ROW(Data!$B$1),ROWS(Data!$K$2:K37)))),"")</f>
        <v/>
      </c>
      <c r="E42" s="11" t="str" cm="1">
        <f t="array" ref="E42">IFERROR(_xlfn.SINGLE(INDEX(Data!$F$2:$F$374,_xlfn.AGGREGATE(15,3,((Data!$B$1:$B$374=$B$3)/(Data!$B$1:$B$374=$B$3)*ROW(Data!$B$1:$B$374))-ROW(Data!$B$1),ROWS(Data!$K$2:K37)))),"")</f>
        <v/>
      </c>
      <c r="F42" s="11" t="str" cm="1">
        <f t="array" ref="F42">IFERROR(_xlfn.SINGLE(INDEX(Data!$G$2:$G$374,_xlfn.AGGREGATE(15,3,((Data!$B$1:$B$374=$B$3)/(Data!$B$1:$B$374=$B$3)*ROW(Data!$B$1:$B$374))-ROW(Data!$B$1),ROWS(Data!$K$2:K37)))),"")</f>
        <v/>
      </c>
      <c r="G42" s="11" t="str" cm="1">
        <f t="array" ref="G42">IFERROR(_xlfn.SINGLE(INDEX(Data!$H$2:$H$374,_xlfn.AGGREGATE(15,3,((Data!$B$1:$B$374=$B$3)/(Data!$B$1:$B$374=$B$3)*ROW(Data!$B$1:$B$374))-ROW(Data!$B$1),ROWS(Data!$K$2:K37)))),"")</f>
        <v/>
      </c>
      <c r="H42" s="11" t="str" cm="1">
        <f t="array" ref="H42">IFERROR(_xlfn.SINGLE(INDEX(Data!$J$2:$J$374,_xlfn.AGGREGATE(15,3,((Data!$B$1:$B$374=$B$3)/(Data!$B$1:$B$374=$B$3)*ROW(Data!$B$1:$B$374))-ROW(Data!$B$1),ROWS(Data!$K$2:K37)))),"")</f>
        <v/>
      </c>
    </row>
    <row r="43" spans="1:8" x14ac:dyDescent="0.2">
      <c r="A43" s="10" t="str" cm="1">
        <f t="array" ref="A43">IFERROR(_xlfn.SINGLE(INDEX(Data!$A$2:$A$374,_xlfn.AGGREGATE(15,3,((Data!$B$1:$B$374=$B$3)/(Data!$B$1:$B$374=$B$3)*ROW(Data!$B$1:$B$374))-ROW(Data!$B$1),ROWS(Data!$K$2:K38)))),"")</f>
        <v/>
      </c>
      <c r="B43" s="11" t="str" cm="1">
        <f t="array" ref="B43">IFERROR(_xlfn.SINGLE(INDEX(Data!$B$2:$B$374,_xlfn.AGGREGATE(15,3,((Data!$B$1:$B$374=$B$3)/(Data!$B$1:$B$374=$B$3)*ROW(Data!$B$1:$B$374))-ROW(Data!$B$1),ROWS(Data!$K$2:K38)))),"")</f>
        <v/>
      </c>
      <c r="C43" s="11" t="str" cm="1">
        <f t="array" ref="C43">IFERROR(_xlfn.SINGLE(INDEX(Data!$D$2:$D$374,_xlfn.AGGREGATE(15,3,((Data!$B$1:$B$374=$B$3)/(Data!$B$1:$B$374=$B$3)*ROW(Data!$B$1:$B$374))-ROW(Data!$B$1),ROWS(Data!$K$2:K38)))),"")</f>
        <v/>
      </c>
      <c r="D43" s="11" t="str" cm="1">
        <f t="array" ref="D43">IFERROR(_xlfn.SINGLE(INDEX(Data!$E$2:$E$374,_xlfn.AGGREGATE(15,3,((Data!$B$1:$B$374=$B$3)/(Data!$B$1:$B$374=$B$3)*ROW(Data!$B$1:$B$374))-ROW(Data!$B$1),ROWS(Data!$K$2:K38)))),"")</f>
        <v/>
      </c>
      <c r="E43" s="11" t="str" cm="1">
        <f t="array" ref="E43">IFERROR(_xlfn.SINGLE(INDEX(Data!$F$2:$F$374,_xlfn.AGGREGATE(15,3,((Data!$B$1:$B$374=$B$3)/(Data!$B$1:$B$374=$B$3)*ROW(Data!$B$1:$B$374))-ROW(Data!$B$1),ROWS(Data!$K$2:K38)))),"")</f>
        <v/>
      </c>
      <c r="F43" s="11" t="str" cm="1">
        <f t="array" ref="F43">IFERROR(_xlfn.SINGLE(INDEX(Data!$G$2:$G$374,_xlfn.AGGREGATE(15,3,((Data!$B$1:$B$374=$B$3)/(Data!$B$1:$B$374=$B$3)*ROW(Data!$B$1:$B$374))-ROW(Data!$B$1),ROWS(Data!$K$2:K38)))),"")</f>
        <v/>
      </c>
      <c r="G43" s="11" t="str" cm="1">
        <f t="array" ref="G43">IFERROR(_xlfn.SINGLE(INDEX(Data!$H$2:$H$374,_xlfn.AGGREGATE(15,3,((Data!$B$1:$B$374=$B$3)/(Data!$B$1:$B$374=$B$3)*ROW(Data!$B$1:$B$374))-ROW(Data!$B$1),ROWS(Data!$K$2:K38)))),"")</f>
        <v/>
      </c>
      <c r="H43" s="11" t="str" cm="1">
        <f t="array" ref="H43">IFERROR(_xlfn.SINGLE(INDEX(Data!$J$2:$J$374,_xlfn.AGGREGATE(15,3,((Data!$B$1:$B$374=$B$3)/(Data!$B$1:$B$374=$B$3)*ROW(Data!$B$1:$B$374))-ROW(Data!$B$1),ROWS(Data!$K$2:K38)))),"")</f>
        <v/>
      </c>
    </row>
    <row r="44" spans="1:8" x14ac:dyDescent="0.2">
      <c r="A44" s="10" t="str" cm="1">
        <f t="array" ref="A44">IFERROR(_xlfn.SINGLE(INDEX(Data!$A$2:$A$374,_xlfn.AGGREGATE(15,3,((Data!$B$1:$B$374=$B$3)/(Data!$B$1:$B$374=$B$3)*ROW(Data!$B$1:$B$374))-ROW(Data!$B$1),ROWS(Data!$K$2:K39)))),"")</f>
        <v/>
      </c>
      <c r="B44" s="11" t="str" cm="1">
        <f t="array" ref="B44">IFERROR(_xlfn.SINGLE(INDEX(Data!$B$2:$B$374,_xlfn.AGGREGATE(15,3,((Data!$B$1:$B$374=$B$3)/(Data!$B$1:$B$374=$B$3)*ROW(Data!$B$1:$B$374))-ROW(Data!$B$1),ROWS(Data!$K$2:K39)))),"")</f>
        <v/>
      </c>
      <c r="C44" s="11" t="str" cm="1">
        <f t="array" ref="C44">IFERROR(_xlfn.SINGLE(INDEX(Data!$D$2:$D$374,_xlfn.AGGREGATE(15,3,((Data!$B$1:$B$374=$B$3)/(Data!$B$1:$B$374=$B$3)*ROW(Data!$B$1:$B$374))-ROW(Data!$B$1),ROWS(Data!$K$2:K39)))),"")</f>
        <v/>
      </c>
      <c r="D44" s="11" t="str" cm="1">
        <f t="array" ref="D44">IFERROR(_xlfn.SINGLE(INDEX(Data!$E$2:$E$374,_xlfn.AGGREGATE(15,3,((Data!$B$1:$B$374=$B$3)/(Data!$B$1:$B$374=$B$3)*ROW(Data!$B$1:$B$374))-ROW(Data!$B$1),ROWS(Data!$K$2:K39)))),"")</f>
        <v/>
      </c>
      <c r="E44" s="11" t="str" cm="1">
        <f t="array" ref="E44">IFERROR(_xlfn.SINGLE(INDEX(Data!$F$2:$F$374,_xlfn.AGGREGATE(15,3,((Data!$B$1:$B$374=$B$3)/(Data!$B$1:$B$374=$B$3)*ROW(Data!$B$1:$B$374))-ROW(Data!$B$1),ROWS(Data!$K$2:K39)))),"")</f>
        <v/>
      </c>
      <c r="F44" s="11" t="str" cm="1">
        <f t="array" ref="F44">IFERROR(_xlfn.SINGLE(INDEX(Data!$G$2:$G$374,_xlfn.AGGREGATE(15,3,((Data!$B$1:$B$374=$B$3)/(Data!$B$1:$B$374=$B$3)*ROW(Data!$B$1:$B$374))-ROW(Data!$B$1),ROWS(Data!$K$2:K39)))),"")</f>
        <v/>
      </c>
      <c r="G44" s="11" t="str" cm="1">
        <f t="array" ref="G44">IFERROR(_xlfn.SINGLE(INDEX(Data!$H$2:$H$374,_xlfn.AGGREGATE(15,3,((Data!$B$1:$B$374=$B$3)/(Data!$B$1:$B$374=$B$3)*ROW(Data!$B$1:$B$374))-ROW(Data!$B$1),ROWS(Data!$K$2:K39)))),"")</f>
        <v/>
      </c>
      <c r="H44" s="11" t="str" cm="1">
        <f t="array" ref="H44">IFERROR(_xlfn.SINGLE(INDEX(Data!$J$2:$J$374,_xlfn.AGGREGATE(15,3,((Data!$B$1:$B$374=$B$3)/(Data!$B$1:$B$374=$B$3)*ROW(Data!$B$1:$B$374))-ROW(Data!$B$1),ROWS(Data!$K$2:K39)))),"")</f>
        <v/>
      </c>
    </row>
    <row r="45" spans="1:8" x14ac:dyDescent="0.2">
      <c r="A45" s="10" t="str" cm="1">
        <f t="array" ref="A45">IFERROR(_xlfn.SINGLE(INDEX(Data!$A$2:$A$374,_xlfn.AGGREGATE(15,3,((Data!$B$1:$B$374=$B$3)/(Data!$B$1:$B$374=$B$3)*ROW(Data!$B$1:$B$374))-ROW(Data!$B$1),ROWS(Data!$K$2:K40)))),"")</f>
        <v/>
      </c>
      <c r="B45" s="11" t="str" cm="1">
        <f t="array" ref="B45">IFERROR(_xlfn.SINGLE(INDEX(Data!$B$2:$B$374,_xlfn.AGGREGATE(15,3,((Data!$B$1:$B$374=$B$3)/(Data!$B$1:$B$374=$B$3)*ROW(Data!$B$1:$B$374))-ROW(Data!$B$1),ROWS(Data!$K$2:K40)))),"")</f>
        <v/>
      </c>
      <c r="C45" s="11" t="str" cm="1">
        <f t="array" ref="C45">IFERROR(_xlfn.SINGLE(INDEX(Data!$D$2:$D$374,_xlfn.AGGREGATE(15,3,((Data!$B$1:$B$374=$B$3)/(Data!$B$1:$B$374=$B$3)*ROW(Data!$B$1:$B$374))-ROW(Data!$B$1),ROWS(Data!$K$2:K40)))),"")</f>
        <v/>
      </c>
      <c r="D45" s="11" t="str" cm="1">
        <f t="array" ref="D45">IFERROR(_xlfn.SINGLE(INDEX(Data!$E$2:$E$374,_xlfn.AGGREGATE(15,3,((Data!$B$1:$B$374=$B$3)/(Data!$B$1:$B$374=$B$3)*ROW(Data!$B$1:$B$374))-ROW(Data!$B$1),ROWS(Data!$K$2:K40)))),"")</f>
        <v/>
      </c>
      <c r="E45" s="11" t="str" cm="1">
        <f t="array" ref="E45">IFERROR(_xlfn.SINGLE(INDEX(Data!$F$2:$F$374,_xlfn.AGGREGATE(15,3,((Data!$B$1:$B$374=$B$3)/(Data!$B$1:$B$374=$B$3)*ROW(Data!$B$1:$B$374))-ROW(Data!$B$1),ROWS(Data!$K$2:K40)))),"")</f>
        <v/>
      </c>
      <c r="F45" s="11" t="str" cm="1">
        <f t="array" ref="F45">IFERROR(_xlfn.SINGLE(INDEX(Data!$G$2:$G$374,_xlfn.AGGREGATE(15,3,((Data!$B$1:$B$374=$B$3)/(Data!$B$1:$B$374=$B$3)*ROW(Data!$B$1:$B$374))-ROW(Data!$B$1),ROWS(Data!$K$2:K40)))),"")</f>
        <v/>
      </c>
      <c r="G45" s="11" t="str" cm="1">
        <f t="array" ref="G45">IFERROR(_xlfn.SINGLE(INDEX(Data!$H$2:$H$374,_xlfn.AGGREGATE(15,3,((Data!$B$1:$B$374=$B$3)/(Data!$B$1:$B$374=$B$3)*ROW(Data!$B$1:$B$374))-ROW(Data!$B$1),ROWS(Data!$K$2:K40)))),"")</f>
        <v/>
      </c>
      <c r="H45" s="11" t="str" cm="1">
        <f t="array" ref="H45">IFERROR(_xlfn.SINGLE(INDEX(Data!$J$2:$J$374,_xlfn.AGGREGATE(15,3,((Data!$B$1:$B$374=$B$3)/(Data!$B$1:$B$374=$B$3)*ROW(Data!$B$1:$B$374))-ROW(Data!$B$1),ROWS(Data!$K$2:K40)))),"")</f>
        <v/>
      </c>
    </row>
    <row r="46" spans="1:8" x14ac:dyDescent="0.2">
      <c r="A46" s="10" t="str" cm="1">
        <f t="array" ref="A46">IFERROR(_xlfn.SINGLE(INDEX(Data!$A$2:$A$374,_xlfn.AGGREGATE(15,3,((Data!$B$1:$B$374=$B$3)/(Data!$B$1:$B$374=$B$3)*ROW(Data!$B$1:$B$374))-ROW(Data!$B$1),ROWS(Data!$K$2:K41)))),"")</f>
        <v/>
      </c>
      <c r="B46" s="11" t="str" cm="1">
        <f t="array" ref="B46">IFERROR(_xlfn.SINGLE(INDEX(Data!$B$2:$B$374,_xlfn.AGGREGATE(15,3,((Data!$B$1:$B$374=$B$3)/(Data!$B$1:$B$374=$B$3)*ROW(Data!$B$1:$B$374))-ROW(Data!$B$1),ROWS(Data!$K$2:K41)))),"")</f>
        <v/>
      </c>
      <c r="C46" s="11" t="str" cm="1">
        <f t="array" ref="C46">IFERROR(_xlfn.SINGLE(INDEX(Data!$D$2:$D$374,_xlfn.AGGREGATE(15,3,((Data!$B$1:$B$374=$B$3)/(Data!$B$1:$B$374=$B$3)*ROW(Data!$B$1:$B$374))-ROW(Data!$B$1),ROWS(Data!$K$2:K41)))),"")</f>
        <v/>
      </c>
      <c r="D46" s="11" t="str" cm="1">
        <f t="array" ref="D46">IFERROR(_xlfn.SINGLE(INDEX(Data!$E$2:$E$374,_xlfn.AGGREGATE(15,3,((Data!$B$1:$B$374=$B$3)/(Data!$B$1:$B$374=$B$3)*ROW(Data!$B$1:$B$374))-ROW(Data!$B$1),ROWS(Data!$K$2:K41)))),"")</f>
        <v/>
      </c>
      <c r="E46" s="11" t="str" cm="1">
        <f t="array" ref="E46">IFERROR(_xlfn.SINGLE(INDEX(Data!$F$2:$F$374,_xlfn.AGGREGATE(15,3,((Data!$B$1:$B$374=$B$3)/(Data!$B$1:$B$374=$B$3)*ROW(Data!$B$1:$B$374))-ROW(Data!$B$1),ROWS(Data!$K$2:K41)))),"")</f>
        <v/>
      </c>
      <c r="F46" s="11" t="str" cm="1">
        <f t="array" ref="F46">IFERROR(_xlfn.SINGLE(INDEX(Data!$G$2:$G$374,_xlfn.AGGREGATE(15,3,((Data!$B$1:$B$374=$B$3)/(Data!$B$1:$B$374=$B$3)*ROW(Data!$B$1:$B$374))-ROW(Data!$B$1),ROWS(Data!$K$2:K41)))),"")</f>
        <v/>
      </c>
      <c r="G46" s="11" t="str" cm="1">
        <f t="array" ref="G46">IFERROR(_xlfn.SINGLE(INDEX(Data!$H$2:$H$374,_xlfn.AGGREGATE(15,3,((Data!$B$1:$B$374=$B$3)/(Data!$B$1:$B$374=$B$3)*ROW(Data!$B$1:$B$374))-ROW(Data!$B$1),ROWS(Data!$K$2:K41)))),"")</f>
        <v/>
      </c>
      <c r="H46" s="11" t="str" cm="1">
        <f t="array" ref="H46">IFERROR(_xlfn.SINGLE(INDEX(Data!$J$2:$J$374,_xlfn.AGGREGATE(15,3,((Data!$B$1:$B$374=$B$3)/(Data!$B$1:$B$374=$B$3)*ROW(Data!$B$1:$B$374))-ROW(Data!$B$1),ROWS(Data!$K$2:K41)))),"")</f>
        <v/>
      </c>
    </row>
    <row r="47" spans="1:8" x14ac:dyDescent="0.2">
      <c r="A47" s="10" t="str" cm="1">
        <f t="array" ref="A47">IFERROR(_xlfn.SINGLE(INDEX(Data!$A$2:$A$374,_xlfn.AGGREGATE(15,3,((Data!$B$1:$B$374=$B$3)/(Data!$B$1:$B$374=$B$3)*ROW(Data!$B$1:$B$374))-ROW(Data!$B$1),ROWS(Data!$K$2:K42)))),"")</f>
        <v/>
      </c>
      <c r="B47" s="11" t="str" cm="1">
        <f t="array" ref="B47">IFERROR(_xlfn.SINGLE(INDEX(Data!$B$2:$B$374,_xlfn.AGGREGATE(15,3,((Data!$B$1:$B$374=$B$3)/(Data!$B$1:$B$374=$B$3)*ROW(Data!$B$1:$B$374))-ROW(Data!$B$1),ROWS(Data!$K$2:K42)))),"")</f>
        <v/>
      </c>
      <c r="C47" s="11" t="str" cm="1">
        <f t="array" ref="C47">IFERROR(_xlfn.SINGLE(INDEX(Data!$D$2:$D$374,_xlfn.AGGREGATE(15,3,((Data!$B$1:$B$374=$B$3)/(Data!$B$1:$B$374=$B$3)*ROW(Data!$B$1:$B$374))-ROW(Data!$B$1),ROWS(Data!$K$2:K42)))),"")</f>
        <v/>
      </c>
      <c r="D47" s="11" t="str" cm="1">
        <f t="array" ref="D47">IFERROR(_xlfn.SINGLE(INDEX(Data!$E$2:$E$374,_xlfn.AGGREGATE(15,3,((Data!$B$1:$B$374=$B$3)/(Data!$B$1:$B$374=$B$3)*ROW(Data!$B$1:$B$374))-ROW(Data!$B$1),ROWS(Data!$K$2:K42)))),"")</f>
        <v/>
      </c>
      <c r="E47" s="11" t="str" cm="1">
        <f t="array" ref="E47">IFERROR(_xlfn.SINGLE(INDEX(Data!$F$2:$F$374,_xlfn.AGGREGATE(15,3,((Data!$B$1:$B$374=$B$3)/(Data!$B$1:$B$374=$B$3)*ROW(Data!$B$1:$B$374))-ROW(Data!$B$1),ROWS(Data!$K$2:K42)))),"")</f>
        <v/>
      </c>
      <c r="F47" s="11" t="str" cm="1">
        <f t="array" ref="F47">IFERROR(_xlfn.SINGLE(INDEX(Data!$G$2:$G$374,_xlfn.AGGREGATE(15,3,((Data!$B$1:$B$374=$B$3)/(Data!$B$1:$B$374=$B$3)*ROW(Data!$B$1:$B$374))-ROW(Data!$B$1),ROWS(Data!$K$2:K42)))),"")</f>
        <v/>
      </c>
      <c r="G47" s="11" t="str" cm="1">
        <f t="array" ref="G47">IFERROR(_xlfn.SINGLE(INDEX(Data!$H$2:$H$374,_xlfn.AGGREGATE(15,3,((Data!$B$1:$B$374=$B$3)/(Data!$B$1:$B$374=$B$3)*ROW(Data!$B$1:$B$374))-ROW(Data!$B$1),ROWS(Data!$K$2:K42)))),"")</f>
        <v/>
      </c>
      <c r="H47" s="11" t="str" cm="1">
        <f t="array" ref="H47">IFERROR(_xlfn.SINGLE(INDEX(Data!$J$2:$J$374,_xlfn.AGGREGATE(15,3,((Data!$B$1:$B$374=$B$3)/(Data!$B$1:$B$374=$B$3)*ROW(Data!$B$1:$B$374))-ROW(Data!$B$1),ROWS(Data!$K$2:K42)))),"")</f>
        <v/>
      </c>
    </row>
    <row r="48" spans="1:8" x14ac:dyDescent="0.2">
      <c r="A48" s="10" t="str" cm="1">
        <f t="array" ref="A48">IFERROR(_xlfn.SINGLE(INDEX(Data!$A$2:$A$374,_xlfn.AGGREGATE(15,3,((Data!$B$1:$B$374=$B$3)/(Data!$B$1:$B$374=$B$3)*ROW(Data!$B$1:$B$374))-ROW(Data!$B$1),ROWS(Data!$K$2:K43)))),"")</f>
        <v/>
      </c>
      <c r="B48" s="11" t="str" cm="1">
        <f t="array" ref="B48">IFERROR(_xlfn.SINGLE(INDEX(Data!$B$2:$B$374,_xlfn.AGGREGATE(15,3,((Data!$B$1:$B$374=$B$3)/(Data!$B$1:$B$374=$B$3)*ROW(Data!$B$1:$B$374))-ROW(Data!$B$1),ROWS(Data!$K$2:K43)))),"")</f>
        <v/>
      </c>
      <c r="C48" s="11" t="str" cm="1">
        <f t="array" ref="C48">IFERROR(_xlfn.SINGLE(INDEX(Data!$D$2:$D$374,_xlfn.AGGREGATE(15,3,((Data!$B$1:$B$374=$B$3)/(Data!$B$1:$B$374=$B$3)*ROW(Data!$B$1:$B$374))-ROW(Data!$B$1),ROWS(Data!$K$2:K43)))),"")</f>
        <v/>
      </c>
      <c r="D48" s="11" t="str" cm="1">
        <f t="array" ref="D48">IFERROR(_xlfn.SINGLE(INDEX(Data!$E$2:$E$374,_xlfn.AGGREGATE(15,3,((Data!$B$1:$B$374=$B$3)/(Data!$B$1:$B$374=$B$3)*ROW(Data!$B$1:$B$374))-ROW(Data!$B$1),ROWS(Data!$K$2:K43)))),"")</f>
        <v/>
      </c>
      <c r="E48" s="11" t="str" cm="1">
        <f t="array" ref="E48">IFERROR(_xlfn.SINGLE(INDEX(Data!$F$2:$F$374,_xlfn.AGGREGATE(15,3,((Data!$B$1:$B$374=$B$3)/(Data!$B$1:$B$374=$B$3)*ROW(Data!$B$1:$B$374))-ROW(Data!$B$1),ROWS(Data!$K$2:K43)))),"")</f>
        <v/>
      </c>
      <c r="F48" s="11" t="str" cm="1">
        <f t="array" ref="F48">IFERROR(_xlfn.SINGLE(INDEX(Data!$G$2:$G$374,_xlfn.AGGREGATE(15,3,((Data!$B$1:$B$374=$B$3)/(Data!$B$1:$B$374=$B$3)*ROW(Data!$B$1:$B$374))-ROW(Data!$B$1),ROWS(Data!$K$2:K43)))),"")</f>
        <v/>
      </c>
      <c r="G48" s="11" t="str" cm="1">
        <f t="array" ref="G48">IFERROR(_xlfn.SINGLE(INDEX(Data!$H$2:$H$374,_xlfn.AGGREGATE(15,3,((Data!$B$1:$B$374=$B$3)/(Data!$B$1:$B$374=$B$3)*ROW(Data!$B$1:$B$374))-ROW(Data!$B$1),ROWS(Data!$K$2:K43)))),"")</f>
        <v/>
      </c>
      <c r="H48" s="11" t="str" cm="1">
        <f t="array" ref="H48">IFERROR(_xlfn.SINGLE(INDEX(Data!$J$2:$J$374,_xlfn.AGGREGATE(15,3,((Data!$B$1:$B$374=$B$3)/(Data!$B$1:$B$374=$B$3)*ROW(Data!$B$1:$B$374))-ROW(Data!$B$1),ROWS(Data!$K$2:K43)))),"")</f>
        <v/>
      </c>
    </row>
    <row r="49" spans="1:8" x14ac:dyDescent="0.2">
      <c r="A49" s="10" t="str" cm="1">
        <f t="array" ref="A49">IFERROR(_xlfn.SINGLE(INDEX(Data!$A$2:$A$374,_xlfn.AGGREGATE(15,3,((Data!$B$1:$B$374=$B$3)/(Data!$B$1:$B$374=$B$3)*ROW(Data!$B$1:$B$374))-ROW(Data!$B$1),ROWS(Data!$K$2:K44)))),"")</f>
        <v/>
      </c>
      <c r="B49" s="11" t="str" cm="1">
        <f t="array" ref="B49">IFERROR(_xlfn.SINGLE(INDEX(Data!$B$2:$B$374,_xlfn.AGGREGATE(15,3,((Data!$B$1:$B$374=$B$3)/(Data!$B$1:$B$374=$B$3)*ROW(Data!$B$1:$B$374))-ROW(Data!$B$1),ROWS(Data!$K$2:K44)))),"")</f>
        <v/>
      </c>
      <c r="C49" s="11" t="str" cm="1">
        <f t="array" ref="C49">IFERROR(_xlfn.SINGLE(INDEX(Data!$D$2:$D$374,_xlfn.AGGREGATE(15,3,((Data!$B$1:$B$374=$B$3)/(Data!$B$1:$B$374=$B$3)*ROW(Data!$B$1:$B$374))-ROW(Data!$B$1),ROWS(Data!$K$2:K44)))),"")</f>
        <v/>
      </c>
      <c r="D49" s="11" t="str" cm="1">
        <f t="array" ref="D49">IFERROR(_xlfn.SINGLE(INDEX(Data!$E$2:$E$374,_xlfn.AGGREGATE(15,3,((Data!$B$1:$B$374=$B$3)/(Data!$B$1:$B$374=$B$3)*ROW(Data!$B$1:$B$374))-ROW(Data!$B$1),ROWS(Data!$K$2:K44)))),"")</f>
        <v/>
      </c>
      <c r="E49" s="11" t="str" cm="1">
        <f t="array" ref="E49">IFERROR(_xlfn.SINGLE(INDEX(Data!$F$2:$F$374,_xlfn.AGGREGATE(15,3,((Data!$B$1:$B$374=$B$3)/(Data!$B$1:$B$374=$B$3)*ROW(Data!$B$1:$B$374))-ROW(Data!$B$1),ROWS(Data!$K$2:K44)))),"")</f>
        <v/>
      </c>
      <c r="F49" s="11" t="str" cm="1">
        <f t="array" ref="F49">IFERROR(_xlfn.SINGLE(INDEX(Data!$G$2:$G$374,_xlfn.AGGREGATE(15,3,((Data!$B$1:$B$374=$B$3)/(Data!$B$1:$B$374=$B$3)*ROW(Data!$B$1:$B$374))-ROW(Data!$B$1),ROWS(Data!$K$2:K44)))),"")</f>
        <v/>
      </c>
      <c r="G49" s="11" t="str" cm="1">
        <f t="array" ref="G49">IFERROR(_xlfn.SINGLE(INDEX(Data!$H$2:$H$374,_xlfn.AGGREGATE(15,3,((Data!$B$1:$B$374=$B$3)/(Data!$B$1:$B$374=$B$3)*ROW(Data!$B$1:$B$374))-ROW(Data!$B$1),ROWS(Data!$K$2:K44)))),"")</f>
        <v/>
      </c>
      <c r="H49" s="11" t="str" cm="1">
        <f t="array" ref="H49">IFERROR(_xlfn.SINGLE(INDEX(Data!$J$2:$J$374,_xlfn.AGGREGATE(15,3,((Data!$B$1:$B$374=$B$3)/(Data!$B$1:$B$374=$B$3)*ROW(Data!$B$1:$B$374))-ROW(Data!$B$1),ROWS(Data!$K$2:K44)))),"")</f>
        <v/>
      </c>
    </row>
    <row r="50" spans="1:8" x14ac:dyDescent="0.2">
      <c r="A50" s="10" t="str" cm="1">
        <f t="array" ref="A50">IFERROR(_xlfn.SINGLE(INDEX(Data!$A$2:$A$374,_xlfn.AGGREGATE(15,3,((Data!$B$1:$B$374=$B$3)/(Data!$B$1:$B$374=$B$3)*ROW(Data!$B$1:$B$374))-ROW(Data!$B$1),ROWS(Data!$K$2:K45)))),"")</f>
        <v/>
      </c>
      <c r="B50" s="11" t="str" cm="1">
        <f t="array" ref="B50">IFERROR(_xlfn.SINGLE(INDEX(Data!$B$2:$B$374,_xlfn.AGGREGATE(15,3,((Data!$B$1:$B$374=$B$3)/(Data!$B$1:$B$374=$B$3)*ROW(Data!$B$1:$B$374))-ROW(Data!$B$1),ROWS(Data!$K$2:K45)))),"")</f>
        <v/>
      </c>
      <c r="C50" s="11" t="str" cm="1">
        <f t="array" ref="C50">IFERROR(_xlfn.SINGLE(INDEX(Data!$D$2:$D$374,_xlfn.AGGREGATE(15,3,((Data!$B$1:$B$374=$B$3)/(Data!$B$1:$B$374=$B$3)*ROW(Data!$B$1:$B$374))-ROW(Data!$B$1),ROWS(Data!$K$2:K45)))),"")</f>
        <v/>
      </c>
      <c r="D50" s="11" t="str" cm="1">
        <f t="array" ref="D50">IFERROR(_xlfn.SINGLE(INDEX(Data!$E$2:$E$374,_xlfn.AGGREGATE(15,3,((Data!$B$1:$B$374=$B$3)/(Data!$B$1:$B$374=$B$3)*ROW(Data!$B$1:$B$374))-ROW(Data!$B$1),ROWS(Data!$K$2:K45)))),"")</f>
        <v/>
      </c>
      <c r="E50" s="11" t="str" cm="1">
        <f t="array" ref="E50">IFERROR(_xlfn.SINGLE(INDEX(Data!$F$2:$F$374,_xlfn.AGGREGATE(15,3,((Data!$B$1:$B$374=$B$3)/(Data!$B$1:$B$374=$B$3)*ROW(Data!$B$1:$B$374))-ROW(Data!$B$1),ROWS(Data!$K$2:K45)))),"")</f>
        <v/>
      </c>
      <c r="F50" s="11" t="str" cm="1">
        <f t="array" ref="F50">IFERROR(_xlfn.SINGLE(INDEX(Data!$G$2:$G$374,_xlfn.AGGREGATE(15,3,((Data!$B$1:$B$374=$B$3)/(Data!$B$1:$B$374=$B$3)*ROW(Data!$B$1:$B$374))-ROW(Data!$B$1),ROWS(Data!$K$2:K45)))),"")</f>
        <v/>
      </c>
      <c r="G50" s="11" t="str" cm="1">
        <f t="array" ref="G50">IFERROR(_xlfn.SINGLE(INDEX(Data!$H$2:$H$374,_xlfn.AGGREGATE(15,3,((Data!$B$1:$B$374=$B$3)/(Data!$B$1:$B$374=$B$3)*ROW(Data!$B$1:$B$374))-ROW(Data!$B$1),ROWS(Data!$K$2:K45)))),"")</f>
        <v/>
      </c>
      <c r="H50" s="11" t="str" cm="1">
        <f t="array" ref="H50">IFERROR(_xlfn.SINGLE(INDEX(Data!$J$2:$J$374,_xlfn.AGGREGATE(15,3,((Data!$B$1:$B$374=$B$3)/(Data!$B$1:$B$374=$B$3)*ROW(Data!$B$1:$B$374))-ROW(Data!$B$1),ROWS(Data!$K$2:K45)))),"")</f>
        <v/>
      </c>
    </row>
    <row r="51" spans="1:8" x14ac:dyDescent="0.2">
      <c r="A51" s="10" t="str" cm="1">
        <f t="array" ref="A51">IFERROR(_xlfn.SINGLE(INDEX(Data!$A$2:$A$374,_xlfn.AGGREGATE(15,3,((Data!$B$1:$B$374=$B$3)/(Data!$B$1:$B$374=$B$3)*ROW(Data!$B$1:$B$374))-ROW(Data!$B$1),ROWS(Data!$K$2:K46)))),"")</f>
        <v/>
      </c>
      <c r="B51" s="11" t="str" cm="1">
        <f t="array" ref="B51">IFERROR(_xlfn.SINGLE(INDEX(Data!$B$2:$B$374,_xlfn.AGGREGATE(15,3,((Data!$B$1:$B$374=$B$3)/(Data!$B$1:$B$374=$B$3)*ROW(Data!$B$1:$B$374))-ROW(Data!$B$1),ROWS(Data!$K$2:K46)))),"")</f>
        <v/>
      </c>
      <c r="C51" s="11" t="str" cm="1">
        <f t="array" ref="C51">IFERROR(_xlfn.SINGLE(INDEX(Data!$D$2:$D$374,_xlfn.AGGREGATE(15,3,((Data!$B$1:$B$374=$B$3)/(Data!$B$1:$B$374=$B$3)*ROW(Data!$B$1:$B$374))-ROW(Data!$B$1),ROWS(Data!$K$2:K46)))),"")</f>
        <v/>
      </c>
      <c r="D51" s="11" t="str" cm="1">
        <f t="array" ref="D51">IFERROR(_xlfn.SINGLE(INDEX(Data!$E$2:$E$374,_xlfn.AGGREGATE(15,3,((Data!$B$1:$B$374=$B$3)/(Data!$B$1:$B$374=$B$3)*ROW(Data!$B$1:$B$374))-ROW(Data!$B$1),ROWS(Data!$K$2:K46)))),"")</f>
        <v/>
      </c>
      <c r="E51" s="11" t="str" cm="1">
        <f t="array" ref="E51">IFERROR(_xlfn.SINGLE(INDEX(Data!$F$2:$F$374,_xlfn.AGGREGATE(15,3,((Data!$B$1:$B$374=$B$3)/(Data!$B$1:$B$374=$B$3)*ROW(Data!$B$1:$B$374))-ROW(Data!$B$1),ROWS(Data!$K$2:K46)))),"")</f>
        <v/>
      </c>
      <c r="F51" s="11" t="str" cm="1">
        <f t="array" ref="F51">IFERROR(_xlfn.SINGLE(INDEX(Data!$G$2:$G$374,_xlfn.AGGREGATE(15,3,((Data!$B$1:$B$374=$B$3)/(Data!$B$1:$B$374=$B$3)*ROW(Data!$B$1:$B$374))-ROW(Data!$B$1),ROWS(Data!$K$2:K46)))),"")</f>
        <v/>
      </c>
      <c r="G51" s="11" t="str" cm="1">
        <f t="array" ref="G51">IFERROR(_xlfn.SINGLE(INDEX(Data!$H$2:$H$374,_xlfn.AGGREGATE(15,3,((Data!$B$1:$B$374=$B$3)/(Data!$B$1:$B$374=$B$3)*ROW(Data!$B$1:$B$374))-ROW(Data!$B$1),ROWS(Data!$K$2:K46)))),"")</f>
        <v/>
      </c>
      <c r="H51" s="11" t="str" cm="1">
        <f t="array" ref="H51">IFERROR(_xlfn.SINGLE(INDEX(Data!$J$2:$J$374,_xlfn.AGGREGATE(15,3,((Data!$B$1:$B$374=$B$3)/(Data!$B$1:$B$374=$B$3)*ROW(Data!$B$1:$B$374))-ROW(Data!$B$1),ROWS(Data!$K$2:K46)))),"")</f>
        <v/>
      </c>
    </row>
    <row r="52" spans="1:8" x14ac:dyDescent="0.2">
      <c r="A52" s="10" t="str" cm="1">
        <f t="array" ref="A52">IFERROR(_xlfn.SINGLE(INDEX(Data!$A$2:$A$374,_xlfn.AGGREGATE(15,3,((Data!$B$1:$B$374=$B$3)/(Data!$B$1:$B$374=$B$3)*ROW(Data!$B$1:$B$374))-ROW(Data!$B$1),ROWS(Data!$K$2:K47)))),"")</f>
        <v/>
      </c>
      <c r="B52" s="11" t="str" cm="1">
        <f t="array" ref="B52">IFERROR(_xlfn.SINGLE(INDEX(Data!$B$2:$B$374,_xlfn.AGGREGATE(15,3,((Data!$B$1:$B$374=$B$3)/(Data!$B$1:$B$374=$B$3)*ROW(Data!$B$1:$B$374))-ROW(Data!$B$1),ROWS(Data!$K$2:K47)))),"")</f>
        <v/>
      </c>
      <c r="C52" s="11" t="str" cm="1">
        <f t="array" ref="C52">IFERROR(_xlfn.SINGLE(INDEX(Data!$D$2:$D$374,_xlfn.AGGREGATE(15,3,((Data!$B$1:$B$374=$B$3)/(Data!$B$1:$B$374=$B$3)*ROW(Data!$B$1:$B$374))-ROW(Data!$B$1),ROWS(Data!$K$2:K47)))),"")</f>
        <v/>
      </c>
      <c r="D52" s="11" t="str" cm="1">
        <f t="array" ref="D52">IFERROR(_xlfn.SINGLE(INDEX(Data!$E$2:$E$374,_xlfn.AGGREGATE(15,3,((Data!$B$1:$B$374=$B$3)/(Data!$B$1:$B$374=$B$3)*ROW(Data!$B$1:$B$374))-ROW(Data!$B$1),ROWS(Data!$K$2:K47)))),"")</f>
        <v/>
      </c>
      <c r="E52" s="11" t="str" cm="1">
        <f t="array" ref="E52">IFERROR(_xlfn.SINGLE(INDEX(Data!$F$2:$F$374,_xlfn.AGGREGATE(15,3,((Data!$B$1:$B$374=$B$3)/(Data!$B$1:$B$374=$B$3)*ROW(Data!$B$1:$B$374))-ROW(Data!$B$1),ROWS(Data!$K$2:K47)))),"")</f>
        <v/>
      </c>
      <c r="F52" s="11" t="str" cm="1">
        <f t="array" ref="F52">IFERROR(_xlfn.SINGLE(INDEX(Data!$G$2:$G$374,_xlfn.AGGREGATE(15,3,((Data!$B$1:$B$374=$B$3)/(Data!$B$1:$B$374=$B$3)*ROW(Data!$B$1:$B$374))-ROW(Data!$B$1),ROWS(Data!$K$2:K47)))),"")</f>
        <v/>
      </c>
      <c r="G52" s="11" t="str" cm="1">
        <f t="array" ref="G52">IFERROR(_xlfn.SINGLE(INDEX(Data!$H$2:$H$374,_xlfn.AGGREGATE(15,3,((Data!$B$1:$B$374=$B$3)/(Data!$B$1:$B$374=$B$3)*ROW(Data!$B$1:$B$374))-ROW(Data!$B$1),ROWS(Data!$K$2:K47)))),"")</f>
        <v/>
      </c>
      <c r="H52" s="11" t="str" cm="1">
        <f t="array" ref="H52">IFERROR(_xlfn.SINGLE(INDEX(Data!$J$2:$J$374,_xlfn.AGGREGATE(15,3,((Data!$B$1:$B$374=$B$3)/(Data!$B$1:$B$374=$B$3)*ROW(Data!$B$1:$B$374))-ROW(Data!$B$1),ROWS(Data!$K$2:K47)))),"")</f>
        <v/>
      </c>
    </row>
    <row r="53" spans="1:8" x14ac:dyDescent="0.2">
      <c r="A53" s="10" t="str" cm="1">
        <f t="array" ref="A53">IFERROR(_xlfn.SINGLE(INDEX(Data!$A$2:$A$374,_xlfn.AGGREGATE(15,3,((Data!$B$1:$B$374=$B$3)/(Data!$B$1:$B$374=$B$3)*ROW(Data!$B$1:$B$374))-ROW(Data!$B$1),ROWS(Data!$K$2:K48)))),"")</f>
        <v/>
      </c>
      <c r="B53" s="11" t="str" cm="1">
        <f t="array" ref="B53">IFERROR(_xlfn.SINGLE(INDEX(Data!$B$2:$B$374,_xlfn.AGGREGATE(15,3,((Data!$B$1:$B$374=$B$3)/(Data!$B$1:$B$374=$B$3)*ROW(Data!$B$1:$B$374))-ROW(Data!$B$1),ROWS(Data!$K$2:K48)))),"")</f>
        <v/>
      </c>
      <c r="C53" s="11" t="str" cm="1">
        <f t="array" ref="C53">IFERROR(_xlfn.SINGLE(INDEX(Data!$D$2:$D$374,_xlfn.AGGREGATE(15,3,((Data!$B$1:$B$374=$B$3)/(Data!$B$1:$B$374=$B$3)*ROW(Data!$B$1:$B$374))-ROW(Data!$B$1),ROWS(Data!$K$2:K48)))),"")</f>
        <v/>
      </c>
      <c r="D53" s="11" t="str" cm="1">
        <f t="array" ref="D53">IFERROR(_xlfn.SINGLE(INDEX(Data!$E$2:$E$374,_xlfn.AGGREGATE(15,3,((Data!$B$1:$B$374=$B$3)/(Data!$B$1:$B$374=$B$3)*ROW(Data!$B$1:$B$374))-ROW(Data!$B$1),ROWS(Data!$K$2:K48)))),"")</f>
        <v/>
      </c>
      <c r="E53" s="11" t="str" cm="1">
        <f t="array" ref="E53">IFERROR(_xlfn.SINGLE(INDEX(Data!$F$2:$F$374,_xlfn.AGGREGATE(15,3,((Data!$B$1:$B$374=$B$3)/(Data!$B$1:$B$374=$B$3)*ROW(Data!$B$1:$B$374))-ROW(Data!$B$1),ROWS(Data!$K$2:K48)))),"")</f>
        <v/>
      </c>
      <c r="F53" s="11" t="str" cm="1">
        <f t="array" ref="F53">IFERROR(_xlfn.SINGLE(INDEX(Data!$G$2:$G$374,_xlfn.AGGREGATE(15,3,((Data!$B$1:$B$374=$B$3)/(Data!$B$1:$B$374=$B$3)*ROW(Data!$B$1:$B$374))-ROW(Data!$B$1),ROWS(Data!$K$2:K48)))),"")</f>
        <v/>
      </c>
      <c r="G53" s="11" t="str" cm="1">
        <f t="array" ref="G53">IFERROR(_xlfn.SINGLE(INDEX(Data!$H$2:$H$374,_xlfn.AGGREGATE(15,3,((Data!$B$1:$B$374=$B$3)/(Data!$B$1:$B$374=$B$3)*ROW(Data!$B$1:$B$374))-ROW(Data!$B$1),ROWS(Data!$K$2:K48)))),"")</f>
        <v/>
      </c>
      <c r="H53" s="11" t="str" cm="1">
        <f t="array" ref="H53">IFERROR(_xlfn.SINGLE(INDEX(Data!$J$2:$J$374,_xlfn.AGGREGATE(15,3,((Data!$B$1:$B$374=$B$3)/(Data!$B$1:$B$374=$B$3)*ROW(Data!$B$1:$B$374))-ROW(Data!$B$1),ROWS(Data!$K$2:K48)))),"")</f>
        <v/>
      </c>
    </row>
    <row r="54" spans="1:8" x14ac:dyDescent="0.2">
      <c r="A54" s="10" t="str" cm="1">
        <f t="array" ref="A54">IFERROR(_xlfn.SINGLE(INDEX(Data!$A$2:$A$374,_xlfn.AGGREGATE(15,3,((Data!$B$1:$B$374=$B$3)/(Data!$B$1:$B$374=$B$3)*ROW(Data!$B$1:$B$374))-ROW(Data!$B$1),ROWS(Data!$K$2:K49)))),"")</f>
        <v/>
      </c>
      <c r="B54" s="11" t="str" cm="1">
        <f t="array" ref="B54">IFERROR(_xlfn.SINGLE(INDEX(Data!$B$2:$B$374,_xlfn.AGGREGATE(15,3,((Data!$B$1:$B$374=$B$3)/(Data!$B$1:$B$374=$B$3)*ROW(Data!$B$1:$B$374))-ROW(Data!$B$1),ROWS(Data!$K$2:K49)))),"")</f>
        <v/>
      </c>
      <c r="C54" s="11" t="str" cm="1">
        <f t="array" ref="C54">IFERROR(_xlfn.SINGLE(INDEX(Data!$D$2:$D$374,_xlfn.AGGREGATE(15,3,((Data!$B$1:$B$374=$B$3)/(Data!$B$1:$B$374=$B$3)*ROW(Data!$B$1:$B$374))-ROW(Data!$B$1),ROWS(Data!$K$2:K49)))),"")</f>
        <v/>
      </c>
      <c r="D54" s="11" t="str" cm="1">
        <f t="array" ref="D54">IFERROR(_xlfn.SINGLE(INDEX(Data!$E$2:$E$374,_xlfn.AGGREGATE(15,3,((Data!$B$1:$B$374=$B$3)/(Data!$B$1:$B$374=$B$3)*ROW(Data!$B$1:$B$374))-ROW(Data!$B$1),ROWS(Data!$K$2:K49)))),"")</f>
        <v/>
      </c>
      <c r="E54" s="11" t="str" cm="1">
        <f t="array" ref="E54">IFERROR(_xlfn.SINGLE(INDEX(Data!$F$2:$F$374,_xlfn.AGGREGATE(15,3,((Data!$B$1:$B$374=$B$3)/(Data!$B$1:$B$374=$B$3)*ROW(Data!$B$1:$B$374))-ROW(Data!$B$1),ROWS(Data!$K$2:K49)))),"")</f>
        <v/>
      </c>
      <c r="F54" s="11" t="str" cm="1">
        <f t="array" ref="F54">IFERROR(_xlfn.SINGLE(INDEX(Data!$G$2:$G$374,_xlfn.AGGREGATE(15,3,((Data!$B$1:$B$374=$B$3)/(Data!$B$1:$B$374=$B$3)*ROW(Data!$B$1:$B$374))-ROW(Data!$B$1),ROWS(Data!$K$2:K49)))),"")</f>
        <v/>
      </c>
      <c r="G54" s="11" t="str" cm="1">
        <f t="array" ref="G54">IFERROR(_xlfn.SINGLE(INDEX(Data!$H$2:$H$374,_xlfn.AGGREGATE(15,3,((Data!$B$1:$B$374=$B$3)/(Data!$B$1:$B$374=$B$3)*ROW(Data!$B$1:$B$374))-ROW(Data!$B$1),ROWS(Data!$K$2:K49)))),"")</f>
        <v/>
      </c>
      <c r="H54" s="11" t="str" cm="1">
        <f t="array" ref="H54">IFERROR(_xlfn.SINGLE(INDEX(Data!$J$2:$J$374,_xlfn.AGGREGATE(15,3,((Data!$B$1:$B$374=$B$3)/(Data!$B$1:$B$374=$B$3)*ROW(Data!$B$1:$B$374))-ROW(Data!$B$1),ROWS(Data!$K$2:K49)))),"")</f>
        <v/>
      </c>
    </row>
    <row r="55" spans="1:8" x14ac:dyDescent="0.2">
      <c r="A55" s="10" t="str" cm="1">
        <f t="array" ref="A55">IFERROR(_xlfn.SINGLE(INDEX(Data!$A$2:$A$374,_xlfn.AGGREGATE(15,3,((Data!$B$1:$B$374=$B$3)/(Data!$B$1:$B$374=$B$3)*ROW(Data!$B$1:$B$374))-ROW(Data!$B$1),ROWS(Data!$K$2:K50)))),"")</f>
        <v/>
      </c>
      <c r="B55" s="11" t="str" cm="1">
        <f t="array" ref="B55">IFERROR(_xlfn.SINGLE(INDEX(Data!$B$2:$B$374,_xlfn.AGGREGATE(15,3,((Data!$B$1:$B$374=$B$3)/(Data!$B$1:$B$374=$B$3)*ROW(Data!$B$1:$B$374))-ROW(Data!$B$1),ROWS(Data!$K$2:K50)))),"")</f>
        <v/>
      </c>
      <c r="C55" s="11" t="str" cm="1">
        <f t="array" ref="C55">IFERROR(_xlfn.SINGLE(INDEX(Data!$D$2:$D$374,_xlfn.AGGREGATE(15,3,((Data!$B$1:$B$374=$B$3)/(Data!$B$1:$B$374=$B$3)*ROW(Data!$B$1:$B$374))-ROW(Data!$B$1),ROWS(Data!$K$2:K50)))),"")</f>
        <v/>
      </c>
      <c r="D55" s="11" t="str" cm="1">
        <f t="array" ref="D55">IFERROR(_xlfn.SINGLE(INDEX(Data!$E$2:$E$374,_xlfn.AGGREGATE(15,3,((Data!$B$1:$B$374=$B$3)/(Data!$B$1:$B$374=$B$3)*ROW(Data!$B$1:$B$374))-ROW(Data!$B$1),ROWS(Data!$K$2:K50)))),"")</f>
        <v/>
      </c>
      <c r="E55" s="11" t="str" cm="1">
        <f t="array" ref="E55">IFERROR(_xlfn.SINGLE(INDEX(Data!$F$2:$F$374,_xlfn.AGGREGATE(15,3,((Data!$B$1:$B$374=$B$3)/(Data!$B$1:$B$374=$B$3)*ROW(Data!$B$1:$B$374))-ROW(Data!$B$1),ROWS(Data!$K$2:K50)))),"")</f>
        <v/>
      </c>
      <c r="F55" s="11" t="str" cm="1">
        <f t="array" ref="F55">IFERROR(_xlfn.SINGLE(INDEX(Data!$G$2:$G$374,_xlfn.AGGREGATE(15,3,((Data!$B$1:$B$374=$B$3)/(Data!$B$1:$B$374=$B$3)*ROW(Data!$B$1:$B$374))-ROW(Data!$B$1),ROWS(Data!$K$2:K50)))),"")</f>
        <v/>
      </c>
      <c r="G55" s="11" t="str" cm="1">
        <f t="array" ref="G55">IFERROR(_xlfn.SINGLE(INDEX(Data!$H$2:$H$374,_xlfn.AGGREGATE(15,3,((Data!$B$1:$B$374=$B$3)/(Data!$B$1:$B$374=$B$3)*ROW(Data!$B$1:$B$374))-ROW(Data!$B$1),ROWS(Data!$K$2:K50)))),"")</f>
        <v/>
      </c>
      <c r="H55" s="11" t="str" cm="1">
        <f t="array" ref="H55">IFERROR(_xlfn.SINGLE(INDEX(Data!$J$2:$J$374,_xlfn.AGGREGATE(15,3,((Data!$B$1:$B$374=$B$3)/(Data!$B$1:$B$374=$B$3)*ROW(Data!$B$1:$B$374))-ROW(Data!$B$1),ROWS(Data!$K$2:K50)))),"")</f>
        <v/>
      </c>
    </row>
    <row r="56" spans="1:8" x14ac:dyDescent="0.2">
      <c r="A56" s="10" t="str" cm="1">
        <f t="array" ref="A56">IFERROR(_xlfn.SINGLE(INDEX(Data!$A$2:$A$374,_xlfn.AGGREGATE(15,3,((Data!$B$1:$B$374=$B$3)/(Data!$B$1:$B$374=$B$3)*ROW(Data!$B$1:$B$374))-ROW(Data!$B$1),ROWS(Data!$K$2:K51)))),"")</f>
        <v/>
      </c>
      <c r="B56" s="11" t="str" cm="1">
        <f t="array" ref="B56">IFERROR(_xlfn.SINGLE(INDEX(Data!$B$2:$B$374,_xlfn.AGGREGATE(15,3,((Data!$B$1:$B$374=$B$3)/(Data!$B$1:$B$374=$B$3)*ROW(Data!$B$1:$B$374))-ROW(Data!$B$1),ROWS(Data!$K$2:K51)))),"")</f>
        <v/>
      </c>
      <c r="C56" s="11" t="str" cm="1">
        <f t="array" ref="C56">IFERROR(_xlfn.SINGLE(INDEX(Data!$D$2:$D$374,_xlfn.AGGREGATE(15,3,((Data!$B$1:$B$374=$B$3)/(Data!$B$1:$B$374=$B$3)*ROW(Data!$B$1:$B$374))-ROW(Data!$B$1),ROWS(Data!$K$2:K51)))),"")</f>
        <v/>
      </c>
      <c r="D56" s="11" t="str" cm="1">
        <f t="array" ref="D56">IFERROR(_xlfn.SINGLE(INDEX(Data!$E$2:$E$374,_xlfn.AGGREGATE(15,3,((Data!$B$1:$B$374=$B$3)/(Data!$B$1:$B$374=$B$3)*ROW(Data!$B$1:$B$374))-ROW(Data!$B$1),ROWS(Data!$K$2:K51)))),"")</f>
        <v/>
      </c>
      <c r="E56" s="11" t="str" cm="1">
        <f t="array" ref="E56">IFERROR(_xlfn.SINGLE(INDEX(Data!$F$2:$F$374,_xlfn.AGGREGATE(15,3,((Data!$B$1:$B$374=$B$3)/(Data!$B$1:$B$374=$B$3)*ROW(Data!$B$1:$B$374))-ROW(Data!$B$1),ROWS(Data!$K$2:K51)))),"")</f>
        <v/>
      </c>
      <c r="F56" s="11" t="str" cm="1">
        <f t="array" ref="F56">IFERROR(_xlfn.SINGLE(INDEX(Data!$G$2:$G$374,_xlfn.AGGREGATE(15,3,((Data!$B$1:$B$374=$B$3)/(Data!$B$1:$B$374=$B$3)*ROW(Data!$B$1:$B$374))-ROW(Data!$B$1),ROWS(Data!$K$2:K51)))),"")</f>
        <v/>
      </c>
      <c r="G56" s="11" t="str" cm="1">
        <f t="array" ref="G56">IFERROR(_xlfn.SINGLE(INDEX(Data!$H$2:$H$374,_xlfn.AGGREGATE(15,3,((Data!$B$1:$B$374=$B$3)/(Data!$B$1:$B$374=$B$3)*ROW(Data!$B$1:$B$374))-ROW(Data!$B$1),ROWS(Data!$K$2:K51)))),"")</f>
        <v/>
      </c>
      <c r="H56" s="11" t="str" cm="1">
        <f t="array" ref="H56">IFERROR(_xlfn.SINGLE(INDEX(Data!$J$2:$J$374,_xlfn.AGGREGATE(15,3,((Data!$B$1:$B$374=$B$3)/(Data!$B$1:$B$374=$B$3)*ROW(Data!$B$1:$B$374))-ROW(Data!$B$1),ROWS(Data!$K$2:K51)))),"")</f>
        <v/>
      </c>
    </row>
    <row r="57" spans="1:8" x14ac:dyDescent="0.2">
      <c r="A57" s="10" t="str" cm="1">
        <f t="array" ref="A57">IFERROR(_xlfn.SINGLE(INDEX(Data!$A$2:$A$374,_xlfn.AGGREGATE(15,3,((Data!$B$1:$B$374=$B$3)/(Data!$B$1:$B$374=$B$3)*ROW(Data!$B$1:$B$374))-ROW(Data!$B$1),ROWS(Data!$K$2:K52)))),"")</f>
        <v/>
      </c>
      <c r="B57" s="11" t="str" cm="1">
        <f t="array" ref="B57">IFERROR(_xlfn.SINGLE(INDEX(Data!$B$2:$B$374,_xlfn.AGGREGATE(15,3,((Data!$B$1:$B$374=$B$3)/(Data!$B$1:$B$374=$B$3)*ROW(Data!$B$1:$B$374))-ROW(Data!$B$1),ROWS(Data!$K$2:K52)))),"")</f>
        <v/>
      </c>
      <c r="C57" s="11" t="str" cm="1">
        <f t="array" ref="C57">IFERROR(_xlfn.SINGLE(INDEX(Data!$D$2:$D$374,_xlfn.AGGREGATE(15,3,((Data!$B$1:$B$374=$B$3)/(Data!$B$1:$B$374=$B$3)*ROW(Data!$B$1:$B$374))-ROW(Data!$B$1),ROWS(Data!$K$2:K52)))),"")</f>
        <v/>
      </c>
      <c r="D57" s="11" t="str" cm="1">
        <f t="array" ref="D57">IFERROR(_xlfn.SINGLE(INDEX(Data!$E$2:$E$374,_xlfn.AGGREGATE(15,3,((Data!$B$1:$B$374=$B$3)/(Data!$B$1:$B$374=$B$3)*ROW(Data!$B$1:$B$374))-ROW(Data!$B$1),ROWS(Data!$K$2:K52)))),"")</f>
        <v/>
      </c>
      <c r="E57" s="11" t="str" cm="1">
        <f t="array" ref="E57">IFERROR(_xlfn.SINGLE(INDEX(Data!$F$2:$F$374,_xlfn.AGGREGATE(15,3,((Data!$B$1:$B$374=$B$3)/(Data!$B$1:$B$374=$B$3)*ROW(Data!$B$1:$B$374))-ROW(Data!$B$1),ROWS(Data!$K$2:K52)))),"")</f>
        <v/>
      </c>
      <c r="F57" s="11" t="str" cm="1">
        <f t="array" ref="F57">IFERROR(_xlfn.SINGLE(INDEX(Data!$G$2:$G$374,_xlfn.AGGREGATE(15,3,((Data!$B$1:$B$374=$B$3)/(Data!$B$1:$B$374=$B$3)*ROW(Data!$B$1:$B$374))-ROW(Data!$B$1),ROWS(Data!$K$2:K52)))),"")</f>
        <v/>
      </c>
      <c r="G57" s="11" t="str" cm="1">
        <f t="array" ref="G57">IFERROR(_xlfn.SINGLE(INDEX(Data!$H$2:$H$374,_xlfn.AGGREGATE(15,3,((Data!$B$1:$B$374=$B$3)/(Data!$B$1:$B$374=$B$3)*ROW(Data!$B$1:$B$374))-ROW(Data!$B$1),ROWS(Data!$K$2:K52)))),"")</f>
        <v/>
      </c>
      <c r="H57" s="11" t="str" cm="1">
        <f t="array" ref="H57">IFERROR(_xlfn.SINGLE(INDEX(Data!$J$2:$J$374,_xlfn.AGGREGATE(15,3,((Data!$B$1:$B$374=$B$3)/(Data!$B$1:$B$374=$B$3)*ROW(Data!$B$1:$B$374))-ROW(Data!$B$1),ROWS(Data!$K$2:K52)))),"")</f>
        <v/>
      </c>
    </row>
    <row r="58" spans="1:8" x14ac:dyDescent="0.2">
      <c r="A58" s="10" t="str" cm="1">
        <f t="array" ref="A58">IFERROR(_xlfn.SINGLE(INDEX(Data!$A$2:$A$374,_xlfn.AGGREGATE(15,3,((Data!$B$1:$B$374=$B$3)/(Data!$B$1:$B$374=$B$3)*ROW(Data!$B$1:$B$374))-ROW(Data!$B$1),ROWS(Data!$K$2:K53)))),"")</f>
        <v/>
      </c>
      <c r="B58" s="11" t="str" cm="1">
        <f t="array" ref="B58">IFERROR(_xlfn.SINGLE(INDEX(Data!$B$2:$B$374,_xlfn.AGGREGATE(15,3,((Data!$B$1:$B$374=$B$3)/(Data!$B$1:$B$374=$B$3)*ROW(Data!$B$1:$B$374))-ROW(Data!$B$1),ROWS(Data!$K$2:K53)))),"")</f>
        <v/>
      </c>
      <c r="C58" s="11" t="str" cm="1">
        <f t="array" ref="C58">IFERROR(_xlfn.SINGLE(INDEX(Data!$D$2:$D$374,_xlfn.AGGREGATE(15,3,((Data!$B$1:$B$374=$B$3)/(Data!$B$1:$B$374=$B$3)*ROW(Data!$B$1:$B$374))-ROW(Data!$B$1),ROWS(Data!$K$2:K53)))),"")</f>
        <v/>
      </c>
      <c r="D58" s="11" t="str" cm="1">
        <f t="array" ref="D58">IFERROR(_xlfn.SINGLE(INDEX(Data!$E$2:$E$374,_xlfn.AGGREGATE(15,3,((Data!$B$1:$B$374=$B$3)/(Data!$B$1:$B$374=$B$3)*ROW(Data!$B$1:$B$374))-ROW(Data!$B$1),ROWS(Data!$K$2:K53)))),"")</f>
        <v/>
      </c>
      <c r="E58" s="11" t="str" cm="1">
        <f t="array" ref="E58">IFERROR(_xlfn.SINGLE(INDEX(Data!$F$2:$F$374,_xlfn.AGGREGATE(15,3,((Data!$B$1:$B$374=$B$3)/(Data!$B$1:$B$374=$B$3)*ROW(Data!$B$1:$B$374))-ROW(Data!$B$1),ROWS(Data!$K$2:K53)))),"")</f>
        <v/>
      </c>
      <c r="F58" s="11" t="str" cm="1">
        <f t="array" ref="F58">IFERROR(_xlfn.SINGLE(INDEX(Data!$G$2:$G$374,_xlfn.AGGREGATE(15,3,((Data!$B$1:$B$374=$B$3)/(Data!$B$1:$B$374=$B$3)*ROW(Data!$B$1:$B$374))-ROW(Data!$B$1),ROWS(Data!$K$2:K53)))),"")</f>
        <v/>
      </c>
      <c r="G58" s="11" t="str" cm="1">
        <f t="array" ref="G58">IFERROR(_xlfn.SINGLE(INDEX(Data!$H$2:$H$374,_xlfn.AGGREGATE(15,3,((Data!$B$1:$B$374=$B$3)/(Data!$B$1:$B$374=$B$3)*ROW(Data!$B$1:$B$374))-ROW(Data!$B$1),ROWS(Data!$K$2:K53)))),"")</f>
        <v/>
      </c>
      <c r="H58" s="11" t="str" cm="1">
        <f t="array" ref="H58">IFERROR(_xlfn.SINGLE(INDEX(Data!$J$2:$J$374,_xlfn.AGGREGATE(15,3,((Data!$B$1:$B$374=$B$3)/(Data!$B$1:$B$374=$B$3)*ROW(Data!$B$1:$B$374))-ROW(Data!$B$1),ROWS(Data!$K$2:K53)))),"")</f>
        <v/>
      </c>
    </row>
    <row r="59" spans="1:8" x14ac:dyDescent="0.2">
      <c r="A59" s="10" t="str" cm="1">
        <f t="array" ref="A59">IFERROR(_xlfn.SINGLE(INDEX(Data!$A$2:$A$374,_xlfn.AGGREGATE(15,3,((Data!$B$1:$B$374=$B$3)/(Data!$B$1:$B$374=$B$3)*ROW(Data!$B$1:$B$374))-ROW(Data!$B$1),ROWS(Data!$K$2:K54)))),"")</f>
        <v/>
      </c>
      <c r="B59" s="11" t="str" cm="1">
        <f t="array" ref="B59">IFERROR(_xlfn.SINGLE(INDEX(Data!$B$2:$B$374,_xlfn.AGGREGATE(15,3,((Data!$B$1:$B$374=$B$3)/(Data!$B$1:$B$374=$B$3)*ROW(Data!$B$1:$B$374))-ROW(Data!$B$1),ROWS(Data!$K$2:K54)))),"")</f>
        <v/>
      </c>
      <c r="C59" s="11" t="str" cm="1">
        <f t="array" ref="C59">IFERROR(_xlfn.SINGLE(INDEX(Data!$D$2:$D$374,_xlfn.AGGREGATE(15,3,((Data!$B$1:$B$374=$B$3)/(Data!$B$1:$B$374=$B$3)*ROW(Data!$B$1:$B$374))-ROW(Data!$B$1),ROWS(Data!$K$2:K54)))),"")</f>
        <v/>
      </c>
      <c r="D59" s="11" t="str" cm="1">
        <f t="array" ref="D59">IFERROR(_xlfn.SINGLE(INDEX(Data!$E$2:$E$374,_xlfn.AGGREGATE(15,3,((Data!$B$1:$B$374=$B$3)/(Data!$B$1:$B$374=$B$3)*ROW(Data!$B$1:$B$374))-ROW(Data!$B$1),ROWS(Data!$K$2:K54)))),"")</f>
        <v/>
      </c>
      <c r="E59" s="11" t="str" cm="1">
        <f t="array" ref="E59">IFERROR(_xlfn.SINGLE(INDEX(Data!$F$2:$F$374,_xlfn.AGGREGATE(15,3,((Data!$B$1:$B$374=$B$3)/(Data!$B$1:$B$374=$B$3)*ROW(Data!$B$1:$B$374))-ROW(Data!$B$1),ROWS(Data!$K$2:K54)))),"")</f>
        <v/>
      </c>
      <c r="F59" s="11" t="str" cm="1">
        <f t="array" ref="F59">IFERROR(_xlfn.SINGLE(INDEX(Data!$G$2:$G$374,_xlfn.AGGREGATE(15,3,((Data!$B$1:$B$374=$B$3)/(Data!$B$1:$B$374=$B$3)*ROW(Data!$B$1:$B$374))-ROW(Data!$B$1),ROWS(Data!$K$2:K54)))),"")</f>
        <v/>
      </c>
      <c r="G59" s="11" t="str" cm="1">
        <f t="array" ref="G59">IFERROR(_xlfn.SINGLE(INDEX(Data!$H$2:$H$374,_xlfn.AGGREGATE(15,3,((Data!$B$1:$B$374=$B$3)/(Data!$B$1:$B$374=$B$3)*ROW(Data!$B$1:$B$374))-ROW(Data!$B$1),ROWS(Data!$K$2:K54)))),"")</f>
        <v/>
      </c>
      <c r="H59" s="11" t="str" cm="1">
        <f t="array" ref="H59">IFERROR(_xlfn.SINGLE(INDEX(Data!$J$2:$J$374,_xlfn.AGGREGATE(15,3,((Data!$B$1:$B$374=$B$3)/(Data!$B$1:$B$374=$B$3)*ROW(Data!$B$1:$B$374))-ROW(Data!$B$1),ROWS(Data!$K$2:K54)))),"")</f>
        <v/>
      </c>
    </row>
    <row r="60" spans="1:8" x14ac:dyDescent="0.2">
      <c r="A60" s="10" t="str" cm="1">
        <f t="array" ref="A60">IFERROR(_xlfn.SINGLE(INDEX(Data!$A$2:$A$374,_xlfn.AGGREGATE(15,3,((Data!$B$1:$B$374=$B$3)/(Data!$B$1:$B$374=$B$3)*ROW(Data!$B$1:$B$374))-ROW(Data!$B$1),ROWS(Data!$K$2:K55)))),"")</f>
        <v/>
      </c>
      <c r="B60" s="11" t="str" cm="1">
        <f t="array" ref="B60">IFERROR(_xlfn.SINGLE(INDEX(Data!$B$2:$B$374,_xlfn.AGGREGATE(15,3,((Data!$B$1:$B$374=$B$3)/(Data!$B$1:$B$374=$B$3)*ROW(Data!$B$1:$B$374))-ROW(Data!$B$1),ROWS(Data!$K$2:K55)))),"")</f>
        <v/>
      </c>
      <c r="C60" s="11" t="str" cm="1">
        <f t="array" ref="C60">IFERROR(_xlfn.SINGLE(INDEX(Data!$D$2:$D$374,_xlfn.AGGREGATE(15,3,((Data!$B$1:$B$374=$B$3)/(Data!$B$1:$B$374=$B$3)*ROW(Data!$B$1:$B$374))-ROW(Data!$B$1),ROWS(Data!$K$2:K55)))),"")</f>
        <v/>
      </c>
      <c r="D60" s="11" t="str" cm="1">
        <f t="array" ref="D60">IFERROR(_xlfn.SINGLE(INDEX(Data!$E$2:$E$374,_xlfn.AGGREGATE(15,3,((Data!$B$1:$B$374=$B$3)/(Data!$B$1:$B$374=$B$3)*ROW(Data!$B$1:$B$374))-ROW(Data!$B$1),ROWS(Data!$K$2:K55)))),"")</f>
        <v/>
      </c>
      <c r="E60" s="11" t="str" cm="1">
        <f t="array" ref="E60">IFERROR(_xlfn.SINGLE(INDEX(Data!$F$2:$F$374,_xlfn.AGGREGATE(15,3,((Data!$B$1:$B$374=$B$3)/(Data!$B$1:$B$374=$B$3)*ROW(Data!$B$1:$B$374))-ROW(Data!$B$1),ROWS(Data!$K$2:K55)))),"")</f>
        <v/>
      </c>
      <c r="F60" s="11" t="str" cm="1">
        <f t="array" ref="F60">IFERROR(_xlfn.SINGLE(INDEX(Data!$G$2:$G$374,_xlfn.AGGREGATE(15,3,((Data!$B$1:$B$374=$B$3)/(Data!$B$1:$B$374=$B$3)*ROW(Data!$B$1:$B$374))-ROW(Data!$B$1),ROWS(Data!$K$2:K55)))),"")</f>
        <v/>
      </c>
      <c r="G60" s="11" t="str" cm="1">
        <f t="array" ref="G60">IFERROR(_xlfn.SINGLE(INDEX(Data!$H$2:$H$374,_xlfn.AGGREGATE(15,3,((Data!$B$1:$B$374=$B$3)/(Data!$B$1:$B$374=$B$3)*ROW(Data!$B$1:$B$374))-ROW(Data!$B$1),ROWS(Data!$K$2:K55)))),"")</f>
        <v/>
      </c>
      <c r="H60" s="11" t="str" cm="1">
        <f t="array" ref="H60">IFERROR(_xlfn.SINGLE(INDEX(Data!$J$2:$J$374,_xlfn.AGGREGATE(15,3,((Data!$B$1:$B$374=$B$3)/(Data!$B$1:$B$374=$B$3)*ROW(Data!$B$1:$B$374))-ROW(Data!$B$1),ROWS(Data!$K$2:K55)))),"")</f>
        <v/>
      </c>
    </row>
    <row r="61" spans="1:8" x14ac:dyDescent="0.2">
      <c r="A61" s="10" t="str" cm="1">
        <f t="array" ref="A61">IFERROR(_xlfn.SINGLE(INDEX(Data!$A$2:$A$374,_xlfn.AGGREGATE(15,3,((Data!$B$1:$B$374=$B$3)/(Data!$B$1:$B$374=$B$3)*ROW(Data!$B$1:$B$374))-ROW(Data!$B$1),ROWS(Data!$K$2:K56)))),"")</f>
        <v/>
      </c>
      <c r="B61" s="11" t="str" cm="1">
        <f t="array" ref="B61">IFERROR(_xlfn.SINGLE(INDEX(Data!$B$2:$B$374,_xlfn.AGGREGATE(15,3,((Data!$B$1:$B$374=$B$3)/(Data!$B$1:$B$374=$B$3)*ROW(Data!$B$1:$B$374))-ROW(Data!$B$1),ROWS(Data!$K$2:K56)))),"")</f>
        <v/>
      </c>
      <c r="C61" s="11" t="str" cm="1">
        <f t="array" ref="C61">IFERROR(_xlfn.SINGLE(INDEX(Data!$D$2:$D$374,_xlfn.AGGREGATE(15,3,((Data!$B$1:$B$374=$B$3)/(Data!$B$1:$B$374=$B$3)*ROW(Data!$B$1:$B$374))-ROW(Data!$B$1),ROWS(Data!$K$2:K56)))),"")</f>
        <v/>
      </c>
      <c r="D61" s="11" t="str" cm="1">
        <f t="array" ref="D61">IFERROR(_xlfn.SINGLE(INDEX(Data!$E$2:$E$374,_xlfn.AGGREGATE(15,3,((Data!$B$1:$B$374=$B$3)/(Data!$B$1:$B$374=$B$3)*ROW(Data!$B$1:$B$374))-ROW(Data!$B$1),ROWS(Data!$K$2:K56)))),"")</f>
        <v/>
      </c>
      <c r="E61" s="11" t="str" cm="1">
        <f t="array" ref="E61">IFERROR(_xlfn.SINGLE(INDEX(Data!$F$2:$F$374,_xlfn.AGGREGATE(15,3,((Data!$B$1:$B$374=$B$3)/(Data!$B$1:$B$374=$B$3)*ROW(Data!$B$1:$B$374))-ROW(Data!$B$1),ROWS(Data!$K$2:K56)))),"")</f>
        <v/>
      </c>
      <c r="F61" s="11" t="str" cm="1">
        <f t="array" ref="F61">IFERROR(_xlfn.SINGLE(INDEX(Data!$G$2:$G$374,_xlfn.AGGREGATE(15,3,((Data!$B$1:$B$374=$B$3)/(Data!$B$1:$B$374=$B$3)*ROW(Data!$B$1:$B$374))-ROW(Data!$B$1),ROWS(Data!$K$2:K56)))),"")</f>
        <v/>
      </c>
      <c r="G61" s="11" t="str" cm="1">
        <f t="array" ref="G61">IFERROR(_xlfn.SINGLE(INDEX(Data!$H$2:$H$374,_xlfn.AGGREGATE(15,3,((Data!$B$1:$B$374=$B$3)/(Data!$B$1:$B$374=$B$3)*ROW(Data!$B$1:$B$374))-ROW(Data!$B$1),ROWS(Data!$K$2:K56)))),"")</f>
        <v/>
      </c>
      <c r="H61" s="11" t="str" cm="1">
        <f t="array" ref="H61">IFERROR(_xlfn.SINGLE(INDEX(Data!$J$2:$J$374,_xlfn.AGGREGATE(15,3,((Data!$B$1:$B$374=$B$3)/(Data!$B$1:$B$374=$B$3)*ROW(Data!$B$1:$B$374))-ROW(Data!$B$1),ROWS(Data!$K$2:K56)))),"")</f>
        <v/>
      </c>
    </row>
    <row r="62" spans="1:8" x14ac:dyDescent="0.2">
      <c r="A62" s="10" t="str" cm="1">
        <f t="array" ref="A62">IFERROR(_xlfn.SINGLE(INDEX(Data!$A$2:$A$374,_xlfn.AGGREGATE(15,3,((Data!$B$1:$B$374=$B$3)/(Data!$B$1:$B$374=$B$3)*ROW(Data!$B$1:$B$374))-ROW(Data!$B$1),ROWS(Data!$K$2:K57)))),"")</f>
        <v/>
      </c>
      <c r="B62" s="11" t="str" cm="1">
        <f t="array" ref="B62">IFERROR(_xlfn.SINGLE(INDEX(Data!$B$2:$B$374,_xlfn.AGGREGATE(15,3,((Data!$B$1:$B$374=$B$3)/(Data!$B$1:$B$374=$B$3)*ROW(Data!$B$1:$B$374))-ROW(Data!$B$1),ROWS(Data!$K$2:K57)))),"")</f>
        <v/>
      </c>
      <c r="C62" s="11" t="str" cm="1">
        <f t="array" ref="C62">IFERROR(_xlfn.SINGLE(INDEX(Data!$D$2:$D$374,_xlfn.AGGREGATE(15,3,((Data!$B$1:$B$374=$B$3)/(Data!$B$1:$B$374=$B$3)*ROW(Data!$B$1:$B$374))-ROW(Data!$B$1),ROWS(Data!$K$2:K57)))),"")</f>
        <v/>
      </c>
      <c r="D62" s="11" t="str" cm="1">
        <f t="array" ref="D62">IFERROR(_xlfn.SINGLE(INDEX(Data!$E$2:$E$374,_xlfn.AGGREGATE(15,3,((Data!$B$1:$B$374=$B$3)/(Data!$B$1:$B$374=$B$3)*ROW(Data!$B$1:$B$374))-ROW(Data!$B$1),ROWS(Data!$K$2:K57)))),"")</f>
        <v/>
      </c>
      <c r="E62" s="11" t="str" cm="1">
        <f t="array" ref="E62">IFERROR(_xlfn.SINGLE(INDEX(Data!$F$2:$F$374,_xlfn.AGGREGATE(15,3,((Data!$B$1:$B$374=$B$3)/(Data!$B$1:$B$374=$B$3)*ROW(Data!$B$1:$B$374))-ROW(Data!$B$1),ROWS(Data!$K$2:K57)))),"")</f>
        <v/>
      </c>
      <c r="F62" s="11" t="str" cm="1">
        <f t="array" ref="F62">IFERROR(_xlfn.SINGLE(INDEX(Data!$G$2:$G$374,_xlfn.AGGREGATE(15,3,((Data!$B$1:$B$374=$B$3)/(Data!$B$1:$B$374=$B$3)*ROW(Data!$B$1:$B$374))-ROW(Data!$B$1),ROWS(Data!$K$2:K57)))),"")</f>
        <v/>
      </c>
      <c r="G62" s="11" t="str" cm="1">
        <f t="array" ref="G62">IFERROR(_xlfn.SINGLE(INDEX(Data!$H$2:$H$374,_xlfn.AGGREGATE(15,3,((Data!$B$1:$B$374=$B$3)/(Data!$B$1:$B$374=$B$3)*ROW(Data!$B$1:$B$374))-ROW(Data!$B$1),ROWS(Data!$K$2:K57)))),"")</f>
        <v/>
      </c>
      <c r="H62" s="11" t="str" cm="1">
        <f t="array" ref="H62">IFERROR(_xlfn.SINGLE(INDEX(Data!$J$2:$J$374,_xlfn.AGGREGATE(15,3,((Data!$B$1:$B$374=$B$3)/(Data!$B$1:$B$374=$B$3)*ROW(Data!$B$1:$B$374))-ROW(Data!$B$1),ROWS(Data!$K$2:K57)))),"")</f>
        <v/>
      </c>
    </row>
    <row r="63" spans="1:8" x14ac:dyDescent="0.2">
      <c r="A63" s="10" t="str" cm="1">
        <f t="array" ref="A63">IFERROR(_xlfn.SINGLE(INDEX(Data!$A$2:$A$374,_xlfn.AGGREGATE(15,3,((Data!$B$1:$B$374=$B$3)/(Data!$B$1:$B$374=$B$3)*ROW(Data!$B$1:$B$374))-ROW(Data!$B$1),ROWS(Data!$K$2:K58)))),"")</f>
        <v/>
      </c>
      <c r="B63" s="11" t="str" cm="1">
        <f t="array" ref="B63">IFERROR(_xlfn.SINGLE(INDEX(Data!$B$2:$B$374,_xlfn.AGGREGATE(15,3,((Data!$B$1:$B$374=$B$3)/(Data!$B$1:$B$374=$B$3)*ROW(Data!$B$1:$B$374))-ROW(Data!$B$1),ROWS(Data!$K$2:K58)))),"")</f>
        <v/>
      </c>
      <c r="C63" s="11" t="str" cm="1">
        <f t="array" ref="C63">IFERROR(_xlfn.SINGLE(INDEX(Data!$D$2:$D$374,_xlfn.AGGREGATE(15,3,((Data!$B$1:$B$374=$B$3)/(Data!$B$1:$B$374=$B$3)*ROW(Data!$B$1:$B$374))-ROW(Data!$B$1),ROWS(Data!$K$2:K58)))),"")</f>
        <v/>
      </c>
      <c r="D63" s="11" t="str" cm="1">
        <f t="array" ref="D63">IFERROR(_xlfn.SINGLE(INDEX(Data!$E$2:$E$374,_xlfn.AGGREGATE(15,3,((Data!$B$1:$B$374=$B$3)/(Data!$B$1:$B$374=$B$3)*ROW(Data!$B$1:$B$374))-ROW(Data!$B$1),ROWS(Data!$K$2:K58)))),"")</f>
        <v/>
      </c>
      <c r="E63" s="11" t="str" cm="1">
        <f t="array" ref="E63">IFERROR(_xlfn.SINGLE(INDEX(Data!$F$2:$F$374,_xlfn.AGGREGATE(15,3,((Data!$B$1:$B$374=$B$3)/(Data!$B$1:$B$374=$B$3)*ROW(Data!$B$1:$B$374))-ROW(Data!$B$1),ROWS(Data!$K$2:K58)))),"")</f>
        <v/>
      </c>
      <c r="F63" s="11" t="str" cm="1">
        <f t="array" ref="F63">IFERROR(_xlfn.SINGLE(INDEX(Data!$G$2:$G$374,_xlfn.AGGREGATE(15,3,((Data!$B$1:$B$374=$B$3)/(Data!$B$1:$B$374=$B$3)*ROW(Data!$B$1:$B$374))-ROW(Data!$B$1),ROWS(Data!$K$2:K58)))),"")</f>
        <v/>
      </c>
      <c r="G63" s="11" t="str" cm="1">
        <f t="array" ref="G63">IFERROR(_xlfn.SINGLE(INDEX(Data!$H$2:$H$374,_xlfn.AGGREGATE(15,3,((Data!$B$1:$B$374=$B$3)/(Data!$B$1:$B$374=$B$3)*ROW(Data!$B$1:$B$374))-ROW(Data!$B$1),ROWS(Data!$K$2:K58)))),"")</f>
        <v/>
      </c>
      <c r="H63" s="11" t="str" cm="1">
        <f t="array" ref="H63">IFERROR(_xlfn.SINGLE(INDEX(Data!$J$2:$J$374,_xlfn.AGGREGATE(15,3,((Data!$B$1:$B$374=$B$3)/(Data!$B$1:$B$374=$B$3)*ROW(Data!$B$1:$B$374))-ROW(Data!$B$1),ROWS(Data!$K$2:K58)))),"")</f>
        <v/>
      </c>
    </row>
    <row r="64" spans="1:8" x14ac:dyDescent="0.2">
      <c r="A64" s="10" t="str" cm="1">
        <f t="array" ref="A64">IFERROR(_xlfn.SINGLE(INDEX(Data!$A$2:$A$374,_xlfn.AGGREGATE(15,3,((Data!$B$1:$B$374=$B$3)/(Data!$B$1:$B$374=$B$3)*ROW(Data!$B$1:$B$374))-ROW(Data!$B$1),ROWS(Data!$K$2:K59)))),"")</f>
        <v/>
      </c>
      <c r="B64" s="11" t="str" cm="1">
        <f t="array" ref="B64">IFERROR(_xlfn.SINGLE(INDEX(Data!$B$2:$B$374,_xlfn.AGGREGATE(15,3,((Data!$B$1:$B$374=$B$3)/(Data!$B$1:$B$374=$B$3)*ROW(Data!$B$1:$B$374))-ROW(Data!$B$1),ROWS(Data!$K$2:K59)))),"")</f>
        <v/>
      </c>
      <c r="C64" s="11" t="str" cm="1">
        <f t="array" ref="C64">IFERROR(_xlfn.SINGLE(INDEX(Data!$D$2:$D$374,_xlfn.AGGREGATE(15,3,((Data!$B$1:$B$374=$B$3)/(Data!$B$1:$B$374=$B$3)*ROW(Data!$B$1:$B$374))-ROW(Data!$B$1),ROWS(Data!$K$2:K59)))),"")</f>
        <v/>
      </c>
      <c r="D64" s="11" t="str" cm="1">
        <f t="array" ref="D64">IFERROR(_xlfn.SINGLE(INDEX(Data!$E$2:$E$374,_xlfn.AGGREGATE(15,3,((Data!$B$1:$B$374=$B$3)/(Data!$B$1:$B$374=$B$3)*ROW(Data!$B$1:$B$374))-ROW(Data!$B$1),ROWS(Data!$K$2:K59)))),"")</f>
        <v/>
      </c>
      <c r="E64" s="11" t="str" cm="1">
        <f t="array" ref="E64">IFERROR(_xlfn.SINGLE(INDEX(Data!$F$2:$F$374,_xlfn.AGGREGATE(15,3,((Data!$B$1:$B$374=$B$3)/(Data!$B$1:$B$374=$B$3)*ROW(Data!$B$1:$B$374))-ROW(Data!$B$1),ROWS(Data!$K$2:K59)))),"")</f>
        <v/>
      </c>
      <c r="F64" s="11" t="str" cm="1">
        <f t="array" ref="F64">IFERROR(_xlfn.SINGLE(INDEX(Data!$G$2:$G$374,_xlfn.AGGREGATE(15,3,((Data!$B$1:$B$374=$B$3)/(Data!$B$1:$B$374=$B$3)*ROW(Data!$B$1:$B$374))-ROW(Data!$B$1),ROWS(Data!$K$2:K59)))),"")</f>
        <v/>
      </c>
      <c r="G64" s="11" t="str" cm="1">
        <f t="array" ref="G64">IFERROR(_xlfn.SINGLE(INDEX(Data!$H$2:$H$374,_xlfn.AGGREGATE(15,3,((Data!$B$1:$B$374=$B$3)/(Data!$B$1:$B$374=$B$3)*ROW(Data!$B$1:$B$374))-ROW(Data!$B$1),ROWS(Data!$K$2:K59)))),"")</f>
        <v/>
      </c>
      <c r="H64" s="11" t="str" cm="1">
        <f t="array" ref="H64">IFERROR(_xlfn.SINGLE(INDEX(Data!$J$2:$J$374,_xlfn.AGGREGATE(15,3,((Data!$B$1:$B$374=$B$3)/(Data!$B$1:$B$374=$B$3)*ROW(Data!$B$1:$B$374))-ROW(Data!$B$1),ROWS(Data!$K$2:K59)))),"")</f>
        <v/>
      </c>
    </row>
    <row r="65" spans="1:8" x14ac:dyDescent="0.2">
      <c r="A65" s="10" t="str" cm="1">
        <f t="array" ref="A65">IFERROR(_xlfn.SINGLE(INDEX(Data!$A$2:$A$374,_xlfn.AGGREGATE(15,3,((Data!$B$1:$B$374=$B$3)/(Data!$B$1:$B$374=$B$3)*ROW(Data!$B$1:$B$374))-ROW(Data!$B$1),ROWS(Data!$K$2:K60)))),"")</f>
        <v/>
      </c>
      <c r="B65" s="11" t="str" cm="1">
        <f t="array" ref="B65">IFERROR(_xlfn.SINGLE(INDEX(Data!$B$2:$B$374,_xlfn.AGGREGATE(15,3,((Data!$B$1:$B$374=$B$3)/(Data!$B$1:$B$374=$B$3)*ROW(Data!$B$1:$B$374))-ROW(Data!$B$1),ROWS(Data!$K$2:K60)))),"")</f>
        <v/>
      </c>
      <c r="C65" s="11" t="str" cm="1">
        <f t="array" ref="C65">IFERROR(_xlfn.SINGLE(INDEX(Data!$D$2:$D$374,_xlfn.AGGREGATE(15,3,((Data!$B$1:$B$374=$B$3)/(Data!$B$1:$B$374=$B$3)*ROW(Data!$B$1:$B$374))-ROW(Data!$B$1),ROWS(Data!$K$2:K60)))),"")</f>
        <v/>
      </c>
      <c r="D65" s="11" t="str" cm="1">
        <f t="array" ref="D65">IFERROR(_xlfn.SINGLE(INDEX(Data!$E$2:$E$374,_xlfn.AGGREGATE(15,3,((Data!$B$1:$B$374=$B$3)/(Data!$B$1:$B$374=$B$3)*ROW(Data!$B$1:$B$374))-ROW(Data!$B$1),ROWS(Data!$K$2:K60)))),"")</f>
        <v/>
      </c>
      <c r="E65" s="11" t="str" cm="1">
        <f t="array" ref="E65">IFERROR(_xlfn.SINGLE(INDEX(Data!$F$2:$F$374,_xlfn.AGGREGATE(15,3,((Data!$B$1:$B$374=$B$3)/(Data!$B$1:$B$374=$B$3)*ROW(Data!$B$1:$B$374))-ROW(Data!$B$1),ROWS(Data!$K$2:K60)))),"")</f>
        <v/>
      </c>
      <c r="F65" s="11" t="str" cm="1">
        <f t="array" ref="F65">IFERROR(_xlfn.SINGLE(INDEX(Data!$G$2:$G$374,_xlfn.AGGREGATE(15,3,((Data!$B$1:$B$374=$B$3)/(Data!$B$1:$B$374=$B$3)*ROW(Data!$B$1:$B$374))-ROW(Data!$B$1),ROWS(Data!$K$2:K60)))),"")</f>
        <v/>
      </c>
      <c r="G65" s="11" t="str" cm="1">
        <f t="array" ref="G65">IFERROR(_xlfn.SINGLE(INDEX(Data!$H$2:$H$374,_xlfn.AGGREGATE(15,3,((Data!$B$1:$B$374=$B$3)/(Data!$B$1:$B$374=$B$3)*ROW(Data!$B$1:$B$374))-ROW(Data!$B$1),ROWS(Data!$K$2:K60)))),"")</f>
        <v/>
      </c>
      <c r="H65" s="11" t="str" cm="1">
        <f t="array" ref="H65">IFERROR(_xlfn.SINGLE(INDEX(Data!$J$2:$J$374,_xlfn.AGGREGATE(15,3,((Data!$B$1:$B$374=$B$3)/(Data!$B$1:$B$374=$B$3)*ROW(Data!$B$1:$B$374))-ROW(Data!$B$1),ROWS(Data!$K$2:K60)))),"")</f>
        <v/>
      </c>
    </row>
    <row r="66" spans="1:8" x14ac:dyDescent="0.2">
      <c r="A66" s="10" t="str" cm="1">
        <f t="array" ref="A66">IFERROR(_xlfn.SINGLE(INDEX(Data!$A$2:$A$374,_xlfn.AGGREGATE(15,3,((Data!$B$1:$B$374=$B$3)/(Data!$B$1:$B$374=$B$3)*ROW(Data!$B$1:$B$374))-ROW(Data!$B$1),ROWS(Data!$K$2:K61)))),"")</f>
        <v/>
      </c>
      <c r="B66" s="11" t="str" cm="1">
        <f t="array" ref="B66">IFERROR(_xlfn.SINGLE(INDEX(Data!$B$2:$B$374,_xlfn.AGGREGATE(15,3,((Data!$B$1:$B$374=$B$3)/(Data!$B$1:$B$374=$B$3)*ROW(Data!$B$1:$B$374))-ROW(Data!$B$1),ROWS(Data!$K$2:K61)))),"")</f>
        <v/>
      </c>
      <c r="C66" s="11" t="str" cm="1">
        <f t="array" ref="C66">IFERROR(_xlfn.SINGLE(INDEX(Data!$D$2:$D$374,_xlfn.AGGREGATE(15,3,((Data!$B$1:$B$374=$B$3)/(Data!$B$1:$B$374=$B$3)*ROW(Data!$B$1:$B$374))-ROW(Data!$B$1),ROWS(Data!$K$2:K61)))),"")</f>
        <v/>
      </c>
      <c r="D66" s="11" t="str" cm="1">
        <f t="array" ref="D66">IFERROR(_xlfn.SINGLE(INDEX(Data!$E$2:$E$374,_xlfn.AGGREGATE(15,3,((Data!$B$1:$B$374=$B$3)/(Data!$B$1:$B$374=$B$3)*ROW(Data!$B$1:$B$374))-ROW(Data!$B$1),ROWS(Data!$K$2:K61)))),"")</f>
        <v/>
      </c>
      <c r="E66" s="11" t="str" cm="1">
        <f t="array" ref="E66">IFERROR(_xlfn.SINGLE(INDEX(Data!$F$2:$F$374,_xlfn.AGGREGATE(15,3,((Data!$B$1:$B$374=$B$3)/(Data!$B$1:$B$374=$B$3)*ROW(Data!$B$1:$B$374))-ROW(Data!$B$1),ROWS(Data!$K$2:K61)))),"")</f>
        <v/>
      </c>
      <c r="F66" s="11" t="str" cm="1">
        <f t="array" ref="F66">IFERROR(_xlfn.SINGLE(INDEX(Data!$G$2:$G$374,_xlfn.AGGREGATE(15,3,((Data!$B$1:$B$374=$B$3)/(Data!$B$1:$B$374=$B$3)*ROW(Data!$B$1:$B$374))-ROW(Data!$B$1),ROWS(Data!$K$2:K61)))),"")</f>
        <v/>
      </c>
      <c r="G66" s="11" t="str" cm="1">
        <f t="array" ref="G66">IFERROR(_xlfn.SINGLE(INDEX(Data!$H$2:$H$374,_xlfn.AGGREGATE(15,3,((Data!$B$1:$B$374=$B$3)/(Data!$B$1:$B$374=$B$3)*ROW(Data!$B$1:$B$374))-ROW(Data!$B$1),ROWS(Data!$K$2:K61)))),"")</f>
        <v/>
      </c>
      <c r="H66" s="11" t="str" cm="1">
        <f t="array" ref="H66">IFERROR(_xlfn.SINGLE(INDEX(Data!$J$2:$J$374,_xlfn.AGGREGATE(15,3,((Data!$B$1:$B$374=$B$3)/(Data!$B$1:$B$374=$B$3)*ROW(Data!$B$1:$B$374))-ROW(Data!$B$1),ROWS(Data!$K$2:K61)))),"")</f>
        <v/>
      </c>
    </row>
    <row r="67" spans="1:8" x14ac:dyDescent="0.2">
      <c r="A67" s="10" t="str" cm="1">
        <f t="array" ref="A67">IFERROR(_xlfn.SINGLE(INDEX(Data!$A$2:$A$374,_xlfn.AGGREGATE(15,3,((Data!$B$1:$B$374=$B$3)/(Data!$B$1:$B$374=$B$3)*ROW(Data!$B$1:$B$374))-ROW(Data!$B$1),ROWS(Data!$K$2:K62)))),"")</f>
        <v/>
      </c>
      <c r="B67" s="11" t="str" cm="1">
        <f t="array" ref="B67">IFERROR(_xlfn.SINGLE(INDEX(Data!$B$2:$B$374,_xlfn.AGGREGATE(15,3,((Data!$B$1:$B$374=$B$3)/(Data!$B$1:$B$374=$B$3)*ROW(Data!$B$1:$B$374))-ROW(Data!$B$1),ROWS(Data!$K$2:K62)))),"")</f>
        <v/>
      </c>
      <c r="C67" s="11" t="str" cm="1">
        <f t="array" ref="C67">IFERROR(_xlfn.SINGLE(INDEX(Data!$D$2:$D$374,_xlfn.AGGREGATE(15,3,((Data!$B$1:$B$374=$B$3)/(Data!$B$1:$B$374=$B$3)*ROW(Data!$B$1:$B$374))-ROW(Data!$B$1),ROWS(Data!$K$2:K62)))),"")</f>
        <v/>
      </c>
      <c r="D67" s="11" t="str" cm="1">
        <f t="array" ref="D67">IFERROR(_xlfn.SINGLE(INDEX(Data!$E$2:$E$374,_xlfn.AGGREGATE(15,3,((Data!$B$1:$B$374=$B$3)/(Data!$B$1:$B$374=$B$3)*ROW(Data!$B$1:$B$374))-ROW(Data!$B$1),ROWS(Data!$K$2:K62)))),"")</f>
        <v/>
      </c>
      <c r="E67" s="11" t="str" cm="1">
        <f t="array" ref="E67">IFERROR(_xlfn.SINGLE(INDEX(Data!$F$2:$F$374,_xlfn.AGGREGATE(15,3,((Data!$B$1:$B$374=$B$3)/(Data!$B$1:$B$374=$B$3)*ROW(Data!$B$1:$B$374))-ROW(Data!$B$1),ROWS(Data!$K$2:K62)))),"")</f>
        <v/>
      </c>
      <c r="F67" s="11" t="str" cm="1">
        <f t="array" ref="F67">IFERROR(_xlfn.SINGLE(INDEX(Data!$G$2:$G$374,_xlfn.AGGREGATE(15,3,((Data!$B$1:$B$374=$B$3)/(Data!$B$1:$B$374=$B$3)*ROW(Data!$B$1:$B$374))-ROW(Data!$B$1),ROWS(Data!$K$2:K62)))),"")</f>
        <v/>
      </c>
      <c r="G67" s="11" t="str" cm="1">
        <f t="array" ref="G67">IFERROR(_xlfn.SINGLE(INDEX(Data!$H$2:$H$374,_xlfn.AGGREGATE(15,3,((Data!$B$1:$B$374=$B$3)/(Data!$B$1:$B$374=$B$3)*ROW(Data!$B$1:$B$374))-ROW(Data!$B$1),ROWS(Data!$K$2:K62)))),"")</f>
        <v/>
      </c>
      <c r="H67" s="11" t="str" cm="1">
        <f t="array" ref="H67">IFERROR(_xlfn.SINGLE(INDEX(Data!$J$2:$J$374,_xlfn.AGGREGATE(15,3,((Data!$B$1:$B$374=$B$3)/(Data!$B$1:$B$374=$B$3)*ROW(Data!$B$1:$B$374))-ROW(Data!$B$1),ROWS(Data!$K$2:K62)))),"")</f>
        <v/>
      </c>
    </row>
    <row r="68" spans="1:8" x14ac:dyDescent="0.2">
      <c r="A68" s="10" t="str" cm="1">
        <f t="array" ref="A68">IFERROR(_xlfn.SINGLE(INDEX(Data!$A$2:$A$374,_xlfn.AGGREGATE(15,3,((Data!$B$1:$B$374=$B$3)/(Data!$B$1:$B$374=$B$3)*ROW(Data!$B$1:$B$374))-ROW(Data!$B$1),ROWS(Data!$K$2:K63)))),"")</f>
        <v/>
      </c>
      <c r="B68" s="11" t="str" cm="1">
        <f t="array" ref="B68">IFERROR(_xlfn.SINGLE(INDEX(Data!$B$2:$B$374,_xlfn.AGGREGATE(15,3,((Data!$B$1:$B$374=$B$3)/(Data!$B$1:$B$374=$B$3)*ROW(Data!$B$1:$B$374))-ROW(Data!$B$1),ROWS(Data!$K$2:K63)))),"")</f>
        <v/>
      </c>
      <c r="C68" s="11" t="str" cm="1">
        <f t="array" ref="C68">IFERROR(_xlfn.SINGLE(INDEX(Data!$D$2:$D$374,_xlfn.AGGREGATE(15,3,((Data!$B$1:$B$374=$B$3)/(Data!$B$1:$B$374=$B$3)*ROW(Data!$B$1:$B$374))-ROW(Data!$B$1),ROWS(Data!$K$2:K63)))),"")</f>
        <v/>
      </c>
      <c r="D68" s="11" t="str" cm="1">
        <f t="array" ref="D68">IFERROR(_xlfn.SINGLE(INDEX(Data!$E$2:$E$374,_xlfn.AGGREGATE(15,3,((Data!$B$1:$B$374=$B$3)/(Data!$B$1:$B$374=$B$3)*ROW(Data!$B$1:$B$374))-ROW(Data!$B$1),ROWS(Data!$K$2:K63)))),"")</f>
        <v/>
      </c>
      <c r="E68" s="11" t="str" cm="1">
        <f t="array" ref="E68">IFERROR(_xlfn.SINGLE(INDEX(Data!$F$2:$F$374,_xlfn.AGGREGATE(15,3,((Data!$B$1:$B$374=$B$3)/(Data!$B$1:$B$374=$B$3)*ROW(Data!$B$1:$B$374))-ROW(Data!$B$1),ROWS(Data!$K$2:K63)))),"")</f>
        <v/>
      </c>
      <c r="F68" s="11" t="str" cm="1">
        <f t="array" ref="F68">IFERROR(_xlfn.SINGLE(INDEX(Data!$G$2:$G$374,_xlfn.AGGREGATE(15,3,((Data!$B$1:$B$374=$B$3)/(Data!$B$1:$B$374=$B$3)*ROW(Data!$B$1:$B$374))-ROW(Data!$B$1),ROWS(Data!$K$2:K63)))),"")</f>
        <v/>
      </c>
      <c r="G68" s="11" t="str" cm="1">
        <f t="array" ref="G68">IFERROR(_xlfn.SINGLE(INDEX(Data!$H$2:$H$374,_xlfn.AGGREGATE(15,3,((Data!$B$1:$B$374=$B$3)/(Data!$B$1:$B$374=$B$3)*ROW(Data!$B$1:$B$374))-ROW(Data!$B$1),ROWS(Data!$K$2:K63)))),"")</f>
        <v/>
      </c>
      <c r="H68" s="11" t="str" cm="1">
        <f t="array" ref="H68">IFERROR(_xlfn.SINGLE(INDEX(Data!$J$2:$J$374,_xlfn.AGGREGATE(15,3,((Data!$B$1:$B$374=$B$3)/(Data!$B$1:$B$374=$B$3)*ROW(Data!$B$1:$B$374))-ROW(Data!$B$1),ROWS(Data!$K$2:K63)))),"")</f>
        <v/>
      </c>
    </row>
    <row r="69" spans="1:8" x14ac:dyDescent="0.2">
      <c r="A69" s="10" t="str" cm="1">
        <f t="array" ref="A69">IFERROR(_xlfn.SINGLE(INDEX(Data!$A$2:$A$374,_xlfn.AGGREGATE(15,3,((Data!$B$1:$B$374=$B$3)/(Data!$B$1:$B$374=$B$3)*ROW(Data!$B$1:$B$374))-ROW(Data!$B$1),ROWS(Data!$K$2:K64)))),"")</f>
        <v/>
      </c>
      <c r="B69" s="11" t="str" cm="1">
        <f t="array" ref="B69">IFERROR(_xlfn.SINGLE(INDEX(Data!$B$2:$B$374,_xlfn.AGGREGATE(15,3,((Data!$B$1:$B$374=$B$3)/(Data!$B$1:$B$374=$B$3)*ROW(Data!$B$1:$B$374))-ROW(Data!$B$1),ROWS(Data!$K$2:K64)))),"")</f>
        <v/>
      </c>
      <c r="C69" s="11" t="str" cm="1">
        <f t="array" ref="C69">IFERROR(_xlfn.SINGLE(INDEX(Data!$D$2:$D$374,_xlfn.AGGREGATE(15,3,((Data!$B$1:$B$374=$B$3)/(Data!$B$1:$B$374=$B$3)*ROW(Data!$B$1:$B$374))-ROW(Data!$B$1),ROWS(Data!$K$2:K64)))),"")</f>
        <v/>
      </c>
      <c r="D69" s="11" t="str" cm="1">
        <f t="array" ref="D69">IFERROR(_xlfn.SINGLE(INDEX(Data!$E$2:$E$374,_xlfn.AGGREGATE(15,3,((Data!$B$1:$B$374=$B$3)/(Data!$B$1:$B$374=$B$3)*ROW(Data!$B$1:$B$374))-ROW(Data!$B$1),ROWS(Data!$K$2:K64)))),"")</f>
        <v/>
      </c>
      <c r="E69" s="11" t="str" cm="1">
        <f t="array" ref="E69">IFERROR(_xlfn.SINGLE(INDEX(Data!$F$2:$F$374,_xlfn.AGGREGATE(15,3,((Data!$B$1:$B$374=$B$3)/(Data!$B$1:$B$374=$B$3)*ROW(Data!$B$1:$B$374))-ROW(Data!$B$1),ROWS(Data!$K$2:K64)))),"")</f>
        <v/>
      </c>
      <c r="F69" s="11" t="str" cm="1">
        <f t="array" ref="F69">IFERROR(_xlfn.SINGLE(INDEX(Data!$G$2:$G$374,_xlfn.AGGREGATE(15,3,((Data!$B$1:$B$374=$B$3)/(Data!$B$1:$B$374=$B$3)*ROW(Data!$B$1:$B$374))-ROW(Data!$B$1),ROWS(Data!$K$2:K64)))),"")</f>
        <v/>
      </c>
      <c r="G69" s="11" t="str" cm="1">
        <f t="array" ref="G69">IFERROR(_xlfn.SINGLE(INDEX(Data!$H$2:$H$374,_xlfn.AGGREGATE(15,3,((Data!$B$1:$B$374=$B$3)/(Data!$B$1:$B$374=$B$3)*ROW(Data!$B$1:$B$374))-ROW(Data!$B$1),ROWS(Data!$K$2:K64)))),"")</f>
        <v/>
      </c>
      <c r="H69" s="11" t="str" cm="1">
        <f t="array" ref="H69">IFERROR(_xlfn.SINGLE(INDEX(Data!$J$2:$J$374,_xlfn.AGGREGATE(15,3,((Data!$B$1:$B$374=$B$3)/(Data!$B$1:$B$374=$B$3)*ROW(Data!$B$1:$B$374))-ROW(Data!$B$1),ROWS(Data!$K$2:K64)))),"")</f>
        <v/>
      </c>
    </row>
    <row r="70" spans="1:8" x14ac:dyDescent="0.2">
      <c r="A70" s="10" t="str" cm="1">
        <f t="array" ref="A70">IFERROR(_xlfn.SINGLE(INDEX(Data!$A$2:$A$374,_xlfn.AGGREGATE(15,3,((Data!$B$1:$B$374=$B$3)/(Data!$B$1:$B$374=$B$3)*ROW(Data!$B$1:$B$374))-ROW(Data!$B$1),ROWS(Data!$K$2:K65)))),"")</f>
        <v/>
      </c>
      <c r="B70" s="11" t="str" cm="1">
        <f t="array" ref="B70">IFERROR(_xlfn.SINGLE(INDEX(Data!$B$2:$B$374,_xlfn.AGGREGATE(15,3,((Data!$B$1:$B$374=$B$3)/(Data!$B$1:$B$374=$B$3)*ROW(Data!$B$1:$B$374))-ROW(Data!$B$1),ROWS(Data!$K$2:K65)))),"")</f>
        <v/>
      </c>
      <c r="C70" s="11" t="str" cm="1">
        <f t="array" ref="C70">IFERROR(_xlfn.SINGLE(INDEX(Data!$D$2:$D$374,_xlfn.AGGREGATE(15,3,((Data!$B$1:$B$374=$B$3)/(Data!$B$1:$B$374=$B$3)*ROW(Data!$B$1:$B$374))-ROW(Data!$B$1),ROWS(Data!$K$2:K65)))),"")</f>
        <v/>
      </c>
      <c r="D70" s="11" t="str" cm="1">
        <f t="array" ref="D70">IFERROR(_xlfn.SINGLE(INDEX(Data!$E$2:$E$374,_xlfn.AGGREGATE(15,3,((Data!$B$1:$B$374=$B$3)/(Data!$B$1:$B$374=$B$3)*ROW(Data!$B$1:$B$374))-ROW(Data!$B$1),ROWS(Data!$K$2:K65)))),"")</f>
        <v/>
      </c>
      <c r="E70" s="11" t="str" cm="1">
        <f t="array" ref="E70">IFERROR(_xlfn.SINGLE(INDEX(Data!$F$2:$F$374,_xlfn.AGGREGATE(15,3,((Data!$B$1:$B$374=$B$3)/(Data!$B$1:$B$374=$B$3)*ROW(Data!$B$1:$B$374))-ROW(Data!$B$1),ROWS(Data!$K$2:K65)))),"")</f>
        <v/>
      </c>
      <c r="F70" s="11" t="str" cm="1">
        <f t="array" ref="F70">IFERROR(_xlfn.SINGLE(INDEX(Data!$G$2:$G$374,_xlfn.AGGREGATE(15,3,((Data!$B$1:$B$374=$B$3)/(Data!$B$1:$B$374=$B$3)*ROW(Data!$B$1:$B$374))-ROW(Data!$B$1),ROWS(Data!$K$2:K65)))),"")</f>
        <v/>
      </c>
      <c r="G70" s="11" t="str" cm="1">
        <f t="array" ref="G70">IFERROR(_xlfn.SINGLE(INDEX(Data!$H$2:$H$374,_xlfn.AGGREGATE(15,3,((Data!$B$1:$B$374=$B$3)/(Data!$B$1:$B$374=$B$3)*ROW(Data!$B$1:$B$374))-ROW(Data!$B$1),ROWS(Data!$K$2:K65)))),"")</f>
        <v/>
      </c>
      <c r="H70" s="11" t="str" cm="1">
        <f t="array" ref="H70">IFERROR(_xlfn.SINGLE(INDEX(Data!$J$2:$J$374,_xlfn.AGGREGATE(15,3,((Data!$B$1:$B$374=$B$3)/(Data!$B$1:$B$374=$B$3)*ROW(Data!$B$1:$B$374))-ROW(Data!$B$1),ROWS(Data!$K$2:K65)))),"")</f>
        <v/>
      </c>
    </row>
    <row r="71" spans="1:8" x14ac:dyDescent="0.2">
      <c r="A71" s="10" t="str" cm="1">
        <f t="array" ref="A71">IFERROR(_xlfn.SINGLE(INDEX(Data!$A$2:$A$374,_xlfn.AGGREGATE(15,3,((Data!$B$1:$B$374=$B$3)/(Data!$B$1:$B$374=$B$3)*ROW(Data!$B$1:$B$374))-ROW(Data!$B$1),ROWS(Data!$K$2:K66)))),"")</f>
        <v/>
      </c>
      <c r="B71" s="11" t="str" cm="1">
        <f t="array" ref="B71">IFERROR(_xlfn.SINGLE(INDEX(Data!$B$2:$B$374,_xlfn.AGGREGATE(15,3,((Data!$B$1:$B$374=$B$3)/(Data!$B$1:$B$374=$B$3)*ROW(Data!$B$1:$B$374))-ROW(Data!$B$1),ROWS(Data!$K$2:K66)))),"")</f>
        <v/>
      </c>
      <c r="C71" s="11" t="str" cm="1">
        <f t="array" ref="C71">IFERROR(_xlfn.SINGLE(INDEX(Data!$D$2:$D$374,_xlfn.AGGREGATE(15,3,((Data!$B$1:$B$374=$B$3)/(Data!$B$1:$B$374=$B$3)*ROW(Data!$B$1:$B$374))-ROW(Data!$B$1),ROWS(Data!$K$2:K66)))),"")</f>
        <v/>
      </c>
      <c r="D71" s="11" t="str" cm="1">
        <f t="array" ref="D71">IFERROR(_xlfn.SINGLE(INDEX(Data!$E$2:$E$374,_xlfn.AGGREGATE(15,3,((Data!$B$1:$B$374=$B$3)/(Data!$B$1:$B$374=$B$3)*ROW(Data!$B$1:$B$374))-ROW(Data!$B$1),ROWS(Data!$K$2:K66)))),"")</f>
        <v/>
      </c>
      <c r="E71" s="11" t="str" cm="1">
        <f t="array" ref="E71">IFERROR(_xlfn.SINGLE(INDEX(Data!$F$2:$F$374,_xlfn.AGGREGATE(15,3,((Data!$B$1:$B$374=$B$3)/(Data!$B$1:$B$374=$B$3)*ROW(Data!$B$1:$B$374))-ROW(Data!$B$1),ROWS(Data!$K$2:K66)))),"")</f>
        <v/>
      </c>
      <c r="F71" s="11" t="str" cm="1">
        <f t="array" ref="F71">IFERROR(_xlfn.SINGLE(INDEX(Data!$G$2:$G$374,_xlfn.AGGREGATE(15,3,((Data!$B$1:$B$374=$B$3)/(Data!$B$1:$B$374=$B$3)*ROW(Data!$B$1:$B$374))-ROW(Data!$B$1),ROWS(Data!$K$2:K66)))),"")</f>
        <v/>
      </c>
      <c r="G71" s="11" t="str" cm="1">
        <f t="array" ref="G71">IFERROR(_xlfn.SINGLE(INDEX(Data!$H$2:$H$374,_xlfn.AGGREGATE(15,3,((Data!$B$1:$B$374=$B$3)/(Data!$B$1:$B$374=$B$3)*ROW(Data!$B$1:$B$374))-ROW(Data!$B$1),ROWS(Data!$K$2:K66)))),"")</f>
        <v/>
      </c>
      <c r="H71" s="11" t="str" cm="1">
        <f t="array" ref="H71">IFERROR(_xlfn.SINGLE(INDEX(Data!$J$2:$J$374,_xlfn.AGGREGATE(15,3,((Data!$B$1:$B$374=$B$3)/(Data!$B$1:$B$374=$B$3)*ROW(Data!$B$1:$B$374))-ROW(Data!$B$1),ROWS(Data!$K$2:K66)))),"")</f>
        <v/>
      </c>
    </row>
    <row r="72" spans="1:8" x14ac:dyDescent="0.2">
      <c r="A72" s="10" t="str" cm="1">
        <f t="array" ref="A72">IFERROR(_xlfn.SINGLE(INDEX(Data!$A$2:$A$374,_xlfn.AGGREGATE(15,3,((Data!$B$1:$B$374=$B$3)/(Data!$B$1:$B$374=$B$3)*ROW(Data!$B$1:$B$374))-ROW(Data!$B$1),ROWS(Data!$K$2:K67)))),"")</f>
        <v/>
      </c>
      <c r="B72" s="11" t="str" cm="1">
        <f t="array" ref="B72">IFERROR(_xlfn.SINGLE(INDEX(Data!$B$2:$B$374,_xlfn.AGGREGATE(15,3,((Data!$B$1:$B$374=$B$3)/(Data!$B$1:$B$374=$B$3)*ROW(Data!$B$1:$B$374))-ROW(Data!$B$1),ROWS(Data!$K$2:K67)))),"")</f>
        <v/>
      </c>
      <c r="C72" s="11" t="str" cm="1">
        <f t="array" ref="C72">IFERROR(_xlfn.SINGLE(INDEX(Data!$D$2:$D$374,_xlfn.AGGREGATE(15,3,((Data!$B$1:$B$374=$B$3)/(Data!$B$1:$B$374=$B$3)*ROW(Data!$B$1:$B$374))-ROW(Data!$B$1),ROWS(Data!$K$2:K67)))),"")</f>
        <v/>
      </c>
      <c r="D72" s="11" t="str" cm="1">
        <f t="array" ref="D72">IFERROR(_xlfn.SINGLE(INDEX(Data!$E$2:$E$374,_xlfn.AGGREGATE(15,3,((Data!$B$1:$B$374=$B$3)/(Data!$B$1:$B$374=$B$3)*ROW(Data!$B$1:$B$374))-ROW(Data!$B$1),ROWS(Data!$K$2:K67)))),"")</f>
        <v/>
      </c>
      <c r="E72" s="11" t="str" cm="1">
        <f t="array" ref="E72">IFERROR(_xlfn.SINGLE(INDEX(Data!$F$2:$F$374,_xlfn.AGGREGATE(15,3,((Data!$B$1:$B$374=$B$3)/(Data!$B$1:$B$374=$B$3)*ROW(Data!$B$1:$B$374))-ROW(Data!$B$1),ROWS(Data!$K$2:K67)))),"")</f>
        <v/>
      </c>
      <c r="F72" s="11" t="str" cm="1">
        <f t="array" ref="F72">IFERROR(_xlfn.SINGLE(INDEX(Data!$G$2:$G$374,_xlfn.AGGREGATE(15,3,((Data!$B$1:$B$374=$B$3)/(Data!$B$1:$B$374=$B$3)*ROW(Data!$B$1:$B$374))-ROW(Data!$B$1),ROWS(Data!$K$2:K67)))),"")</f>
        <v/>
      </c>
      <c r="G72" s="11" t="str" cm="1">
        <f t="array" ref="G72">IFERROR(_xlfn.SINGLE(INDEX(Data!$H$2:$H$374,_xlfn.AGGREGATE(15,3,((Data!$B$1:$B$374=$B$3)/(Data!$B$1:$B$374=$B$3)*ROW(Data!$B$1:$B$374))-ROW(Data!$B$1),ROWS(Data!$K$2:K67)))),"")</f>
        <v/>
      </c>
      <c r="H72" s="11" t="str" cm="1">
        <f t="array" ref="H72">IFERROR(_xlfn.SINGLE(INDEX(Data!$J$2:$J$374,_xlfn.AGGREGATE(15,3,((Data!$B$1:$B$374=$B$3)/(Data!$B$1:$B$374=$B$3)*ROW(Data!$B$1:$B$374))-ROW(Data!$B$1),ROWS(Data!$K$2:K67)))),"")</f>
        <v/>
      </c>
    </row>
    <row r="73" spans="1:8" x14ac:dyDescent="0.2">
      <c r="A73" s="10" t="str" cm="1">
        <f t="array" ref="A73">IFERROR(_xlfn.SINGLE(INDEX(Data!$A$2:$A$374,_xlfn.AGGREGATE(15,3,((Data!$B$1:$B$374=$B$3)/(Data!$B$1:$B$374=$B$3)*ROW(Data!$B$1:$B$374))-ROW(Data!$B$1),ROWS(Data!$K$2:K68)))),"")</f>
        <v/>
      </c>
      <c r="B73" s="11" t="str" cm="1">
        <f t="array" ref="B73">IFERROR(_xlfn.SINGLE(INDEX(Data!$B$2:$B$374,_xlfn.AGGREGATE(15,3,((Data!$B$1:$B$374=$B$3)/(Data!$B$1:$B$374=$B$3)*ROW(Data!$B$1:$B$374))-ROW(Data!$B$1),ROWS(Data!$K$2:K68)))),"")</f>
        <v/>
      </c>
      <c r="C73" s="11" t="str" cm="1">
        <f t="array" ref="C73">IFERROR(_xlfn.SINGLE(INDEX(Data!$D$2:$D$374,_xlfn.AGGREGATE(15,3,((Data!$B$1:$B$374=$B$3)/(Data!$B$1:$B$374=$B$3)*ROW(Data!$B$1:$B$374))-ROW(Data!$B$1),ROWS(Data!$K$2:K68)))),"")</f>
        <v/>
      </c>
      <c r="D73" s="11" t="str" cm="1">
        <f t="array" ref="D73">IFERROR(_xlfn.SINGLE(INDEX(Data!$E$2:$E$374,_xlfn.AGGREGATE(15,3,((Data!$B$1:$B$374=$B$3)/(Data!$B$1:$B$374=$B$3)*ROW(Data!$B$1:$B$374))-ROW(Data!$B$1),ROWS(Data!$K$2:K68)))),"")</f>
        <v/>
      </c>
      <c r="E73" s="11" t="str" cm="1">
        <f t="array" ref="E73">IFERROR(_xlfn.SINGLE(INDEX(Data!$F$2:$F$374,_xlfn.AGGREGATE(15,3,((Data!$B$1:$B$374=$B$3)/(Data!$B$1:$B$374=$B$3)*ROW(Data!$B$1:$B$374))-ROW(Data!$B$1),ROWS(Data!$K$2:K68)))),"")</f>
        <v/>
      </c>
      <c r="F73" s="11" t="str" cm="1">
        <f t="array" ref="F73">IFERROR(_xlfn.SINGLE(INDEX(Data!$G$2:$G$374,_xlfn.AGGREGATE(15,3,((Data!$B$1:$B$374=$B$3)/(Data!$B$1:$B$374=$B$3)*ROW(Data!$B$1:$B$374))-ROW(Data!$B$1),ROWS(Data!$K$2:K68)))),"")</f>
        <v/>
      </c>
      <c r="G73" s="11" t="str" cm="1">
        <f t="array" ref="G73">IFERROR(_xlfn.SINGLE(INDEX(Data!$H$2:$H$374,_xlfn.AGGREGATE(15,3,((Data!$B$1:$B$374=$B$3)/(Data!$B$1:$B$374=$B$3)*ROW(Data!$B$1:$B$374))-ROW(Data!$B$1),ROWS(Data!$K$2:K68)))),"")</f>
        <v/>
      </c>
      <c r="H73" s="11" t="str" cm="1">
        <f t="array" ref="H73">IFERROR(_xlfn.SINGLE(INDEX(Data!$J$2:$J$374,_xlfn.AGGREGATE(15,3,((Data!$B$1:$B$374=$B$3)/(Data!$B$1:$B$374=$B$3)*ROW(Data!$B$1:$B$374))-ROW(Data!$B$1),ROWS(Data!$K$2:K68)))),"")</f>
        <v/>
      </c>
    </row>
    <row r="74" spans="1:8" x14ac:dyDescent="0.2">
      <c r="A74" s="10" t="str" cm="1">
        <f t="array" ref="A74">IFERROR(_xlfn.SINGLE(INDEX(Data!$A$2:$A$374,_xlfn.AGGREGATE(15,3,((Data!$B$1:$B$374=$B$3)/(Data!$B$1:$B$374=$B$3)*ROW(Data!$B$1:$B$374))-ROW(Data!$B$1),ROWS(Data!$K$2:K69)))),"")</f>
        <v/>
      </c>
      <c r="B74" s="11" t="str" cm="1">
        <f t="array" ref="B74">IFERROR(_xlfn.SINGLE(INDEX(Data!$B$2:$B$374,_xlfn.AGGREGATE(15,3,((Data!$B$1:$B$374=$B$3)/(Data!$B$1:$B$374=$B$3)*ROW(Data!$B$1:$B$374))-ROW(Data!$B$1),ROWS(Data!$K$2:K69)))),"")</f>
        <v/>
      </c>
      <c r="C74" s="11" t="str" cm="1">
        <f t="array" ref="C74">IFERROR(_xlfn.SINGLE(INDEX(Data!$D$2:$D$374,_xlfn.AGGREGATE(15,3,((Data!$B$1:$B$374=$B$3)/(Data!$B$1:$B$374=$B$3)*ROW(Data!$B$1:$B$374))-ROW(Data!$B$1),ROWS(Data!$K$2:K69)))),"")</f>
        <v/>
      </c>
      <c r="D74" s="11" t="str" cm="1">
        <f t="array" ref="D74">IFERROR(_xlfn.SINGLE(INDEX(Data!$E$2:$E$374,_xlfn.AGGREGATE(15,3,((Data!$B$1:$B$374=$B$3)/(Data!$B$1:$B$374=$B$3)*ROW(Data!$B$1:$B$374))-ROW(Data!$B$1),ROWS(Data!$K$2:K69)))),"")</f>
        <v/>
      </c>
      <c r="E74" s="11" t="str" cm="1">
        <f t="array" ref="E74">IFERROR(_xlfn.SINGLE(INDEX(Data!$F$2:$F$374,_xlfn.AGGREGATE(15,3,((Data!$B$1:$B$374=$B$3)/(Data!$B$1:$B$374=$B$3)*ROW(Data!$B$1:$B$374))-ROW(Data!$B$1),ROWS(Data!$K$2:K69)))),"")</f>
        <v/>
      </c>
      <c r="F74" s="11" t="str" cm="1">
        <f t="array" ref="F74">IFERROR(_xlfn.SINGLE(INDEX(Data!$G$2:$G$374,_xlfn.AGGREGATE(15,3,((Data!$B$1:$B$374=$B$3)/(Data!$B$1:$B$374=$B$3)*ROW(Data!$B$1:$B$374))-ROW(Data!$B$1),ROWS(Data!$K$2:K69)))),"")</f>
        <v/>
      </c>
      <c r="G74" s="11" t="str" cm="1">
        <f t="array" ref="G74">IFERROR(_xlfn.SINGLE(INDEX(Data!$H$2:$H$374,_xlfn.AGGREGATE(15,3,((Data!$B$1:$B$374=$B$3)/(Data!$B$1:$B$374=$B$3)*ROW(Data!$B$1:$B$374))-ROW(Data!$B$1),ROWS(Data!$K$2:K69)))),"")</f>
        <v/>
      </c>
      <c r="H74" s="11" t="str" cm="1">
        <f t="array" ref="H74">IFERROR(_xlfn.SINGLE(INDEX(Data!$J$2:$J$374,_xlfn.AGGREGATE(15,3,((Data!$B$1:$B$374=$B$3)/(Data!$B$1:$B$374=$B$3)*ROW(Data!$B$1:$B$374))-ROW(Data!$B$1),ROWS(Data!$K$2:K69)))),"")</f>
        <v/>
      </c>
    </row>
    <row r="75" spans="1:8" x14ac:dyDescent="0.2">
      <c r="A75" s="10" t="str" cm="1">
        <f t="array" ref="A75">IFERROR(_xlfn.SINGLE(INDEX(Data!$A$2:$A$374,_xlfn.AGGREGATE(15,3,((Data!$B$1:$B$374=$B$3)/(Data!$B$1:$B$374=$B$3)*ROW(Data!$B$1:$B$374))-ROW(Data!$B$1),ROWS(Data!$K$2:K70)))),"")</f>
        <v/>
      </c>
      <c r="B75" s="11" t="str" cm="1">
        <f t="array" ref="B75">IFERROR(_xlfn.SINGLE(INDEX(Data!$B$2:$B$374,_xlfn.AGGREGATE(15,3,((Data!$B$1:$B$374=$B$3)/(Data!$B$1:$B$374=$B$3)*ROW(Data!$B$1:$B$374))-ROW(Data!$B$1),ROWS(Data!$K$2:K70)))),"")</f>
        <v/>
      </c>
      <c r="C75" s="11" t="str" cm="1">
        <f t="array" ref="C75">IFERROR(_xlfn.SINGLE(INDEX(Data!$D$2:$D$374,_xlfn.AGGREGATE(15,3,((Data!$B$1:$B$374=$B$3)/(Data!$B$1:$B$374=$B$3)*ROW(Data!$B$1:$B$374))-ROW(Data!$B$1),ROWS(Data!$K$2:K70)))),"")</f>
        <v/>
      </c>
      <c r="D75" s="11" t="str" cm="1">
        <f t="array" ref="D75">IFERROR(_xlfn.SINGLE(INDEX(Data!$E$2:$E$374,_xlfn.AGGREGATE(15,3,((Data!$B$1:$B$374=$B$3)/(Data!$B$1:$B$374=$B$3)*ROW(Data!$B$1:$B$374))-ROW(Data!$B$1),ROWS(Data!$K$2:K70)))),"")</f>
        <v/>
      </c>
      <c r="E75" s="11" t="str" cm="1">
        <f t="array" ref="E75">IFERROR(_xlfn.SINGLE(INDEX(Data!$F$2:$F$374,_xlfn.AGGREGATE(15,3,((Data!$B$1:$B$374=$B$3)/(Data!$B$1:$B$374=$B$3)*ROW(Data!$B$1:$B$374))-ROW(Data!$B$1),ROWS(Data!$K$2:K70)))),"")</f>
        <v/>
      </c>
      <c r="F75" s="11" t="str" cm="1">
        <f t="array" ref="F75">IFERROR(_xlfn.SINGLE(INDEX(Data!$G$2:$G$374,_xlfn.AGGREGATE(15,3,((Data!$B$1:$B$374=$B$3)/(Data!$B$1:$B$374=$B$3)*ROW(Data!$B$1:$B$374))-ROW(Data!$B$1),ROWS(Data!$K$2:K70)))),"")</f>
        <v/>
      </c>
      <c r="G75" s="11" t="str" cm="1">
        <f t="array" ref="G75">IFERROR(_xlfn.SINGLE(INDEX(Data!$H$2:$H$374,_xlfn.AGGREGATE(15,3,((Data!$B$1:$B$374=$B$3)/(Data!$B$1:$B$374=$B$3)*ROW(Data!$B$1:$B$374))-ROW(Data!$B$1),ROWS(Data!$K$2:K70)))),"")</f>
        <v/>
      </c>
      <c r="H75" s="11" t="str" cm="1">
        <f t="array" ref="H75">IFERROR(_xlfn.SINGLE(INDEX(Data!$J$2:$J$374,_xlfn.AGGREGATE(15,3,((Data!$B$1:$B$374=$B$3)/(Data!$B$1:$B$374=$B$3)*ROW(Data!$B$1:$B$374))-ROW(Data!$B$1),ROWS(Data!$K$2:K70)))),"")</f>
        <v/>
      </c>
    </row>
    <row r="76" spans="1:8" x14ac:dyDescent="0.2">
      <c r="A76" s="10" t="str" cm="1">
        <f t="array" ref="A76">IFERROR(_xlfn.SINGLE(INDEX(Data!$A$2:$A$374,_xlfn.AGGREGATE(15,3,((Data!$B$1:$B$374=$B$3)/(Data!$B$1:$B$374=$B$3)*ROW(Data!$B$1:$B$374))-ROW(Data!$B$1),ROWS(Data!$K$2:K71)))),"")</f>
        <v/>
      </c>
      <c r="B76" s="11" t="str" cm="1">
        <f t="array" ref="B76">IFERROR(_xlfn.SINGLE(INDEX(Data!$B$2:$B$374,_xlfn.AGGREGATE(15,3,((Data!$B$1:$B$374=$B$3)/(Data!$B$1:$B$374=$B$3)*ROW(Data!$B$1:$B$374))-ROW(Data!$B$1),ROWS(Data!$K$2:K71)))),"")</f>
        <v/>
      </c>
      <c r="C76" s="11" t="str" cm="1">
        <f t="array" ref="C76">IFERROR(_xlfn.SINGLE(INDEX(Data!$D$2:$D$374,_xlfn.AGGREGATE(15,3,((Data!$B$1:$B$374=$B$3)/(Data!$B$1:$B$374=$B$3)*ROW(Data!$B$1:$B$374))-ROW(Data!$B$1),ROWS(Data!$K$2:K71)))),"")</f>
        <v/>
      </c>
      <c r="D76" s="11" t="str" cm="1">
        <f t="array" ref="D76">IFERROR(_xlfn.SINGLE(INDEX(Data!$E$2:$E$374,_xlfn.AGGREGATE(15,3,((Data!$B$1:$B$374=$B$3)/(Data!$B$1:$B$374=$B$3)*ROW(Data!$B$1:$B$374))-ROW(Data!$B$1),ROWS(Data!$K$2:K71)))),"")</f>
        <v/>
      </c>
      <c r="E76" s="11" t="str" cm="1">
        <f t="array" ref="E76">IFERROR(_xlfn.SINGLE(INDEX(Data!$F$2:$F$374,_xlfn.AGGREGATE(15,3,((Data!$B$1:$B$374=$B$3)/(Data!$B$1:$B$374=$B$3)*ROW(Data!$B$1:$B$374))-ROW(Data!$B$1),ROWS(Data!$K$2:K71)))),"")</f>
        <v/>
      </c>
      <c r="F76" s="11" t="str" cm="1">
        <f t="array" ref="F76">IFERROR(_xlfn.SINGLE(INDEX(Data!$G$2:$G$374,_xlfn.AGGREGATE(15,3,((Data!$B$1:$B$374=$B$3)/(Data!$B$1:$B$374=$B$3)*ROW(Data!$B$1:$B$374))-ROW(Data!$B$1),ROWS(Data!$K$2:K71)))),"")</f>
        <v/>
      </c>
      <c r="G76" s="11" t="str" cm="1">
        <f t="array" ref="G76">IFERROR(_xlfn.SINGLE(INDEX(Data!$H$2:$H$374,_xlfn.AGGREGATE(15,3,((Data!$B$1:$B$374=$B$3)/(Data!$B$1:$B$374=$B$3)*ROW(Data!$B$1:$B$374))-ROW(Data!$B$1),ROWS(Data!$K$2:K71)))),"")</f>
        <v/>
      </c>
      <c r="H76" s="11" t="str" cm="1">
        <f t="array" ref="H76">IFERROR(_xlfn.SINGLE(INDEX(Data!$J$2:$J$374,_xlfn.AGGREGATE(15,3,((Data!$B$1:$B$374=$B$3)/(Data!$B$1:$B$374=$B$3)*ROW(Data!$B$1:$B$374))-ROW(Data!$B$1),ROWS(Data!$K$2:K71)))),"")</f>
        <v/>
      </c>
    </row>
    <row r="77" spans="1:8" x14ac:dyDescent="0.2">
      <c r="A77" s="10" t="str" cm="1">
        <f t="array" ref="A77">IFERROR(_xlfn.SINGLE(INDEX(Data!$A$2:$A$374,_xlfn.AGGREGATE(15,3,((Data!$B$1:$B$374=$B$3)/(Data!$B$1:$B$374=$B$3)*ROW(Data!$B$1:$B$374))-ROW(Data!$B$1),ROWS(Data!$K$2:K72)))),"")</f>
        <v/>
      </c>
      <c r="B77" s="11" t="str" cm="1">
        <f t="array" ref="B77">IFERROR(_xlfn.SINGLE(INDEX(Data!$B$2:$B$374,_xlfn.AGGREGATE(15,3,((Data!$B$1:$B$374=$B$3)/(Data!$B$1:$B$374=$B$3)*ROW(Data!$B$1:$B$374))-ROW(Data!$B$1),ROWS(Data!$K$2:K72)))),"")</f>
        <v/>
      </c>
      <c r="C77" s="11" t="str" cm="1">
        <f t="array" ref="C77">IFERROR(_xlfn.SINGLE(INDEX(Data!$D$2:$D$374,_xlfn.AGGREGATE(15,3,((Data!$B$1:$B$374=$B$3)/(Data!$B$1:$B$374=$B$3)*ROW(Data!$B$1:$B$374))-ROW(Data!$B$1),ROWS(Data!$K$2:K72)))),"")</f>
        <v/>
      </c>
      <c r="D77" s="11" t="str" cm="1">
        <f t="array" ref="D77">IFERROR(_xlfn.SINGLE(INDEX(Data!$E$2:$E$374,_xlfn.AGGREGATE(15,3,((Data!$B$1:$B$374=$B$3)/(Data!$B$1:$B$374=$B$3)*ROW(Data!$B$1:$B$374))-ROW(Data!$B$1),ROWS(Data!$K$2:K72)))),"")</f>
        <v/>
      </c>
      <c r="E77" s="11" t="str" cm="1">
        <f t="array" ref="E77">IFERROR(_xlfn.SINGLE(INDEX(Data!$F$2:$F$374,_xlfn.AGGREGATE(15,3,((Data!$B$1:$B$374=$B$3)/(Data!$B$1:$B$374=$B$3)*ROW(Data!$B$1:$B$374))-ROW(Data!$B$1),ROWS(Data!$K$2:K72)))),"")</f>
        <v/>
      </c>
      <c r="F77" s="11" t="str" cm="1">
        <f t="array" ref="F77">IFERROR(_xlfn.SINGLE(INDEX(Data!$G$2:$G$374,_xlfn.AGGREGATE(15,3,((Data!$B$1:$B$374=$B$3)/(Data!$B$1:$B$374=$B$3)*ROW(Data!$B$1:$B$374))-ROW(Data!$B$1),ROWS(Data!$K$2:K72)))),"")</f>
        <v/>
      </c>
      <c r="G77" s="11" t="str" cm="1">
        <f t="array" ref="G77">IFERROR(_xlfn.SINGLE(INDEX(Data!$H$2:$H$374,_xlfn.AGGREGATE(15,3,((Data!$B$1:$B$374=$B$3)/(Data!$B$1:$B$374=$B$3)*ROW(Data!$B$1:$B$374))-ROW(Data!$B$1),ROWS(Data!$K$2:K72)))),"")</f>
        <v/>
      </c>
      <c r="H77" s="11" t="str" cm="1">
        <f t="array" ref="H77">IFERROR(_xlfn.SINGLE(INDEX(Data!$J$2:$J$374,_xlfn.AGGREGATE(15,3,((Data!$B$1:$B$374=$B$3)/(Data!$B$1:$B$374=$B$3)*ROW(Data!$B$1:$B$374))-ROW(Data!$B$1),ROWS(Data!$K$2:K72)))),"")</f>
        <v/>
      </c>
    </row>
    <row r="78" spans="1:8" x14ac:dyDescent="0.2">
      <c r="A78" s="10" t="str" cm="1">
        <f t="array" ref="A78">IFERROR(_xlfn.SINGLE(INDEX(Data!$A$2:$A$374,_xlfn.AGGREGATE(15,3,((Data!$B$1:$B$374=$B$3)/(Data!$B$1:$B$374=$B$3)*ROW(Data!$B$1:$B$374))-ROW(Data!$B$1),ROWS(Data!$K$2:K73)))),"")</f>
        <v/>
      </c>
      <c r="B78" s="11" t="str" cm="1">
        <f t="array" ref="B78">IFERROR(_xlfn.SINGLE(INDEX(Data!$B$2:$B$374,_xlfn.AGGREGATE(15,3,((Data!$B$1:$B$374=$B$3)/(Data!$B$1:$B$374=$B$3)*ROW(Data!$B$1:$B$374))-ROW(Data!$B$1),ROWS(Data!$K$2:K73)))),"")</f>
        <v/>
      </c>
      <c r="C78" s="11" t="str" cm="1">
        <f t="array" ref="C78">IFERROR(_xlfn.SINGLE(INDEX(Data!$D$2:$D$374,_xlfn.AGGREGATE(15,3,((Data!$B$1:$B$374=$B$3)/(Data!$B$1:$B$374=$B$3)*ROW(Data!$B$1:$B$374))-ROW(Data!$B$1),ROWS(Data!$K$2:K73)))),"")</f>
        <v/>
      </c>
      <c r="D78" s="11" t="str" cm="1">
        <f t="array" ref="D78">IFERROR(_xlfn.SINGLE(INDEX(Data!$E$2:$E$374,_xlfn.AGGREGATE(15,3,((Data!$B$1:$B$374=$B$3)/(Data!$B$1:$B$374=$B$3)*ROW(Data!$B$1:$B$374))-ROW(Data!$B$1),ROWS(Data!$K$2:K73)))),"")</f>
        <v/>
      </c>
      <c r="E78" s="11" t="str" cm="1">
        <f t="array" ref="E78">IFERROR(_xlfn.SINGLE(INDEX(Data!$F$2:$F$374,_xlfn.AGGREGATE(15,3,((Data!$B$1:$B$374=$B$3)/(Data!$B$1:$B$374=$B$3)*ROW(Data!$B$1:$B$374))-ROW(Data!$B$1),ROWS(Data!$K$2:K73)))),"")</f>
        <v/>
      </c>
      <c r="F78" s="11" t="str" cm="1">
        <f t="array" ref="F78">IFERROR(_xlfn.SINGLE(INDEX(Data!$G$2:$G$374,_xlfn.AGGREGATE(15,3,((Data!$B$1:$B$374=$B$3)/(Data!$B$1:$B$374=$B$3)*ROW(Data!$B$1:$B$374))-ROW(Data!$B$1),ROWS(Data!$K$2:K73)))),"")</f>
        <v/>
      </c>
      <c r="G78" s="11" t="str" cm="1">
        <f t="array" ref="G78">IFERROR(_xlfn.SINGLE(INDEX(Data!$H$2:$H$374,_xlfn.AGGREGATE(15,3,((Data!$B$1:$B$374=$B$3)/(Data!$B$1:$B$374=$B$3)*ROW(Data!$B$1:$B$374))-ROW(Data!$B$1),ROWS(Data!$K$2:K73)))),"")</f>
        <v/>
      </c>
      <c r="H78" s="11" t="str" cm="1">
        <f t="array" ref="H78">IFERROR(_xlfn.SINGLE(INDEX(Data!$J$2:$J$374,_xlfn.AGGREGATE(15,3,((Data!$B$1:$B$374=$B$3)/(Data!$B$1:$B$374=$B$3)*ROW(Data!$B$1:$B$374))-ROW(Data!$B$1),ROWS(Data!$K$2:K73)))),"")</f>
        <v/>
      </c>
    </row>
    <row r="79" spans="1:8" x14ac:dyDescent="0.2">
      <c r="A79" s="10" t="str" cm="1">
        <f t="array" ref="A79">IFERROR(_xlfn.SINGLE(INDEX(Data!$A$2:$A$374,_xlfn.AGGREGATE(15,3,((Data!$B$1:$B$374=$B$3)/(Data!$B$1:$B$374=$B$3)*ROW(Data!$B$1:$B$374))-ROW(Data!$B$1),ROWS(Data!$K$2:K74)))),"")</f>
        <v/>
      </c>
      <c r="B79" s="11" t="str" cm="1">
        <f t="array" ref="B79">IFERROR(_xlfn.SINGLE(INDEX(Data!$B$2:$B$374,_xlfn.AGGREGATE(15,3,((Data!$B$1:$B$374=$B$3)/(Data!$B$1:$B$374=$B$3)*ROW(Data!$B$1:$B$374))-ROW(Data!$B$1),ROWS(Data!$K$2:K74)))),"")</f>
        <v/>
      </c>
      <c r="C79" s="11" t="str" cm="1">
        <f t="array" ref="C79">IFERROR(_xlfn.SINGLE(INDEX(Data!$D$2:$D$374,_xlfn.AGGREGATE(15,3,((Data!$B$1:$B$374=$B$3)/(Data!$B$1:$B$374=$B$3)*ROW(Data!$B$1:$B$374))-ROW(Data!$B$1),ROWS(Data!$K$2:K74)))),"")</f>
        <v/>
      </c>
      <c r="D79" s="11" t="str" cm="1">
        <f t="array" ref="D79">IFERROR(_xlfn.SINGLE(INDEX(Data!$E$2:$E$374,_xlfn.AGGREGATE(15,3,((Data!$B$1:$B$374=$B$3)/(Data!$B$1:$B$374=$B$3)*ROW(Data!$B$1:$B$374))-ROW(Data!$B$1),ROWS(Data!$K$2:K74)))),"")</f>
        <v/>
      </c>
      <c r="E79" s="11" t="str" cm="1">
        <f t="array" ref="E79">IFERROR(_xlfn.SINGLE(INDEX(Data!$F$2:$F$374,_xlfn.AGGREGATE(15,3,((Data!$B$1:$B$374=$B$3)/(Data!$B$1:$B$374=$B$3)*ROW(Data!$B$1:$B$374))-ROW(Data!$B$1),ROWS(Data!$K$2:K74)))),"")</f>
        <v/>
      </c>
      <c r="F79" s="11" t="str" cm="1">
        <f t="array" ref="F79">IFERROR(_xlfn.SINGLE(INDEX(Data!$G$2:$G$374,_xlfn.AGGREGATE(15,3,((Data!$B$1:$B$374=$B$3)/(Data!$B$1:$B$374=$B$3)*ROW(Data!$B$1:$B$374))-ROW(Data!$B$1),ROWS(Data!$K$2:K74)))),"")</f>
        <v/>
      </c>
      <c r="G79" s="11" t="str" cm="1">
        <f t="array" ref="G79">IFERROR(_xlfn.SINGLE(INDEX(Data!$H$2:$H$374,_xlfn.AGGREGATE(15,3,((Data!$B$1:$B$374=$B$3)/(Data!$B$1:$B$374=$B$3)*ROW(Data!$B$1:$B$374))-ROW(Data!$B$1),ROWS(Data!$K$2:K74)))),"")</f>
        <v/>
      </c>
      <c r="H79" s="11" t="str" cm="1">
        <f t="array" ref="H79">IFERROR(_xlfn.SINGLE(INDEX(Data!$J$2:$J$374,_xlfn.AGGREGATE(15,3,((Data!$B$1:$B$374=$B$3)/(Data!$B$1:$B$374=$B$3)*ROW(Data!$B$1:$B$374))-ROW(Data!$B$1),ROWS(Data!$K$2:K74)))),"")</f>
        <v/>
      </c>
    </row>
    <row r="80" spans="1:8" x14ac:dyDescent="0.2">
      <c r="A80" s="10" t="str" cm="1">
        <f t="array" ref="A80">IFERROR(_xlfn.SINGLE(INDEX(Data!$A$2:$A$374,_xlfn.AGGREGATE(15,3,((Data!$B$1:$B$374=$B$3)/(Data!$B$1:$B$374=$B$3)*ROW(Data!$B$1:$B$374))-ROW(Data!$B$1),ROWS(Data!$K$2:K75)))),"")</f>
        <v/>
      </c>
      <c r="B80" s="11" t="str" cm="1">
        <f t="array" ref="B80">IFERROR(_xlfn.SINGLE(INDEX(Data!$B$2:$B$374,_xlfn.AGGREGATE(15,3,((Data!$B$1:$B$374=$B$3)/(Data!$B$1:$B$374=$B$3)*ROW(Data!$B$1:$B$374))-ROW(Data!$B$1),ROWS(Data!$K$2:K75)))),"")</f>
        <v/>
      </c>
      <c r="C80" s="11" t="str" cm="1">
        <f t="array" ref="C80">IFERROR(_xlfn.SINGLE(INDEX(Data!$D$2:$D$374,_xlfn.AGGREGATE(15,3,((Data!$B$1:$B$374=$B$3)/(Data!$B$1:$B$374=$B$3)*ROW(Data!$B$1:$B$374))-ROW(Data!$B$1),ROWS(Data!$K$2:K75)))),"")</f>
        <v/>
      </c>
      <c r="D80" s="11" t="str" cm="1">
        <f t="array" ref="D80">IFERROR(_xlfn.SINGLE(INDEX(Data!$E$2:$E$374,_xlfn.AGGREGATE(15,3,((Data!$B$1:$B$374=$B$3)/(Data!$B$1:$B$374=$B$3)*ROW(Data!$B$1:$B$374))-ROW(Data!$B$1),ROWS(Data!$K$2:K75)))),"")</f>
        <v/>
      </c>
      <c r="E80" s="11" t="str" cm="1">
        <f t="array" ref="E80">IFERROR(_xlfn.SINGLE(INDEX(Data!$F$2:$F$374,_xlfn.AGGREGATE(15,3,((Data!$B$1:$B$374=$B$3)/(Data!$B$1:$B$374=$B$3)*ROW(Data!$B$1:$B$374))-ROW(Data!$B$1),ROWS(Data!$K$2:K75)))),"")</f>
        <v/>
      </c>
      <c r="F80" s="11" t="str" cm="1">
        <f t="array" ref="F80">IFERROR(_xlfn.SINGLE(INDEX(Data!$G$2:$G$374,_xlfn.AGGREGATE(15,3,((Data!$B$1:$B$374=$B$3)/(Data!$B$1:$B$374=$B$3)*ROW(Data!$B$1:$B$374))-ROW(Data!$B$1),ROWS(Data!$K$2:K75)))),"")</f>
        <v/>
      </c>
      <c r="G80" s="11" t="str" cm="1">
        <f t="array" ref="G80">IFERROR(_xlfn.SINGLE(INDEX(Data!$H$2:$H$374,_xlfn.AGGREGATE(15,3,((Data!$B$1:$B$374=$B$3)/(Data!$B$1:$B$374=$B$3)*ROW(Data!$B$1:$B$374))-ROW(Data!$B$1),ROWS(Data!$K$2:K75)))),"")</f>
        <v/>
      </c>
      <c r="H80" s="11" t="str" cm="1">
        <f t="array" ref="H80">IFERROR(_xlfn.SINGLE(INDEX(Data!$J$2:$J$374,_xlfn.AGGREGATE(15,3,((Data!$B$1:$B$374=$B$3)/(Data!$B$1:$B$374=$B$3)*ROW(Data!$B$1:$B$374))-ROW(Data!$B$1),ROWS(Data!$K$2:K75)))),"")</f>
        <v/>
      </c>
    </row>
    <row r="81" spans="1:8" x14ac:dyDescent="0.2">
      <c r="A81" s="10" t="str" cm="1">
        <f t="array" ref="A81">IFERROR(_xlfn.SINGLE(INDEX(Data!$A$2:$A$374,_xlfn.AGGREGATE(15,3,((Data!$B$1:$B$374=$B$3)/(Data!$B$1:$B$374=$B$3)*ROW(Data!$B$1:$B$374))-ROW(Data!$B$1),ROWS(Data!$K$2:K76)))),"")</f>
        <v/>
      </c>
      <c r="B81" s="11" t="str" cm="1">
        <f t="array" ref="B81">IFERROR(_xlfn.SINGLE(INDEX(Data!$B$2:$B$374,_xlfn.AGGREGATE(15,3,((Data!$B$1:$B$374=$B$3)/(Data!$B$1:$B$374=$B$3)*ROW(Data!$B$1:$B$374))-ROW(Data!$B$1),ROWS(Data!$K$2:K76)))),"")</f>
        <v/>
      </c>
      <c r="C81" s="11" t="str" cm="1">
        <f t="array" ref="C81">IFERROR(_xlfn.SINGLE(INDEX(Data!$D$2:$D$374,_xlfn.AGGREGATE(15,3,((Data!$B$1:$B$374=$B$3)/(Data!$B$1:$B$374=$B$3)*ROW(Data!$B$1:$B$374))-ROW(Data!$B$1),ROWS(Data!$K$2:K76)))),"")</f>
        <v/>
      </c>
      <c r="D81" s="11" t="str" cm="1">
        <f t="array" ref="D81">IFERROR(_xlfn.SINGLE(INDEX(Data!$E$2:$E$374,_xlfn.AGGREGATE(15,3,((Data!$B$1:$B$374=$B$3)/(Data!$B$1:$B$374=$B$3)*ROW(Data!$B$1:$B$374))-ROW(Data!$B$1),ROWS(Data!$K$2:K76)))),"")</f>
        <v/>
      </c>
      <c r="E81" s="11" t="str" cm="1">
        <f t="array" ref="E81">IFERROR(_xlfn.SINGLE(INDEX(Data!$F$2:$F$374,_xlfn.AGGREGATE(15,3,((Data!$B$1:$B$374=$B$3)/(Data!$B$1:$B$374=$B$3)*ROW(Data!$B$1:$B$374))-ROW(Data!$B$1),ROWS(Data!$K$2:K76)))),"")</f>
        <v/>
      </c>
      <c r="F81" s="11" t="str" cm="1">
        <f t="array" ref="F81">IFERROR(_xlfn.SINGLE(INDEX(Data!$G$2:$G$374,_xlfn.AGGREGATE(15,3,((Data!$B$1:$B$374=$B$3)/(Data!$B$1:$B$374=$B$3)*ROW(Data!$B$1:$B$374))-ROW(Data!$B$1),ROWS(Data!$K$2:K76)))),"")</f>
        <v/>
      </c>
      <c r="G81" s="11" t="str" cm="1">
        <f t="array" ref="G81">IFERROR(_xlfn.SINGLE(INDEX(Data!$H$2:$H$374,_xlfn.AGGREGATE(15,3,((Data!$B$1:$B$374=$B$3)/(Data!$B$1:$B$374=$B$3)*ROW(Data!$B$1:$B$374))-ROW(Data!$B$1),ROWS(Data!$K$2:K76)))),"")</f>
        <v/>
      </c>
      <c r="H81" s="11" t="str" cm="1">
        <f t="array" ref="H81">IFERROR(_xlfn.SINGLE(INDEX(Data!$J$2:$J$374,_xlfn.AGGREGATE(15,3,((Data!$B$1:$B$374=$B$3)/(Data!$B$1:$B$374=$B$3)*ROW(Data!$B$1:$B$374))-ROW(Data!$B$1),ROWS(Data!$K$2:K76)))),"")</f>
        <v/>
      </c>
    </row>
    <row r="82" spans="1:8" x14ac:dyDescent="0.2">
      <c r="A82" s="10" t="str" cm="1">
        <f t="array" ref="A82">IFERROR(_xlfn.SINGLE(INDEX(Data!$A$2:$A$374,_xlfn.AGGREGATE(15,3,((Data!$B$1:$B$374=$B$3)/(Data!$B$1:$B$374=$B$3)*ROW(Data!$B$1:$B$374))-ROW(Data!$B$1),ROWS(Data!$K$2:K77)))),"")</f>
        <v/>
      </c>
      <c r="B82" s="11" t="str" cm="1">
        <f t="array" ref="B82">IFERROR(_xlfn.SINGLE(INDEX(Data!$B$2:$B$374,_xlfn.AGGREGATE(15,3,((Data!$B$1:$B$374=$B$3)/(Data!$B$1:$B$374=$B$3)*ROW(Data!$B$1:$B$374))-ROW(Data!$B$1),ROWS(Data!$K$2:K77)))),"")</f>
        <v/>
      </c>
      <c r="C82" s="11" t="str" cm="1">
        <f t="array" ref="C82">IFERROR(_xlfn.SINGLE(INDEX(Data!$D$2:$D$374,_xlfn.AGGREGATE(15,3,((Data!$B$1:$B$374=$B$3)/(Data!$B$1:$B$374=$B$3)*ROW(Data!$B$1:$B$374))-ROW(Data!$B$1),ROWS(Data!$K$2:K77)))),"")</f>
        <v/>
      </c>
      <c r="D82" s="11" t="str" cm="1">
        <f t="array" ref="D82">IFERROR(_xlfn.SINGLE(INDEX(Data!$E$2:$E$374,_xlfn.AGGREGATE(15,3,((Data!$B$1:$B$374=$B$3)/(Data!$B$1:$B$374=$B$3)*ROW(Data!$B$1:$B$374))-ROW(Data!$B$1),ROWS(Data!$K$2:K77)))),"")</f>
        <v/>
      </c>
      <c r="E82" s="11" t="str" cm="1">
        <f t="array" ref="E82">IFERROR(_xlfn.SINGLE(INDEX(Data!$F$2:$F$374,_xlfn.AGGREGATE(15,3,((Data!$B$1:$B$374=$B$3)/(Data!$B$1:$B$374=$B$3)*ROW(Data!$B$1:$B$374))-ROW(Data!$B$1),ROWS(Data!$K$2:K77)))),"")</f>
        <v/>
      </c>
      <c r="F82" s="11" t="str" cm="1">
        <f t="array" ref="F82">IFERROR(_xlfn.SINGLE(INDEX(Data!$G$2:$G$374,_xlfn.AGGREGATE(15,3,((Data!$B$1:$B$374=$B$3)/(Data!$B$1:$B$374=$B$3)*ROW(Data!$B$1:$B$374))-ROW(Data!$B$1),ROWS(Data!$K$2:K77)))),"")</f>
        <v/>
      </c>
      <c r="G82" s="11" t="str" cm="1">
        <f t="array" ref="G82">IFERROR(_xlfn.SINGLE(INDEX(Data!$H$2:$H$374,_xlfn.AGGREGATE(15,3,((Data!$B$1:$B$374=$B$3)/(Data!$B$1:$B$374=$B$3)*ROW(Data!$B$1:$B$374))-ROW(Data!$B$1),ROWS(Data!$K$2:K77)))),"")</f>
        <v/>
      </c>
      <c r="H82" s="11" t="str" cm="1">
        <f t="array" ref="H82">IFERROR(_xlfn.SINGLE(INDEX(Data!$J$2:$J$374,_xlfn.AGGREGATE(15,3,((Data!$B$1:$B$374=$B$3)/(Data!$B$1:$B$374=$B$3)*ROW(Data!$B$1:$B$374))-ROW(Data!$B$1),ROWS(Data!$K$2:K77)))),"")</f>
        <v/>
      </c>
    </row>
    <row r="83" spans="1:8" x14ac:dyDescent="0.2">
      <c r="A83" s="10" t="str" cm="1">
        <f t="array" ref="A83">IFERROR(_xlfn.SINGLE(INDEX(Data!$A$2:$A$374,_xlfn.AGGREGATE(15,3,((Data!$B$1:$B$374=$B$3)/(Data!$B$1:$B$374=$B$3)*ROW(Data!$B$1:$B$374))-ROW(Data!$B$1),ROWS(Data!$K$2:K78)))),"")</f>
        <v/>
      </c>
      <c r="B83" s="11" t="str" cm="1">
        <f t="array" ref="B83">IFERROR(_xlfn.SINGLE(INDEX(Data!$B$2:$B$374,_xlfn.AGGREGATE(15,3,((Data!$B$1:$B$374=$B$3)/(Data!$B$1:$B$374=$B$3)*ROW(Data!$B$1:$B$374))-ROW(Data!$B$1),ROWS(Data!$K$2:K78)))),"")</f>
        <v/>
      </c>
      <c r="C83" s="11" t="str" cm="1">
        <f t="array" ref="C83">IFERROR(_xlfn.SINGLE(INDEX(Data!$D$2:$D$374,_xlfn.AGGREGATE(15,3,((Data!$B$1:$B$374=$B$3)/(Data!$B$1:$B$374=$B$3)*ROW(Data!$B$1:$B$374))-ROW(Data!$B$1),ROWS(Data!$K$2:K78)))),"")</f>
        <v/>
      </c>
      <c r="D83" s="11" t="str" cm="1">
        <f t="array" ref="D83">IFERROR(_xlfn.SINGLE(INDEX(Data!$E$2:$E$374,_xlfn.AGGREGATE(15,3,((Data!$B$1:$B$374=$B$3)/(Data!$B$1:$B$374=$B$3)*ROW(Data!$B$1:$B$374))-ROW(Data!$B$1),ROWS(Data!$K$2:K78)))),"")</f>
        <v/>
      </c>
      <c r="E83" s="11" t="str" cm="1">
        <f t="array" ref="E83">IFERROR(_xlfn.SINGLE(INDEX(Data!$F$2:$F$374,_xlfn.AGGREGATE(15,3,((Data!$B$1:$B$374=$B$3)/(Data!$B$1:$B$374=$B$3)*ROW(Data!$B$1:$B$374))-ROW(Data!$B$1),ROWS(Data!$K$2:K78)))),"")</f>
        <v/>
      </c>
      <c r="F83" s="11" t="str" cm="1">
        <f t="array" ref="F83">IFERROR(_xlfn.SINGLE(INDEX(Data!$G$2:$G$374,_xlfn.AGGREGATE(15,3,((Data!$B$1:$B$374=$B$3)/(Data!$B$1:$B$374=$B$3)*ROW(Data!$B$1:$B$374))-ROW(Data!$B$1),ROWS(Data!$K$2:K78)))),"")</f>
        <v/>
      </c>
      <c r="G83" s="11" t="str" cm="1">
        <f t="array" ref="G83">IFERROR(_xlfn.SINGLE(INDEX(Data!$H$2:$H$374,_xlfn.AGGREGATE(15,3,((Data!$B$1:$B$374=$B$3)/(Data!$B$1:$B$374=$B$3)*ROW(Data!$B$1:$B$374))-ROW(Data!$B$1),ROWS(Data!$K$2:K78)))),"")</f>
        <v/>
      </c>
      <c r="H83" s="11" t="str" cm="1">
        <f t="array" ref="H83">IFERROR(_xlfn.SINGLE(INDEX(Data!$J$2:$J$374,_xlfn.AGGREGATE(15,3,((Data!$B$1:$B$374=$B$3)/(Data!$B$1:$B$374=$B$3)*ROW(Data!$B$1:$B$374))-ROW(Data!$B$1),ROWS(Data!$K$2:K78)))),"")</f>
        <v/>
      </c>
    </row>
    <row r="84" spans="1:8" x14ac:dyDescent="0.2">
      <c r="A84" s="10" t="str" cm="1">
        <f t="array" ref="A84">IFERROR(_xlfn.SINGLE(INDEX(Data!$A$2:$A$374,_xlfn.AGGREGATE(15,3,((Data!$B$1:$B$374=$B$3)/(Data!$B$1:$B$374=$B$3)*ROW(Data!$B$1:$B$374))-ROW(Data!$B$1),ROWS(Data!$K$2:K79)))),"")</f>
        <v/>
      </c>
      <c r="B84" s="11" t="str" cm="1">
        <f t="array" ref="B84">IFERROR(_xlfn.SINGLE(INDEX(Data!$B$2:$B$374,_xlfn.AGGREGATE(15,3,((Data!$B$1:$B$374=$B$3)/(Data!$B$1:$B$374=$B$3)*ROW(Data!$B$1:$B$374))-ROW(Data!$B$1),ROWS(Data!$K$2:K79)))),"")</f>
        <v/>
      </c>
      <c r="C84" s="11" t="str" cm="1">
        <f t="array" ref="C84">IFERROR(_xlfn.SINGLE(INDEX(Data!$D$2:$D$374,_xlfn.AGGREGATE(15,3,((Data!$B$1:$B$374=$B$3)/(Data!$B$1:$B$374=$B$3)*ROW(Data!$B$1:$B$374))-ROW(Data!$B$1),ROWS(Data!$K$2:K79)))),"")</f>
        <v/>
      </c>
      <c r="D84" s="11" t="str" cm="1">
        <f t="array" ref="D84">IFERROR(_xlfn.SINGLE(INDEX(Data!$E$2:$E$374,_xlfn.AGGREGATE(15,3,((Data!$B$1:$B$374=$B$3)/(Data!$B$1:$B$374=$B$3)*ROW(Data!$B$1:$B$374))-ROW(Data!$B$1),ROWS(Data!$K$2:K79)))),"")</f>
        <v/>
      </c>
      <c r="E84" s="11" t="str" cm="1">
        <f t="array" ref="E84">IFERROR(_xlfn.SINGLE(INDEX(Data!$F$2:$F$374,_xlfn.AGGREGATE(15,3,((Data!$B$1:$B$374=$B$3)/(Data!$B$1:$B$374=$B$3)*ROW(Data!$B$1:$B$374))-ROW(Data!$B$1),ROWS(Data!$K$2:K79)))),"")</f>
        <v/>
      </c>
      <c r="F84" s="11" t="str" cm="1">
        <f t="array" ref="F84">IFERROR(_xlfn.SINGLE(INDEX(Data!$G$2:$G$374,_xlfn.AGGREGATE(15,3,((Data!$B$1:$B$374=$B$3)/(Data!$B$1:$B$374=$B$3)*ROW(Data!$B$1:$B$374))-ROW(Data!$B$1),ROWS(Data!$K$2:K79)))),"")</f>
        <v/>
      </c>
      <c r="G84" s="11" t="str" cm="1">
        <f t="array" ref="G84">IFERROR(_xlfn.SINGLE(INDEX(Data!$H$2:$H$374,_xlfn.AGGREGATE(15,3,((Data!$B$1:$B$374=$B$3)/(Data!$B$1:$B$374=$B$3)*ROW(Data!$B$1:$B$374))-ROW(Data!$B$1),ROWS(Data!$K$2:K79)))),"")</f>
        <v/>
      </c>
      <c r="H84" s="11" t="str" cm="1">
        <f t="array" ref="H84">IFERROR(_xlfn.SINGLE(INDEX(Data!$J$2:$J$374,_xlfn.AGGREGATE(15,3,((Data!$B$1:$B$374=$B$3)/(Data!$B$1:$B$374=$B$3)*ROW(Data!$B$1:$B$374))-ROW(Data!$B$1),ROWS(Data!$K$2:K79)))),"")</f>
        <v/>
      </c>
    </row>
    <row r="85" spans="1:8" x14ac:dyDescent="0.2">
      <c r="A85" s="10" t="str" cm="1">
        <f t="array" ref="A85">IFERROR(_xlfn.SINGLE(INDEX(Data!$A$2:$A$374,_xlfn.AGGREGATE(15,3,((Data!$B$1:$B$374=$B$3)/(Data!$B$1:$B$374=$B$3)*ROW(Data!$B$1:$B$374))-ROW(Data!$B$1),ROWS(Data!$K$2:K80)))),"")</f>
        <v/>
      </c>
      <c r="B85" s="11" t="str" cm="1">
        <f t="array" ref="B85">IFERROR(_xlfn.SINGLE(INDEX(Data!$B$2:$B$374,_xlfn.AGGREGATE(15,3,((Data!$B$1:$B$374=$B$3)/(Data!$B$1:$B$374=$B$3)*ROW(Data!$B$1:$B$374))-ROW(Data!$B$1),ROWS(Data!$K$2:K80)))),"")</f>
        <v/>
      </c>
      <c r="C85" s="11" t="str" cm="1">
        <f t="array" ref="C85">IFERROR(_xlfn.SINGLE(INDEX(Data!$D$2:$D$374,_xlfn.AGGREGATE(15,3,((Data!$B$1:$B$374=$B$3)/(Data!$B$1:$B$374=$B$3)*ROW(Data!$B$1:$B$374))-ROW(Data!$B$1),ROWS(Data!$K$2:K80)))),"")</f>
        <v/>
      </c>
      <c r="D85" s="11" t="str" cm="1">
        <f t="array" ref="D85">IFERROR(_xlfn.SINGLE(INDEX(Data!$E$2:$E$374,_xlfn.AGGREGATE(15,3,((Data!$B$1:$B$374=$B$3)/(Data!$B$1:$B$374=$B$3)*ROW(Data!$B$1:$B$374))-ROW(Data!$B$1),ROWS(Data!$K$2:K80)))),"")</f>
        <v/>
      </c>
      <c r="E85" s="11" t="str" cm="1">
        <f t="array" ref="E85">IFERROR(_xlfn.SINGLE(INDEX(Data!$F$2:$F$374,_xlfn.AGGREGATE(15,3,((Data!$B$1:$B$374=$B$3)/(Data!$B$1:$B$374=$B$3)*ROW(Data!$B$1:$B$374))-ROW(Data!$B$1),ROWS(Data!$K$2:K80)))),"")</f>
        <v/>
      </c>
      <c r="F85" s="11" t="str" cm="1">
        <f t="array" ref="F85">IFERROR(_xlfn.SINGLE(INDEX(Data!$G$2:$G$374,_xlfn.AGGREGATE(15,3,((Data!$B$1:$B$374=$B$3)/(Data!$B$1:$B$374=$B$3)*ROW(Data!$B$1:$B$374))-ROW(Data!$B$1),ROWS(Data!$K$2:K80)))),"")</f>
        <v/>
      </c>
      <c r="G85" s="11" t="str" cm="1">
        <f t="array" ref="G85">IFERROR(_xlfn.SINGLE(INDEX(Data!$H$2:$H$374,_xlfn.AGGREGATE(15,3,((Data!$B$1:$B$374=$B$3)/(Data!$B$1:$B$374=$B$3)*ROW(Data!$B$1:$B$374))-ROW(Data!$B$1),ROWS(Data!$K$2:K80)))),"")</f>
        <v/>
      </c>
      <c r="H85" s="11" t="str" cm="1">
        <f t="array" ref="H85">IFERROR(_xlfn.SINGLE(INDEX(Data!$J$2:$J$374,_xlfn.AGGREGATE(15,3,((Data!$B$1:$B$374=$B$3)/(Data!$B$1:$B$374=$B$3)*ROW(Data!$B$1:$B$374))-ROW(Data!$B$1),ROWS(Data!$K$2:K80)))),"")</f>
        <v/>
      </c>
    </row>
    <row r="86" spans="1:8" x14ac:dyDescent="0.2">
      <c r="A86" s="10" t="str" cm="1">
        <f t="array" ref="A86">IFERROR(_xlfn.SINGLE(INDEX(Data!$A$2:$A$374,_xlfn.AGGREGATE(15,3,((Data!$B$1:$B$374=$B$3)/(Data!$B$1:$B$374=$B$3)*ROW(Data!$B$1:$B$374))-ROW(Data!$B$1),ROWS(Data!$K$2:K81)))),"")</f>
        <v/>
      </c>
      <c r="B86" s="11" t="str" cm="1">
        <f t="array" ref="B86">IFERROR(_xlfn.SINGLE(INDEX(Data!$B$2:$B$374,_xlfn.AGGREGATE(15,3,((Data!$B$1:$B$374=$B$3)/(Data!$B$1:$B$374=$B$3)*ROW(Data!$B$1:$B$374))-ROW(Data!$B$1),ROWS(Data!$K$2:K81)))),"")</f>
        <v/>
      </c>
      <c r="C86" s="11" t="str" cm="1">
        <f t="array" ref="C86">IFERROR(_xlfn.SINGLE(INDEX(Data!$D$2:$D$374,_xlfn.AGGREGATE(15,3,((Data!$B$1:$B$374=$B$3)/(Data!$B$1:$B$374=$B$3)*ROW(Data!$B$1:$B$374))-ROW(Data!$B$1),ROWS(Data!$K$2:K81)))),"")</f>
        <v/>
      </c>
      <c r="D86" s="11" t="str" cm="1">
        <f t="array" ref="D86">IFERROR(_xlfn.SINGLE(INDEX(Data!$E$2:$E$374,_xlfn.AGGREGATE(15,3,((Data!$B$1:$B$374=$B$3)/(Data!$B$1:$B$374=$B$3)*ROW(Data!$B$1:$B$374))-ROW(Data!$B$1),ROWS(Data!$K$2:K81)))),"")</f>
        <v/>
      </c>
      <c r="E86" s="11" t="str" cm="1">
        <f t="array" ref="E86">IFERROR(_xlfn.SINGLE(INDEX(Data!$F$2:$F$374,_xlfn.AGGREGATE(15,3,((Data!$B$1:$B$374=$B$3)/(Data!$B$1:$B$374=$B$3)*ROW(Data!$B$1:$B$374))-ROW(Data!$B$1),ROWS(Data!$K$2:K81)))),"")</f>
        <v/>
      </c>
      <c r="F86" s="11" t="str" cm="1">
        <f t="array" ref="F86">IFERROR(_xlfn.SINGLE(INDEX(Data!$G$2:$G$374,_xlfn.AGGREGATE(15,3,((Data!$B$1:$B$374=$B$3)/(Data!$B$1:$B$374=$B$3)*ROW(Data!$B$1:$B$374))-ROW(Data!$B$1),ROWS(Data!$K$2:K81)))),"")</f>
        <v/>
      </c>
      <c r="G86" s="11" t="str" cm="1">
        <f t="array" ref="G86">IFERROR(_xlfn.SINGLE(INDEX(Data!$H$2:$H$374,_xlfn.AGGREGATE(15,3,((Data!$B$1:$B$374=$B$3)/(Data!$B$1:$B$374=$B$3)*ROW(Data!$B$1:$B$374))-ROW(Data!$B$1),ROWS(Data!$K$2:K81)))),"")</f>
        <v/>
      </c>
      <c r="H86" s="11" t="str" cm="1">
        <f t="array" ref="H86">IFERROR(_xlfn.SINGLE(INDEX(Data!$J$2:$J$374,_xlfn.AGGREGATE(15,3,((Data!$B$1:$B$374=$B$3)/(Data!$B$1:$B$374=$B$3)*ROW(Data!$B$1:$B$374))-ROW(Data!$B$1),ROWS(Data!$K$2:K81)))),"")</f>
        <v/>
      </c>
    </row>
    <row r="87" spans="1:8" x14ac:dyDescent="0.2">
      <c r="A87" s="10" t="str" cm="1">
        <f t="array" ref="A87">IFERROR(_xlfn.SINGLE(INDEX(Data!$A$2:$A$374,_xlfn.AGGREGATE(15,3,((Data!$B$1:$B$374=$B$3)/(Data!$B$1:$B$374=$B$3)*ROW(Data!$B$1:$B$374))-ROW(Data!$B$1),ROWS(Data!$K$2:K82)))),"")</f>
        <v/>
      </c>
      <c r="B87" s="11" t="str" cm="1">
        <f t="array" ref="B87">IFERROR(_xlfn.SINGLE(INDEX(Data!$B$2:$B$374,_xlfn.AGGREGATE(15,3,((Data!$B$1:$B$374=$B$3)/(Data!$B$1:$B$374=$B$3)*ROW(Data!$B$1:$B$374))-ROW(Data!$B$1),ROWS(Data!$K$2:K82)))),"")</f>
        <v/>
      </c>
      <c r="C87" s="11" t="str" cm="1">
        <f t="array" ref="C87">IFERROR(_xlfn.SINGLE(INDEX(Data!$D$2:$D$374,_xlfn.AGGREGATE(15,3,((Data!$B$1:$B$374=$B$3)/(Data!$B$1:$B$374=$B$3)*ROW(Data!$B$1:$B$374))-ROW(Data!$B$1),ROWS(Data!$K$2:K82)))),"")</f>
        <v/>
      </c>
      <c r="D87" s="11" t="str" cm="1">
        <f t="array" ref="D87">IFERROR(_xlfn.SINGLE(INDEX(Data!$E$2:$E$374,_xlfn.AGGREGATE(15,3,((Data!$B$1:$B$374=$B$3)/(Data!$B$1:$B$374=$B$3)*ROW(Data!$B$1:$B$374))-ROW(Data!$B$1),ROWS(Data!$K$2:K82)))),"")</f>
        <v/>
      </c>
      <c r="E87" s="11" t="str" cm="1">
        <f t="array" ref="E87">IFERROR(_xlfn.SINGLE(INDEX(Data!$F$2:$F$374,_xlfn.AGGREGATE(15,3,((Data!$B$1:$B$374=$B$3)/(Data!$B$1:$B$374=$B$3)*ROW(Data!$B$1:$B$374))-ROW(Data!$B$1),ROWS(Data!$K$2:K82)))),"")</f>
        <v/>
      </c>
      <c r="F87" s="11" t="str" cm="1">
        <f t="array" ref="F87">IFERROR(_xlfn.SINGLE(INDEX(Data!$G$2:$G$374,_xlfn.AGGREGATE(15,3,((Data!$B$1:$B$374=$B$3)/(Data!$B$1:$B$374=$B$3)*ROW(Data!$B$1:$B$374))-ROW(Data!$B$1),ROWS(Data!$K$2:K82)))),"")</f>
        <v/>
      </c>
      <c r="G87" s="11" t="str" cm="1">
        <f t="array" ref="G87">IFERROR(_xlfn.SINGLE(INDEX(Data!$H$2:$H$374,_xlfn.AGGREGATE(15,3,((Data!$B$1:$B$374=$B$3)/(Data!$B$1:$B$374=$B$3)*ROW(Data!$B$1:$B$374))-ROW(Data!$B$1),ROWS(Data!$K$2:K82)))),"")</f>
        <v/>
      </c>
      <c r="H87" s="11" t="str" cm="1">
        <f t="array" ref="H87">IFERROR(_xlfn.SINGLE(INDEX(Data!$J$2:$J$374,_xlfn.AGGREGATE(15,3,((Data!$B$1:$B$374=$B$3)/(Data!$B$1:$B$374=$B$3)*ROW(Data!$B$1:$B$374))-ROW(Data!$B$1),ROWS(Data!$K$2:K82)))),"")</f>
        <v/>
      </c>
    </row>
    <row r="88" spans="1:8" x14ac:dyDescent="0.2">
      <c r="A88" s="10" t="str" cm="1">
        <f t="array" ref="A88">IFERROR(_xlfn.SINGLE(INDEX(Data!$A$2:$A$374,_xlfn.AGGREGATE(15,3,((Data!$B$1:$B$374=$B$3)/(Data!$B$1:$B$374=$B$3)*ROW(Data!$B$1:$B$374))-ROW(Data!$B$1),ROWS(Data!$K$2:K83)))),"")</f>
        <v/>
      </c>
      <c r="B88" s="11" t="str" cm="1">
        <f t="array" ref="B88">IFERROR(_xlfn.SINGLE(INDEX(Data!$B$2:$B$374,_xlfn.AGGREGATE(15,3,((Data!$B$1:$B$374=$B$3)/(Data!$B$1:$B$374=$B$3)*ROW(Data!$B$1:$B$374))-ROW(Data!$B$1),ROWS(Data!$K$2:K83)))),"")</f>
        <v/>
      </c>
      <c r="C88" s="11" t="str" cm="1">
        <f t="array" ref="C88">IFERROR(_xlfn.SINGLE(INDEX(Data!$D$2:$D$374,_xlfn.AGGREGATE(15,3,((Data!$B$1:$B$374=$B$3)/(Data!$B$1:$B$374=$B$3)*ROW(Data!$B$1:$B$374))-ROW(Data!$B$1),ROWS(Data!$K$2:K83)))),"")</f>
        <v/>
      </c>
      <c r="D88" s="11" t="str" cm="1">
        <f t="array" ref="D88">IFERROR(_xlfn.SINGLE(INDEX(Data!$E$2:$E$374,_xlfn.AGGREGATE(15,3,((Data!$B$1:$B$374=$B$3)/(Data!$B$1:$B$374=$B$3)*ROW(Data!$B$1:$B$374))-ROW(Data!$B$1),ROWS(Data!$K$2:K83)))),"")</f>
        <v/>
      </c>
      <c r="E88" s="11" t="str" cm="1">
        <f t="array" ref="E88">IFERROR(_xlfn.SINGLE(INDEX(Data!$F$2:$F$374,_xlfn.AGGREGATE(15,3,((Data!$B$1:$B$374=$B$3)/(Data!$B$1:$B$374=$B$3)*ROW(Data!$B$1:$B$374))-ROW(Data!$B$1),ROWS(Data!$K$2:K83)))),"")</f>
        <v/>
      </c>
      <c r="F88" s="11" t="str" cm="1">
        <f t="array" ref="F88">IFERROR(_xlfn.SINGLE(INDEX(Data!$G$2:$G$374,_xlfn.AGGREGATE(15,3,((Data!$B$1:$B$374=$B$3)/(Data!$B$1:$B$374=$B$3)*ROW(Data!$B$1:$B$374))-ROW(Data!$B$1),ROWS(Data!$K$2:K83)))),"")</f>
        <v/>
      </c>
      <c r="G88" s="11" t="str" cm="1">
        <f t="array" ref="G88">IFERROR(_xlfn.SINGLE(INDEX(Data!$H$2:$H$374,_xlfn.AGGREGATE(15,3,((Data!$B$1:$B$374=$B$3)/(Data!$B$1:$B$374=$B$3)*ROW(Data!$B$1:$B$374))-ROW(Data!$B$1),ROWS(Data!$K$2:K83)))),"")</f>
        <v/>
      </c>
      <c r="H88" s="11" t="str" cm="1">
        <f t="array" ref="H88">IFERROR(_xlfn.SINGLE(INDEX(Data!$J$2:$J$374,_xlfn.AGGREGATE(15,3,((Data!$B$1:$B$374=$B$3)/(Data!$B$1:$B$374=$B$3)*ROW(Data!$B$1:$B$374))-ROW(Data!$B$1),ROWS(Data!$K$2:K83)))),"")</f>
        <v/>
      </c>
    </row>
    <row r="89" spans="1:8" x14ac:dyDescent="0.2">
      <c r="A89" s="10" t="str" cm="1">
        <f t="array" ref="A89">IFERROR(_xlfn.SINGLE(INDEX(Data!$A$2:$A$374,_xlfn.AGGREGATE(15,3,((Data!$B$1:$B$374=$B$3)/(Data!$B$1:$B$374=$B$3)*ROW(Data!$B$1:$B$374))-ROW(Data!$B$1),ROWS(Data!$K$2:K84)))),"")</f>
        <v/>
      </c>
      <c r="B89" s="11" t="str" cm="1">
        <f t="array" ref="B89">IFERROR(_xlfn.SINGLE(INDEX(Data!$B$2:$B$374,_xlfn.AGGREGATE(15,3,((Data!$B$1:$B$374=$B$3)/(Data!$B$1:$B$374=$B$3)*ROW(Data!$B$1:$B$374))-ROW(Data!$B$1),ROWS(Data!$K$2:K84)))),"")</f>
        <v/>
      </c>
      <c r="C89" s="11" t="str" cm="1">
        <f t="array" ref="C89">IFERROR(_xlfn.SINGLE(INDEX(Data!$D$2:$D$374,_xlfn.AGGREGATE(15,3,((Data!$B$1:$B$374=$B$3)/(Data!$B$1:$B$374=$B$3)*ROW(Data!$B$1:$B$374))-ROW(Data!$B$1),ROWS(Data!$K$2:K84)))),"")</f>
        <v/>
      </c>
      <c r="D89" s="11" t="str" cm="1">
        <f t="array" ref="D89">IFERROR(_xlfn.SINGLE(INDEX(Data!$E$2:$E$374,_xlfn.AGGREGATE(15,3,((Data!$B$1:$B$374=$B$3)/(Data!$B$1:$B$374=$B$3)*ROW(Data!$B$1:$B$374))-ROW(Data!$B$1),ROWS(Data!$K$2:K84)))),"")</f>
        <v/>
      </c>
      <c r="E89" s="11" t="str" cm="1">
        <f t="array" ref="E89">IFERROR(_xlfn.SINGLE(INDEX(Data!$F$2:$F$374,_xlfn.AGGREGATE(15,3,((Data!$B$1:$B$374=$B$3)/(Data!$B$1:$B$374=$B$3)*ROW(Data!$B$1:$B$374))-ROW(Data!$B$1),ROWS(Data!$K$2:K84)))),"")</f>
        <v/>
      </c>
      <c r="F89" s="11" t="str" cm="1">
        <f t="array" ref="F89">IFERROR(_xlfn.SINGLE(INDEX(Data!$G$2:$G$374,_xlfn.AGGREGATE(15,3,((Data!$B$1:$B$374=$B$3)/(Data!$B$1:$B$374=$B$3)*ROW(Data!$B$1:$B$374))-ROW(Data!$B$1),ROWS(Data!$K$2:K84)))),"")</f>
        <v/>
      </c>
      <c r="G89" s="11" t="str" cm="1">
        <f t="array" ref="G89">IFERROR(_xlfn.SINGLE(INDEX(Data!$H$2:$H$374,_xlfn.AGGREGATE(15,3,((Data!$B$1:$B$374=$B$3)/(Data!$B$1:$B$374=$B$3)*ROW(Data!$B$1:$B$374))-ROW(Data!$B$1),ROWS(Data!$K$2:K84)))),"")</f>
        <v/>
      </c>
      <c r="H89" s="11" t="str" cm="1">
        <f t="array" ref="H89">IFERROR(_xlfn.SINGLE(INDEX(Data!$J$2:$J$374,_xlfn.AGGREGATE(15,3,((Data!$B$1:$B$374=$B$3)/(Data!$B$1:$B$374=$B$3)*ROW(Data!$B$1:$B$374))-ROW(Data!$B$1),ROWS(Data!$K$2:K84)))),"")</f>
        <v/>
      </c>
    </row>
    <row r="90" spans="1:8" x14ac:dyDescent="0.2">
      <c r="A90" s="10" t="str" cm="1">
        <f t="array" ref="A90">IFERROR(_xlfn.SINGLE(INDEX(Data!$A$2:$A$374,_xlfn.AGGREGATE(15,3,((Data!$B$1:$B$374=$B$3)/(Data!$B$1:$B$374=$B$3)*ROW(Data!$B$1:$B$374))-ROW(Data!$B$1),ROWS(Data!$K$2:K85)))),"")</f>
        <v/>
      </c>
      <c r="B90" s="11" t="str" cm="1">
        <f t="array" ref="B90">IFERROR(_xlfn.SINGLE(INDEX(Data!$B$2:$B$374,_xlfn.AGGREGATE(15,3,((Data!$B$1:$B$374=$B$3)/(Data!$B$1:$B$374=$B$3)*ROW(Data!$B$1:$B$374))-ROW(Data!$B$1),ROWS(Data!$K$2:K85)))),"")</f>
        <v/>
      </c>
      <c r="C90" s="11" t="str" cm="1">
        <f t="array" ref="C90">IFERROR(_xlfn.SINGLE(INDEX(Data!$D$2:$D$374,_xlfn.AGGREGATE(15,3,((Data!$B$1:$B$374=$B$3)/(Data!$B$1:$B$374=$B$3)*ROW(Data!$B$1:$B$374))-ROW(Data!$B$1),ROWS(Data!$K$2:K85)))),"")</f>
        <v/>
      </c>
      <c r="D90" s="11" t="str" cm="1">
        <f t="array" ref="D90">IFERROR(_xlfn.SINGLE(INDEX(Data!$E$2:$E$374,_xlfn.AGGREGATE(15,3,((Data!$B$1:$B$374=$B$3)/(Data!$B$1:$B$374=$B$3)*ROW(Data!$B$1:$B$374))-ROW(Data!$B$1),ROWS(Data!$K$2:K85)))),"")</f>
        <v/>
      </c>
      <c r="E90" s="11" t="str" cm="1">
        <f t="array" ref="E90">IFERROR(_xlfn.SINGLE(INDEX(Data!$F$2:$F$374,_xlfn.AGGREGATE(15,3,((Data!$B$1:$B$374=$B$3)/(Data!$B$1:$B$374=$B$3)*ROW(Data!$B$1:$B$374))-ROW(Data!$B$1),ROWS(Data!$K$2:K85)))),"")</f>
        <v/>
      </c>
      <c r="F90" s="11" t="str" cm="1">
        <f t="array" ref="F90">IFERROR(_xlfn.SINGLE(INDEX(Data!$G$2:$G$374,_xlfn.AGGREGATE(15,3,((Data!$B$1:$B$374=$B$3)/(Data!$B$1:$B$374=$B$3)*ROW(Data!$B$1:$B$374))-ROW(Data!$B$1),ROWS(Data!$K$2:K85)))),"")</f>
        <v/>
      </c>
      <c r="G90" s="11" t="str" cm="1">
        <f t="array" ref="G90">IFERROR(_xlfn.SINGLE(INDEX(Data!$H$2:$H$374,_xlfn.AGGREGATE(15,3,((Data!$B$1:$B$374=$B$3)/(Data!$B$1:$B$374=$B$3)*ROW(Data!$B$1:$B$374))-ROW(Data!$B$1),ROWS(Data!$K$2:K85)))),"")</f>
        <v/>
      </c>
      <c r="H90" s="11" t="str" cm="1">
        <f t="array" ref="H90">IFERROR(_xlfn.SINGLE(INDEX(Data!$J$2:$J$374,_xlfn.AGGREGATE(15,3,((Data!$B$1:$B$374=$B$3)/(Data!$B$1:$B$374=$B$3)*ROW(Data!$B$1:$B$374))-ROW(Data!$B$1),ROWS(Data!$K$2:K85)))),"")</f>
        <v/>
      </c>
    </row>
    <row r="91" spans="1:8" x14ac:dyDescent="0.2">
      <c r="A91" s="10" t="str" cm="1">
        <f t="array" ref="A91">IFERROR(_xlfn.SINGLE(INDEX(Data!$A$2:$A$374,_xlfn.AGGREGATE(15,3,((Data!$B$1:$B$374=$B$3)/(Data!$B$1:$B$374=$B$3)*ROW(Data!$B$1:$B$374))-ROW(Data!$B$1),ROWS(Data!$K$2:K86)))),"")</f>
        <v/>
      </c>
      <c r="B91" s="11" t="str" cm="1">
        <f t="array" ref="B91">IFERROR(_xlfn.SINGLE(INDEX(Data!$B$2:$B$374,_xlfn.AGGREGATE(15,3,((Data!$B$1:$B$374=$B$3)/(Data!$B$1:$B$374=$B$3)*ROW(Data!$B$1:$B$374))-ROW(Data!$B$1),ROWS(Data!$K$2:K86)))),"")</f>
        <v/>
      </c>
      <c r="C91" s="11" t="str" cm="1">
        <f t="array" ref="C91">IFERROR(_xlfn.SINGLE(INDEX(Data!$D$2:$D$374,_xlfn.AGGREGATE(15,3,((Data!$B$1:$B$374=$B$3)/(Data!$B$1:$B$374=$B$3)*ROW(Data!$B$1:$B$374))-ROW(Data!$B$1),ROWS(Data!$K$2:K86)))),"")</f>
        <v/>
      </c>
      <c r="D91" s="11" t="str" cm="1">
        <f t="array" ref="D91">IFERROR(_xlfn.SINGLE(INDEX(Data!$E$2:$E$374,_xlfn.AGGREGATE(15,3,((Data!$B$1:$B$374=$B$3)/(Data!$B$1:$B$374=$B$3)*ROW(Data!$B$1:$B$374))-ROW(Data!$B$1),ROWS(Data!$K$2:K86)))),"")</f>
        <v/>
      </c>
      <c r="E91" s="11" t="str" cm="1">
        <f t="array" ref="E91">IFERROR(_xlfn.SINGLE(INDEX(Data!$F$2:$F$374,_xlfn.AGGREGATE(15,3,((Data!$B$1:$B$374=$B$3)/(Data!$B$1:$B$374=$B$3)*ROW(Data!$B$1:$B$374))-ROW(Data!$B$1),ROWS(Data!$K$2:K86)))),"")</f>
        <v/>
      </c>
      <c r="F91" s="11" t="str" cm="1">
        <f t="array" ref="F91">IFERROR(_xlfn.SINGLE(INDEX(Data!$G$2:$G$374,_xlfn.AGGREGATE(15,3,((Data!$B$1:$B$374=$B$3)/(Data!$B$1:$B$374=$B$3)*ROW(Data!$B$1:$B$374))-ROW(Data!$B$1),ROWS(Data!$K$2:K86)))),"")</f>
        <v/>
      </c>
      <c r="G91" s="11" t="str" cm="1">
        <f t="array" ref="G91">IFERROR(_xlfn.SINGLE(INDEX(Data!$H$2:$H$374,_xlfn.AGGREGATE(15,3,((Data!$B$1:$B$374=$B$3)/(Data!$B$1:$B$374=$B$3)*ROW(Data!$B$1:$B$374))-ROW(Data!$B$1),ROWS(Data!$K$2:K86)))),"")</f>
        <v/>
      </c>
      <c r="H91" s="11" t="str" cm="1">
        <f t="array" ref="H91">IFERROR(_xlfn.SINGLE(INDEX(Data!$J$2:$J$374,_xlfn.AGGREGATE(15,3,((Data!$B$1:$B$374=$B$3)/(Data!$B$1:$B$374=$B$3)*ROW(Data!$B$1:$B$374))-ROW(Data!$B$1),ROWS(Data!$K$2:K86)))),"")</f>
        <v/>
      </c>
    </row>
    <row r="92" spans="1:8" x14ac:dyDescent="0.2">
      <c r="A92" s="10" t="str" cm="1">
        <f t="array" ref="A92">IFERROR(_xlfn.SINGLE(INDEX(Data!$A$2:$A$374,_xlfn.AGGREGATE(15,3,((Data!$B$1:$B$374=$B$3)/(Data!$B$1:$B$374=$B$3)*ROW(Data!$B$1:$B$374))-ROW(Data!$B$1),ROWS(Data!$K$2:K87)))),"")</f>
        <v/>
      </c>
      <c r="B92" s="11" t="str" cm="1">
        <f t="array" ref="B92">IFERROR(_xlfn.SINGLE(INDEX(Data!$B$2:$B$374,_xlfn.AGGREGATE(15,3,((Data!$B$1:$B$374=$B$3)/(Data!$B$1:$B$374=$B$3)*ROW(Data!$B$1:$B$374))-ROW(Data!$B$1),ROWS(Data!$K$2:K87)))),"")</f>
        <v/>
      </c>
      <c r="C92" s="11" t="str" cm="1">
        <f t="array" ref="C92">IFERROR(_xlfn.SINGLE(INDEX(Data!$D$2:$D$374,_xlfn.AGGREGATE(15,3,((Data!$B$1:$B$374=$B$3)/(Data!$B$1:$B$374=$B$3)*ROW(Data!$B$1:$B$374))-ROW(Data!$B$1),ROWS(Data!$K$2:K87)))),"")</f>
        <v/>
      </c>
      <c r="D92" s="11" t="str" cm="1">
        <f t="array" ref="D92">IFERROR(_xlfn.SINGLE(INDEX(Data!$E$2:$E$374,_xlfn.AGGREGATE(15,3,((Data!$B$1:$B$374=$B$3)/(Data!$B$1:$B$374=$B$3)*ROW(Data!$B$1:$B$374))-ROW(Data!$B$1),ROWS(Data!$K$2:K87)))),"")</f>
        <v/>
      </c>
      <c r="E92" s="11" t="str" cm="1">
        <f t="array" ref="E92">IFERROR(_xlfn.SINGLE(INDEX(Data!$F$2:$F$374,_xlfn.AGGREGATE(15,3,((Data!$B$1:$B$374=$B$3)/(Data!$B$1:$B$374=$B$3)*ROW(Data!$B$1:$B$374))-ROW(Data!$B$1),ROWS(Data!$K$2:K87)))),"")</f>
        <v/>
      </c>
      <c r="F92" s="11" t="str" cm="1">
        <f t="array" ref="F92">IFERROR(_xlfn.SINGLE(INDEX(Data!$G$2:$G$374,_xlfn.AGGREGATE(15,3,((Data!$B$1:$B$374=$B$3)/(Data!$B$1:$B$374=$B$3)*ROW(Data!$B$1:$B$374))-ROW(Data!$B$1),ROWS(Data!$K$2:K87)))),"")</f>
        <v/>
      </c>
      <c r="G92" s="11" t="str" cm="1">
        <f t="array" ref="G92">IFERROR(_xlfn.SINGLE(INDEX(Data!$H$2:$H$374,_xlfn.AGGREGATE(15,3,((Data!$B$1:$B$374=$B$3)/(Data!$B$1:$B$374=$B$3)*ROW(Data!$B$1:$B$374))-ROW(Data!$B$1),ROWS(Data!$K$2:K87)))),"")</f>
        <v/>
      </c>
      <c r="H92" s="11" t="str" cm="1">
        <f t="array" ref="H92">IFERROR(_xlfn.SINGLE(INDEX(Data!$J$2:$J$374,_xlfn.AGGREGATE(15,3,((Data!$B$1:$B$374=$B$3)/(Data!$B$1:$B$374=$B$3)*ROW(Data!$B$1:$B$374))-ROW(Data!$B$1),ROWS(Data!$K$2:K87)))),"")</f>
        <v/>
      </c>
    </row>
    <row r="93" spans="1:8" x14ac:dyDescent="0.2">
      <c r="A93" s="10" t="str" cm="1">
        <f t="array" ref="A93">IFERROR(_xlfn.SINGLE(INDEX(Data!$A$2:$A$374,_xlfn.AGGREGATE(15,3,((Data!$B$1:$B$374=$B$3)/(Data!$B$1:$B$374=$B$3)*ROW(Data!$B$1:$B$374))-ROW(Data!$B$1),ROWS(Data!$K$2:K88)))),"")</f>
        <v/>
      </c>
      <c r="B93" s="11" t="str" cm="1">
        <f t="array" ref="B93">IFERROR(_xlfn.SINGLE(INDEX(Data!$B$2:$B$374,_xlfn.AGGREGATE(15,3,((Data!$B$1:$B$374=$B$3)/(Data!$B$1:$B$374=$B$3)*ROW(Data!$B$1:$B$374))-ROW(Data!$B$1),ROWS(Data!$K$2:K88)))),"")</f>
        <v/>
      </c>
      <c r="C93" s="11" t="str" cm="1">
        <f t="array" ref="C93">IFERROR(_xlfn.SINGLE(INDEX(Data!$D$2:$D$374,_xlfn.AGGREGATE(15,3,((Data!$B$1:$B$374=$B$3)/(Data!$B$1:$B$374=$B$3)*ROW(Data!$B$1:$B$374))-ROW(Data!$B$1),ROWS(Data!$K$2:K88)))),"")</f>
        <v/>
      </c>
      <c r="D93" s="11" t="str" cm="1">
        <f t="array" ref="D93">IFERROR(_xlfn.SINGLE(INDEX(Data!$E$2:$E$374,_xlfn.AGGREGATE(15,3,((Data!$B$1:$B$374=$B$3)/(Data!$B$1:$B$374=$B$3)*ROW(Data!$B$1:$B$374))-ROW(Data!$B$1),ROWS(Data!$K$2:K88)))),"")</f>
        <v/>
      </c>
      <c r="E93" s="11" t="str" cm="1">
        <f t="array" ref="E93">IFERROR(_xlfn.SINGLE(INDEX(Data!$F$2:$F$374,_xlfn.AGGREGATE(15,3,((Data!$B$1:$B$374=$B$3)/(Data!$B$1:$B$374=$B$3)*ROW(Data!$B$1:$B$374))-ROW(Data!$B$1),ROWS(Data!$K$2:K88)))),"")</f>
        <v/>
      </c>
      <c r="F93" s="11" t="str" cm="1">
        <f t="array" ref="F93">IFERROR(_xlfn.SINGLE(INDEX(Data!$G$2:$G$374,_xlfn.AGGREGATE(15,3,((Data!$B$1:$B$374=$B$3)/(Data!$B$1:$B$374=$B$3)*ROW(Data!$B$1:$B$374))-ROW(Data!$B$1),ROWS(Data!$K$2:K88)))),"")</f>
        <v/>
      </c>
      <c r="G93" s="11" t="str" cm="1">
        <f t="array" ref="G93">IFERROR(_xlfn.SINGLE(INDEX(Data!$H$2:$H$374,_xlfn.AGGREGATE(15,3,((Data!$B$1:$B$374=$B$3)/(Data!$B$1:$B$374=$B$3)*ROW(Data!$B$1:$B$374))-ROW(Data!$B$1),ROWS(Data!$K$2:K88)))),"")</f>
        <v/>
      </c>
      <c r="H93" s="11" t="str" cm="1">
        <f t="array" ref="H93">IFERROR(_xlfn.SINGLE(INDEX(Data!$J$2:$J$374,_xlfn.AGGREGATE(15,3,((Data!$B$1:$B$374=$B$3)/(Data!$B$1:$B$374=$B$3)*ROW(Data!$B$1:$B$374))-ROW(Data!$B$1),ROWS(Data!$K$2:K88)))),"")</f>
        <v/>
      </c>
    </row>
    <row r="94" spans="1:8" x14ac:dyDescent="0.2">
      <c r="A94" s="10" t="str" cm="1">
        <f t="array" ref="A94">IFERROR(_xlfn.SINGLE(INDEX(Data!$A$2:$A$374,_xlfn.AGGREGATE(15,3,((Data!$B$1:$B$374=$B$3)/(Data!$B$1:$B$374=$B$3)*ROW(Data!$B$1:$B$374))-ROW(Data!$B$1),ROWS(Data!$K$2:K89)))),"")</f>
        <v/>
      </c>
      <c r="B94" s="11" t="str" cm="1">
        <f t="array" ref="B94">IFERROR(_xlfn.SINGLE(INDEX(Data!$B$2:$B$374,_xlfn.AGGREGATE(15,3,((Data!$B$1:$B$374=$B$3)/(Data!$B$1:$B$374=$B$3)*ROW(Data!$B$1:$B$374))-ROW(Data!$B$1),ROWS(Data!$K$2:K89)))),"")</f>
        <v/>
      </c>
      <c r="C94" s="11" t="str" cm="1">
        <f t="array" ref="C94">IFERROR(_xlfn.SINGLE(INDEX(Data!$D$2:$D$374,_xlfn.AGGREGATE(15,3,((Data!$B$1:$B$374=$B$3)/(Data!$B$1:$B$374=$B$3)*ROW(Data!$B$1:$B$374))-ROW(Data!$B$1),ROWS(Data!$K$2:K89)))),"")</f>
        <v/>
      </c>
      <c r="D94" s="11" t="str" cm="1">
        <f t="array" ref="D94">IFERROR(_xlfn.SINGLE(INDEX(Data!$E$2:$E$374,_xlfn.AGGREGATE(15,3,((Data!$B$1:$B$374=$B$3)/(Data!$B$1:$B$374=$B$3)*ROW(Data!$B$1:$B$374))-ROW(Data!$B$1),ROWS(Data!$K$2:K89)))),"")</f>
        <v/>
      </c>
      <c r="E94" s="11" t="str" cm="1">
        <f t="array" ref="E94">IFERROR(_xlfn.SINGLE(INDEX(Data!$F$2:$F$374,_xlfn.AGGREGATE(15,3,((Data!$B$1:$B$374=$B$3)/(Data!$B$1:$B$374=$B$3)*ROW(Data!$B$1:$B$374))-ROW(Data!$B$1),ROWS(Data!$K$2:K89)))),"")</f>
        <v/>
      </c>
      <c r="F94" s="11" t="str" cm="1">
        <f t="array" ref="F94">IFERROR(_xlfn.SINGLE(INDEX(Data!$G$2:$G$374,_xlfn.AGGREGATE(15,3,((Data!$B$1:$B$374=$B$3)/(Data!$B$1:$B$374=$B$3)*ROW(Data!$B$1:$B$374))-ROW(Data!$B$1),ROWS(Data!$K$2:K89)))),"")</f>
        <v/>
      </c>
      <c r="G94" s="11" t="str" cm="1">
        <f t="array" ref="G94">IFERROR(_xlfn.SINGLE(INDEX(Data!$H$2:$H$374,_xlfn.AGGREGATE(15,3,((Data!$B$1:$B$374=$B$3)/(Data!$B$1:$B$374=$B$3)*ROW(Data!$B$1:$B$374))-ROW(Data!$B$1),ROWS(Data!$K$2:K89)))),"")</f>
        <v/>
      </c>
      <c r="H94" s="11" t="str" cm="1">
        <f t="array" ref="H94">IFERROR(_xlfn.SINGLE(INDEX(Data!$J$2:$J$374,_xlfn.AGGREGATE(15,3,((Data!$B$1:$B$374=$B$3)/(Data!$B$1:$B$374=$B$3)*ROW(Data!$B$1:$B$374))-ROW(Data!$B$1),ROWS(Data!$K$2:K89)))),"")</f>
        <v/>
      </c>
    </row>
    <row r="95" spans="1:8" x14ac:dyDescent="0.2">
      <c r="A95" s="10" t="str" cm="1">
        <f t="array" ref="A95">IFERROR(_xlfn.SINGLE(INDEX(Data!$A$2:$A$374,_xlfn.AGGREGATE(15,3,((Data!$B$1:$B$374=$B$3)/(Data!$B$1:$B$374=$B$3)*ROW(Data!$B$1:$B$374))-ROW(Data!$B$1),ROWS(Data!$K$2:K90)))),"")</f>
        <v/>
      </c>
      <c r="B95" s="11" t="str" cm="1">
        <f t="array" ref="B95">IFERROR(_xlfn.SINGLE(INDEX(Data!$B$2:$B$374,_xlfn.AGGREGATE(15,3,((Data!$B$1:$B$374=$B$3)/(Data!$B$1:$B$374=$B$3)*ROW(Data!$B$1:$B$374))-ROW(Data!$B$1),ROWS(Data!$K$2:K90)))),"")</f>
        <v/>
      </c>
      <c r="C95" s="11" t="str" cm="1">
        <f t="array" ref="C95">IFERROR(_xlfn.SINGLE(INDEX(Data!$D$2:$D$374,_xlfn.AGGREGATE(15,3,((Data!$B$1:$B$374=$B$3)/(Data!$B$1:$B$374=$B$3)*ROW(Data!$B$1:$B$374))-ROW(Data!$B$1),ROWS(Data!$K$2:K90)))),"")</f>
        <v/>
      </c>
      <c r="D95" s="11" t="str" cm="1">
        <f t="array" ref="D95">IFERROR(_xlfn.SINGLE(INDEX(Data!$E$2:$E$374,_xlfn.AGGREGATE(15,3,((Data!$B$1:$B$374=$B$3)/(Data!$B$1:$B$374=$B$3)*ROW(Data!$B$1:$B$374))-ROW(Data!$B$1),ROWS(Data!$K$2:K90)))),"")</f>
        <v/>
      </c>
      <c r="E95" s="11" t="str" cm="1">
        <f t="array" ref="E95">IFERROR(_xlfn.SINGLE(INDEX(Data!$F$2:$F$374,_xlfn.AGGREGATE(15,3,((Data!$B$1:$B$374=$B$3)/(Data!$B$1:$B$374=$B$3)*ROW(Data!$B$1:$B$374))-ROW(Data!$B$1),ROWS(Data!$K$2:K90)))),"")</f>
        <v/>
      </c>
      <c r="F95" s="11" t="str" cm="1">
        <f t="array" ref="F95">IFERROR(_xlfn.SINGLE(INDEX(Data!$G$2:$G$374,_xlfn.AGGREGATE(15,3,((Data!$B$1:$B$374=$B$3)/(Data!$B$1:$B$374=$B$3)*ROW(Data!$B$1:$B$374))-ROW(Data!$B$1),ROWS(Data!$K$2:K90)))),"")</f>
        <v/>
      </c>
      <c r="G95" s="11" t="str" cm="1">
        <f t="array" ref="G95">IFERROR(_xlfn.SINGLE(INDEX(Data!$H$2:$H$374,_xlfn.AGGREGATE(15,3,((Data!$B$1:$B$374=$B$3)/(Data!$B$1:$B$374=$B$3)*ROW(Data!$B$1:$B$374))-ROW(Data!$B$1),ROWS(Data!$K$2:K90)))),"")</f>
        <v/>
      </c>
      <c r="H95" s="11" t="str" cm="1">
        <f t="array" ref="H95">IFERROR(_xlfn.SINGLE(INDEX(Data!$J$2:$J$374,_xlfn.AGGREGATE(15,3,((Data!$B$1:$B$374=$B$3)/(Data!$B$1:$B$374=$B$3)*ROW(Data!$B$1:$B$374))-ROW(Data!$B$1),ROWS(Data!$K$2:K90)))),"")</f>
        <v/>
      </c>
    </row>
    <row r="96" spans="1:8" x14ac:dyDescent="0.2">
      <c r="A96" s="10" t="str" cm="1">
        <f t="array" ref="A96">IFERROR(_xlfn.SINGLE(INDEX(Data!$A$2:$A$374,_xlfn.AGGREGATE(15,3,((Data!$B$1:$B$374=$B$3)/(Data!$B$1:$B$374=$B$3)*ROW(Data!$B$1:$B$374))-ROW(Data!$B$1),ROWS(Data!$K$2:K91)))),"")</f>
        <v/>
      </c>
      <c r="B96" s="11" t="str" cm="1">
        <f t="array" ref="B96">IFERROR(_xlfn.SINGLE(INDEX(Data!$B$2:$B$374,_xlfn.AGGREGATE(15,3,((Data!$B$1:$B$374=$B$3)/(Data!$B$1:$B$374=$B$3)*ROW(Data!$B$1:$B$374))-ROW(Data!$B$1),ROWS(Data!$K$2:K91)))),"")</f>
        <v/>
      </c>
      <c r="C96" s="11" t="str" cm="1">
        <f t="array" ref="C96">IFERROR(_xlfn.SINGLE(INDEX(Data!$D$2:$D$374,_xlfn.AGGREGATE(15,3,((Data!$B$1:$B$374=$B$3)/(Data!$B$1:$B$374=$B$3)*ROW(Data!$B$1:$B$374))-ROW(Data!$B$1),ROWS(Data!$K$2:K91)))),"")</f>
        <v/>
      </c>
      <c r="D96" s="11" t="str" cm="1">
        <f t="array" ref="D96">IFERROR(_xlfn.SINGLE(INDEX(Data!$E$2:$E$374,_xlfn.AGGREGATE(15,3,((Data!$B$1:$B$374=$B$3)/(Data!$B$1:$B$374=$B$3)*ROW(Data!$B$1:$B$374))-ROW(Data!$B$1),ROWS(Data!$K$2:K91)))),"")</f>
        <v/>
      </c>
      <c r="E96" s="11" t="str" cm="1">
        <f t="array" ref="E96">IFERROR(_xlfn.SINGLE(INDEX(Data!$F$2:$F$374,_xlfn.AGGREGATE(15,3,((Data!$B$1:$B$374=$B$3)/(Data!$B$1:$B$374=$B$3)*ROW(Data!$B$1:$B$374))-ROW(Data!$B$1),ROWS(Data!$K$2:K91)))),"")</f>
        <v/>
      </c>
      <c r="F96" s="11" t="str" cm="1">
        <f t="array" ref="F96">IFERROR(_xlfn.SINGLE(INDEX(Data!$G$2:$G$374,_xlfn.AGGREGATE(15,3,((Data!$B$1:$B$374=$B$3)/(Data!$B$1:$B$374=$B$3)*ROW(Data!$B$1:$B$374))-ROW(Data!$B$1),ROWS(Data!$K$2:K91)))),"")</f>
        <v/>
      </c>
      <c r="G96" s="11" t="str" cm="1">
        <f t="array" ref="G96">IFERROR(_xlfn.SINGLE(INDEX(Data!$H$2:$H$374,_xlfn.AGGREGATE(15,3,((Data!$B$1:$B$374=$B$3)/(Data!$B$1:$B$374=$B$3)*ROW(Data!$B$1:$B$374))-ROW(Data!$B$1),ROWS(Data!$K$2:K91)))),"")</f>
        <v/>
      </c>
      <c r="H96" s="11" t="str" cm="1">
        <f t="array" ref="H96">IFERROR(_xlfn.SINGLE(INDEX(Data!$J$2:$J$374,_xlfn.AGGREGATE(15,3,((Data!$B$1:$B$374=$B$3)/(Data!$B$1:$B$374=$B$3)*ROW(Data!$B$1:$B$374))-ROW(Data!$B$1),ROWS(Data!$K$2:K91)))),"")</f>
        <v/>
      </c>
    </row>
    <row r="97" spans="1:8" x14ac:dyDescent="0.2">
      <c r="A97" s="10" t="str" cm="1">
        <f t="array" ref="A97">IFERROR(_xlfn.SINGLE(INDEX(Data!$A$2:$A$374,_xlfn.AGGREGATE(15,3,((Data!$B$1:$B$374=$B$3)/(Data!$B$1:$B$374=$B$3)*ROW(Data!$B$1:$B$374))-ROW(Data!$B$1),ROWS(Data!$K$2:K92)))),"")</f>
        <v/>
      </c>
      <c r="B97" s="11" t="str" cm="1">
        <f t="array" ref="B97">IFERROR(_xlfn.SINGLE(INDEX(Data!$B$2:$B$374,_xlfn.AGGREGATE(15,3,((Data!$B$1:$B$374=$B$3)/(Data!$B$1:$B$374=$B$3)*ROW(Data!$B$1:$B$374))-ROW(Data!$B$1),ROWS(Data!$K$2:K92)))),"")</f>
        <v/>
      </c>
      <c r="C97" s="11" t="str" cm="1">
        <f t="array" ref="C97">IFERROR(_xlfn.SINGLE(INDEX(Data!$D$2:$D$374,_xlfn.AGGREGATE(15,3,((Data!$B$1:$B$374=$B$3)/(Data!$B$1:$B$374=$B$3)*ROW(Data!$B$1:$B$374))-ROW(Data!$B$1),ROWS(Data!$K$2:K92)))),"")</f>
        <v/>
      </c>
      <c r="D97" s="11" t="str" cm="1">
        <f t="array" ref="D97">IFERROR(_xlfn.SINGLE(INDEX(Data!$E$2:$E$374,_xlfn.AGGREGATE(15,3,((Data!$B$1:$B$374=$B$3)/(Data!$B$1:$B$374=$B$3)*ROW(Data!$B$1:$B$374))-ROW(Data!$B$1),ROWS(Data!$K$2:K92)))),"")</f>
        <v/>
      </c>
      <c r="E97" s="11" t="str" cm="1">
        <f t="array" ref="E97">IFERROR(_xlfn.SINGLE(INDEX(Data!$F$2:$F$374,_xlfn.AGGREGATE(15,3,((Data!$B$1:$B$374=$B$3)/(Data!$B$1:$B$374=$B$3)*ROW(Data!$B$1:$B$374))-ROW(Data!$B$1),ROWS(Data!$K$2:K92)))),"")</f>
        <v/>
      </c>
      <c r="F97" s="11" t="str" cm="1">
        <f t="array" ref="F97">IFERROR(_xlfn.SINGLE(INDEX(Data!$G$2:$G$374,_xlfn.AGGREGATE(15,3,((Data!$B$1:$B$374=$B$3)/(Data!$B$1:$B$374=$B$3)*ROW(Data!$B$1:$B$374))-ROW(Data!$B$1),ROWS(Data!$K$2:K92)))),"")</f>
        <v/>
      </c>
      <c r="G97" s="11" t="str" cm="1">
        <f t="array" ref="G97">IFERROR(_xlfn.SINGLE(INDEX(Data!$H$2:$H$374,_xlfn.AGGREGATE(15,3,((Data!$B$1:$B$374=$B$3)/(Data!$B$1:$B$374=$B$3)*ROW(Data!$B$1:$B$374))-ROW(Data!$B$1),ROWS(Data!$K$2:K92)))),"")</f>
        <v/>
      </c>
      <c r="H97" s="11" t="str" cm="1">
        <f t="array" ref="H97">IFERROR(_xlfn.SINGLE(INDEX(Data!$J$2:$J$374,_xlfn.AGGREGATE(15,3,((Data!$B$1:$B$374=$B$3)/(Data!$B$1:$B$374=$B$3)*ROW(Data!$B$1:$B$374))-ROW(Data!$B$1),ROWS(Data!$K$2:K92)))),"")</f>
        <v/>
      </c>
    </row>
    <row r="98" spans="1:8" x14ac:dyDescent="0.2">
      <c r="A98" s="10" t="str" cm="1">
        <f t="array" ref="A98">IFERROR(_xlfn.SINGLE(INDEX(Data!$A$2:$A$374,_xlfn.AGGREGATE(15,3,((Data!$B$1:$B$374=$B$3)/(Data!$B$1:$B$374=$B$3)*ROW(Data!$B$1:$B$374))-ROW(Data!$B$1),ROWS(Data!$K$2:K93)))),"")</f>
        <v/>
      </c>
      <c r="B98" s="11" t="str" cm="1">
        <f t="array" ref="B98">IFERROR(_xlfn.SINGLE(INDEX(Data!$B$2:$B$374,_xlfn.AGGREGATE(15,3,((Data!$B$1:$B$374=$B$3)/(Data!$B$1:$B$374=$B$3)*ROW(Data!$B$1:$B$374))-ROW(Data!$B$1),ROWS(Data!$K$2:K93)))),"")</f>
        <v/>
      </c>
      <c r="C98" s="11" t="str" cm="1">
        <f t="array" ref="C98">IFERROR(_xlfn.SINGLE(INDEX(Data!$D$2:$D$374,_xlfn.AGGREGATE(15,3,((Data!$B$1:$B$374=$B$3)/(Data!$B$1:$B$374=$B$3)*ROW(Data!$B$1:$B$374))-ROW(Data!$B$1),ROWS(Data!$K$2:K93)))),"")</f>
        <v/>
      </c>
      <c r="D98" s="11" t="str" cm="1">
        <f t="array" ref="D98">IFERROR(_xlfn.SINGLE(INDEX(Data!$E$2:$E$374,_xlfn.AGGREGATE(15,3,((Data!$B$1:$B$374=$B$3)/(Data!$B$1:$B$374=$B$3)*ROW(Data!$B$1:$B$374))-ROW(Data!$B$1),ROWS(Data!$K$2:K93)))),"")</f>
        <v/>
      </c>
      <c r="E98" s="11" t="str" cm="1">
        <f t="array" ref="E98">IFERROR(_xlfn.SINGLE(INDEX(Data!$F$2:$F$374,_xlfn.AGGREGATE(15,3,((Data!$B$1:$B$374=$B$3)/(Data!$B$1:$B$374=$B$3)*ROW(Data!$B$1:$B$374))-ROW(Data!$B$1),ROWS(Data!$K$2:K93)))),"")</f>
        <v/>
      </c>
      <c r="F98" s="11" t="str" cm="1">
        <f t="array" ref="F98">IFERROR(_xlfn.SINGLE(INDEX(Data!$G$2:$G$374,_xlfn.AGGREGATE(15,3,((Data!$B$1:$B$374=$B$3)/(Data!$B$1:$B$374=$B$3)*ROW(Data!$B$1:$B$374))-ROW(Data!$B$1),ROWS(Data!$K$2:K93)))),"")</f>
        <v/>
      </c>
      <c r="G98" s="11" t="str" cm="1">
        <f t="array" ref="G98">IFERROR(_xlfn.SINGLE(INDEX(Data!$H$2:$H$374,_xlfn.AGGREGATE(15,3,((Data!$B$1:$B$374=$B$3)/(Data!$B$1:$B$374=$B$3)*ROW(Data!$B$1:$B$374))-ROW(Data!$B$1),ROWS(Data!$K$2:K93)))),"")</f>
        <v/>
      </c>
      <c r="H98" s="11" t="str" cm="1">
        <f t="array" ref="H98">IFERROR(_xlfn.SINGLE(INDEX(Data!$J$2:$J$374,_xlfn.AGGREGATE(15,3,((Data!$B$1:$B$374=$B$3)/(Data!$B$1:$B$374=$B$3)*ROW(Data!$B$1:$B$374))-ROW(Data!$B$1),ROWS(Data!$K$2:K93)))),"")</f>
        <v/>
      </c>
    </row>
    <row r="99" spans="1:8" x14ac:dyDescent="0.2">
      <c r="A99" s="10" t="str" cm="1">
        <f t="array" ref="A99">IFERROR(_xlfn.SINGLE(INDEX(Data!$A$2:$A$374,_xlfn.AGGREGATE(15,3,((Data!$B$1:$B$374=$B$3)/(Data!$B$1:$B$374=$B$3)*ROW(Data!$B$1:$B$374))-ROW(Data!$B$1),ROWS(Data!$K$2:K94)))),"")</f>
        <v/>
      </c>
      <c r="B99" s="11" t="str" cm="1">
        <f t="array" ref="B99">IFERROR(_xlfn.SINGLE(INDEX(Data!$B$2:$B$374,_xlfn.AGGREGATE(15,3,((Data!$B$1:$B$374=$B$3)/(Data!$B$1:$B$374=$B$3)*ROW(Data!$B$1:$B$374))-ROW(Data!$B$1),ROWS(Data!$K$2:K94)))),"")</f>
        <v/>
      </c>
      <c r="C99" s="11" t="str" cm="1">
        <f t="array" ref="C99">IFERROR(_xlfn.SINGLE(INDEX(Data!$D$2:$D$374,_xlfn.AGGREGATE(15,3,((Data!$B$1:$B$374=$B$3)/(Data!$B$1:$B$374=$B$3)*ROW(Data!$B$1:$B$374))-ROW(Data!$B$1),ROWS(Data!$K$2:K94)))),"")</f>
        <v/>
      </c>
      <c r="D99" s="11" t="str" cm="1">
        <f t="array" ref="D99">IFERROR(_xlfn.SINGLE(INDEX(Data!$E$2:$E$374,_xlfn.AGGREGATE(15,3,((Data!$B$1:$B$374=$B$3)/(Data!$B$1:$B$374=$B$3)*ROW(Data!$B$1:$B$374))-ROW(Data!$B$1),ROWS(Data!$K$2:K94)))),"")</f>
        <v/>
      </c>
      <c r="E99" s="11" t="str" cm="1">
        <f t="array" ref="E99">IFERROR(_xlfn.SINGLE(INDEX(Data!$F$2:$F$374,_xlfn.AGGREGATE(15,3,((Data!$B$1:$B$374=$B$3)/(Data!$B$1:$B$374=$B$3)*ROW(Data!$B$1:$B$374))-ROW(Data!$B$1),ROWS(Data!$K$2:K94)))),"")</f>
        <v/>
      </c>
      <c r="F99" s="11" t="str" cm="1">
        <f t="array" ref="F99">IFERROR(_xlfn.SINGLE(INDEX(Data!$G$2:$G$374,_xlfn.AGGREGATE(15,3,((Data!$B$1:$B$374=$B$3)/(Data!$B$1:$B$374=$B$3)*ROW(Data!$B$1:$B$374))-ROW(Data!$B$1),ROWS(Data!$K$2:K94)))),"")</f>
        <v/>
      </c>
      <c r="G99" s="11" t="str" cm="1">
        <f t="array" ref="G99">IFERROR(_xlfn.SINGLE(INDEX(Data!$H$2:$H$374,_xlfn.AGGREGATE(15,3,((Data!$B$1:$B$374=$B$3)/(Data!$B$1:$B$374=$B$3)*ROW(Data!$B$1:$B$374))-ROW(Data!$B$1),ROWS(Data!$K$2:K94)))),"")</f>
        <v/>
      </c>
      <c r="H99" s="11" t="str" cm="1">
        <f t="array" ref="H99">IFERROR(_xlfn.SINGLE(INDEX(Data!$J$2:$J$374,_xlfn.AGGREGATE(15,3,((Data!$B$1:$B$374=$B$3)/(Data!$B$1:$B$374=$B$3)*ROW(Data!$B$1:$B$374))-ROW(Data!$B$1),ROWS(Data!$K$2:K94)))),"")</f>
        <v/>
      </c>
    </row>
  </sheetData>
  <autoFilter ref="A6:H99" xr:uid="{3A03621E-2505-774C-888D-6A981B531DD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0626B7-A7BE-4E47-9606-62AFBB729B60}">
          <x14:formula1>
            <xm:f>Lookup!$A$2:$A$33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EA78-63D7-C740-ACD8-81D42C505479}">
  <sheetPr codeName="Sheet2">
    <tabColor theme="9"/>
  </sheetPr>
  <dimension ref="A3:H98"/>
  <sheetViews>
    <sheetView showGridLines="0" workbookViewId="0">
      <selection activeCell="B3" sqref="B3"/>
    </sheetView>
  </sheetViews>
  <sheetFormatPr defaultColWidth="10.8515625" defaultRowHeight="15" x14ac:dyDescent="0.2"/>
  <cols>
    <col min="1" max="1" width="17.38671875" style="5" bestFit="1" customWidth="1"/>
    <col min="2" max="2" width="64.61328125" style="5" customWidth="1"/>
    <col min="3" max="16384" width="10.8515625" style="5"/>
  </cols>
  <sheetData>
    <row r="3" spans="1:8" x14ac:dyDescent="0.2">
      <c r="A3" s="5" t="s">
        <v>71</v>
      </c>
      <c r="B3" s="7"/>
    </row>
    <row r="4" spans="1:8" x14ac:dyDescent="0.2">
      <c r="B4" s="13" t="s">
        <v>97</v>
      </c>
      <c r="C4" s="5" t="str">
        <f>IFERROR(AVERAGE(C6:C98),"")</f>
        <v/>
      </c>
    </row>
    <row r="5" spans="1:8" x14ac:dyDescent="0.2">
      <c r="A5" s="11" t="s">
        <v>0</v>
      </c>
      <c r="B5" s="11" t="s">
        <v>73</v>
      </c>
      <c r="C5" s="12" t="s">
        <v>74</v>
      </c>
      <c r="D5" s="6"/>
      <c r="E5" s="6"/>
      <c r="F5" s="6"/>
      <c r="G5" s="6"/>
      <c r="H5" s="6"/>
    </row>
    <row r="6" spans="1:8" x14ac:dyDescent="0.2">
      <c r="A6" s="10" t="str" cm="1">
        <f t="array" ref="A6">IFERROR(_xlfn.SINGLE(INDEX(Data!$L$2:$L$374,_xlfn.AGGREGATE(15,3,((Data!$M$1:$M$374=$B$3)/(Data!$M$1:$M$374=$B$3)*ROW(Data!$M$1:$M$374))-ROW(Data!$M$1),ROWS(Data!$O$2:O2)))),"")</f>
        <v/>
      </c>
      <c r="B6" s="11" t="str" cm="1">
        <f t="array" ref="B6">IFERROR(_xlfn.SINGLE(INDEX(Data!$M$2:$M$374,_xlfn.AGGREGATE(15,3,((Data!$M$1:$M$374=$B$3)/(Data!$M$1:$M$374=$B$3)*ROW(Data!$M$1:$M$374))-ROW(Data!$M$1),ROWS(Data!$K$2:K2)))),"")</f>
        <v/>
      </c>
      <c r="C6" s="11" t="str" cm="1">
        <f t="array" ref="C6">IFERROR(_xlfn.SINGLE(INDEX(Data!$N$2:$N$374,_xlfn.AGGREGATE(15,3,((Data!$M$1:$M$374=$B$3)/(Data!$M$1:$M$374=$B$3)*ROW(Data!$M$1:$M$374))-ROW(Data!$M$1),ROWS(Data!$K$2:K2)))),"")</f>
        <v/>
      </c>
    </row>
    <row r="7" spans="1:8" x14ac:dyDescent="0.2">
      <c r="A7" s="10" t="str" cm="1">
        <f t="array" ref="A7">IFERROR(_xlfn.SINGLE(INDEX(Data!$L$2:$L$374,_xlfn.AGGREGATE(15,3,((Data!$M$1:$M$374=$B$3)/(Data!$M$1:$M$374=$B$3)*ROW(Data!$M$1:$M$374))-ROW(Data!$M$1),ROWS(Data!$O$2:O3)))),"")</f>
        <v/>
      </c>
      <c r="B7" s="11" t="str" cm="1">
        <f t="array" ref="B7">IFERROR(_xlfn.SINGLE(INDEX(Data!$M$2:$M$374,_xlfn.AGGREGATE(15,3,((Data!$M$1:$M$374=$B$3)/(Data!$M$1:$M$374=$B$3)*ROW(Data!$M$1:$M$374))-ROW(Data!$M$1),ROWS(Data!$K$2:K3)))),"")</f>
        <v/>
      </c>
      <c r="C7" s="11" t="str" cm="1">
        <f t="array" ref="C7">IFERROR(_xlfn.SINGLE(INDEX(Data!$N$2:$N$374,_xlfn.AGGREGATE(15,3,((Data!$M$1:$M$374=$B$3)/(Data!$M$1:$M$374=$B$3)*ROW(Data!$M$1:$M$374))-ROW(Data!$M$1),ROWS(Data!$K$2:K3)))),"")</f>
        <v/>
      </c>
    </row>
    <row r="8" spans="1:8" x14ac:dyDescent="0.2">
      <c r="A8" s="10" t="str" cm="1">
        <f t="array" ref="A8">IFERROR(_xlfn.SINGLE(INDEX(Data!$L$2:$L$374,_xlfn.AGGREGATE(15,3,((Data!$M$1:$M$374=$B$3)/(Data!$M$1:$M$374=$B$3)*ROW(Data!$M$1:$M$374))-ROW(Data!$M$1),ROWS(Data!$O$2:O4)))),"")</f>
        <v/>
      </c>
      <c r="B8" s="11" t="str" cm="1">
        <f t="array" ref="B8">IFERROR(_xlfn.SINGLE(INDEX(Data!$M$2:$M$374,_xlfn.AGGREGATE(15,3,((Data!$M$1:$M$374=$B$3)/(Data!$M$1:$M$374=$B$3)*ROW(Data!$M$1:$M$374))-ROW(Data!$M$1),ROWS(Data!$K$2:K4)))),"")</f>
        <v/>
      </c>
      <c r="C8" s="11" t="str" cm="1">
        <f t="array" ref="C8">IFERROR(_xlfn.SINGLE(INDEX(Data!$N$2:$N$374,_xlfn.AGGREGATE(15,3,((Data!$M$1:$M$374=$B$3)/(Data!$M$1:$M$374=$B$3)*ROW(Data!$M$1:$M$374))-ROW(Data!$M$1),ROWS(Data!$K$2:K4)))),"")</f>
        <v/>
      </c>
    </row>
    <row r="9" spans="1:8" x14ac:dyDescent="0.2">
      <c r="A9" s="10" t="str" cm="1">
        <f t="array" ref="A9">IFERROR(_xlfn.SINGLE(INDEX(Data!$L$2:$L$374,_xlfn.AGGREGATE(15,3,((Data!$M$1:$M$374=$B$3)/(Data!$M$1:$M$374=$B$3)*ROW(Data!$M$1:$M$374))-ROW(Data!$M$1),ROWS(Data!$O$2:O5)))),"")</f>
        <v/>
      </c>
      <c r="B9" s="11" t="str" cm="1">
        <f t="array" ref="B9">IFERROR(_xlfn.SINGLE(INDEX(Data!$M$2:$M$374,_xlfn.AGGREGATE(15,3,((Data!$M$1:$M$374=$B$3)/(Data!$M$1:$M$374=$B$3)*ROW(Data!$M$1:$M$374))-ROW(Data!$M$1),ROWS(Data!$K$2:K5)))),"")</f>
        <v/>
      </c>
      <c r="C9" s="11" t="str" cm="1">
        <f t="array" ref="C9">IFERROR(_xlfn.SINGLE(INDEX(Data!$N$2:$N$374,_xlfn.AGGREGATE(15,3,((Data!$M$1:$M$374=$B$3)/(Data!$M$1:$M$374=$B$3)*ROW(Data!$M$1:$M$374))-ROW(Data!$M$1),ROWS(Data!$K$2:K5)))),"")</f>
        <v/>
      </c>
    </row>
    <row r="10" spans="1:8" x14ac:dyDescent="0.2">
      <c r="A10" s="10" t="str" cm="1">
        <f t="array" ref="A10">IFERROR(_xlfn.SINGLE(INDEX(Data!$L$2:$L$374,_xlfn.AGGREGATE(15,3,((Data!$M$1:$M$374=$B$3)/(Data!$M$1:$M$374=$B$3)*ROW(Data!$M$1:$M$374))-ROW(Data!$M$1),ROWS(Data!$O$2:O6)))),"")</f>
        <v/>
      </c>
      <c r="B10" s="11" t="str" cm="1">
        <f t="array" ref="B10">IFERROR(_xlfn.SINGLE(INDEX(Data!$M$2:$M$374,_xlfn.AGGREGATE(15,3,((Data!$M$1:$M$374=$B$3)/(Data!$M$1:$M$374=$B$3)*ROW(Data!$M$1:$M$374))-ROW(Data!$M$1),ROWS(Data!$K$2:K6)))),"")</f>
        <v/>
      </c>
      <c r="C10" s="11" t="str" cm="1">
        <f t="array" ref="C10">IFERROR(_xlfn.SINGLE(INDEX(Data!$N$2:$N$374,_xlfn.AGGREGATE(15,3,((Data!$M$1:$M$374=$B$3)/(Data!$M$1:$M$374=$B$3)*ROW(Data!$M$1:$M$374))-ROW(Data!$M$1),ROWS(Data!$K$2:K6)))),"")</f>
        <v/>
      </c>
    </row>
    <row r="11" spans="1:8" x14ac:dyDescent="0.2">
      <c r="A11" s="10" t="str" cm="1">
        <f t="array" ref="A11">IFERROR(_xlfn.SINGLE(INDEX(Data!$L$2:$L$374,_xlfn.AGGREGATE(15,3,((Data!$M$1:$M$374=$B$3)/(Data!$M$1:$M$374=$B$3)*ROW(Data!$M$1:$M$374))-ROW(Data!$M$1),ROWS(Data!$O$2:O7)))),"")</f>
        <v/>
      </c>
      <c r="B11" s="11" t="str" cm="1">
        <f t="array" ref="B11">IFERROR(_xlfn.SINGLE(INDEX(Data!$M$2:$M$374,_xlfn.AGGREGATE(15,3,((Data!$M$1:$M$374=$B$3)/(Data!$M$1:$M$374=$B$3)*ROW(Data!$M$1:$M$374))-ROW(Data!$M$1),ROWS(Data!$K$2:K7)))),"")</f>
        <v/>
      </c>
      <c r="C11" s="11" t="str" cm="1">
        <f t="array" ref="C11">IFERROR(_xlfn.SINGLE(INDEX(Data!$N$2:$N$374,_xlfn.AGGREGATE(15,3,((Data!$M$1:$M$374=$B$3)/(Data!$M$1:$M$374=$B$3)*ROW(Data!$M$1:$M$374))-ROW(Data!$M$1),ROWS(Data!$K$2:K7)))),"")</f>
        <v/>
      </c>
    </row>
    <row r="12" spans="1:8" x14ac:dyDescent="0.2">
      <c r="A12" s="10" t="str" cm="1">
        <f t="array" ref="A12">IFERROR(_xlfn.SINGLE(INDEX(Data!$L$2:$L$374,_xlfn.AGGREGATE(15,3,((Data!$M$1:$M$374=$B$3)/(Data!$M$1:$M$374=$B$3)*ROW(Data!$M$1:$M$374))-ROW(Data!$M$1),ROWS(Data!$O$2:O8)))),"")</f>
        <v/>
      </c>
      <c r="B12" s="11" t="str" cm="1">
        <f t="array" ref="B12">IFERROR(_xlfn.SINGLE(INDEX(Data!$M$2:$M$374,_xlfn.AGGREGATE(15,3,((Data!$M$1:$M$374=$B$3)/(Data!$M$1:$M$374=$B$3)*ROW(Data!$M$1:$M$374))-ROW(Data!$M$1),ROWS(Data!$K$2:K8)))),"")</f>
        <v/>
      </c>
      <c r="C12" s="11" t="str" cm="1">
        <f t="array" ref="C12">IFERROR(_xlfn.SINGLE(INDEX(Data!$N$2:$N$374,_xlfn.AGGREGATE(15,3,((Data!$M$1:$M$374=$B$3)/(Data!$M$1:$M$374=$B$3)*ROW(Data!$M$1:$M$374))-ROW(Data!$M$1),ROWS(Data!$K$2:K8)))),"")</f>
        <v/>
      </c>
    </row>
    <row r="13" spans="1:8" x14ac:dyDescent="0.2">
      <c r="A13" s="10" t="str" cm="1">
        <f t="array" ref="A13">IFERROR(_xlfn.SINGLE(INDEX(Data!$L$2:$L$374,_xlfn.AGGREGATE(15,3,((Data!$M$1:$M$374=$B$3)/(Data!$M$1:$M$374=$B$3)*ROW(Data!$M$1:$M$374))-ROW(Data!$M$1),ROWS(Data!$O$2:O9)))),"")</f>
        <v/>
      </c>
      <c r="B13" s="11" t="str" cm="1">
        <f t="array" ref="B13">IFERROR(_xlfn.SINGLE(INDEX(Data!$M$2:$M$374,_xlfn.AGGREGATE(15,3,((Data!$M$1:$M$374=$B$3)/(Data!$M$1:$M$374=$B$3)*ROW(Data!$M$1:$M$374))-ROW(Data!$M$1),ROWS(Data!$K$2:K9)))),"")</f>
        <v/>
      </c>
      <c r="C13" s="11" t="str" cm="1">
        <f t="array" ref="C13">IFERROR(_xlfn.SINGLE(INDEX(Data!$N$2:$N$374,_xlfn.AGGREGATE(15,3,((Data!$M$1:$M$374=$B$3)/(Data!$M$1:$M$374=$B$3)*ROW(Data!$M$1:$M$374))-ROW(Data!$M$1),ROWS(Data!$K$2:K9)))),"")</f>
        <v/>
      </c>
    </row>
    <row r="14" spans="1:8" x14ac:dyDescent="0.2">
      <c r="A14" s="10" t="str" cm="1">
        <f t="array" ref="A14">IFERROR(_xlfn.SINGLE(INDEX(Data!$L$2:$L$374,_xlfn.AGGREGATE(15,3,((Data!$M$1:$M$374=$B$3)/(Data!$M$1:$M$374=$B$3)*ROW(Data!$M$1:$M$374))-ROW(Data!$M$1),ROWS(Data!$O$2:O10)))),"")</f>
        <v/>
      </c>
      <c r="B14" s="11" t="str" cm="1">
        <f t="array" ref="B14">IFERROR(_xlfn.SINGLE(INDEX(Data!$M$2:$M$374,_xlfn.AGGREGATE(15,3,((Data!$M$1:$M$374=$B$3)/(Data!$M$1:$M$374=$B$3)*ROW(Data!$M$1:$M$374))-ROW(Data!$M$1),ROWS(Data!$K$2:K10)))),"")</f>
        <v/>
      </c>
      <c r="C14" s="11" t="str" cm="1">
        <f t="array" ref="C14">IFERROR(_xlfn.SINGLE(INDEX(Data!$N$2:$N$374,_xlfn.AGGREGATE(15,3,((Data!$M$1:$M$374=$B$3)/(Data!$M$1:$M$374=$B$3)*ROW(Data!$M$1:$M$374))-ROW(Data!$M$1),ROWS(Data!$K$2:K10)))),"")</f>
        <v/>
      </c>
    </row>
    <row r="15" spans="1:8" x14ac:dyDescent="0.2">
      <c r="A15" s="10" t="str" cm="1">
        <f t="array" ref="A15">IFERROR(_xlfn.SINGLE(INDEX(Data!$L$2:$L$374,_xlfn.AGGREGATE(15,3,((Data!$M$1:$M$374=$B$3)/(Data!$M$1:$M$374=$B$3)*ROW(Data!$M$1:$M$374))-ROW(Data!$M$1),ROWS(Data!$O$2:O11)))),"")</f>
        <v/>
      </c>
      <c r="B15" s="11" t="str" cm="1">
        <f t="array" ref="B15">IFERROR(_xlfn.SINGLE(INDEX(Data!$M$2:$M$374,_xlfn.AGGREGATE(15,3,((Data!$M$1:$M$374=$B$3)/(Data!$M$1:$M$374=$B$3)*ROW(Data!$M$1:$M$374))-ROW(Data!$M$1),ROWS(Data!$K$2:K11)))),"")</f>
        <v/>
      </c>
      <c r="C15" s="11" t="str" cm="1">
        <f t="array" ref="C15">IFERROR(_xlfn.SINGLE(INDEX(Data!$N$2:$N$374,_xlfn.AGGREGATE(15,3,((Data!$M$1:$M$374=$B$3)/(Data!$M$1:$M$374=$B$3)*ROW(Data!$M$1:$M$374))-ROW(Data!$M$1),ROWS(Data!$K$2:K11)))),"")</f>
        <v/>
      </c>
    </row>
    <row r="16" spans="1:8" x14ac:dyDescent="0.2">
      <c r="A16" s="10" t="str" cm="1">
        <f t="array" ref="A16">IFERROR(_xlfn.SINGLE(INDEX(Data!$L$2:$L$374,_xlfn.AGGREGATE(15,3,((Data!$M$1:$M$374=$B$3)/(Data!$M$1:$M$374=$B$3)*ROW(Data!$M$1:$M$374))-ROW(Data!$M$1),ROWS(Data!$O$2:O12)))),"")</f>
        <v/>
      </c>
      <c r="B16" s="11" t="str" cm="1">
        <f t="array" ref="B16">IFERROR(_xlfn.SINGLE(INDEX(Data!$M$2:$M$374,_xlfn.AGGREGATE(15,3,((Data!$M$1:$M$374=$B$3)/(Data!$M$1:$M$374=$B$3)*ROW(Data!$M$1:$M$374))-ROW(Data!$M$1),ROWS(Data!$K$2:K12)))),"")</f>
        <v/>
      </c>
      <c r="C16" s="11" t="str" cm="1">
        <f t="array" ref="C16">IFERROR(_xlfn.SINGLE(INDEX(Data!$N$2:$N$374,_xlfn.AGGREGATE(15,3,((Data!$M$1:$M$374=$B$3)/(Data!$M$1:$M$374=$B$3)*ROW(Data!$M$1:$M$374))-ROW(Data!$M$1),ROWS(Data!$K$2:K12)))),"")</f>
        <v/>
      </c>
    </row>
    <row r="17" spans="1:3" x14ac:dyDescent="0.2">
      <c r="A17" s="10" t="str" cm="1">
        <f t="array" ref="A17">IFERROR(_xlfn.SINGLE(INDEX(Data!$L$2:$L$374,_xlfn.AGGREGATE(15,3,((Data!$M$1:$M$374=$B$3)/(Data!$M$1:$M$374=$B$3)*ROW(Data!$M$1:$M$374))-ROW(Data!$M$1),ROWS(Data!$O$2:O13)))),"")</f>
        <v/>
      </c>
      <c r="B17" s="11" t="str" cm="1">
        <f t="array" ref="B17">IFERROR(_xlfn.SINGLE(INDEX(Data!$M$2:$M$374,_xlfn.AGGREGATE(15,3,((Data!$M$1:$M$374=$B$3)/(Data!$M$1:$M$374=$B$3)*ROW(Data!$M$1:$M$374))-ROW(Data!$M$1),ROWS(Data!$K$2:K13)))),"")</f>
        <v/>
      </c>
      <c r="C17" s="11" t="str" cm="1">
        <f t="array" ref="C17">IFERROR(_xlfn.SINGLE(INDEX(Data!$N$2:$N$374,_xlfn.AGGREGATE(15,3,((Data!$M$1:$M$374=$B$3)/(Data!$M$1:$M$374=$B$3)*ROW(Data!$M$1:$M$374))-ROW(Data!$M$1),ROWS(Data!$K$2:K13)))),"")</f>
        <v/>
      </c>
    </row>
    <row r="18" spans="1:3" x14ac:dyDescent="0.2">
      <c r="A18" s="10" t="str" cm="1">
        <f t="array" ref="A18">IFERROR(_xlfn.SINGLE(INDEX(Data!$L$2:$L$374,_xlfn.AGGREGATE(15,3,((Data!$M$1:$M$374=$B$3)/(Data!$M$1:$M$374=$B$3)*ROW(Data!$M$1:$M$374))-ROW(Data!$M$1),ROWS(Data!$O$2:O14)))),"")</f>
        <v/>
      </c>
      <c r="B18" s="11" t="str" cm="1">
        <f t="array" ref="B18">IFERROR(_xlfn.SINGLE(INDEX(Data!$M$2:$M$374,_xlfn.AGGREGATE(15,3,((Data!$M$1:$M$374=$B$3)/(Data!$M$1:$M$374=$B$3)*ROW(Data!$M$1:$M$374))-ROW(Data!$M$1),ROWS(Data!$K$2:K14)))),"")</f>
        <v/>
      </c>
      <c r="C18" s="11" t="str" cm="1">
        <f t="array" ref="C18">IFERROR(_xlfn.SINGLE(INDEX(Data!$N$2:$N$374,_xlfn.AGGREGATE(15,3,((Data!$M$1:$M$374=$B$3)/(Data!$M$1:$M$374=$B$3)*ROW(Data!$M$1:$M$374))-ROW(Data!$M$1),ROWS(Data!$K$2:K14)))),"")</f>
        <v/>
      </c>
    </row>
    <row r="19" spans="1:3" x14ac:dyDescent="0.2">
      <c r="A19" s="10" t="str" cm="1">
        <f t="array" ref="A19">IFERROR(_xlfn.SINGLE(INDEX(Data!$L$2:$L$374,_xlfn.AGGREGATE(15,3,((Data!$M$1:$M$374=$B$3)/(Data!$M$1:$M$374=$B$3)*ROW(Data!$M$1:$M$374))-ROW(Data!$M$1),ROWS(Data!$O$2:O15)))),"")</f>
        <v/>
      </c>
      <c r="B19" s="11" t="str" cm="1">
        <f t="array" ref="B19">IFERROR(_xlfn.SINGLE(INDEX(Data!$M$2:$M$374,_xlfn.AGGREGATE(15,3,((Data!$M$1:$M$374=$B$3)/(Data!$M$1:$M$374=$B$3)*ROW(Data!$M$1:$M$374))-ROW(Data!$M$1),ROWS(Data!$K$2:K15)))),"")</f>
        <v/>
      </c>
      <c r="C19" s="11" t="str" cm="1">
        <f t="array" ref="C19">IFERROR(_xlfn.SINGLE(INDEX(Data!$N$2:$N$374,_xlfn.AGGREGATE(15,3,((Data!$M$1:$M$374=$B$3)/(Data!$M$1:$M$374=$B$3)*ROW(Data!$M$1:$M$374))-ROW(Data!$M$1),ROWS(Data!$K$2:K15)))),"")</f>
        <v/>
      </c>
    </row>
    <row r="20" spans="1:3" x14ac:dyDescent="0.2">
      <c r="A20" s="10" t="str" cm="1">
        <f t="array" ref="A20">IFERROR(_xlfn.SINGLE(INDEX(Data!$L$2:$L$374,_xlfn.AGGREGATE(15,3,((Data!$M$1:$M$374=$B$3)/(Data!$M$1:$M$374=$B$3)*ROW(Data!$M$1:$M$374))-ROW(Data!$M$1),ROWS(Data!$O$2:O16)))),"")</f>
        <v/>
      </c>
      <c r="B20" s="11" t="str" cm="1">
        <f t="array" ref="B20">IFERROR(_xlfn.SINGLE(INDEX(Data!$M$2:$M$374,_xlfn.AGGREGATE(15,3,((Data!$M$1:$M$374=$B$3)/(Data!$M$1:$M$374=$B$3)*ROW(Data!$M$1:$M$374))-ROW(Data!$M$1),ROWS(Data!$K$2:K16)))),"")</f>
        <v/>
      </c>
      <c r="C20" s="11" t="str" cm="1">
        <f t="array" ref="C20">IFERROR(_xlfn.SINGLE(INDEX(Data!$N$2:$N$374,_xlfn.AGGREGATE(15,3,((Data!$M$1:$M$374=$B$3)/(Data!$M$1:$M$374=$B$3)*ROW(Data!$M$1:$M$374))-ROW(Data!$M$1),ROWS(Data!$K$2:K16)))),"")</f>
        <v/>
      </c>
    </row>
    <row r="21" spans="1:3" x14ac:dyDescent="0.2">
      <c r="A21" s="10" t="str" cm="1">
        <f t="array" ref="A21">IFERROR(_xlfn.SINGLE(INDEX(Data!$L$2:$L$374,_xlfn.AGGREGATE(15,3,((Data!$M$1:$M$374=$B$3)/(Data!$M$1:$M$374=$B$3)*ROW(Data!$M$1:$M$374))-ROW(Data!$M$1),ROWS(Data!$O$2:O17)))),"")</f>
        <v/>
      </c>
      <c r="B21" s="11" t="str" cm="1">
        <f t="array" ref="B21">IFERROR(_xlfn.SINGLE(INDEX(Data!$M$2:$M$374,_xlfn.AGGREGATE(15,3,((Data!$M$1:$M$374=$B$3)/(Data!$M$1:$M$374=$B$3)*ROW(Data!$M$1:$M$374))-ROW(Data!$M$1),ROWS(Data!$K$2:K17)))),"")</f>
        <v/>
      </c>
      <c r="C21" s="11" t="str" cm="1">
        <f t="array" ref="C21">IFERROR(_xlfn.SINGLE(INDEX(Data!$N$2:$N$374,_xlfn.AGGREGATE(15,3,((Data!$M$1:$M$374=$B$3)/(Data!$M$1:$M$374=$B$3)*ROW(Data!$M$1:$M$374))-ROW(Data!$M$1),ROWS(Data!$K$2:K17)))),"")</f>
        <v/>
      </c>
    </row>
    <row r="22" spans="1:3" x14ac:dyDescent="0.2">
      <c r="A22" s="10" t="str" cm="1">
        <f t="array" ref="A22">IFERROR(_xlfn.SINGLE(INDEX(Data!$L$2:$L$374,_xlfn.AGGREGATE(15,3,((Data!$M$1:$M$374=$B$3)/(Data!$M$1:$M$374=$B$3)*ROW(Data!$M$1:$M$374))-ROW(Data!$M$1),ROWS(Data!$O$2:O18)))),"")</f>
        <v/>
      </c>
      <c r="B22" s="11" t="str" cm="1">
        <f t="array" ref="B22">IFERROR(_xlfn.SINGLE(INDEX(Data!$M$2:$M$374,_xlfn.AGGREGATE(15,3,((Data!$M$1:$M$374=$B$3)/(Data!$M$1:$M$374=$B$3)*ROW(Data!$M$1:$M$374))-ROW(Data!$M$1),ROWS(Data!$K$2:K18)))),"")</f>
        <v/>
      </c>
      <c r="C22" s="11" t="str" cm="1">
        <f t="array" ref="C22">IFERROR(_xlfn.SINGLE(INDEX(Data!$N$2:$N$374,_xlfn.AGGREGATE(15,3,((Data!$M$1:$M$374=$B$3)/(Data!$M$1:$M$374=$B$3)*ROW(Data!$M$1:$M$374))-ROW(Data!$M$1),ROWS(Data!$K$2:K18)))),"")</f>
        <v/>
      </c>
    </row>
    <row r="23" spans="1:3" x14ac:dyDescent="0.2">
      <c r="A23" s="10" t="str" cm="1">
        <f t="array" ref="A23">IFERROR(_xlfn.SINGLE(INDEX(Data!$L$2:$L$374,_xlfn.AGGREGATE(15,3,((Data!$M$1:$M$374=$B$3)/(Data!$M$1:$M$374=$B$3)*ROW(Data!$M$1:$M$374))-ROW(Data!$M$1),ROWS(Data!$O$2:O19)))),"")</f>
        <v/>
      </c>
      <c r="B23" s="11" t="str" cm="1">
        <f t="array" ref="B23">IFERROR(_xlfn.SINGLE(INDEX(Data!$M$2:$M$374,_xlfn.AGGREGATE(15,3,((Data!$M$1:$M$374=$B$3)/(Data!$M$1:$M$374=$B$3)*ROW(Data!$M$1:$M$374))-ROW(Data!$M$1),ROWS(Data!$K$2:K19)))),"")</f>
        <v/>
      </c>
      <c r="C23" s="11" t="str" cm="1">
        <f t="array" ref="C23">IFERROR(_xlfn.SINGLE(INDEX(Data!$N$2:$N$374,_xlfn.AGGREGATE(15,3,((Data!$M$1:$M$374=$B$3)/(Data!$M$1:$M$374=$B$3)*ROW(Data!$M$1:$M$374))-ROW(Data!$M$1),ROWS(Data!$K$2:K19)))),"")</f>
        <v/>
      </c>
    </row>
    <row r="24" spans="1:3" x14ac:dyDescent="0.2">
      <c r="A24" s="10" t="str" cm="1">
        <f t="array" ref="A24">IFERROR(_xlfn.SINGLE(INDEX(Data!$L$2:$L$374,_xlfn.AGGREGATE(15,3,((Data!$M$1:$M$374=$B$3)/(Data!$M$1:$M$374=$B$3)*ROW(Data!$M$1:$M$374))-ROW(Data!$M$1),ROWS(Data!$O$2:O20)))),"")</f>
        <v/>
      </c>
      <c r="B24" s="11" t="str" cm="1">
        <f t="array" ref="B24">IFERROR(_xlfn.SINGLE(INDEX(Data!$M$2:$M$374,_xlfn.AGGREGATE(15,3,((Data!$M$1:$M$374=$B$3)/(Data!$M$1:$M$374=$B$3)*ROW(Data!$M$1:$M$374))-ROW(Data!$M$1),ROWS(Data!$K$2:K20)))),"")</f>
        <v/>
      </c>
      <c r="C24" s="11" t="str" cm="1">
        <f t="array" ref="C24">IFERROR(_xlfn.SINGLE(INDEX(Data!$N$2:$N$374,_xlfn.AGGREGATE(15,3,((Data!$M$1:$M$374=$B$3)/(Data!$M$1:$M$374=$B$3)*ROW(Data!$M$1:$M$374))-ROW(Data!$M$1),ROWS(Data!$K$2:K20)))),"")</f>
        <v/>
      </c>
    </row>
    <row r="25" spans="1:3" x14ac:dyDescent="0.2">
      <c r="A25" s="10" t="str" cm="1">
        <f t="array" ref="A25">IFERROR(_xlfn.SINGLE(INDEX(Data!$L$2:$L$374,_xlfn.AGGREGATE(15,3,((Data!$M$1:$M$374=$B$3)/(Data!$M$1:$M$374=$B$3)*ROW(Data!$M$1:$M$374))-ROW(Data!$M$1),ROWS(Data!$O$2:O21)))),"")</f>
        <v/>
      </c>
      <c r="B25" s="11" t="str" cm="1">
        <f t="array" ref="B25">IFERROR(_xlfn.SINGLE(INDEX(Data!$M$2:$M$374,_xlfn.AGGREGATE(15,3,((Data!$M$1:$M$374=$B$3)/(Data!$M$1:$M$374=$B$3)*ROW(Data!$M$1:$M$374))-ROW(Data!$M$1),ROWS(Data!$K$2:K21)))),"")</f>
        <v/>
      </c>
      <c r="C25" s="11" t="str" cm="1">
        <f t="array" ref="C25">IFERROR(_xlfn.SINGLE(INDEX(Data!$N$2:$N$374,_xlfn.AGGREGATE(15,3,((Data!$M$1:$M$374=$B$3)/(Data!$M$1:$M$374=$B$3)*ROW(Data!$M$1:$M$374))-ROW(Data!$M$1),ROWS(Data!$K$2:K21)))),"")</f>
        <v/>
      </c>
    </row>
    <row r="26" spans="1:3" x14ac:dyDescent="0.2">
      <c r="A26" s="10" t="str" cm="1">
        <f t="array" ref="A26">IFERROR(_xlfn.SINGLE(INDEX(Data!$L$2:$L$374,_xlfn.AGGREGATE(15,3,((Data!$M$1:$M$374=$B$3)/(Data!$M$1:$M$374=$B$3)*ROW(Data!$M$1:$M$374))-ROW(Data!$M$1),ROWS(Data!$O$2:O22)))),"")</f>
        <v/>
      </c>
      <c r="B26" s="11" t="str" cm="1">
        <f t="array" ref="B26">IFERROR(_xlfn.SINGLE(INDEX(Data!$M$2:$M$374,_xlfn.AGGREGATE(15,3,((Data!$M$1:$M$374=$B$3)/(Data!$M$1:$M$374=$B$3)*ROW(Data!$M$1:$M$374))-ROW(Data!$M$1),ROWS(Data!$K$2:K22)))),"")</f>
        <v/>
      </c>
      <c r="C26" s="11" t="str" cm="1">
        <f t="array" ref="C26">IFERROR(_xlfn.SINGLE(INDEX(Data!$N$2:$N$374,_xlfn.AGGREGATE(15,3,((Data!$M$1:$M$374=$B$3)/(Data!$M$1:$M$374=$B$3)*ROW(Data!$M$1:$M$374))-ROW(Data!$M$1),ROWS(Data!$K$2:K22)))),"")</f>
        <v/>
      </c>
    </row>
    <row r="27" spans="1:3" x14ac:dyDescent="0.2">
      <c r="A27" s="10" t="str" cm="1">
        <f t="array" ref="A27">IFERROR(_xlfn.SINGLE(INDEX(Data!$L$2:$L$374,_xlfn.AGGREGATE(15,3,((Data!$M$1:$M$374=$B$3)/(Data!$M$1:$M$374=$B$3)*ROW(Data!$M$1:$M$374))-ROW(Data!$M$1),ROWS(Data!$O$2:O23)))),"")</f>
        <v/>
      </c>
      <c r="B27" s="11" t="str" cm="1">
        <f t="array" ref="B27">IFERROR(_xlfn.SINGLE(INDEX(Data!$M$2:$M$374,_xlfn.AGGREGATE(15,3,((Data!$M$1:$M$374=$B$3)/(Data!$M$1:$M$374=$B$3)*ROW(Data!$M$1:$M$374))-ROW(Data!$M$1),ROWS(Data!$K$2:K23)))),"")</f>
        <v/>
      </c>
      <c r="C27" s="11" t="str" cm="1">
        <f t="array" ref="C27">IFERROR(_xlfn.SINGLE(INDEX(Data!$N$2:$N$374,_xlfn.AGGREGATE(15,3,((Data!$M$1:$M$374=$B$3)/(Data!$M$1:$M$374=$B$3)*ROW(Data!$M$1:$M$374))-ROW(Data!$M$1),ROWS(Data!$K$2:K23)))),"")</f>
        <v/>
      </c>
    </row>
    <row r="28" spans="1:3" x14ac:dyDescent="0.2">
      <c r="A28" s="10" t="str" cm="1">
        <f t="array" ref="A28">IFERROR(_xlfn.SINGLE(INDEX(Data!$L$2:$L$374,_xlfn.AGGREGATE(15,3,((Data!$M$1:$M$374=$B$3)/(Data!$M$1:$M$374=$B$3)*ROW(Data!$M$1:$M$374))-ROW(Data!$M$1),ROWS(Data!$O$2:O24)))),"")</f>
        <v/>
      </c>
      <c r="B28" s="11" t="str" cm="1">
        <f t="array" ref="B28">IFERROR(_xlfn.SINGLE(INDEX(Data!$M$2:$M$374,_xlfn.AGGREGATE(15,3,((Data!$M$1:$M$374=$B$3)/(Data!$M$1:$M$374=$B$3)*ROW(Data!$M$1:$M$374))-ROW(Data!$M$1),ROWS(Data!$K$2:K24)))),"")</f>
        <v/>
      </c>
      <c r="C28" s="11" t="str" cm="1">
        <f t="array" ref="C28">IFERROR(_xlfn.SINGLE(INDEX(Data!$N$2:$N$374,_xlfn.AGGREGATE(15,3,((Data!$M$1:$M$374=$B$3)/(Data!$M$1:$M$374=$B$3)*ROW(Data!$M$1:$M$374))-ROW(Data!$M$1),ROWS(Data!$K$2:K24)))),"")</f>
        <v/>
      </c>
    </row>
    <row r="29" spans="1:3" x14ac:dyDescent="0.2">
      <c r="A29" s="10" t="str" cm="1">
        <f t="array" ref="A29">IFERROR(_xlfn.SINGLE(INDEX(Data!$L$2:$L$374,_xlfn.AGGREGATE(15,3,((Data!$M$1:$M$374=$B$3)/(Data!$M$1:$M$374=$B$3)*ROW(Data!$M$1:$M$374))-ROW(Data!$M$1),ROWS(Data!$O$2:O25)))),"")</f>
        <v/>
      </c>
      <c r="B29" s="11" t="str" cm="1">
        <f t="array" ref="B29">IFERROR(_xlfn.SINGLE(INDEX(Data!$M$2:$M$374,_xlfn.AGGREGATE(15,3,((Data!$M$1:$M$374=$B$3)/(Data!$M$1:$M$374=$B$3)*ROW(Data!$M$1:$M$374))-ROW(Data!$M$1),ROWS(Data!$K$2:K25)))),"")</f>
        <v/>
      </c>
      <c r="C29" s="11" t="str" cm="1">
        <f t="array" ref="C29">IFERROR(_xlfn.SINGLE(INDEX(Data!$N$2:$N$374,_xlfn.AGGREGATE(15,3,((Data!$M$1:$M$374=$B$3)/(Data!$M$1:$M$374=$B$3)*ROW(Data!$M$1:$M$374))-ROW(Data!$M$1),ROWS(Data!$K$2:K25)))),"")</f>
        <v/>
      </c>
    </row>
    <row r="30" spans="1:3" x14ac:dyDescent="0.2">
      <c r="A30" s="10" t="str" cm="1">
        <f t="array" ref="A30">IFERROR(_xlfn.SINGLE(INDEX(Data!$L$2:$L$374,_xlfn.AGGREGATE(15,3,((Data!$M$1:$M$374=$B$3)/(Data!$M$1:$M$374=$B$3)*ROW(Data!$M$1:$M$374))-ROW(Data!$M$1),ROWS(Data!$O$2:O26)))),"")</f>
        <v/>
      </c>
      <c r="B30" s="11" t="str" cm="1">
        <f t="array" ref="B30">IFERROR(_xlfn.SINGLE(INDEX(Data!$M$2:$M$374,_xlfn.AGGREGATE(15,3,((Data!$M$1:$M$374=$B$3)/(Data!$M$1:$M$374=$B$3)*ROW(Data!$M$1:$M$374))-ROW(Data!$M$1),ROWS(Data!$K$2:K26)))),"")</f>
        <v/>
      </c>
      <c r="C30" s="11" t="str" cm="1">
        <f t="array" ref="C30">IFERROR(_xlfn.SINGLE(INDEX(Data!$N$2:$N$374,_xlfn.AGGREGATE(15,3,((Data!$M$1:$M$374=$B$3)/(Data!$M$1:$M$374=$B$3)*ROW(Data!$M$1:$M$374))-ROW(Data!$M$1),ROWS(Data!$K$2:K26)))),"")</f>
        <v/>
      </c>
    </row>
    <row r="31" spans="1:3" x14ac:dyDescent="0.2">
      <c r="A31" s="10" t="str" cm="1">
        <f t="array" ref="A31">IFERROR(_xlfn.SINGLE(INDEX(Data!$L$2:$L$374,_xlfn.AGGREGATE(15,3,((Data!$M$1:$M$374=$B$3)/(Data!$M$1:$M$374=$B$3)*ROW(Data!$M$1:$M$374))-ROW(Data!$M$1),ROWS(Data!$O$2:O27)))),"")</f>
        <v/>
      </c>
      <c r="B31" s="11" t="str" cm="1">
        <f t="array" ref="B31">IFERROR(_xlfn.SINGLE(INDEX(Data!$M$2:$M$374,_xlfn.AGGREGATE(15,3,((Data!$M$1:$M$374=$B$3)/(Data!$M$1:$M$374=$B$3)*ROW(Data!$M$1:$M$374))-ROW(Data!$M$1),ROWS(Data!$K$2:K27)))),"")</f>
        <v/>
      </c>
      <c r="C31" s="11" t="str" cm="1">
        <f t="array" ref="C31">IFERROR(_xlfn.SINGLE(INDEX(Data!$N$2:$N$374,_xlfn.AGGREGATE(15,3,((Data!$M$1:$M$374=$B$3)/(Data!$M$1:$M$374=$B$3)*ROW(Data!$M$1:$M$374))-ROW(Data!$M$1),ROWS(Data!$K$2:K27)))),"")</f>
        <v/>
      </c>
    </row>
    <row r="32" spans="1:3" x14ac:dyDescent="0.2">
      <c r="A32" s="10" t="str" cm="1">
        <f t="array" ref="A32">IFERROR(_xlfn.SINGLE(INDEX(Data!$L$2:$L$374,_xlfn.AGGREGATE(15,3,((Data!$M$1:$M$374=$B$3)/(Data!$M$1:$M$374=$B$3)*ROW(Data!$M$1:$M$374))-ROW(Data!$M$1),ROWS(Data!$O$2:O28)))),"")</f>
        <v/>
      </c>
      <c r="B32" s="11" t="str" cm="1">
        <f t="array" ref="B32">IFERROR(_xlfn.SINGLE(INDEX(Data!$M$2:$M$374,_xlfn.AGGREGATE(15,3,((Data!$M$1:$M$374=$B$3)/(Data!$M$1:$M$374=$B$3)*ROW(Data!$M$1:$M$374))-ROW(Data!$M$1),ROWS(Data!$K$2:K28)))),"")</f>
        <v/>
      </c>
      <c r="C32" s="11" t="str" cm="1">
        <f t="array" ref="C32">IFERROR(_xlfn.SINGLE(INDEX(Data!$N$2:$N$374,_xlfn.AGGREGATE(15,3,((Data!$M$1:$M$374=$B$3)/(Data!$M$1:$M$374=$B$3)*ROW(Data!$M$1:$M$374))-ROW(Data!$M$1),ROWS(Data!$K$2:K28)))),"")</f>
        <v/>
      </c>
    </row>
    <row r="33" spans="1:3" x14ac:dyDescent="0.2">
      <c r="A33" s="10" t="str" cm="1">
        <f t="array" ref="A33">IFERROR(_xlfn.SINGLE(INDEX(Data!$L$2:$L$374,_xlfn.AGGREGATE(15,3,((Data!$M$1:$M$374=$B$3)/(Data!$M$1:$M$374=$B$3)*ROW(Data!$M$1:$M$374))-ROW(Data!$M$1),ROWS(Data!$O$2:O29)))),"")</f>
        <v/>
      </c>
      <c r="B33" s="11" t="str" cm="1">
        <f t="array" ref="B33">IFERROR(_xlfn.SINGLE(INDEX(Data!$M$2:$M$374,_xlfn.AGGREGATE(15,3,((Data!$M$1:$M$374=$B$3)/(Data!$M$1:$M$374=$B$3)*ROW(Data!$M$1:$M$374))-ROW(Data!$M$1),ROWS(Data!$K$2:K29)))),"")</f>
        <v/>
      </c>
      <c r="C33" s="11" t="str" cm="1">
        <f t="array" ref="C33">IFERROR(_xlfn.SINGLE(INDEX(Data!$N$2:$N$374,_xlfn.AGGREGATE(15,3,((Data!$M$1:$M$374=$B$3)/(Data!$M$1:$M$374=$B$3)*ROW(Data!$M$1:$M$374))-ROW(Data!$M$1),ROWS(Data!$K$2:K29)))),"")</f>
        <v/>
      </c>
    </row>
    <row r="34" spans="1:3" x14ac:dyDescent="0.2">
      <c r="A34" s="10" t="str" cm="1">
        <f t="array" ref="A34">IFERROR(_xlfn.SINGLE(INDEX(Data!$L$2:$L$374,_xlfn.AGGREGATE(15,3,((Data!$M$1:$M$374=$B$3)/(Data!$M$1:$M$374=$B$3)*ROW(Data!$M$1:$M$374))-ROW(Data!$M$1),ROWS(Data!$O$2:O30)))),"")</f>
        <v/>
      </c>
      <c r="B34" s="11" t="str" cm="1">
        <f t="array" ref="B34">IFERROR(_xlfn.SINGLE(INDEX(Data!$M$2:$M$374,_xlfn.AGGREGATE(15,3,((Data!$M$1:$M$374=$B$3)/(Data!$M$1:$M$374=$B$3)*ROW(Data!$M$1:$M$374))-ROW(Data!$M$1),ROWS(Data!$K$2:K30)))),"")</f>
        <v/>
      </c>
      <c r="C34" s="11" t="str" cm="1">
        <f t="array" ref="C34">IFERROR(_xlfn.SINGLE(INDEX(Data!$N$2:$N$374,_xlfn.AGGREGATE(15,3,((Data!$M$1:$M$374=$B$3)/(Data!$M$1:$M$374=$B$3)*ROW(Data!$M$1:$M$374))-ROW(Data!$M$1),ROWS(Data!$K$2:K30)))),"")</f>
        <v/>
      </c>
    </row>
    <row r="35" spans="1:3" x14ac:dyDescent="0.2">
      <c r="A35" s="10" t="str" cm="1">
        <f t="array" ref="A35">IFERROR(_xlfn.SINGLE(INDEX(Data!$L$2:$L$374,_xlfn.AGGREGATE(15,3,((Data!$M$1:$M$374=$B$3)/(Data!$M$1:$M$374=$B$3)*ROW(Data!$M$1:$M$374))-ROW(Data!$M$1),ROWS(Data!$O$2:O31)))),"")</f>
        <v/>
      </c>
      <c r="B35" s="11" t="str" cm="1">
        <f t="array" ref="B35">IFERROR(_xlfn.SINGLE(INDEX(Data!$M$2:$M$374,_xlfn.AGGREGATE(15,3,((Data!$M$1:$M$374=$B$3)/(Data!$M$1:$M$374=$B$3)*ROW(Data!$M$1:$M$374))-ROW(Data!$M$1),ROWS(Data!$K$2:K31)))),"")</f>
        <v/>
      </c>
      <c r="C35" s="11" t="str" cm="1">
        <f t="array" ref="C35">IFERROR(_xlfn.SINGLE(INDEX(Data!$N$2:$N$374,_xlfn.AGGREGATE(15,3,((Data!$M$1:$M$374=$B$3)/(Data!$M$1:$M$374=$B$3)*ROW(Data!$M$1:$M$374))-ROW(Data!$M$1),ROWS(Data!$K$2:K31)))),"")</f>
        <v/>
      </c>
    </row>
    <row r="36" spans="1:3" x14ac:dyDescent="0.2">
      <c r="A36" s="10" t="str" cm="1">
        <f t="array" ref="A36">IFERROR(_xlfn.SINGLE(INDEX(Data!$L$2:$L$374,_xlfn.AGGREGATE(15,3,((Data!$M$1:$M$374=$B$3)/(Data!$M$1:$M$374=$B$3)*ROW(Data!$M$1:$M$374))-ROW(Data!$M$1),ROWS(Data!$O$2:O32)))),"")</f>
        <v/>
      </c>
      <c r="B36" s="11" t="str" cm="1">
        <f t="array" ref="B36">IFERROR(_xlfn.SINGLE(INDEX(Data!$M$2:$M$374,_xlfn.AGGREGATE(15,3,((Data!$M$1:$M$374=$B$3)/(Data!$M$1:$M$374=$B$3)*ROW(Data!$M$1:$M$374))-ROW(Data!$M$1),ROWS(Data!$K$2:K32)))),"")</f>
        <v/>
      </c>
      <c r="C36" s="11" t="str" cm="1">
        <f t="array" ref="C36">IFERROR(_xlfn.SINGLE(INDEX(Data!$N$2:$N$374,_xlfn.AGGREGATE(15,3,((Data!$M$1:$M$374=$B$3)/(Data!$M$1:$M$374=$B$3)*ROW(Data!$M$1:$M$374))-ROW(Data!$M$1),ROWS(Data!$K$2:K32)))),"")</f>
        <v/>
      </c>
    </row>
    <row r="37" spans="1:3" x14ac:dyDescent="0.2">
      <c r="A37" s="10" t="str" cm="1">
        <f t="array" ref="A37">IFERROR(_xlfn.SINGLE(INDEX(Data!$L$2:$L$374,_xlfn.AGGREGATE(15,3,((Data!$M$1:$M$374=$B$3)/(Data!$M$1:$M$374=$B$3)*ROW(Data!$M$1:$M$374))-ROW(Data!$M$1),ROWS(Data!$O$2:O33)))),"")</f>
        <v/>
      </c>
      <c r="B37" s="11" t="str" cm="1">
        <f t="array" ref="B37">IFERROR(_xlfn.SINGLE(INDEX(Data!$M$2:$M$374,_xlfn.AGGREGATE(15,3,((Data!$M$1:$M$374=$B$3)/(Data!$M$1:$M$374=$B$3)*ROW(Data!$M$1:$M$374))-ROW(Data!$M$1),ROWS(Data!$K$2:K33)))),"")</f>
        <v/>
      </c>
      <c r="C37" s="11" t="str" cm="1">
        <f t="array" ref="C37">IFERROR(_xlfn.SINGLE(INDEX(Data!$N$2:$N$374,_xlfn.AGGREGATE(15,3,((Data!$M$1:$M$374=$B$3)/(Data!$M$1:$M$374=$B$3)*ROW(Data!$M$1:$M$374))-ROW(Data!$M$1),ROWS(Data!$K$2:K33)))),"")</f>
        <v/>
      </c>
    </row>
    <row r="38" spans="1:3" x14ac:dyDescent="0.2">
      <c r="A38" s="10" t="str" cm="1">
        <f t="array" ref="A38">IFERROR(_xlfn.SINGLE(INDEX(Data!$L$2:$L$374,_xlfn.AGGREGATE(15,3,((Data!$M$1:$M$374=$B$3)/(Data!$M$1:$M$374=$B$3)*ROW(Data!$M$1:$M$374))-ROW(Data!$M$1),ROWS(Data!$O$2:O34)))),"")</f>
        <v/>
      </c>
      <c r="B38" s="11" t="str" cm="1">
        <f t="array" ref="B38">IFERROR(_xlfn.SINGLE(INDEX(Data!$M$2:$M$374,_xlfn.AGGREGATE(15,3,((Data!$M$1:$M$374=$B$3)/(Data!$M$1:$M$374=$B$3)*ROW(Data!$M$1:$M$374))-ROW(Data!$M$1),ROWS(Data!$K$2:K34)))),"")</f>
        <v/>
      </c>
      <c r="C38" s="11" t="str" cm="1">
        <f t="array" ref="C38">IFERROR(_xlfn.SINGLE(INDEX(Data!$N$2:$N$374,_xlfn.AGGREGATE(15,3,((Data!$M$1:$M$374=$B$3)/(Data!$M$1:$M$374=$B$3)*ROW(Data!$M$1:$M$374))-ROW(Data!$M$1),ROWS(Data!$K$2:K34)))),"")</f>
        <v/>
      </c>
    </row>
    <row r="39" spans="1:3" x14ac:dyDescent="0.2">
      <c r="A39" s="10" t="str" cm="1">
        <f t="array" ref="A39">IFERROR(_xlfn.SINGLE(INDEX(Data!$L$2:$L$374,_xlfn.AGGREGATE(15,3,((Data!$M$1:$M$374=$B$3)/(Data!$M$1:$M$374=$B$3)*ROW(Data!$M$1:$M$374))-ROW(Data!$M$1),ROWS(Data!$O$2:O35)))),"")</f>
        <v/>
      </c>
      <c r="B39" s="11" t="str" cm="1">
        <f t="array" ref="B39">IFERROR(_xlfn.SINGLE(INDEX(Data!$M$2:$M$374,_xlfn.AGGREGATE(15,3,((Data!$M$1:$M$374=$B$3)/(Data!$M$1:$M$374=$B$3)*ROW(Data!$M$1:$M$374))-ROW(Data!$M$1),ROWS(Data!$K$2:K35)))),"")</f>
        <v/>
      </c>
      <c r="C39" s="11" t="str" cm="1">
        <f t="array" ref="C39">IFERROR(_xlfn.SINGLE(INDEX(Data!$N$2:$N$374,_xlfn.AGGREGATE(15,3,((Data!$M$1:$M$374=$B$3)/(Data!$M$1:$M$374=$B$3)*ROW(Data!$M$1:$M$374))-ROW(Data!$M$1),ROWS(Data!$K$2:K35)))),"")</f>
        <v/>
      </c>
    </row>
    <row r="40" spans="1:3" x14ac:dyDescent="0.2">
      <c r="A40" s="10" t="str" cm="1">
        <f t="array" ref="A40">IFERROR(_xlfn.SINGLE(INDEX(Data!$L$2:$L$374,_xlfn.AGGREGATE(15,3,((Data!$M$1:$M$374=$B$3)/(Data!$M$1:$M$374=$B$3)*ROW(Data!$M$1:$M$374))-ROW(Data!$M$1),ROWS(Data!$O$2:O36)))),"")</f>
        <v/>
      </c>
      <c r="B40" s="11" t="str" cm="1">
        <f t="array" ref="B40">IFERROR(_xlfn.SINGLE(INDEX(Data!$M$2:$M$374,_xlfn.AGGREGATE(15,3,((Data!$M$1:$M$374=$B$3)/(Data!$M$1:$M$374=$B$3)*ROW(Data!$M$1:$M$374))-ROW(Data!$M$1),ROWS(Data!$K$2:K36)))),"")</f>
        <v/>
      </c>
      <c r="C40" s="11" t="str" cm="1">
        <f t="array" ref="C40">IFERROR(_xlfn.SINGLE(INDEX(Data!$N$2:$N$374,_xlfn.AGGREGATE(15,3,((Data!$M$1:$M$374=$B$3)/(Data!$M$1:$M$374=$B$3)*ROW(Data!$M$1:$M$374))-ROW(Data!$M$1),ROWS(Data!$K$2:K36)))),"")</f>
        <v/>
      </c>
    </row>
    <row r="41" spans="1:3" x14ac:dyDescent="0.2">
      <c r="A41" s="10" t="str" cm="1">
        <f t="array" ref="A41">IFERROR(_xlfn.SINGLE(INDEX(Data!$L$2:$L$374,_xlfn.AGGREGATE(15,3,((Data!$M$1:$M$374=$B$3)/(Data!$M$1:$M$374=$B$3)*ROW(Data!$M$1:$M$374))-ROW(Data!$M$1),ROWS(Data!$O$2:O37)))),"")</f>
        <v/>
      </c>
      <c r="B41" s="11" t="str" cm="1">
        <f t="array" ref="B41">IFERROR(_xlfn.SINGLE(INDEX(Data!$M$2:$M$374,_xlfn.AGGREGATE(15,3,((Data!$M$1:$M$374=$B$3)/(Data!$M$1:$M$374=$B$3)*ROW(Data!$M$1:$M$374))-ROW(Data!$M$1),ROWS(Data!$K$2:K37)))),"")</f>
        <v/>
      </c>
      <c r="C41" s="11" t="str" cm="1">
        <f t="array" ref="C41">IFERROR(_xlfn.SINGLE(INDEX(Data!$N$2:$N$374,_xlfn.AGGREGATE(15,3,((Data!$M$1:$M$374=$B$3)/(Data!$M$1:$M$374=$B$3)*ROW(Data!$M$1:$M$374))-ROW(Data!$M$1),ROWS(Data!$K$2:K37)))),"")</f>
        <v/>
      </c>
    </row>
    <row r="42" spans="1:3" x14ac:dyDescent="0.2">
      <c r="A42" s="10" t="str" cm="1">
        <f t="array" ref="A42">IFERROR(_xlfn.SINGLE(INDEX(Data!$L$2:$L$374,_xlfn.AGGREGATE(15,3,((Data!$M$1:$M$374=$B$3)/(Data!$M$1:$M$374=$B$3)*ROW(Data!$M$1:$M$374))-ROW(Data!$M$1),ROWS(Data!$O$2:O38)))),"")</f>
        <v/>
      </c>
      <c r="B42" s="11" t="str" cm="1">
        <f t="array" ref="B42">IFERROR(_xlfn.SINGLE(INDEX(Data!$M$2:$M$374,_xlfn.AGGREGATE(15,3,((Data!$M$1:$M$374=$B$3)/(Data!$M$1:$M$374=$B$3)*ROW(Data!$M$1:$M$374))-ROW(Data!$M$1),ROWS(Data!$K$2:K38)))),"")</f>
        <v/>
      </c>
      <c r="C42" s="11" t="str" cm="1">
        <f t="array" ref="C42">IFERROR(_xlfn.SINGLE(INDEX(Data!$N$2:$N$374,_xlfn.AGGREGATE(15,3,((Data!$M$1:$M$374=$B$3)/(Data!$M$1:$M$374=$B$3)*ROW(Data!$M$1:$M$374))-ROW(Data!$M$1),ROWS(Data!$K$2:K38)))),"")</f>
        <v/>
      </c>
    </row>
    <row r="43" spans="1:3" x14ac:dyDescent="0.2">
      <c r="A43" s="10" t="str" cm="1">
        <f t="array" ref="A43">IFERROR(_xlfn.SINGLE(INDEX(Data!$L$2:$L$374,_xlfn.AGGREGATE(15,3,((Data!$M$1:$M$374=$B$3)/(Data!$M$1:$M$374=$B$3)*ROW(Data!$M$1:$M$374))-ROW(Data!$M$1),ROWS(Data!$O$2:O39)))),"")</f>
        <v/>
      </c>
      <c r="B43" s="11" t="str" cm="1">
        <f t="array" ref="B43">IFERROR(_xlfn.SINGLE(INDEX(Data!$M$2:$M$374,_xlfn.AGGREGATE(15,3,((Data!$M$1:$M$374=$B$3)/(Data!$M$1:$M$374=$B$3)*ROW(Data!$M$1:$M$374))-ROW(Data!$M$1),ROWS(Data!$K$2:K39)))),"")</f>
        <v/>
      </c>
      <c r="C43" s="11" t="str" cm="1">
        <f t="array" ref="C43">IFERROR(_xlfn.SINGLE(INDEX(Data!$N$2:$N$374,_xlfn.AGGREGATE(15,3,((Data!$M$1:$M$374=$B$3)/(Data!$M$1:$M$374=$B$3)*ROW(Data!$M$1:$M$374))-ROW(Data!$M$1),ROWS(Data!$K$2:K39)))),"")</f>
        <v/>
      </c>
    </row>
    <row r="44" spans="1:3" x14ac:dyDescent="0.2">
      <c r="A44" s="10" t="str" cm="1">
        <f t="array" ref="A44">IFERROR(_xlfn.SINGLE(INDEX(Data!$L$2:$L$374,_xlfn.AGGREGATE(15,3,((Data!$M$1:$M$374=$B$3)/(Data!$M$1:$M$374=$B$3)*ROW(Data!$M$1:$M$374))-ROW(Data!$M$1),ROWS(Data!$O$2:O40)))),"")</f>
        <v/>
      </c>
      <c r="B44" s="11" t="str" cm="1">
        <f t="array" ref="B44">IFERROR(_xlfn.SINGLE(INDEX(Data!$M$2:$M$374,_xlfn.AGGREGATE(15,3,((Data!$M$1:$M$374=$B$3)/(Data!$M$1:$M$374=$B$3)*ROW(Data!$M$1:$M$374))-ROW(Data!$M$1),ROWS(Data!$K$2:K40)))),"")</f>
        <v/>
      </c>
      <c r="C44" s="11" t="str" cm="1">
        <f t="array" ref="C44">IFERROR(_xlfn.SINGLE(INDEX(Data!$N$2:$N$374,_xlfn.AGGREGATE(15,3,((Data!$M$1:$M$374=$B$3)/(Data!$M$1:$M$374=$B$3)*ROW(Data!$M$1:$M$374))-ROW(Data!$M$1),ROWS(Data!$K$2:K40)))),"")</f>
        <v/>
      </c>
    </row>
    <row r="45" spans="1:3" x14ac:dyDescent="0.2">
      <c r="A45" s="10" t="str" cm="1">
        <f t="array" ref="A45">IFERROR(_xlfn.SINGLE(INDEX(Data!$L$2:$L$374,_xlfn.AGGREGATE(15,3,((Data!$M$1:$M$374=$B$3)/(Data!$M$1:$M$374=$B$3)*ROW(Data!$M$1:$M$374))-ROW(Data!$M$1),ROWS(Data!$O$2:O41)))),"")</f>
        <v/>
      </c>
      <c r="B45" s="11" t="str" cm="1">
        <f t="array" ref="B45">IFERROR(_xlfn.SINGLE(INDEX(Data!$M$2:$M$374,_xlfn.AGGREGATE(15,3,((Data!$M$1:$M$374=$B$3)/(Data!$M$1:$M$374=$B$3)*ROW(Data!$M$1:$M$374))-ROW(Data!$M$1),ROWS(Data!$K$2:K41)))),"")</f>
        <v/>
      </c>
      <c r="C45" s="11" t="str" cm="1">
        <f t="array" ref="C45">IFERROR(_xlfn.SINGLE(INDEX(Data!$N$2:$N$374,_xlfn.AGGREGATE(15,3,((Data!$M$1:$M$374=$B$3)/(Data!$M$1:$M$374=$B$3)*ROW(Data!$M$1:$M$374))-ROW(Data!$M$1),ROWS(Data!$K$2:K41)))),"")</f>
        <v/>
      </c>
    </row>
    <row r="46" spans="1:3" x14ac:dyDescent="0.2">
      <c r="A46" s="10" t="str" cm="1">
        <f t="array" ref="A46">IFERROR(_xlfn.SINGLE(INDEX(Data!$L$2:$L$374,_xlfn.AGGREGATE(15,3,((Data!$M$1:$M$374=$B$3)/(Data!$M$1:$M$374=$B$3)*ROW(Data!$M$1:$M$374))-ROW(Data!$M$1),ROWS(Data!$O$2:O42)))),"")</f>
        <v/>
      </c>
      <c r="B46" s="11" t="str" cm="1">
        <f t="array" ref="B46">IFERROR(_xlfn.SINGLE(INDEX(Data!$M$2:$M$374,_xlfn.AGGREGATE(15,3,((Data!$M$1:$M$374=$B$3)/(Data!$M$1:$M$374=$B$3)*ROW(Data!$M$1:$M$374))-ROW(Data!$M$1),ROWS(Data!$K$2:K42)))),"")</f>
        <v/>
      </c>
      <c r="C46" s="11" t="str" cm="1">
        <f t="array" ref="C46">IFERROR(_xlfn.SINGLE(INDEX(Data!$N$2:$N$374,_xlfn.AGGREGATE(15,3,((Data!$M$1:$M$374=$B$3)/(Data!$M$1:$M$374=$B$3)*ROW(Data!$M$1:$M$374))-ROW(Data!$M$1),ROWS(Data!$K$2:K42)))),"")</f>
        <v/>
      </c>
    </row>
    <row r="47" spans="1:3" x14ac:dyDescent="0.2">
      <c r="A47" s="10" t="str" cm="1">
        <f t="array" ref="A47">IFERROR(_xlfn.SINGLE(INDEX(Data!$L$2:$L$374,_xlfn.AGGREGATE(15,3,((Data!$M$1:$M$374=$B$3)/(Data!$M$1:$M$374=$B$3)*ROW(Data!$M$1:$M$374))-ROW(Data!$M$1),ROWS(Data!$O$2:O43)))),"")</f>
        <v/>
      </c>
      <c r="B47" s="11" t="str" cm="1">
        <f t="array" ref="B47">IFERROR(_xlfn.SINGLE(INDEX(Data!$M$2:$M$374,_xlfn.AGGREGATE(15,3,((Data!$M$1:$M$374=$B$3)/(Data!$M$1:$M$374=$B$3)*ROW(Data!$M$1:$M$374))-ROW(Data!$M$1),ROWS(Data!$K$2:K43)))),"")</f>
        <v/>
      </c>
      <c r="C47" s="11" t="str" cm="1">
        <f t="array" ref="C47">IFERROR(_xlfn.SINGLE(INDEX(Data!$N$2:$N$374,_xlfn.AGGREGATE(15,3,((Data!$M$1:$M$374=$B$3)/(Data!$M$1:$M$374=$B$3)*ROW(Data!$M$1:$M$374))-ROW(Data!$M$1),ROWS(Data!$K$2:K43)))),"")</f>
        <v/>
      </c>
    </row>
    <row r="48" spans="1:3" x14ac:dyDescent="0.2">
      <c r="A48" s="10" t="str" cm="1">
        <f t="array" ref="A48">IFERROR(_xlfn.SINGLE(INDEX(Data!$L$2:$L$374,_xlfn.AGGREGATE(15,3,((Data!$M$1:$M$374=$B$3)/(Data!$M$1:$M$374=$B$3)*ROW(Data!$M$1:$M$374))-ROW(Data!$M$1),ROWS(Data!$O$2:O44)))),"")</f>
        <v/>
      </c>
      <c r="B48" s="11" t="str" cm="1">
        <f t="array" ref="B48">IFERROR(_xlfn.SINGLE(INDEX(Data!$M$2:$M$374,_xlfn.AGGREGATE(15,3,((Data!$M$1:$M$374=$B$3)/(Data!$M$1:$M$374=$B$3)*ROW(Data!$M$1:$M$374))-ROW(Data!$M$1),ROWS(Data!$K$2:K44)))),"")</f>
        <v/>
      </c>
      <c r="C48" s="11" t="str" cm="1">
        <f t="array" ref="C48">IFERROR(_xlfn.SINGLE(INDEX(Data!$N$2:$N$374,_xlfn.AGGREGATE(15,3,((Data!$M$1:$M$374=$B$3)/(Data!$M$1:$M$374=$B$3)*ROW(Data!$M$1:$M$374))-ROW(Data!$M$1),ROWS(Data!$K$2:K44)))),"")</f>
        <v/>
      </c>
    </row>
    <row r="49" spans="1:3" x14ac:dyDescent="0.2">
      <c r="A49" s="10" t="str" cm="1">
        <f t="array" ref="A49">IFERROR(_xlfn.SINGLE(INDEX(Data!$L$2:$L$374,_xlfn.AGGREGATE(15,3,((Data!$M$1:$M$374=$B$3)/(Data!$M$1:$M$374=$B$3)*ROW(Data!$M$1:$M$374))-ROW(Data!$M$1),ROWS(Data!$O$2:O45)))),"")</f>
        <v/>
      </c>
      <c r="B49" s="11" t="str" cm="1">
        <f t="array" ref="B49">IFERROR(_xlfn.SINGLE(INDEX(Data!$M$2:$M$374,_xlfn.AGGREGATE(15,3,((Data!$M$1:$M$374=$B$3)/(Data!$M$1:$M$374=$B$3)*ROW(Data!$M$1:$M$374))-ROW(Data!$M$1),ROWS(Data!$K$2:K45)))),"")</f>
        <v/>
      </c>
      <c r="C49" s="11" t="str" cm="1">
        <f t="array" ref="C49">IFERROR(_xlfn.SINGLE(INDEX(Data!$N$2:$N$374,_xlfn.AGGREGATE(15,3,((Data!$M$1:$M$374=$B$3)/(Data!$M$1:$M$374=$B$3)*ROW(Data!$M$1:$M$374))-ROW(Data!$M$1),ROWS(Data!$K$2:K45)))),"")</f>
        <v/>
      </c>
    </row>
    <row r="50" spans="1:3" x14ac:dyDescent="0.2">
      <c r="A50" s="10" t="str" cm="1">
        <f t="array" ref="A50">IFERROR(_xlfn.SINGLE(INDEX(Data!$L$2:$L$374,_xlfn.AGGREGATE(15,3,((Data!$M$1:$M$374=$B$3)/(Data!$M$1:$M$374=$B$3)*ROW(Data!$M$1:$M$374))-ROW(Data!$M$1),ROWS(Data!$O$2:O46)))),"")</f>
        <v/>
      </c>
      <c r="B50" s="11" t="str" cm="1">
        <f t="array" ref="B50">IFERROR(_xlfn.SINGLE(INDEX(Data!$M$2:$M$374,_xlfn.AGGREGATE(15,3,((Data!$M$1:$M$374=$B$3)/(Data!$M$1:$M$374=$B$3)*ROW(Data!$M$1:$M$374))-ROW(Data!$M$1),ROWS(Data!$K$2:K46)))),"")</f>
        <v/>
      </c>
      <c r="C50" s="11" t="str" cm="1">
        <f t="array" ref="C50">IFERROR(_xlfn.SINGLE(INDEX(Data!$N$2:$N$374,_xlfn.AGGREGATE(15,3,((Data!$M$1:$M$374=$B$3)/(Data!$M$1:$M$374=$B$3)*ROW(Data!$M$1:$M$374))-ROW(Data!$M$1),ROWS(Data!$K$2:K46)))),"")</f>
        <v/>
      </c>
    </row>
    <row r="51" spans="1:3" x14ac:dyDescent="0.2">
      <c r="A51" s="10" t="str" cm="1">
        <f t="array" ref="A51">IFERROR(_xlfn.SINGLE(INDEX(Data!$L$2:$L$374,_xlfn.AGGREGATE(15,3,((Data!$M$1:$M$374=$B$3)/(Data!$M$1:$M$374=$B$3)*ROW(Data!$M$1:$M$374))-ROW(Data!$M$1),ROWS(Data!$O$2:O47)))),"")</f>
        <v/>
      </c>
      <c r="B51" s="11" t="str" cm="1">
        <f t="array" ref="B51">IFERROR(_xlfn.SINGLE(INDEX(Data!$M$2:$M$374,_xlfn.AGGREGATE(15,3,((Data!$M$1:$M$374=$B$3)/(Data!$M$1:$M$374=$B$3)*ROW(Data!$M$1:$M$374))-ROW(Data!$M$1),ROWS(Data!$K$2:K47)))),"")</f>
        <v/>
      </c>
      <c r="C51" s="11" t="str" cm="1">
        <f t="array" ref="C51">IFERROR(_xlfn.SINGLE(INDEX(Data!$N$2:$N$374,_xlfn.AGGREGATE(15,3,((Data!$M$1:$M$374=$B$3)/(Data!$M$1:$M$374=$B$3)*ROW(Data!$M$1:$M$374))-ROW(Data!$M$1),ROWS(Data!$K$2:K47)))),"")</f>
        <v/>
      </c>
    </row>
    <row r="52" spans="1:3" x14ac:dyDescent="0.2">
      <c r="A52" s="10" t="str" cm="1">
        <f t="array" ref="A52">IFERROR(_xlfn.SINGLE(INDEX(Data!$L$2:$L$374,_xlfn.AGGREGATE(15,3,((Data!$M$1:$M$374=$B$3)/(Data!$M$1:$M$374=$B$3)*ROW(Data!$M$1:$M$374))-ROW(Data!$M$1),ROWS(Data!$O$2:O48)))),"")</f>
        <v/>
      </c>
      <c r="B52" s="11" t="str" cm="1">
        <f t="array" ref="B52">IFERROR(_xlfn.SINGLE(INDEX(Data!$M$2:$M$374,_xlfn.AGGREGATE(15,3,((Data!$M$1:$M$374=$B$3)/(Data!$M$1:$M$374=$B$3)*ROW(Data!$M$1:$M$374))-ROW(Data!$M$1),ROWS(Data!$K$2:K48)))),"")</f>
        <v/>
      </c>
      <c r="C52" s="11" t="str" cm="1">
        <f t="array" ref="C52">IFERROR(_xlfn.SINGLE(INDEX(Data!$N$2:$N$374,_xlfn.AGGREGATE(15,3,((Data!$M$1:$M$374=$B$3)/(Data!$M$1:$M$374=$B$3)*ROW(Data!$M$1:$M$374))-ROW(Data!$M$1),ROWS(Data!$K$2:K48)))),"")</f>
        <v/>
      </c>
    </row>
    <row r="53" spans="1:3" x14ac:dyDescent="0.2">
      <c r="A53" s="10" t="str" cm="1">
        <f t="array" ref="A53">IFERROR(_xlfn.SINGLE(INDEX(Data!$L$2:$L$374,_xlfn.AGGREGATE(15,3,((Data!$M$1:$M$374=$B$3)/(Data!$M$1:$M$374=$B$3)*ROW(Data!$M$1:$M$374))-ROW(Data!$M$1),ROWS(Data!$O$2:O49)))),"")</f>
        <v/>
      </c>
      <c r="B53" s="11" t="str" cm="1">
        <f t="array" ref="B53">IFERROR(_xlfn.SINGLE(INDEX(Data!$M$2:$M$374,_xlfn.AGGREGATE(15,3,((Data!$M$1:$M$374=$B$3)/(Data!$M$1:$M$374=$B$3)*ROW(Data!$M$1:$M$374))-ROW(Data!$M$1),ROWS(Data!$K$2:K49)))),"")</f>
        <v/>
      </c>
      <c r="C53" s="11" t="str" cm="1">
        <f t="array" ref="C53">IFERROR(_xlfn.SINGLE(INDEX(Data!$N$2:$N$374,_xlfn.AGGREGATE(15,3,((Data!$M$1:$M$374=$B$3)/(Data!$M$1:$M$374=$B$3)*ROW(Data!$M$1:$M$374))-ROW(Data!$M$1),ROWS(Data!$K$2:K49)))),"")</f>
        <v/>
      </c>
    </row>
    <row r="54" spans="1:3" x14ac:dyDescent="0.2">
      <c r="A54" s="10" t="str" cm="1">
        <f t="array" ref="A54">IFERROR(_xlfn.SINGLE(INDEX(Data!$L$2:$L$374,_xlfn.AGGREGATE(15,3,((Data!$M$1:$M$374=$B$3)/(Data!$M$1:$M$374=$B$3)*ROW(Data!$M$1:$M$374))-ROW(Data!$M$1),ROWS(Data!$O$2:O50)))),"")</f>
        <v/>
      </c>
      <c r="B54" s="11" t="str" cm="1">
        <f t="array" ref="B54">IFERROR(_xlfn.SINGLE(INDEX(Data!$M$2:$M$374,_xlfn.AGGREGATE(15,3,((Data!$M$1:$M$374=$B$3)/(Data!$M$1:$M$374=$B$3)*ROW(Data!$M$1:$M$374))-ROW(Data!$M$1),ROWS(Data!$K$2:K50)))),"")</f>
        <v/>
      </c>
      <c r="C54" s="11" t="str" cm="1">
        <f t="array" ref="C54">IFERROR(_xlfn.SINGLE(INDEX(Data!$N$2:$N$374,_xlfn.AGGREGATE(15,3,((Data!$M$1:$M$374=$B$3)/(Data!$M$1:$M$374=$B$3)*ROW(Data!$M$1:$M$374))-ROW(Data!$M$1),ROWS(Data!$K$2:K50)))),"")</f>
        <v/>
      </c>
    </row>
    <row r="55" spans="1:3" x14ac:dyDescent="0.2">
      <c r="A55" s="10" t="str" cm="1">
        <f t="array" ref="A55">IFERROR(_xlfn.SINGLE(INDEX(Data!$L$2:$L$374,_xlfn.AGGREGATE(15,3,((Data!$M$1:$M$374=$B$3)/(Data!$M$1:$M$374=$B$3)*ROW(Data!$M$1:$M$374))-ROW(Data!$M$1),ROWS(Data!$O$2:O51)))),"")</f>
        <v/>
      </c>
      <c r="B55" s="11" t="str" cm="1">
        <f t="array" ref="B55">IFERROR(_xlfn.SINGLE(INDEX(Data!$M$2:$M$374,_xlfn.AGGREGATE(15,3,((Data!$M$1:$M$374=$B$3)/(Data!$M$1:$M$374=$B$3)*ROW(Data!$M$1:$M$374))-ROW(Data!$M$1),ROWS(Data!$K$2:K51)))),"")</f>
        <v/>
      </c>
      <c r="C55" s="11" t="str" cm="1">
        <f t="array" ref="C55">IFERROR(_xlfn.SINGLE(INDEX(Data!$N$2:$N$374,_xlfn.AGGREGATE(15,3,((Data!$M$1:$M$374=$B$3)/(Data!$M$1:$M$374=$B$3)*ROW(Data!$M$1:$M$374))-ROW(Data!$M$1),ROWS(Data!$K$2:K51)))),"")</f>
        <v/>
      </c>
    </row>
    <row r="56" spans="1:3" x14ac:dyDescent="0.2">
      <c r="A56" s="10" t="str" cm="1">
        <f t="array" ref="A56">IFERROR(_xlfn.SINGLE(INDEX(Data!$L$2:$L$374,_xlfn.AGGREGATE(15,3,((Data!$M$1:$M$374=$B$3)/(Data!$M$1:$M$374=$B$3)*ROW(Data!$M$1:$M$374))-ROW(Data!$M$1),ROWS(Data!$O$2:O52)))),"")</f>
        <v/>
      </c>
      <c r="B56" s="11" t="str" cm="1">
        <f t="array" ref="B56">IFERROR(_xlfn.SINGLE(INDEX(Data!$M$2:$M$374,_xlfn.AGGREGATE(15,3,((Data!$M$1:$M$374=$B$3)/(Data!$M$1:$M$374=$B$3)*ROW(Data!$M$1:$M$374))-ROW(Data!$M$1),ROWS(Data!$K$2:K52)))),"")</f>
        <v/>
      </c>
      <c r="C56" s="11" t="str" cm="1">
        <f t="array" ref="C56">IFERROR(_xlfn.SINGLE(INDEX(Data!$N$2:$N$374,_xlfn.AGGREGATE(15,3,((Data!$M$1:$M$374=$B$3)/(Data!$M$1:$M$374=$B$3)*ROW(Data!$M$1:$M$374))-ROW(Data!$M$1),ROWS(Data!$K$2:K52)))),"")</f>
        <v/>
      </c>
    </row>
    <row r="57" spans="1:3" x14ac:dyDescent="0.2">
      <c r="A57" s="10" t="str" cm="1">
        <f t="array" ref="A57">IFERROR(_xlfn.SINGLE(INDEX(Data!$L$2:$L$374,_xlfn.AGGREGATE(15,3,((Data!$M$1:$M$374=$B$3)/(Data!$M$1:$M$374=$B$3)*ROW(Data!$M$1:$M$374))-ROW(Data!$M$1),ROWS(Data!$O$2:O53)))),"")</f>
        <v/>
      </c>
      <c r="B57" s="11" t="str" cm="1">
        <f t="array" ref="B57">IFERROR(_xlfn.SINGLE(INDEX(Data!$M$2:$M$374,_xlfn.AGGREGATE(15,3,((Data!$M$1:$M$374=$B$3)/(Data!$M$1:$M$374=$B$3)*ROW(Data!$M$1:$M$374))-ROW(Data!$M$1),ROWS(Data!$K$2:K53)))),"")</f>
        <v/>
      </c>
      <c r="C57" s="11" t="str" cm="1">
        <f t="array" ref="C57">IFERROR(_xlfn.SINGLE(INDEX(Data!$N$2:$N$374,_xlfn.AGGREGATE(15,3,((Data!$M$1:$M$374=$B$3)/(Data!$M$1:$M$374=$B$3)*ROW(Data!$M$1:$M$374))-ROW(Data!$M$1),ROWS(Data!$K$2:K53)))),"")</f>
        <v/>
      </c>
    </row>
    <row r="58" spans="1:3" x14ac:dyDescent="0.2">
      <c r="A58" s="10" t="str" cm="1">
        <f t="array" ref="A58">IFERROR(_xlfn.SINGLE(INDEX(Data!$L$2:$L$374,_xlfn.AGGREGATE(15,3,((Data!$M$1:$M$374=$B$3)/(Data!$M$1:$M$374=$B$3)*ROW(Data!$M$1:$M$374))-ROW(Data!$M$1),ROWS(Data!$O$2:O54)))),"")</f>
        <v/>
      </c>
      <c r="B58" s="11" t="str" cm="1">
        <f t="array" ref="B58">IFERROR(_xlfn.SINGLE(INDEX(Data!$M$2:$M$374,_xlfn.AGGREGATE(15,3,((Data!$M$1:$M$374=$B$3)/(Data!$M$1:$M$374=$B$3)*ROW(Data!$M$1:$M$374))-ROW(Data!$M$1),ROWS(Data!$K$2:K54)))),"")</f>
        <v/>
      </c>
      <c r="C58" s="11" t="str" cm="1">
        <f t="array" ref="C58">IFERROR(_xlfn.SINGLE(INDEX(Data!$N$2:$N$374,_xlfn.AGGREGATE(15,3,((Data!$M$1:$M$374=$B$3)/(Data!$M$1:$M$374=$B$3)*ROW(Data!$M$1:$M$374))-ROW(Data!$M$1),ROWS(Data!$K$2:K54)))),"")</f>
        <v/>
      </c>
    </row>
    <row r="59" spans="1:3" x14ac:dyDescent="0.2">
      <c r="A59" s="10" t="str" cm="1">
        <f t="array" ref="A59">IFERROR(_xlfn.SINGLE(INDEX(Data!$L$2:$L$374,_xlfn.AGGREGATE(15,3,((Data!$M$1:$M$374=$B$3)/(Data!$M$1:$M$374=$B$3)*ROW(Data!$M$1:$M$374))-ROW(Data!$M$1),ROWS(Data!$O$2:O55)))),"")</f>
        <v/>
      </c>
      <c r="B59" s="11" t="str" cm="1">
        <f t="array" ref="B59">IFERROR(_xlfn.SINGLE(INDEX(Data!$M$2:$M$374,_xlfn.AGGREGATE(15,3,((Data!$M$1:$M$374=$B$3)/(Data!$M$1:$M$374=$B$3)*ROW(Data!$M$1:$M$374))-ROW(Data!$M$1),ROWS(Data!$K$2:K55)))),"")</f>
        <v/>
      </c>
      <c r="C59" s="11" t="str" cm="1">
        <f t="array" ref="C59">IFERROR(_xlfn.SINGLE(INDEX(Data!$N$2:$N$374,_xlfn.AGGREGATE(15,3,((Data!$M$1:$M$374=$B$3)/(Data!$M$1:$M$374=$B$3)*ROW(Data!$M$1:$M$374))-ROW(Data!$M$1),ROWS(Data!$K$2:K55)))),"")</f>
        <v/>
      </c>
    </row>
    <row r="60" spans="1:3" x14ac:dyDescent="0.2">
      <c r="A60" s="10" t="str" cm="1">
        <f t="array" ref="A60">IFERROR(_xlfn.SINGLE(INDEX(Data!$L$2:$L$374,_xlfn.AGGREGATE(15,3,((Data!$M$1:$M$374=$B$3)/(Data!$M$1:$M$374=$B$3)*ROW(Data!$M$1:$M$374))-ROW(Data!$M$1),ROWS(Data!$O$2:O56)))),"")</f>
        <v/>
      </c>
      <c r="B60" s="11" t="str" cm="1">
        <f t="array" ref="B60">IFERROR(_xlfn.SINGLE(INDEX(Data!$M$2:$M$374,_xlfn.AGGREGATE(15,3,((Data!$M$1:$M$374=$B$3)/(Data!$M$1:$M$374=$B$3)*ROW(Data!$M$1:$M$374))-ROW(Data!$M$1),ROWS(Data!$K$2:K56)))),"")</f>
        <v/>
      </c>
      <c r="C60" s="11" t="str" cm="1">
        <f t="array" ref="C60">IFERROR(_xlfn.SINGLE(INDEX(Data!$N$2:$N$374,_xlfn.AGGREGATE(15,3,((Data!$M$1:$M$374=$B$3)/(Data!$M$1:$M$374=$B$3)*ROW(Data!$M$1:$M$374))-ROW(Data!$M$1),ROWS(Data!$K$2:K56)))),"")</f>
        <v/>
      </c>
    </row>
    <row r="61" spans="1:3" x14ac:dyDescent="0.2">
      <c r="A61" s="10" t="str" cm="1">
        <f t="array" ref="A61">IFERROR(_xlfn.SINGLE(INDEX(Data!$L$2:$L$374,_xlfn.AGGREGATE(15,3,((Data!$M$1:$M$374=$B$3)/(Data!$M$1:$M$374=$B$3)*ROW(Data!$M$1:$M$374))-ROW(Data!$M$1),ROWS(Data!$O$2:O57)))),"")</f>
        <v/>
      </c>
      <c r="B61" s="11" t="str" cm="1">
        <f t="array" ref="B61">IFERROR(_xlfn.SINGLE(INDEX(Data!$M$2:$M$374,_xlfn.AGGREGATE(15,3,((Data!$M$1:$M$374=$B$3)/(Data!$M$1:$M$374=$B$3)*ROW(Data!$M$1:$M$374))-ROW(Data!$M$1),ROWS(Data!$K$2:K57)))),"")</f>
        <v/>
      </c>
      <c r="C61" s="11" t="str" cm="1">
        <f t="array" ref="C61">IFERROR(_xlfn.SINGLE(INDEX(Data!$N$2:$N$374,_xlfn.AGGREGATE(15,3,((Data!$M$1:$M$374=$B$3)/(Data!$M$1:$M$374=$B$3)*ROW(Data!$M$1:$M$374))-ROW(Data!$M$1),ROWS(Data!$K$2:K57)))),"")</f>
        <v/>
      </c>
    </row>
    <row r="62" spans="1:3" x14ac:dyDescent="0.2">
      <c r="A62" s="10" t="str" cm="1">
        <f t="array" ref="A62">IFERROR(_xlfn.SINGLE(INDEX(Data!$L$2:$L$374,_xlfn.AGGREGATE(15,3,((Data!$M$1:$M$374=$B$3)/(Data!$M$1:$M$374=$B$3)*ROW(Data!$M$1:$M$374))-ROW(Data!$M$1),ROWS(Data!$O$2:O58)))),"")</f>
        <v/>
      </c>
      <c r="B62" s="11" t="str" cm="1">
        <f t="array" ref="B62">IFERROR(_xlfn.SINGLE(INDEX(Data!$M$2:$M$374,_xlfn.AGGREGATE(15,3,((Data!$M$1:$M$374=$B$3)/(Data!$M$1:$M$374=$B$3)*ROW(Data!$M$1:$M$374))-ROW(Data!$M$1),ROWS(Data!$K$2:K58)))),"")</f>
        <v/>
      </c>
      <c r="C62" s="11" t="str" cm="1">
        <f t="array" ref="C62">IFERROR(_xlfn.SINGLE(INDEX(Data!$N$2:$N$374,_xlfn.AGGREGATE(15,3,((Data!$M$1:$M$374=$B$3)/(Data!$M$1:$M$374=$B$3)*ROW(Data!$M$1:$M$374))-ROW(Data!$M$1),ROWS(Data!$K$2:K58)))),"")</f>
        <v/>
      </c>
    </row>
    <row r="63" spans="1:3" x14ac:dyDescent="0.2">
      <c r="A63" s="10" t="str" cm="1">
        <f t="array" ref="A63">IFERROR(_xlfn.SINGLE(INDEX(Data!$L$2:$L$374,_xlfn.AGGREGATE(15,3,((Data!$M$1:$M$374=$B$3)/(Data!$M$1:$M$374=$B$3)*ROW(Data!$M$1:$M$374))-ROW(Data!$M$1),ROWS(Data!$O$2:O59)))),"")</f>
        <v/>
      </c>
      <c r="B63" s="11" t="str" cm="1">
        <f t="array" ref="B63">IFERROR(_xlfn.SINGLE(INDEX(Data!$M$2:$M$374,_xlfn.AGGREGATE(15,3,((Data!$M$1:$M$374=$B$3)/(Data!$M$1:$M$374=$B$3)*ROW(Data!$M$1:$M$374))-ROW(Data!$M$1),ROWS(Data!$K$2:K59)))),"")</f>
        <v/>
      </c>
      <c r="C63" s="11" t="str" cm="1">
        <f t="array" ref="C63">IFERROR(_xlfn.SINGLE(INDEX(Data!$N$2:$N$374,_xlfn.AGGREGATE(15,3,((Data!$M$1:$M$374=$B$3)/(Data!$M$1:$M$374=$B$3)*ROW(Data!$M$1:$M$374))-ROW(Data!$M$1),ROWS(Data!$K$2:K59)))),"")</f>
        <v/>
      </c>
    </row>
    <row r="64" spans="1:3" x14ac:dyDescent="0.2">
      <c r="A64" s="10" t="str" cm="1">
        <f t="array" ref="A64">IFERROR(_xlfn.SINGLE(INDEX(Data!$L$2:$L$374,_xlfn.AGGREGATE(15,3,((Data!$M$1:$M$374=$B$3)/(Data!$M$1:$M$374=$B$3)*ROW(Data!$M$1:$M$374))-ROW(Data!$M$1),ROWS(Data!$O$2:O60)))),"")</f>
        <v/>
      </c>
      <c r="B64" s="11" t="str" cm="1">
        <f t="array" ref="B64">IFERROR(_xlfn.SINGLE(INDEX(Data!$M$2:$M$374,_xlfn.AGGREGATE(15,3,((Data!$M$1:$M$374=$B$3)/(Data!$M$1:$M$374=$B$3)*ROW(Data!$M$1:$M$374))-ROW(Data!$M$1),ROWS(Data!$K$2:K60)))),"")</f>
        <v/>
      </c>
      <c r="C64" s="11" t="str" cm="1">
        <f t="array" ref="C64">IFERROR(_xlfn.SINGLE(INDEX(Data!$N$2:$N$374,_xlfn.AGGREGATE(15,3,((Data!$M$1:$M$374=$B$3)/(Data!$M$1:$M$374=$B$3)*ROW(Data!$M$1:$M$374))-ROW(Data!$M$1),ROWS(Data!$K$2:K60)))),"")</f>
        <v/>
      </c>
    </row>
    <row r="65" spans="1:3" x14ac:dyDescent="0.2">
      <c r="A65" s="10" t="str" cm="1">
        <f t="array" ref="A65">IFERROR(_xlfn.SINGLE(INDEX(Data!$L$2:$L$374,_xlfn.AGGREGATE(15,3,((Data!$M$1:$M$374=$B$3)/(Data!$M$1:$M$374=$B$3)*ROW(Data!$M$1:$M$374))-ROW(Data!$M$1),ROWS(Data!$O$2:O61)))),"")</f>
        <v/>
      </c>
      <c r="B65" s="11" t="str" cm="1">
        <f t="array" ref="B65">IFERROR(_xlfn.SINGLE(INDEX(Data!$M$2:$M$374,_xlfn.AGGREGATE(15,3,((Data!$M$1:$M$374=$B$3)/(Data!$M$1:$M$374=$B$3)*ROW(Data!$M$1:$M$374))-ROW(Data!$M$1),ROWS(Data!$K$2:K61)))),"")</f>
        <v/>
      </c>
      <c r="C65" s="11" t="str" cm="1">
        <f t="array" ref="C65">IFERROR(_xlfn.SINGLE(INDEX(Data!$N$2:$N$374,_xlfn.AGGREGATE(15,3,((Data!$M$1:$M$374=$B$3)/(Data!$M$1:$M$374=$B$3)*ROW(Data!$M$1:$M$374))-ROW(Data!$M$1),ROWS(Data!$K$2:K61)))),"")</f>
        <v/>
      </c>
    </row>
    <row r="66" spans="1:3" x14ac:dyDescent="0.2">
      <c r="A66" s="10" t="str" cm="1">
        <f t="array" ref="A66">IFERROR(_xlfn.SINGLE(INDEX(Data!$L$2:$L$374,_xlfn.AGGREGATE(15,3,((Data!$M$1:$M$374=$B$3)/(Data!$M$1:$M$374=$B$3)*ROW(Data!$M$1:$M$374))-ROW(Data!$M$1),ROWS(Data!$O$2:O62)))),"")</f>
        <v/>
      </c>
      <c r="B66" s="11" t="str" cm="1">
        <f t="array" ref="B66">IFERROR(_xlfn.SINGLE(INDEX(Data!$M$2:$M$374,_xlfn.AGGREGATE(15,3,((Data!$M$1:$M$374=$B$3)/(Data!$M$1:$M$374=$B$3)*ROW(Data!$M$1:$M$374))-ROW(Data!$M$1),ROWS(Data!$K$2:K62)))),"")</f>
        <v/>
      </c>
      <c r="C66" s="11" t="str" cm="1">
        <f t="array" ref="C66">IFERROR(_xlfn.SINGLE(INDEX(Data!$N$2:$N$374,_xlfn.AGGREGATE(15,3,((Data!$M$1:$M$374=$B$3)/(Data!$M$1:$M$374=$B$3)*ROW(Data!$M$1:$M$374))-ROW(Data!$M$1),ROWS(Data!$K$2:K62)))),"")</f>
        <v/>
      </c>
    </row>
    <row r="67" spans="1:3" x14ac:dyDescent="0.2">
      <c r="A67" s="10" t="str" cm="1">
        <f t="array" ref="A67">IFERROR(_xlfn.SINGLE(INDEX(Data!$L$2:$L$374,_xlfn.AGGREGATE(15,3,((Data!$M$1:$M$374=$B$3)/(Data!$M$1:$M$374=$B$3)*ROW(Data!$M$1:$M$374))-ROW(Data!$M$1),ROWS(Data!$O$2:O63)))),"")</f>
        <v/>
      </c>
      <c r="B67" s="11" t="str" cm="1">
        <f t="array" ref="B67">IFERROR(_xlfn.SINGLE(INDEX(Data!$M$2:$M$374,_xlfn.AGGREGATE(15,3,((Data!$M$1:$M$374=$B$3)/(Data!$M$1:$M$374=$B$3)*ROW(Data!$M$1:$M$374))-ROW(Data!$M$1),ROWS(Data!$K$2:K63)))),"")</f>
        <v/>
      </c>
      <c r="C67" s="11" t="str" cm="1">
        <f t="array" ref="C67">IFERROR(_xlfn.SINGLE(INDEX(Data!$N$2:$N$374,_xlfn.AGGREGATE(15,3,((Data!$M$1:$M$374=$B$3)/(Data!$M$1:$M$374=$B$3)*ROW(Data!$M$1:$M$374))-ROW(Data!$M$1),ROWS(Data!$K$2:K63)))),"")</f>
        <v/>
      </c>
    </row>
    <row r="68" spans="1:3" x14ac:dyDescent="0.2">
      <c r="A68" s="10" t="str" cm="1">
        <f t="array" ref="A68">IFERROR(_xlfn.SINGLE(INDEX(Data!$L$2:$L$374,_xlfn.AGGREGATE(15,3,((Data!$M$1:$M$374=$B$3)/(Data!$M$1:$M$374=$B$3)*ROW(Data!$M$1:$M$374))-ROW(Data!$M$1),ROWS(Data!$O$2:O64)))),"")</f>
        <v/>
      </c>
      <c r="B68" s="11" t="str" cm="1">
        <f t="array" ref="B68">IFERROR(_xlfn.SINGLE(INDEX(Data!$M$2:$M$374,_xlfn.AGGREGATE(15,3,((Data!$M$1:$M$374=$B$3)/(Data!$M$1:$M$374=$B$3)*ROW(Data!$M$1:$M$374))-ROW(Data!$M$1),ROWS(Data!$K$2:K64)))),"")</f>
        <v/>
      </c>
      <c r="C68" s="11" t="str" cm="1">
        <f t="array" ref="C68">IFERROR(_xlfn.SINGLE(INDEX(Data!$N$2:$N$374,_xlfn.AGGREGATE(15,3,((Data!$M$1:$M$374=$B$3)/(Data!$M$1:$M$374=$B$3)*ROW(Data!$M$1:$M$374))-ROW(Data!$M$1),ROWS(Data!$K$2:K64)))),"")</f>
        <v/>
      </c>
    </row>
    <row r="69" spans="1:3" x14ac:dyDescent="0.2">
      <c r="A69" s="10" t="str" cm="1">
        <f t="array" ref="A69">IFERROR(_xlfn.SINGLE(INDEX(Data!$L$2:$L$374,_xlfn.AGGREGATE(15,3,((Data!$M$1:$M$374=$B$3)/(Data!$M$1:$M$374=$B$3)*ROW(Data!$M$1:$M$374))-ROW(Data!$M$1),ROWS(Data!$O$2:O65)))),"")</f>
        <v/>
      </c>
      <c r="B69" s="11" t="str" cm="1">
        <f t="array" ref="B69">IFERROR(_xlfn.SINGLE(INDEX(Data!$M$2:$M$374,_xlfn.AGGREGATE(15,3,((Data!$M$1:$M$374=$B$3)/(Data!$M$1:$M$374=$B$3)*ROW(Data!$M$1:$M$374))-ROW(Data!$M$1),ROWS(Data!$K$2:K65)))),"")</f>
        <v/>
      </c>
      <c r="C69" s="11" t="str" cm="1">
        <f t="array" ref="C69">IFERROR(_xlfn.SINGLE(INDEX(Data!$N$2:$N$374,_xlfn.AGGREGATE(15,3,((Data!$M$1:$M$374=$B$3)/(Data!$M$1:$M$374=$B$3)*ROW(Data!$M$1:$M$374))-ROW(Data!$M$1),ROWS(Data!$K$2:K65)))),"")</f>
        <v/>
      </c>
    </row>
    <row r="70" spans="1:3" x14ac:dyDescent="0.2">
      <c r="A70" s="10" t="str" cm="1">
        <f t="array" ref="A70">IFERROR(_xlfn.SINGLE(INDEX(Data!$L$2:$L$374,_xlfn.AGGREGATE(15,3,((Data!$M$1:$M$374=$B$3)/(Data!$M$1:$M$374=$B$3)*ROW(Data!$M$1:$M$374))-ROW(Data!$M$1),ROWS(Data!$O$2:O66)))),"")</f>
        <v/>
      </c>
      <c r="B70" s="11" t="str" cm="1">
        <f t="array" ref="B70">IFERROR(_xlfn.SINGLE(INDEX(Data!$M$2:$M$374,_xlfn.AGGREGATE(15,3,((Data!$M$1:$M$374=$B$3)/(Data!$M$1:$M$374=$B$3)*ROW(Data!$M$1:$M$374))-ROW(Data!$M$1),ROWS(Data!$K$2:K66)))),"")</f>
        <v/>
      </c>
      <c r="C70" s="11" t="str" cm="1">
        <f t="array" ref="C70">IFERROR(_xlfn.SINGLE(INDEX(Data!$N$2:$N$374,_xlfn.AGGREGATE(15,3,((Data!$M$1:$M$374=$B$3)/(Data!$M$1:$M$374=$B$3)*ROW(Data!$M$1:$M$374))-ROW(Data!$M$1),ROWS(Data!$K$2:K66)))),"")</f>
        <v/>
      </c>
    </row>
    <row r="71" spans="1:3" x14ac:dyDescent="0.2">
      <c r="A71" s="10" t="str" cm="1">
        <f t="array" ref="A71">IFERROR(_xlfn.SINGLE(INDEX(Data!$L$2:$L$374,_xlfn.AGGREGATE(15,3,((Data!$M$1:$M$374=$B$3)/(Data!$M$1:$M$374=$B$3)*ROW(Data!$M$1:$M$374))-ROW(Data!$M$1),ROWS(Data!$O$2:O67)))),"")</f>
        <v/>
      </c>
      <c r="B71" s="11" t="str" cm="1">
        <f t="array" ref="B71">IFERROR(_xlfn.SINGLE(INDEX(Data!$M$2:$M$374,_xlfn.AGGREGATE(15,3,((Data!$M$1:$M$374=$B$3)/(Data!$M$1:$M$374=$B$3)*ROW(Data!$M$1:$M$374))-ROW(Data!$M$1),ROWS(Data!$K$2:K67)))),"")</f>
        <v/>
      </c>
      <c r="C71" s="11" t="str" cm="1">
        <f t="array" ref="C71">IFERROR(_xlfn.SINGLE(INDEX(Data!$N$2:$N$374,_xlfn.AGGREGATE(15,3,((Data!$M$1:$M$374=$B$3)/(Data!$M$1:$M$374=$B$3)*ROW(Data!$M$1:$M$374))-ROW(Data!$M$1),ROWS(Data!$K$2:K67)))),"")</f>
        <v/>
      </c>
    </row>
    <row r="72" spans="1:3" x14ac:dyDescent="0.2">
      <c r="A72" s="10" t="str" cm="1">
        <f t="array" ref="A72">IFERROR(_xlfn.SINGLE(INDEX(Data!$L$2:$L$374,_xlfn.AGGREGATE(15,3,((Data!$M$1:$M$374=$B$3)/(Data!$M$1:$M$374=$B$3)*ROW(Data!$M$1:$M$374))-ROW(Data!$M$1),ROWS(Data!$O$2:O68)))),"")</f>
        <v/>
      </c>
      <c r="B72" s="11" t="str" cm="1">
        <f t="array" ref="B72">IFERROR(_xlfn.SINGLE(INDEX(Data!$M$2:$M$374,_xlfn.AGGREGATE(15,3,((Data!$M$1:$M$374=$B$3)/(Data!$M$1:$M$374=$B$3)*ROW(Data!$M$1:$M$374))-ROW(Data!$M$1),ROWS(Data!$K$2:K68)))),"")</f>
        <v/>
      </c>
      <c r="C72" s="11" t="str" cm="1">
        <f t="array" ref="C72">IFERROR(_xlfn.SINGLE(INDEX(Data!$N$2:$N$374,_xlfn.AGGREGATE(15,3,((Data!$M$1:$M$374=$B$3)/(Data!$M$1:$M$374=$B$3)*ROW(Data!$M$1:$M$374))-ROW(Data!$M$1),ROWS(Data!$K$2:K68)))),"")</f>
        <v/>
      </c>
    </row>
    <row r="73" spans="1:3" x14ac:dyDescent="0.2">
      <c r="A73" s="10" t="str" cm="1">
        <f t="array" ref="A73">IFERROR(_xlfn.SINGLE(INDEX(Data!$L$2:$L$374,_xlfn.AGGREGATE(15,3,((Data!$M$1:$M$374=$B$3)/(Data!$M$1:$M$374=$B$3)*ROW(Data!$M$1:$M$374))-ROW(Data!$M$1),ROWS(Data!$O$2:O69)))),"")</f>
        <v/>
      </c>
      <c r="B73" s="11" t="str" cm="1">
        <f t="array" ref="B73">IFERROR(_xlfn.SINGLE(INDEX(Data!$M$2:$M$374,_xlfn.AGGREGATE(15,3,((Data!$M$1:$M$374=$B$3)/(Data!$M$1:$M$374=$B$3)*ROW(Data!$M$1:$M$374))-ROW(Data!$M$1),ROWS(Data!$K$2:K69)))),"")</f>
        <v/>
      </c>
      <c r="C73" s="11" t="str" cm="1">
        <f t="array" ref="C73">IFERROR(_xlfn.SINGLE(INDEX(Data!$N$2:$N$374,_xlfn.AGGREGATE(15,3,((Data!$M$1:$M$374=$B$3)/(Data!$M$1:$M$374=$B$3)*ROW(Data!$M$1:$M$374))-ROW(Data!$M$1),ROWS(Data!$K$2:K69)))),"")</f>
        <v/>
      </c>
    </row>
    <row r="74" spans="1:3" x14ac:dyDescent="0.2">
      <c r="A74" s="10" t="str" cm="1">
        <f t="array" ref="A74">IFERROR(_xlfn.SINGLE(INDEX(Data!$L$2:$L$374,_xlfn.AGGREGATE(15,3,((Data!$M$1:$M$374=$B$3)/(Data!$M$1:$M$374=$B$3)*ROW(Data!$M$1:$M$374))-ROW(Data!$M$1),ROWS(Data!$O$2:O70)))),"")</f>
        <v/>
      </c>
      <c r="B74" s="11" t="str" cm="1">
        <f t="array" ref="B74">IFERROR(_xlfn.SINGLE(INDEX(Data!$M$2:$M$374,_xlfn.AGGREGATE(15,3,((Data!$M$1:$M$374=$B$3)/(Data!$M$1:$M$374=$B$3)*ROW(Data!$M$1:$M$374))-ROW(Data!$M$1),ROWS(Data!$K$2:K70)))),"")</f>
        <v/>
      </c>
      <c r="C74" s="11" t="str" cm="1">
        <f t="array" ref="C74">IFERROR(_xlfn.SINGLE(INDEX(Data!$N$2:$N$374,_xlfn.AGGREGATE(15,3,((Data!$M$1:$M$374=$B$3)/(Data!$M$1:$M$374=$B$3)*ROW(Data!$M$1:$M$374))-ROW(Data!$M$1),ROWS(Data!$K$2:K70)))),"")</f>
        <v/>
      </c>
    </row>
    <row r="75" spans="1:3" x14ac:dyDescent="0.2">
      <c r="A75" s="10" t="str" cm="1">
        <f t="array" ref="A75">IFERROR(_xlfn.SINGLE(INDEX(Data!$L$2:$L$374,_xlfn.AGGREGATE(15,3,((Data!$M$1:$M$374=$B$3)/(Data!$M$1:$M$374=$B$3)*ROW(Data!$M$1:$M$374))-ROW(Data!$M$1),ROWS(Data!$O$2:O71)))),"")</f>
        <v/>
      </c>
      <c r="B75" s="11" t="str" cm="1">
        <f t="array" ref="B75">IFERROR(_xlfn.SINGLE(INDEX(Data!$M$2:$M$374,_xlfn.AGGREGATE(15,3,((Data!$M$1:$M$374=$B$3)/(Data!$M$1:$M$374=$B$3)*ROW(Data!$M$1:$M$374))-ROW(Data!$M$1),ROWS(Data!$K$2:K71)))),"")</f>
        <v/>
      </c>
      <c r="C75" s="11" t="str" cm="1">
        <f t="array" ref="C75">IFERROR(_xlfn.SINGLE(INDEX(Data!$N$2:$N$374,_xlfn.AGGREGATE(15,3,((Data!$M$1:$M$374=$B$3)/(Data!$M$1:$M$374=$B$3)*ROW(Data!$M$1:$M$374))-ROW(Data!$M$1),ROWS(Data!$K$2:K71)))),"")</f>
        <v/>
      </c>
    </row>
    <row r="76" spans="1:3" x14ac:dyDescent="0.2">
      <c r="A76" s="10" t="str" cm="1">
        <f t="array" ref="A76">IFERROR(_xlfn.SINGLE(INDEX(Data!$L$2:$L$374,_xlfn.AGGREGATE(15,3,((Data!$M$1:$M$374=$B$3)/(Data!$M$1:$M$374=$B$3)*ROW(Data!$M$1:$M$374))-ROW(Data!$M$1),ROWS(Data!$O$2:O72)))),"")</f>
        <v/>
      </c>
      <c r="B76" s="11" t="str" cm="1">
        <f t="array" ref="B76">IFERROR(_xlfn.SINGLE(INDEX(Data!$M$2:$M$374,_xlfn.AGGREGATE(15,3,((Data!$M$1:$M$374=$B$3)/(Data!$M$1:$M$374=$B$3)*ROW(Data!$M$1:$M$374))-ROW(Data!$M$1),ROWS(Data!$K$2:K72)))),"")</f>
        <v/>
      </c>
      <c r="C76" s="11" t="str" cm="1">
        <f t="array" ref="C76">IFERROR(_xlfn.SINGLE(INDEX(Data!$N$2:$N$374,_xlfn.AGGREGATE(15,3,((Data!$M$1:$M$374=$B$3)/(Data!$M$1:$M$374=$B$3)*ROW(Data!$M$1:$M$374))-ROW(Data!$M$1),ROWS(Data!$K$2:K72)))),"")</f>
        <v/>
      </c>
    </row>
    <row r="77" spans="1:3" x14ac:dyDescent="0.2">
      <c r="A77" s="10" t="str" cm="1">
        <f t="array" ref="A77">IFERROR(_xlfn.SINGLE(INDEX(Data!$L$2:$L$374,_xlfn.AGGREGATE(15,3,((Data!$M$1:$M$374=$B$3)/(Data!$M$1:$M$374=$B$3)*ROW(Data!$M$1:$M$374))-ROW(Data!$M$1),ROWS(Data!$O$2:O73)))),"")</f>
        <v/>
      </c>
      <c r="B77" s="11" t="str" cm="1">
        <f t="array" ref="B77">IFERROR(_xlfn.SINGLE(INDEX(Data!$M$2:$M$374,_xlfn.AGGREGATE(15,3,((Data!$M$1:$M$374=$B$3)/(Data!$M$1:$M$374=$B$3)*ROW(Data!$M$1:$M$374))-ROW(Data!$M$1),ROWS(Data!$K$2:K73)))),"")</f>
        <v/>
      </c>
      <c r="C77" s="11" t="str" cm="1">
        <f t="array" ref="C77">IFERROR(_xlfn.SINGLE(INDEX(Data!$N$2:$N$374,_xlfn.AGGREGATE(15,3,((Data!$M$1:$M$374=$B$3)/(Data!$M$1:$M$374=$B$3)*ROW(Data!$M$1:$M$374))-ROW(Data!$M$1),ROWS(Data!$K$2:K73)))),"")</f>
        <v/>
      </c>
    </row>
    <row r="78" spans="1:3" x14ac:dyDescent="0.2">
      <c r="A78" s="10" t="str" cm="1">
        <f t="array" ref="A78">IFERROR(_xlfn.SINGLE(INDEX(Data!$L$2:$L$374,_xlfn.AGGREGATE(15,3,((Data!$M$1:$M$374=$B$3)/(Data!$M$1:$M$374=$B$3)*ROW(Data!$M$1:$M$374))-ROW(Data!$M$1),ROWS(Data!$O$2:O74)))),"")</f>
        <v/>
      </c>
      <c r="B78" s="11" t="str" cm="1">
        <f t="array" ref="B78">IFERROR(_xlfn.SINGLE(INDEX(Data!$M$2:$M$374,_xlfn.AGGREGATE(15,3,((Data!$M$1:$M$374=$B$3)/(Data!$M$1:$M$374=$B$3)*ROW(Data!$M$1:$M$374))-ROW(Data!$M$1),ROWS(Data!$K$2:K74)))),"")</f>
        <v/>
      </c>
      <c r="C78" s="11" t="str" cm="1">
        <f t="array" ref="C78">IFERROR(_xlfn.SINGLE(INDEX(Data!$N$2:$N$374,_xlfn.AGGREGATE(15,3,((Data!$M$1:$M$374=$B$3)/(Data!$M$1:$M$374=$B$3)*ROW(Data!$M$1:$M$374))-ROW(Data!$M$1),ROWS(Data!$K$2:K74)))),"")</f>
        <v/>
      </c>
    </row>
    <row r="79" spans="1:3" x14ac:dyDescent="0.2">
      <c r="A79" s="10" t="str" cm="1">
        <f t="array" ref="A79">IFERROR(_xlfn.SINGLE(INDEX(Data!$L$2:$L$374,_xlfn.AGGREGATE(15,3,((Data!$M$1:$M$374=$B$3)/(Data!$M$1:$M$374=$B$3)*ROW(Data!$M$1:$M$374))-ROW(Data!$M$1),ROWS(Data!$O$2:O75)))),"")</f>
        <v/>
      </c>
      <c r="B79" s="11" t="str" cm="1">
        <f t="array" ref="B79">IFERROR(_xlfn.SINGLE(INDEX(Data!$M$2:$M$374,_xlfn.AGGREGATE(15,3,((Data!$M$1:$M$374=$B$3)/(Data!$M$1:$M$374=$B$3)*ROW(Data!$M$1:$M$374))-ROW(Data!$M$1),ROWS(Data!$K$2:K75)))),"")</f>
        <v/>
      </c>
      <c r="C79" s="11" t="str" cm="1">
        <f t="array" ref="C79">IFERROR(_xlfn.SINGLE(INDEX(Data!$N$2:$N$374,_xlfn.AGGREGATE(15,3,((Data!$M$1:$M$374=$B$3)/(Data!$M$1:$M$374=$B$3)*ROW(Data!$M$1:$M$374))-ROW(Data!$M$1),ROWS(Data!$K$2:K75)))),"")</f>
        <v/>
      </c>
    </row>
    <row r="80" spans="1:3" x14ac:dyDescent="0.2">
      <c r="A80" s="10" t="str" cm="1">
        <f t="array" ref="A80">IFERROR(_xlfn.SINGLE(INDEX(Data!$L$2:$L$374,_xlfn.AGGREGATE(15,3,((Data!$M$1:$M$374=$B$3)/(Data!$M$1:$M$374=$B$3)*ROW(Data!$M$1:$M$374))-ROW(Data!$M$1),ROWS(Data!$O$2:O76)))),"")</f>
        <v/>
      </c>
      <c r="B80" s="11" t="str" cm="1">
        <f t="array" ref="B80">IFERROR(_xlfn.SINGLE(INDEX(Data!$M$2:$M$374,_xlfn.AGGREGATE(15,3,((Data!$M$1:$M$374=$B$3)/(Data!$M$1:$M$374=$B$3)*ROW(Data!$M$1:$M$374))-ROW(Data!$M$1),ROWS(Data!$K$2:K76)))),"")</f>
        <v/>
      </c>
      <c r="C80" s="11" t="str" cm="1">
        <f t="array" ref="C80">IFERROR(_xlfn.SINGLE(INDEX(Data!$N$2:$N$374,_xlfn.AGGREGATE(15,3,((Data!$M$1:$M$374=$B$3)/(Data!$M$1:$M$374=$B$3)*ROW(Data!$M$1:$M$374))-ROW(Data!$M$1),ROWS(Data!$K$2:K76)))),"")</f>
        <v/>
      </c>
    </row>
    <row r="81" spans="1:3" x14ac:dyDescent="0.2">
      <c r="A81" s="10" t="str" cm="1">
        <f t="array" ref="A81">IFERROR(_xlfn.SINGLE(INDEX(Data!$L$2:$L$374,_xlfn.AGGREGATE(15,3,((Data!$M$1:$M$374=$B$3)/(Data!$M$1:$M$374=$B$3)*ROW(Data!$M$1:$M$374))-ROW(Data!$M$1),ROWS(Data!$O$2:O77)))),"")</f>
        <v/>
      </c>
      <c r="B81" s="11" t="str" cm="1">
        <f t="array" ref="B81">IFERROR(_xlfn.SINGLE(INDEX(Data!$M$2:$M$374,_xlfn.AGGREGATE(15,3,((Data!$M$1:$M$374=$B$3)/(Data!$M$1:$M$374=$B$3)*ROW(Data!$M$1:$M$374))-ROW(Data!$M$1),ROWS(Data!$K$2:K77)))),"")</f>
        <v/>
      </c>
      <c r="C81" s="11" t="str" cm="1">
        <f t="array" ref="C81">IFERROR(_xlfn.SINGLE(INDEX(Data!$N$2:$N$374,_xlfn.AGGREGATE(15,3,((Data!$M$1:$M$374=$B$3)/(Data!$M$1:$M$374=$B$3)*ROW(Data!$M$1:$M$374))-ROW(Data!$M$1),ROWS(Data!$K$2:K77)))),"")</f>
        <v/>
      </c>
    </row>
    <row r="82" spans="1:3" x14ac:dyDescent="0.2">
      <c r="A82" s="10" t="str" cm="1">
        <f t="array" ref="A82">IFERROR(_xlfn.SINGLE(INDEX(Data!$L$2:$L$374,_xlfn.AGGREGATE(15,3,((Data!$M$1:$M$374=$B$3)/(Data!$M$1:$M$374=$B$3)*ROW(Data!$M$1:$M$374))-ROW(Data!$M$1),ROWS(Data!$O$2:O78)))),"")</f>
        <v/>
      </c>
      <c r="B82" s="11" t="str" cm="1">
        <f t="array" ref="B82">IFERROR(_xlfn.SINGLE(INDEX(Data!$M$2:$M$374,_xlfn.AGGREGATE(15,3,((Data!$M$1:$M$374=$B$3)/(Data!$M$1:$M$374=$B$3)*ROW(Data!$M$1:$M$374))-ROW(Data!$M$1),ROWS(Data!$K$2:K78)))),"")</f>
        <v/>
      </c>
      <c r="C82" s="11" t="str" cm="1">
        <f t="array" ref="C82">IFERROR(_xlfn.SINGLE(INDEX(Data!$N$2:$N$374,_xlfn.AGGREGATE(15,3,((Data!$M$1:$M$374=$B$3)/(Data!$M$1:$M$374=$B$3)*ROW(Data!$M$1:$M$374))-ROW(Data!$M$1),ROWS(Data!$K$2:K78)))),"")</f>
        <v/>
      </c>
    </row>
    <row r="83" spans="1:3" x14ac:dyDescent="0.2">
      <c r="A83" s="10" t="str" cm="1">
        <f t="array" ref="A83">IFERROR(_xlfn.SINGLE(INDEX(Data!$L$2:$L$374,_xlfn.AGGREGATE(15,3,((Data!$M$1:$M$374=$B$3)/(Data!$M$1:$M$374=$B$3)*ROW(Data!$M$1:$M$374))-ROW(Data!$M$1),ROWS(Data!$O$2:O79)))),"")</f>
        <v/>
      </c>
      <c r="B83" s="11" t="str" cm="1">
        <f t="array" ref="B83">IFERROR(_xlfn.SINGLE(INDEX(Data!$M$2:$M$374,_xlfn.AGGREGATE(15,3,((Data!$M$1:$M$374=$B$3)/(Data!$M$1:$M$374=$B$3)*ROW(Data!$M$1:$M$374))-ROW(Data!$M$1),ROWS(Data!$K$2:K79)))),"")</f>
        <v/>
      </c>
      <c r="C83" s="11" t="str" cm="1">
        <f t="array" ref="C83">IFERROR(_xlfn.SINGLE(INDEX(Data!$N$2:$N$374,_xlfn.AGGREGATE(15,3,((Data!$M$1:$M$374=$B$3)/(Data!$M$1:$M$374=$B$3)*ROW(Data!$M$1:$M$374))-ROW(Data!$M$1),ROWS(Data!$K$2:K79)))),"")</f>
        <v/>
      </c>
    </row>
    <row r="84" spans="1:3" x14ac:dyDescent="0.2">
      <c r="A84" s="10" t="str" cm="1">
        <f t="array" ref="A84">IFERROR(_xlfn.SINGLE(INDEX(Data!$L$2:$L$374,_xlfn.AGGREGATE(15,3,((Data!$M$1:$M$374=$B$3)/(Data!$M$1:$M$374=$B$3)*ROW(Data!$M$1:$M$374))-ROW(Data!$M$1),ROWS(Data!$O$2:O80)))),"")</f>
        <v/>
      </c>
      <c r="B84" s="11" t="str" cm="1">
        <f t="array" ref="B84">IFERROR(_xlfn.SINGLE(INDEX(Data!$M$2:$M$374,_xlfn.AGGREGATE(15,3,((Data!$M$1:$M$374=$B$3)/(Data!$M$1:$M$374=$B$3)*ROW(Data!$M$1:$M$374))-ROW(Data!$M$1),ROWS(Data!$K$2:K80)))),"")</f>
        <v/>
      </c>
      <c r="C84" s="11" t="str" cm="1">
        <f t="array" ref="C84">IFERROR(_xlfn.SINGLE(INDEX(Data!$N$2:$N$374,_xlfn.AGGREGATE(15,3,((Data!$M$1:$M$374=$B$3)/(Data!$M$1:$M$374=$B$3)*ROW(Data!$M$1:$M$374))-ROW(Data!$M$1),ROWS(Data!$K$2:K80)))),"")</f>
        <v/>
      </c>
    </row>
    <row r="85" spans="1:3" x14ac:dyDescent="0.2">
      <c r="A85" s="10" t="str" cm="1">
        <f t="array" ref="A85">IFERROR(_xlfn.SINGLE(INDEX(Data!$L$2:$L$374,_xlfn.AGGREGATE(15,3,((Data!$M$1:$M$374=$B$3)/(Data!$M$1:$M$374=$B$3)*ROW(Data!$M$1:$M$374))-ROW(Data!$M$1),ROWS(Data!$O$2:O81)))),"")</f>
        <v/>
      </c>
      <c r="B85" s="11" t="str" cm="1">
        <f t="array" ref="B85">IFERROR(_xlfn.SINGLE(INDEX(Data!$M$2:$M$374,_xlfn.AGGREGATE(15,3,((Data!$M$1:$M$374=$B$3)/(Data!$M$1:$M$374=$B$3)*ROW(Data!$M$1:$M$374))-ROW(Data!$M$1),ROWS(Data!$K$2:K81)))),"")</f>
        <v/>
      </c>
      <c r="C85" s="11" t="str" cm="1">
        <f t="array" ref="C85">IFERROR(_xlfn.SINGLE(INDEX(Data!$N$2:$N$374,_xlfn.AGGREGATE(15,3,((Data!$M$1:$M$374=$B$3)/(Data!$M$1:$M$374=$B$3)*ROW(Data!$M$1:$M$374))-ROW(Data!$M$1),ROWS(Data!$K$2:K81)))),"")</f>
        <v/>
      </c>
    </row>
    <row r="86" spans="1:3" x14ac:dyDescent="0.2">
      <c r="A86" s="10" t="str" cm="1">
        <f t="array" ref="A86">IFERROR(_xlfn.SINGLE(INDEX(Data!$L$2:$L$374,_xlfn.AGGREGATE(15,3,((Data!$M$1:$M$374=$B$3)/(Data!$M$1:$M$374=$B$3)*ROW(Data!$M$1:$M$374))-ROW(Data!$M$1),ROWS(Data!$O$2:O82)))),"")</f>
        <v/>
      </c>
      <c r="B86" s="11" t="str" cm="1">
        <f t="array" ref="B86">IFERROR(_xlfn.SINGLE(INDEX(Data!$M$2:$M$374,_xlfn.AGGREGATE(15,3,((Data!$M$1:$M$374=$B$3)/(Data!$M$1:$M$374=$B$3)*ROW(Data!$M$1:$M$374))-ROW(Data!$M$1),ROWS(Data!$K$2:K82)))),"")</f>
        <v/>
      </c>
      <c r="C86" s="11" t="str" cm="1">
        <f t="array" ref="C86">IFERROR(_xlfn.SINGLE(INDEX(Data!$N$2:$N$374,_xlfn.AGGREGATE(15,3,((Data!$M$1:$M$374=$B$3)/(Data!$M$1:$M$374=$B$3)*ROW(Data!$M$1:$M$374))-ROW(Data!$M$1),ROWS(Data!$K$2:K82)))),"")</f>
        <v/>
      </c>
    </row>
    <row r="87" spans="1:3" x14ac:dyDescent="0.2">
      <c r="A87" s="10" t="str" cm="1">
        <f t="array" ref="A87">IFERROR(_xlfn.SINGLE(INDEX(Data!$L$2:$L$374,_xlfn.AGGREGATE(15,3,((Data!$M$1:$M$374=$B$3)/(Data!$M$1:$M$374=$B$3)*ROW(Data!$M$1:$M$374))-ROW(Data!$M$1),ROWS(Data!$O$2:O83)))),"")</f>
        <v/>
      </c>
      <c r="B87" s="11" t="str" cm="1">
        <f t="array" ref="B87">IFERROR(_xlfn.SINGLE(INDEX(Data!$M$2:$M$374,_xlfn.AGGREGATE(15,3,((Data!$M$1:$M$374=$B$3)/(Data!$M$1:$M$374=$B$3)*ROW(Data!$M$1:$M$374))-ROW(Data!$M$1),ROWS(Data!$K$2:K83)))),"")</f>
        <v/>
      </c>
      <c r="C87" s="11" t="str" cm="1">
        <f t="array" ref="C87">IFERROR(_xlfn.SINGLE(INDEX(Data!$N$2:$N$374,_xlfn.AGGREGATE(15,3,((Data!$M$1:$M$374=$B$3)/(Data!$M$1:$M$374=$B$3)*ROW(Data!$M$1:$M$374))-ROW(Data!$M$1),ROWS(Data!$K$2:K83)))),"")</f>
        <v/>
      </c>
    </row>
    <row r="88" spans="1:3" x14ac:dyDescent="0.2">
      <c r="A88" s="10" t="str" cm="1">
        <f t="array" ref="A88">IFERROR(_xlfn.SINGLE(INDEX(Data!$L$2:$L$374,_xlfn.AGGREGATE(15,3,((Data!$M$1:$M$374=$B$3)/(Data!$M$1:$M$374=$B$3)*ROW(Data!$M$1:$M$374))-ROW(Data!$M$1),ROWS(Data!$O$2:O84)))),"")</f>
        <v/>
      </c>
      <c r="B88" s="11" t="str" cm="1">
        <f t="array" ref="B88">IFERROR(_xlfn.SINGLE(INDEX(Data!$M$2:$M$374,_xlfn.AGGREGATE(15,3,((Data!$M$1:$M$374=$B$3)/(Data!$M$1:$M$374=$B$3)*ROW(Data!$M$1:$M$374))-ROW(Data!$M$1),ROWS(Data!$K$2:K84)))),"")</f>
        <v/>
      </c>
      <c r="C88" s="11" t="str" cm="1">
        <f t="array" ref="C88">IFERROR(_xlfn.SINGLE(INDEX(Data!$N$2:$N$374,_xlfn.AGGREGATE(15,3,((Data!$M$1:$M$374=$B$3)/(Data!$M$1:$M$374=$B$3)*ROW(Data!$M$1:$M$374))-ROW(Data!$M$1),ROWS(Data!$K$2:K84)))),"")</f>
        <v/>
      </c>
    </row>
    <row r="89" spans="1:3" x14ac:dyDescent="0.2">
      <c r="A89" s="10" t="str" cm="1">
        <f t="array" ref="A89">IFERROR(_xlfn.SINGLE(INDEX(Data!$L$2:$L$374,_xlfn.AGGREGATE(15,3,((Data!$M$1:$M$374=$B$3)/(Data!$M$1:$M$374=$B$3)*ROW(Data!$M$1:$M$374))-ROW(Data!$M$1),ROWS(Data!$O$2:O85)))),"")</f>
        <v/>
      </c>
      <c r="B89" s="11" t="str" cm="1">
        <f t="array" ref="B89">IFERROR(_xlfn.SINGLE(INDEX(Data!$M$2:$M$374,_xlfn.AGGREGATE(15,3,((Data!$M$1:$M$374=$B$3)/(Data!$M$1:$M$374=$B$3)*ROW(Data!$M$1:$M$374))-ROW(Data!$M$1),ROWS(Data!$K$2:K85)))),"")</f>
        <v/>
      </c>
      <c r="C89" s="11" t="str" cm="1">
        <f t="array" ref="C89">IFERROR(_xlfn.SINGLE(INDEX(Data!$N$2:$N$374,_xlfn.AGGREGATE(15,3,((Data!$M$1:$M$374=$B$3)/(Data!$M$1:$M$374=$B$3)*ROW(Data!$M$1:$M$374))-ROW(Data!$M$1),ROWS(Data!$K$2:K85)))),"")</f>
        <v/>
      </c>
    </row>
    <row r="90" spans="1:3" x14ac:dyDescent="0.2">
      <c r="A90" s="10" t="str" cm="1">
        <f t="array" ref="A90">IFERROR(_xlfn.SINGLE(INDEX(Data!$L$2:$L$374,_xlfn.AGGREGATE(15,3,((Data!$M$1:$M$374=$B$3)/(Data!$M$1:$M$374=$B$3)*ROW(Data!$M$1:$M$374))-ROW(Data!$M$1),ROWS(Data!$O$2:O86)))),"")</f>
        <v/>
      </c>
      <c r="B90" s="11" t="str" cm="1">
        <f t="array" ref="B90">IFERROR(_xlfn.SINGLE(INDEX(Data!$M$2:$M$374,_xlfn.AGGREGATE(15,3,((Data!$M$1:$M$374=$B$3)/(Data!$M$1:$M$374=$B$3)*ROW(Data!$M$1:$M$374))-ROW(Data!$M$1),ROWS(Data!$K$2:K86)))),"")</f>
        <v/>
      </c>
      <c r="C90" s="11" t="str" cm="1">
        <f t="array" ref="C90">IFERROR(_xlfn.SINGLE(INDEX(Data!$N$2:$N$374,_xlfn.AGGREGATE(15,3,((Data!$M$1:$M$374=$B$3)/(Data!$M$1:$M$374=$B$3)*ROW(Data!$M$1:$M$374))-ROW(Data!$M$1),ROWS(Data!$K$2:K86)))),"")</f>
        <v/>
      </c>
    </row>
    <row r="91" spans="1:3" x14ac:dyDescent="0.2">
      <c r="A91" s="10" t="str" cm="1">
        <f t="array" ref="A91">IFERROR(_xlfn.SINGLE(INDEX(Data!$L$2:$L$374,_xlfn.AGGREGATE(15,3,((Data!$M$1:$M$374=$B$3)/(Data!$M$1:$M$374=$B$3)*ROW(Data!$M$1:$M$374))-ROW(Data!$M$1),ROWS(Data!$O$2:O87)))),"")</f>
        <v/>
      </c>
      <c r="B91" s="11" t="str" cm="1">
        <f t="array" ref="B91">IFERROR(_xlfn.SINGLE(INDEX(Data!$M$2:$M$374,_xlfn.AGGREGATE(15,3,((Data!$M$1:$M$374=$B$3)/(Data!$M$1:$M$374=$B$3)*ROW(Data!$M$1:$M$374))-ROW(Data!$M$1),ROWS(Data!$K$2:K87)))),"")</f>
        <v/>
      </c>
      <c r="C91" s="11" t="str" cm="1">
        <f t="array" ref="C91">IFERROR(_xlfn.SINGLE(INDEX(Data!$N$2:$N$374,_xlfn.AGGREGATE(15,3,((Data!$M$1:$M$374=$B$3)/(Data!$M$1:$M$374=$B$3)*ROW(Data!$M$1:$M$374))-ROW(Data!$M$1),ROWS(Data!$K$2:K87)))),"")</f>
        <v/>
      </c>
    </row>
    <row r="92" spans="1:3" x14ac:dyDescent="0.2">
      <c r="A92" s="10" t="str" cm="1">
        <f t="array" ref="A92">IFERROR(_xlfn.SINGLE(INDEX(Data!$L$2:$L$374,_xlfn.AGGREGATE(15,3,((Data!$M$1:$M$374=$B$3)/(Data!$M$1:$M$374=$B$3)*ROW(Data!$M$1:$M$374))-ROW(Data!$M$1),ROWS(Data!$O$2:O88)))),"")</f>
        <v/>
      </c>
      <c r="B92" s="11" t="str" cm="1">
        <f t="array" ref="B92">IFERROR(_xlfn.SINGLE(INDEX(Data!$M$2:$M$374,_xlfn.AGGREGATE(15,3,((Data!$M$1:$M$374=$B$3)/(Data!$M$1:$M$374=$B$3)*ROW(Data!$M$1:$M$374))-ROW(Data!$M$1),ROWS(Data!$K$2:K88)))),"")</f>
        <v/>
      </c>
      <c r="C92" s="11" t="str" cm="1">
        <f t="array" ref="C92">IFERROR(_xlfn.SINGLE(INDEX(Data!$N$2:$N$374,_xlfn.AGGREGATE(15,3,((Data!$M$1:$M$374=$B$3)/(Data!$M$1:$M$374=$B$3)*ROW(Data!$M$1:$M$374))-ROW(Data!$M$1),ROWS(Data!$K$2:K88)))),"")</f>
        <v/>
      </c>
    </row>
    <row r="93" spans="1:3" x14ac:dyDescent="0.2">
      <c r="A93" s="10" t="str" cm="1">
        <f t="array" ref="A93">IFERROR(_xlfn.SINGLE(INDEX(Data!$L$2:$L$374,_xlfn.AGGREGATE(15,3,((Data!$M$1:$M$374=$B$3)/(Data!$M$1:$M$374=$B$3)*ROW(Data!$M$1:$M$374))-ROW(Data!$M$1),ROWS(Data!$O$2:O89)))),"")</f>
        <v/>
      </c>
      <c r="B93" s="11" t="str" cm="1">
        <f t="array" ref="B93">IFERROR(_xlfn.SINGLE(INDEX(Data!$M$2:$M$374,_xlfn.AGGREGATE(15,3,((Data!$M$1:$M$374=$B$3)/(Data!$M$1:$M$374=$B$3)*ROW(Data!$M$1:$M$374))-ROW(Data!$M$1),ROWS(Data!$K$2:K89)))),"")</f>
        <v/>
      </c>
      <c r="C93" s="11" t="str" cm="1">
        <f t="array" ref="C93">IFERROR(_xlfn.SINGLE(INDEX(Data!$N$2:$N$374,_xlfn.AGGREGATE(15,3,((Data!$M$1:$M$374=$B$3)/(Data!$M$1:$M$374=$B$3)*ROW(Data!$M$1:$M$374))-ROW(Data!$M$1),ROWS(Data!$K$2:K89)))),"")</f>
        <v/>
      </c>
    </row>
    <row r="94" spans="1:3" x14ac:dyDescent="0.2">
      <c r="A94" s="10" t="str" cm="1">
        <f t="array" ref="A94">IFERROR(_xlfn.SINGLE(INDEX(Data!$L$2:$L$374,_xlfn.AGGREGATE(15,3,((Data!$M$1:$M$374=$B$3)/(Data!$M$1:$M$374=$B$3)*ROW(Data!$M$1:$M$374))-ROW(Data!$M$1),ROWS(Data!$O$2:O90)))),"")</f>
        <v/>
      </c>
      <c r="B94" s="11" t="str" cm="1">
        <f t="array" ref="B94">IFERROR(_xlfn.SINGLE(INDEX(Data!$M$2:$M$374,_xlfn.AGGREGATE(15,3,((Data!$M$1:$M$374=$B$3)/(Data!$M$1:$M$374=$B$3)*ROW(Data!$M$1:$M$374))-ROW(Data!$M$1),ROWS(Data!$K$2:K90)))),"")</f>
        <v/>
      </c>
      <c r="C94" s="11" t="str" cm="1">
        <f t="array" ref="C94">IFERROR(_xlfn.SINGLE(INDEX(Data!$N$2:$N$374,_xlfn.AGGREGATE(15,3,((Data!$M$1:$M$374=$B$3)/(Data!$M$1:$M$374=$B$3)*ROW(Data!$M$1:$M$374))-ROW(Data!$M$1),ROWS(Data!$K$2:K90)))),"")</f>
        <v/>
      </c>
    </row>
    <row r="95" spans="1:3" x14ac:dyDescent="0.2">
      <c r="A95" s="10" t="str" cm="1">
        <f t="array" ref="A95">IFERROR(_xlfn.SINGLE(INDEX(Data!$L$2:$L$374,_xlfn.AGGREGATE(15,3,((Data!$M$1:$M$374=$B$3)/(Data!$M$1:$M$374=$B$3)*ROW(Data!$M$1:$M$374))-ROW(Data!$M$1),ROWS(Data!$O$2:O91)))),"")</f>
        <v/>
      </c>
      <c r="B95" s="11" t="str" cm="1">
        <f t="array" ref="B95">IFERROR(_xlfn.SINGLE(INDEX(Data!$M$2:$M$374,_xlfn.AGGREGATE(15,3,((Data!$M$1:$M$374=$B$3)/(Data!$M$1:$M$374=$B$3)*ROW(Data!$M$1:$M$374))-ROW(Data!$M$1),ROWS(Data!$K$2:K91)))),"")</f>
        <v/>
      </c>
      <c r="C95" s="11" t="str" cm="1">
        <f t="array" ref="C95">IFERROR(_xlfn.SINGLE(INDEX(Data!$N$2:$N$374,_xlfn.AGGREGATE(15,3,((Data!$M$1:$M$374=$B$3)/(Data!$M$1:$M$374=$B$3)*ROW(Data!$M$1:$M$374))-ROW(Data!$M$1),ROWS(Data!$K$2:K91)))),"")</f>
        <v/>
      </c>
    </row>
    <row r="96" spans="1:3" x14ac:dyDescent="0.2">
      <c r="A96" s="10" t="str" cm="1">
        <f t="array" ref="A96">IFERROR(_xlfn.SINGLE(INDEX(Data!$L$2:$L$374,_xlfn.AGGREGATE(15,3,((Data!$M$1:$M$374=$B$3)/(Data!$M$1:$M$374=$B$3)*ROW(Data!$M$1:$M$374))-ROW(Data!$M$1),ROWS(Data!$O$2:O92)))),"")</f>
        <v/>
      </c>
      <c r="B96" s="11" t="str" cm="1">
        <f t="array" ref="B96">IFERROR(_xlfn.SINGLE(INDEX(Data!$M$2:$M$374,_xlfn.AGGREGATE(15,3,((Data!$M$1:$M$374=$B$3)/(Data!$M$1:$M$374=$B$3)*ROW(Data!$M$1:$M$374))-ROW(Data!$M$1),ROWS(Data!$K$2:K92)))),"")</f>
        <v/>
      </c>
      <c r="C96" s="11" t="str" cm="1">
        <f t="array" ref="C96">IFERROR(_xlfn.SINGLE(INDEX(Data!$N$2:$N$374,_xlfn.AGGREGATE(15,3,((Data!$M$1:$M$374=$B$3)/(Data!$M$1:$M$374=$B$3)*ROW(Data!$M$1:$M$374))-ROW(Data!$M$1),ROWS(Data!$K$2:K92)))),"")</f>
        <v/>
      </c>
    </row>
    <row r="97" spans="1:3" x14ac:dyDescent="0.2">
      <c r="A97" s="10" t="str" cm="1">
        <f t="array" ref="A97">IFERROR(_xlfn.SINGLE(INDEX(Data!$L$2:$L$374,_xlfn.AGGREGATE(15,3,((Data!$M$1:$M$374=$B$3)/(Data!$M$1:$M$374=$B$3)*ROW(Data!$M$1:$M$374))-ROW(Data!$M$1),ROWS(Data!$O$2:O93)))),"")</f>
        <v/>
      </c>
      <c r="B97" s="11" t="str" cm="1">
        <f t="array" ref="B97">IFERROR(_xlfn.SINGLE(INDEX(Data!$M$2:$M$374,_xlfn.AGGREGATE(15,3,((Data!$M$1:$M$374=$B$3)/(Data!$M$1:$M$374=$B$3)*ROW(Data!$M$1:$M$374))-ROW(Data!$M$1),ROWS(Data!$K$2:K93)))),"")</f>
        <v/>
      </c>
      <c r="C97" s="11" t="str" cm="1">
        <f t="array" ref="C97">IFERROR(_xlfn.SINGLE(INDEX(Data!$N$2:$N$374,_xlfn.AGGREGATE(15,3,((Data!$M$1:$M$374=$B$3)/(Data!$M$1:$M$374=$B$3)*ROW(Data!$M$1:$M$374))-ROW(Data!$M$1),ROWS(Data!$K$2:K93)))),"")</f>
        <v/>
      </c>
    </row>
    <row r="98" spans="1:3" x14ac:dyDescent="0.2">
      <c r="A98" s="10" t="str" cm="1">
        <f t="array" ref="A98">IFERROR(_xlfn.SINGLE(INDEX(Data!$L$2:$L$374,_xlfn.AGGREGATE(15,3,((Data!$M$1:$M$374=$B$3)/(Data!$M$1:$M$374=$B$3)*ROW(Data!$M$1:$M$374))-ROW(Data!$M$1),ROWS(Data!$O$2:O94)))),"")</f>
        <v/>
      </c>
      <c r="B98" s="11" t="str" cm="1">
        <f t="array" ref="B98">IFERROR(_xlfn.SINGLE(INDEX(Data!$M$2:$M$374,_xlfn.AGGREGATE(15,3,((Data!$M$1:$M$374=$B$3)/(Data!$M$1:$M$374=$B$3)*ROW(Data!$M$1:$M$374))-ROW(Data!$M$1),ROWS(Data!$K$2:K94)))),"")</f>
        <v/>
      </c>
      <c r="C98" s="11" t="str" cm="1">
        <f t="array" ref="C98">IFERROR(_xlfn.SINGLE(INDEX(Data!$N$2:$N$374,_xlfn.AGGREGATE(15,3,((Data!$M$1:$M$374=$B$3)/(Data!$M$1:$M$374=$B$3)*ROW(Data!$M$1:$M$374))-ROW(Data!$M$1),ROWS(Data!$K$2:K94)))),"")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AE5F6C-4CD8-214C-AAFC-636447578BED}">
          <x14:formula1>
            <xm:f>Lookup!$D$1:$D$4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CC98-9329-D642-8C72-C3C354CF2E74}">
  <sheetPr codeName="Sheet3">
    <tabColor theme="9"/>
  </sheetPr>
  <dimension ref="A3:H98"/>
  <sheetViews>
    <sheetView showGridLines="0" workbookViewId="0">
      <selection activeCell="B3" sqref="B3"/>
    </sheetView>
  </sheetViews>
  <sheetFormatPr defaultColWidth="10.8515625" defaultRowHeight="15" x14ac:dyDescent="0.2"/>
  <cols>
    <col min="1" max="1" width="17.38671875" style="5" bestFit="1" customWidth="1"/>
    <col min="2" max="2" width="64.61328125" style="5" customWidth="1"/>
    <col min="3" max="16384" width="10.8515625" style="5"/>
  </cols>
  <sheetData>
    <row r="3" spans="1:8" x14ac:dyDescent="0.2">
      <c r="A3" s="5" t="s">
        <v>71</v>
      </c>
      <c r="B3" s="7"/>
    </row>
    <row r="5" spans="1:8" x14ac:dyDescent="0.2">
      <c r="A5" s="11" t="s">
        <v>0</v>
      </c>
      <c r="B5" s="11" t="s">
        <v>1</v>
      </c>
      <c r="C5" s="12" t="s">
        <v>2</v>
      </c>
      <c r="D5" s="12" t="s">
        <v>72</v>
      </c>
      <c r="E5" s="6"/>
      <c r="F5" s="6"/>
      <c r="G5" s="6"/>
      <c r="H5" s="6"/>
    </row>
    <row r="6" spans="1:8" x14ac:dyDescent="0.2">
      <c r="A6" s="10" t="str" cm="1">
        <f t="array" ref="A6">IFERROR(_xlfn.SINGLE(INDEX(Data!$P$2:$P$167,_xlfn.AGGREGATE(15,3,((Data!$Q$1:$Q$167=$B$3)/(Data!$Q$1:$Q$167=$B$3)*ROW(Data!$Q$1:$Q$167))-ROW(Data!$Q$1),ROWS(Data!$U$2:U2)))),"")</f>
        <v/>
      </c>
      <c r="B6" s="11" t="str" cm="1">
        <f t="array" ref="B6">IFERROR(_xlfn.SINGLE(INDEX(Data!$Q$2:$Q$167,_xlfn.AGGREGATE(15,3,((Data!$Q$1:$Q$167=$B$3)/(Data!$Q$1:$Q$167=$B$3)*ROW(Data!$Q$1:$Q$167))-ROW(Data!$Q$1),ROWS(Data!$K$2:K2)))),"")</f>
        <v/>
      </c>
      <c r="C6" s="11" t="str" cm="1">
        <f t="array" ref="C6">IFERROR(_xlfn.SINGLE(INDEX(Data!$R$2:$R$167,_xlfn.AGGREGATE(15,3,((Data!$Q$1:$Q$167=$B$3)/(Data!$Q$1:$Q$167=$B$3)*ROW(Data!$Q$1:$Q$167))-ROW(Data!$Q$1),ROWS(Data!$K$2:K2)))),"")</f>
        <v/>
      </c>
      <c r="D6" s="11" t="str" cm="1">
        <f t="array" ref="D6">IFERROR(_xlfn.SINGLE(INDEX(Data!$S$2:$S$167,_xlfn.AGGREGATE(15,3,((Data!$Q$1:$Q$167=$B$3)/(Data!$Q$1:$Q$167=$B$3)*ROW(Data!$Q$1:$Q$167))-ROW(Data!$Q$1),ROWS(Data!$K$2:K2)))),"")</f>
        <v/>
      </c>
    </row>
    <row r="7" spans="1:8" x14ac:dyDescent="0.2">
      <c r="A7" s="10" t="str" cm="1">
        <f t="array" ref="A7">IFERROR(_xlfn.SINGLE(INDEX(Data!$P$2:$P$167,_xlfn.AGGREGATE(15,3,((Data!$Q$1:$Q$167=$B$3)/(Data!$Q$1:$Q$167=$B$3)*ROW(Data!$Q$1:$Q$167))-ROW(Data!$Q$1),ROWS(Data!$U$2:U3)))),"")</f>
        <v/>
      </c>
      <c r="B7" s="11" t="str" cm="1">
        <f t="array" ref="B7">IFERROR(_xlfn.SINGLE(INDEX(Data!$Q$2:$Q$167,_xlfn.AGGREGATE(15,3,((Data!$Q$1:$Q$167=$B$3)/(Data!$Q$1:$Q$167=$B$3)*ROW(Data!$Q$1:$Q$167))-ROW(Data!$Q$1),ROWS(Data!$K$2:K3)))),"")</f>
        <v/>
      </c>
      <c r="C7" s="11" t="str" cm="1">
        <f t="array" ref="C7">IFERROR(_xlfn.SINGLE(INDEX(Data!$R$2:$R$167,_xlfn.AGGREGATE(15,3,((Data!$Q$1:$Q$167=$B$3)/(Data!$Q$1:$Q$167=$B$3)*ROW(Data!$Q$1:$Q$167))-ROW(Data!$Q$1),ROWS(Data!$K$2:K3)))),"")</f>
        <v/>
      </c>
      <c r="D7" s="11" t="str" cm="1">
        <f t="array" ref="D7">IFERROR(_xlfn.SINGLE(INDEX(Data!$S$2:$S$167,_xlfn.AGGREGATE(15,3,((Data!$Q$1:$Q$167=$B$3)/(Data!$Q$1:$Q$167=$B$3)*ROW(Data!$Q$1:$Q$167))-ROW(Data!$Q$1),ROWS(Data!$K$2:K3)))),"")</f>
        <v/>
      </c>
    </row>
    <row r="8" spans="1:8" x14ac:dyDescent="0.2">
      <c r="A8" s="10" t="str" cm="1">
        <f t="array" ref="A8">IFERROR(_xlfn.SINGLE(INDEX(Data!$P$2:$P$167,_xlfn.AGGREGATE(15,3,((Data!$Q$1:$Q$167=$B$3)/(Data!$Q$1:$Q$167=$B$3)*ROW(Data!$Q$1:$Q$167))-ROW(Data!$Q$1),ROWS(Data!$U$2:U4)))),"")</f>
        <v/>
      </c>
      <c r="B8" s="11" t="str" cm="1">
        <f t="array" ref="B8">IFERROR(_xlfn.SINGLE(INDEX(Data!$Q$2:$Q$167,_xlfn.AGGREGATE(15,3,((Data!$Q$1:$Q$167=$B$3)/(Data!$Q$1:$Q$167=$B$3)*ROW(Data!$Q$1:$Q$167))-ROW(Data!$Q$1),ROWS(Data!$K$2:K4)))),"")</f>
        <v/>
      </c>
      <c r="C8" s="11" t="str" cm="1">
        <f t="array" ref="C8">IFERROR(_xlfn.SINGLE(INDEX(Data!$R$2:$R$167,_xlfn.AGGREGATE(15,3,((Data!$Q$1:$Q$167=$B$3)/(Data!$Q$1:$Q$167=$B$3)*ROW(Data!$Q$1:$Q$167))-ROW(Data!$Q$1),ROWS(Data!$K$2:K4)))),"")</f>
        <v/>
      </c>
      <c r="D8" s="11" t="str" cm="1">
        <f t="array" ref="D8">IFERROR(_xlfn.SINGLE(INDEX(Data!$S$2:$S$167,_xlfn.AGGREGATE(15,3,((Data!$Q$1:$Q$167=$B$3)/(Data!$Q$1:$Q$167=$B$3)*ROW(Data!$Q$1:$Q$167))-ROW(Data!$Q$1),ROWS(Data!$K$2:K4)))),"")</f>
        <v/>
      </c>
    </row>
    <row r="9" spans="1:8" x14ac:dyDescent="0.2">
      <c r="A9" s="10" t="str" cm="1">
        <f t="array" ref="A9">IFERROR(_xlfn.SINGLE(INDEX(Data!$P$2:$P$167,_xlfn.AGGREGATE(15,3,((Data!$Q$1:$Q$167=$B$3)/(Data!$Q$1:$Q$167=$B$3)*ROW(Data!$Q$1:$Q$167))-ROW(Data!$Q$1),ROWS(Data!$U$2:U5)))),"")</f>
        <v/>
      </c>
      <c r="B9" s="11" t="str" cm="1">
        <f t="array" ref="B9">IFERROR(_xlfn.SINGLE(INDEX(Data!$Q$2:$Q$167,_xlfn.AGGREGATE(15,3,((Data!$Q$1:$Q$167=$B$3)/(Data!$Q$1:$Q$167=$B$3)*ROW(Data!$Q$1:$Q$167))-ROW(Data!$Q$1),ROWS(Data!$K$2:K5)))),"")</f>
        <v/>
      </c>
      <c r="C9" s="11" t="str" cm="1">
        <f t="array" ref="C9">IFERROR(_xlfn.SINGLE(INDEX(Data!$R$2:$R$167,_xlfn.AGGREGATE(15,3,((Data!$Q$1:$Q$167=$B$3)/(Data!$Q$1:$Q$167=$B$3)*ROW(Data!$Q$1:$Q$167))-ROW(Data!$Q$1),ROWS(Data!$K$2:K5)))),"")</f>
        <v/>
      </c>
      <c r="D9" s="11" t="str" cm="1">
        <f t="array" ref="D9">IFERROR(_xlfn.SINGLE(INDEX(Data!$S$2:$S$167,_xlfn.AGGREGATE(15,3,((Data!$Q$1:$Q$167=$B$3)/(Data!$Q$1:$Q$167=$B$3)*ROW(Data!$Q$1:$Q$167))-ROW(Data!$Q$1),ROWS(Data!$K$2:K5)))),"")</f>
        <v/>
      </c>
    </row>
    <row r="10" spans="1:8" x14ac:dyDescent="0.2">
      <c r="A10" s="10" t="str" cm="1">
        <f t="array" ref="A10">IFERROR(_xlfn.SINGLE(INDEX(Data!$P$2:$P$167,_xlfn.AGGREGATE(15,3,((Data!$Q$1:$Q$167=$B$3)/(Data!$Q$1:$Q$167=$B$3)*ROW(Data!$Q$1:$Q$167))-ROW(Data!$Q$1),ROWS(Data!$U$2:U6)))),"")</f>
        <v/>
      </c>
      <c r="B10" s="11" t="str" cm="1">
        <f t="array" ref="B10">IFERROR(_xlfn.SINGLE(INDEX(Data!$Q$2:$Q$167,_xlfn.AGGREGATE(15,3,((Data!$Q$1:$Q$167=$B$3)/(Data!$Q$1:$Q$167=$B$3)*ROW(Data!$Q$1:$Q$167))-ROW(Data!$Q$1),ROWS(Data!$K$2:K6)))),"")</f>
        <v/>
      </c>
      <c r="C10" s="11" t="str" cm="1">
        <f t="array" ref="C10">IFERROR(_xlfn.SINGLE(INDEX(Data!$R$2:$R$167,_xlfn.AGGREGATE(15,3,((Data!$Q$1:$Q$167=$B$3)/(Data!$Q$1:$Q$167=$B$3)*ROW(Data!$Q$1:$Q$167))-ROW(Data!$Q$1),ROWS(Data!$K$2:K6)))),"")</f>
        <v/>
      </c>
      <c r="D10" s="11" t="str" cm="1">
        <f t="array" ref="D10">IFERROR(_xlfn.SINGLE(INDEX(Data!$S$2:$S$167,_xlfn.AGGREGATE(15,3,((Data!$Q$1:$Q$167=$B$3)/(Data!$Q$1:$Q$167=$B$3)*ROW(Data!$Q$1:$Q$167))-ROW(Data!$Q$1),ROWS(Data!$K$2:K6)))),"")</f>
        <v/>
      </c>
    </row>
    <row r="11" spans="1:8" x14ac:dyDescent="0.2">
      <c r="A11" s="10" t="str" cm="1">
        <f t="array" ref="A11">IFERROR(_xlfn.SINGLE(INDEX(Data!$P$2:$P$167,_xlfn.AGGREGATE(15,3,((Data!$Q$1:$Q$167=$B$3)/(Data!$Q$1:$Q$167=$B$3)*ROW(Data!$Q$1:$Q$167))-ROW(Data!$Q$1),ROWS(Data!$U$2:U7)))),"")</f>
        <v/>
      </c>
      <c r="B11" s="11" t="str" cm="1">
        <f t="array" ref="B11">IFERROR(_xlfn.SINGLE(INDEX(Data!$Q$2:$Q$167,_xlfn.AGGREGATE(15,3,((Data!$Q$1:$Q$167=$B$3)/(Data!$Q$1:$Q$167=$B$3)*ROW(Data!$Q$1:$Q$167))-ROW(Data!$Q$1),ROWS(Data!$K$2:K7)))),"")</f>
        <v/>
      </c>
      <c r="C11" s="11" t="str" cm="1">
        <f t="array" ref="C11">IFERROR(_xlfn.SINGLE(INDEX(Data!$R$2:$R$167,_xlfn.AGGREGATE(15,3,((Data!$Q$1:$Q$167=$B$3)/(Data!$Q$1:$Q$167=$B$3)*ROW(Data!$Q$1:$Q$167))-ROW(Data!$Q$1),ROWS(Data!$K$2:K7)))),"")</f>
        <v/>
      </c>
      <c r="D11" s="11" t="str" cm="1">
        <f t="array" ref="D11">IFERROR(_xlfn.SINGLE(INDEX(Data!$S$2:$S$167,_xlfn.AGGREGATE(15,3,((Data!$Q$1:$Q$167=$B$3)/(Data!$Q$1:$Q$167=$B$3)*ROW(Data!$Q$1:$Q$167))-ROW(Data!$Q$1),ROWS(Data!$K$2:K7)))),"")</f>
        <v/>
      </c>
    </row>
    <row r="12" spans="1:8" x14ac:dyDescent="0.2">
      <c r="A12" s="10" t="str" cm="1">
        <f t="array" ref="A12">IFERROR(_xlfn.SINGLE(INDEX(Data!$P$2:$P$167,_xlfn.AGGREGATE(15,3,((Data!$Q$1:$Q$167=$B$3)/(Data!$Q$1:$Q$167=$B$3)*ROW(Data!$Q$1:$Q$167))-ROW(Data!$Q$1),ROWS(Data!$U$2:U8)))),"")</f>
        <v/>
      </c>
      <c r="B12" s="11" t="str" cm="1">
        <f t="array" ref="B12">IFERROR(_xlfn.SINGLE(INDEX(Data!$Q$2:$Q$167,_xlfn.AGGREGATE(15,3,((Data!$Q$1:$Q$167=$B$3)/(Data!$Q$1:$Q$167=$B$3)*ROW(Data!$Q$1:$Q$167))-ROW(Data!$Q$1),ROWS(Data!$K$2:K8)))),"")</f>
        <v/>
      </c>
      <c r="C12" s="11" t="str" cm="1">
        <f t="array" ref="C12">IFERROR(_xlfn.SINGLE(INDEX(Data!$R$2:$R$167,_xlfn.AGGREGATE(15,3,((Data!$Q$1:$Q$167=$B$3)/(Data!$Q$1:$Q$167=$B$3)*ROW(Data!$Q$1:$Q$167))-ROW(Data!$Q$1),ROWS(Data!$K$2:K8)))),"")</f>
        <v/>
      </c>
      <c r="D12" s="11" t="str" cm="1">
        <f t="array" ref="D12">IFERROR(_xlfn.SINGLE(INDEX(Data!$S$2:$S$167,_xlfn.AGGREGATE(15,3,((Data!$Q$1:$Q$167=$B$3)/(Data!$Q$1:$Q$167=$B$3)*ROW(Data!$Q$1:$Q$167))-ROW(Data!$Q$1),ROWS(Data!$K$2:K8)))),"")</f>
        <v/>
      </c>
    </row>
    <row r="13" spans="1:8" x14ac:dyDescent="0.2">
      <c r="A13" s="10" t="str" cm="1">
        <f t="array" ref="A13">IFERROR(_xlfn.SINGLE(INDEX(Data!$P$2:$P$167,_xlfn.AGGREGATE(15,3,((Data!$Q$1:$Q$167=$B$3)/(Data!$Q$1:$Q$167=$B$3)*ROW(Data!$Q$1:$Q$167))-ROW(Data!$Q$1),ROWS(Data!$U$2:U9)))),"")</f>
        <v/>
      </c>
      <c r="B13" s="11" t="str" cm="1">
        <f t="array" ref="B13">IFERROR(_xlfn.SINGLE(INDEX(Data!$Q$2:$Q$167,_xlfn.AGGREGATE(15,3,((Data!$Q$1:$Q$167=$B$3)/(Data!$Q$1:$Q$167=$B$3)*ROW(Data!$Q$1:$Q$167))-ROW(Data!$Q$1),ROWS(Data!$K$2:K9)))),"")</f>
        <v/>
      </c>
      <c r="C13" s="11" t="str" cm="1">
        <f t="array" ref="C13">IFERROR(_xlfn.SINGLE(INDEX(Data!$R$2:$R$167,_xlfn.AGGREGATE(15,3,((Data!$Q$1:$Q$167=$B$3)/(Data!$Q$1:$Q$167=$B$3)*ROW(Data!$Q$1:$Q$167))-ROW(Data!$Q$1),ROWS(Data!$K$2:K9)))),"")</f>
        <v/>
      </c>
      <c r="D13" s="11" t="str" cm="1">
        <f t="array" ref="D13">IFERROR(_xlfn.SINGLE(INDEX(Data!$S$2:$S$167,_xlfn.AGGREGATE(15,3,((Data!$Q$1:$Q$167=$B$3)/(Data!$Q$1:$Q$167=$B$3)*ROW(Data!$Q$1:$Q$167))-ROW(Data!$Q$1),ROWS(Data!$K$2:K9)))),"")</f>
        <v/>
      </c>
    </row>
    <row r="14" spans="1:8" x14ac:dyDescent="0.2">
      <c r="A14" s="10" t="str" cm="1">
        <f t="array" ref="A14">IFERROR(_xlfn.SINGLE(INDEX(Data!$P$2:$P$167,_xlfn.AGGREGATE(15,3,((Data!$Q$1:$Q$167=$B$3)/(Data!$Q$1:$Q$167=$B$3)*ROW(Data!$Q$1:$Q$167))-ROW(Data!$Q$1),ROWS(Data!$U$2:U10)))),"")</f>
        <v/>
      </c>
      <c r="B14" s="11" t="str" cm="1">
        <f t="array" ref="B14">IFERROR(_xlfn.SINGLE(INDEX(Data!$Q$2:$Q$167,_xlfn.AGGREGATE(15,3,((Data!$Q$1:$Q$167=$B$3)/(Data!$Q$1:$Q$167=$B$3)*ROW(Data!$Q$1:$Q$167))-ROW(Data!$Q$1),ROWS(Data!$K$2:K10)))),"")</f>
        <v/>
      </c>
      <c r="C14" s="11" t="str" cm="1">
        <f t="array" ref="C14">IFERROR(_xlfn.SINGLE(INDEX(Data!$R$2:$R$167,_xlfn.AGGREGATE(15,3,((Data!$Q$1:$Q$167=$B$3)/(Data!$Q$1:$Q$167=$B$3)*ROW(Data!$Q$1:$Q$167))-ROW(Data!$Q$1),ROWS(Data!$K$2:K10)))),"")</f>
        <v/>
      </c>
      <c r="D14" s="11" t="str" cm="1">
        <f t="array" ref="D14">IFERROR(_xlfn.SINGLE(INDEX(Data!$S$2:$S$167,_xlfn.AGGREGATE(15,3,((Data!$Q$1:$Q$167=$B$3)/(Data!$Q$1:$Q$167=$B$3)*ROW(Data!$Q$1:$Q$167))-ROW(Data!$Q$1),ROWS(Data!$K$2:K10)))),"")</f>
        <v/>
      </c>
    </row>
    <row r="15" spans="1:8" x14ac:dyDescent="0.2">
      <c r="A15" s="10" t="str" cm="1">
        <f t="array" ref="A15">IFERROR(_xlfn.SINGLE(INDEX(Data!$P$2:$P$167,_xlfn.AGGREGATE(15,3,((Data!$Q$1:$Q$167=$B$3)/(Data!$Q$1:$Q$167=$B$3)*ROW(Data!$Q$1:$Q$167))-ROW(Data!$Q$1),ROWS(Data!$U$2:U11)))),"")</f>
        <v/>
      </c>
      <c r="B15" s="11" t="str" cm="1">
        <f t="array" ref="B15">IFERROR(_xlfn.SINGLE(INDEX(Data!$Q$2:$Q$167,_xlfn.AGGREGATE(15,3,((Data!$Q$1:$Q$167=$B$3)/(Data!$Q$1:$Q$167=$B$3)*ROW(Data!$Q$1:$Q$167))-ROW(Data!$Q$1),ROWS(Data!$K$2:K11)))),"")</f>
        <v/>
      </c>
      <c r="C15" s="11" t="str" cm="1">
        <f t="array" ref="C15">IFERROR(_xlfn.SINGLE(INDEX(Data!$R$2:$R$167,_xlfn.AGGREGATE(15,3,((Data!$Q$1:$Q$167=$B$3)/(Data!$Q$1:$Q$167=$B$3)*ROW(Data!$Q$1:$Q$167))-ROW(Data!$Q$1),ROWS(Data!$K$2:K11)))),"")</f>
        <v/>
      </c>
      <c r="D15" s="11" t="str" cm="1">
        <f t="array" ref="D15">IFERROR(_xlfn.SINGLE(INDEX(Data!$S$2:$S$167,_xlfn.AGGREGATE(15,3,((Data!$Q$1:$Q$167=$B$3)/(Data!$Q$1:$Q$167=$B$3)*ROW(Data!$Q$1:$Q$167))-ROW(Data!$Q$1),ROWS(Data!$K$2:K11)))),"")</f>
        <v/>
      </c>
    </row>
    <row r="16" spans="1:8" x14ac:dyDescent="0.2">
      <c r="A16" s="10" t="str" cm="1">
        <f t="array" ref="A16">IFERROR(_xlfn.SINGLE(INDEX(Data!$P$2:$P$167,_xlfn.AGGREGATE(15,3,((Data!$Q$1:$Q$167=$B$3)/(Data!$Q$1:$Q$167=$B$3)*ROW(Data!$Q$1:$Q$167))-ROW(Data!$Q$1),ROWS(Data!$U$2:U12)))),"")</f>
        <v/>
      </c>
      <c r="B16" s="11" t="str" cm="1">
        <f t="array" ref="B16">IFERROR(_xlfn.SINGLE(INDEX(Data!$Q$2:$Q$167,_xlfn.AGGREGATE(15,3,((Data!$Q$1:$Q$167=$B$3)/(Data!$Q$1:$Q$167=$B$3)*ROW(Data!$Q$1:$Q$167))-ROW(Data!$Q$1),ROWS(Data!$K$2:K12)))),"")</f>
        <v/>
      </c>
      <c r="C16" s="11" t="str" cm="1">
        <f t="array" ref="C16">IFERROR(_xlfn.SINGLE(INDEX(Data!$R$2:$R$167,_xlfn.AGGREGATE(15,3,((Data!$Q$1:$Q$167=$B$3)/(Data!$Q$1:$Q$167=$B$3)*ROW(Data!$Q$1:$Q$167))-ROW(Data!$Q$1),ROWS(Data!$K$2:K12)))),"")</f>
        <v/>
      </c>
      <c r="D16" s="11" t="str" cm="1">
        <f t="array" ref="D16">IFERROR(_xlfn.SINGLE(INDEX(Data!$S$2:$S$167,_xlfn.AGGREGATE(15,3,((Data!$Q$1:$Q$167=$B$3)/(Data!$Q$1:$Q$167=$B$3)*ROW(Data!$Q$1:$Q$167))-ROW(Data!$Q$1),ROWS(Data!$K$2:K12)))),"")</f>
        <v/>
      </c>
    </row>
    <row r="17" spans="1:4" x14ac:dyDescent="0.2">
      <c r="A17" s="10" t="str" cm="1">
        <f t="array" ref="A17">IFERROR(_xlfn.SINGLE(INDEX(Data!$P$2:$P$167,_xlfn.AGGREGATE(15,3,((Data!$Q$1:$Q$167=$B$3)/(Data!$Q$1:$Q$167=$B$3)*ROW(Data!$Q$1:$Q$167))-ROW(Data!$Q$1),ROWS(Data!$U$2:U13)))),"")</f>
        <v/>
      </c>
      <c r="B17" s="11" t="str" cm="1">
        <f t="array" ref="B17">IFERROR(_xlfn.SINGLE(INDEX(Data!$Q$2:$Q$167,_xlfn.AGGREGATE(15,3,((Data!$Q$1:$Q$167=$B$3)/(Data!$Q$1:$Q$167=$B$3)*ROW(Data!$Q$1:$Q$167))-ROW(Data!$Q$1),ROWS(Data!$K$2:K13)))),"")</f>
        <v/>
      </c>
      <c r="C17" s="11" t="str" cm="1">
        <f t="array" ref="C17">IFERROR(_xlfn.SINGLE(INDEX(Data!$R$2:$R$167,_xlfn.AGGREGATE(15,3,((Data!$Q$1:$Q$167=$B$3)/(Data!$Q$1:$Q$167=$B$3)*ROW(Data!$Q$1:$Q$167))-ROW(Data!$Q$1),ROWS(Data!$K$2:K13)))),"")</f>
        <v/>
      </c>
      <c r="D17" s="11" t="str" cm="1">
        <f t="array" ref="D17">IFERROR(_xlfn.SINGLE(INDEX(Data!$S$2:$S$167,_xlfn.AGGREGATE(15,3,((Data!$Q$1:$Q$167=$B$3)/(Data!$Q$1:$Q$167=$B$3)*ROW(Data!$Q$1:$Q$167))-ROW(Data!$Q$1),ROWS(Data!$K$2:K13)))),"")</f>
        <v/>
      </c>
    </row>
    <row r="18" spans="1:4" x14ac:dyDescent="0.2">
      <c r="A18" s="10" t="str" cm="1">
        <f t="array" ref="A18">IFERROR(_xlfn.SINGLE(INDEX(Data!$P$2:$P$167,_xlfn.AGGREGATE(15,3,((Data!$Q$1:$Q$167=$B$3)/(Data!$Q$1:$Q$167=$B$3)*ROW(Data!$Q$1:$Q$167))-ROW(Data!$Q$1),ROWS(Data!$U$2:U14)))),"")</f>
        <v/>
      </c>
      <c r="B18" s="11" t="str" cm="1">
        <f t="array" ref="B18">IFERROR(_xlfn.SINGLE(INDEX(Data!$Q$2:$Q$167,_xlfn.AGGREGATE(15,3,((Data!$Q$1:$Q$167=$B$3)/(Data!$Q$1:$Q$167=$B$3)*ROW(Data!$Q$1:$Q$167))-ROW(Data!$Q$1),ROWS(Data!$K$2:K14)))),"")</f>
        <v/>
      </c>
      <c r="C18" s="11" t="str" cm="1">
        <f t="array" ref="C18">IFERROR(_xlfn.SINGLE(INDEX(Data!$R$2:$R$167,_xlfn.AGGREGATE(15,3,((Data!$Q$1:$Q$167=$B$3)/(Data!$Q$1:$Q$167=$B$3)*ROW(Data!$Q$1:$Q$167))-ROW(Data!$Q$1),ROWS(Data!$K$2:K14)))),"")</f>
        <v/>
      </c>
      <c r="D18" s="11" t="str" cm="1">
        <f t="array" ref="D18">IFERROR(_xlfn.SINGLE(INDEX(Data!$S$2:$S$167,_xlfn.AGGREGATE(15,3,((Data!$Q$1:$Q$167=$B$3)/(Data!$Q$1:$Q$167=$B$3)*ROW(Data!$Q$1:$Q$167))-ROW(Data!$Q$1),ROWS(Data!$K$2:K14)))),"")</f>
        <v/>
      </c>
    </row>
    <row r="19" spans="1:4" x14ac:dyDescent="0.2">
      <c r="A19" s="10" t="str" cm="1">
        <f t="array" ref="A19">IFERROR(_xlfn.SINGLE(INDEX(Data!$P$2:$P$167,_xlfn.AGGREGATE(15,3,((Data!$Q$1:$Q$167=$B$3)/(Data!$Q$1:$Q$167=$B$3)*ROW(Data!$Q$1:$Q$167))-ROW(Data!$Q$1),ROWS(Data!$U$2:U15)))),"")</f>
        <v/>
      </c>
      <c r="B19" s="11" t="str" cm="1">
        <f t="array" ref="B19">IFERROR(_xlfn.SINGLE(INDEX(Data!$Q$2:$Q$167,_xlfn.AGGREGATE(15,3,((Data!$Q$1:$Q$167=$B$3)/(Data!$Q$1:$Q$167=$B$3)*ROW(Data!$Q$1:$Q$167))-ROW(Data!$Q$1),ROWS(Data!$K$2:K15)))),"")</f>
        <v/>
      </c>
      <c r="C19" s="11" t="str" cm="1">
        <f t="array" ref="C19">IFERROR(_xlfn.SINGLE(INDEX(Data!$R$2:$R$167,_xlfn.AGGREGATE(15,3,((Data!$Q$1:$Q$167=$B$3)/(Data!$Q$1:$Q$167=$B$3)*ROW(Data!$Q$1:$Q$167))-ROW(Data!$Q$1),ROWS(Data!$K$2:K15)))),"")</f>
        <v/>
      </c>
      <c r="D19" s="11" t="str" cm="1">
        <f t="array" ref="D19">IFERROR(_xlfn.SINGLE(INDEX(Data!$S$2:$S$167,_xlfn.AGGREGATE(15,3,((Data!$Q$1:$Q$167=$B$3)/(Data!$Q$1:$Q$167=$B$3)*ROW(Data!$Q$1:$Q$167))-ROW(Data!$Q$1),ROWS(Data!$K$2:K15)))),"")</f>
        <v/>
      </c>
    </row>
    <row r="20" spans="1:4" x14ac:dyDescent="0.2">
      <c r="A20" s="10" t="str" cm="1">
        <f t="array" ref="A20">IFERROR(_xlfn.SINGLE(INDEX(Data!$P$2:$P$167,_xlfn.AGGREGATE(15,3,((Data!$Q$1:$Q$167=$B$3)/(Data!$Q$1:$Q$167=$B$3)*ROW(Data!$Q$1:$Q$167))-ROW(Data!$Q$1),ROWS(Data!$U$2:U16)))),"")</f>
        <v/>
      </c>
      <c r="B20" s="11" t="str" cm="1">
        <f t="array" ref="B20">IFERROR(_xlfn.SINGLE(INDEX(Data!$Q$2:$Q$167,_xlfn.AGGREGATE(15,3,((Data!$Q$1:$Q$167=$B$3)/(Data!$Q$1:$Q$167=$B$3)*ROW(Data!$Q$1:$Q$167))-ROW(Data!$Q$1),ROWS(Data!$K$2:K16)))),"")</f>
        <v/>
      </c>
      <c r="C20" s="11" t="str" cm="1">
        <f t="array" ref="C20">IFERROR(_xlfn.SINGLE(INDEX(Data!$R$2:$R$167,_xlfn.AGGREGATE(15,3,((Data!$Q$1:$Q$167=$B$3)/(Data!$Q$1:$Q$167=$B$3)*ROW(Data!$Q$1:$Q$167))-ROW(Data!$Q$1),ROWS(Data!$K$2:K16)))),"")</f>
        <v/>
      </c>
      <c r="D20" s="11" t="str" cm="1">
        <f t="array" ref="D20">IFERROR(_xlfn.SINGLE(INDEX(Data!$S$2:$S$167,_xlfn.AGGREGATE(15,3,((Data!$Q$1:$Q$167=$B$3)/(Data!$Q$1:$Q$167=$B$3)*ROW(Data!$Q$1:$Q$167))-ROW(Data!$Q$1),ROWS(Data!$K$2:K16)))),"")</f>
        <v/>
      </c>
    </row>
    <row r="21" spans="1:4" x14ac:dyDescent="0.2">
      <c r="A21" s="10" t="str" cm="1">
        <f t="array" ref="A21">IFERROR(_xlfn.SINGLE(INDEX(Data!$P$2:$P$167,_xlfn.AGGREGATE(15,3,((Data!$Q$1:$Q$167=$B$3)/(Data!$Q$1:$Q$167=$B$3)*ROW(Data!$Q$1:$Q$167))-ROW(Data!$Q$1),ROWS(Data!$U$2:U17)))),"")</f>
        <v/>
      </c>
      <c r="B21" s="11" t="str" cm="1">
        <f t="array" ref="B21">IFERROR(_xlfn.SINGLE(INDEX(Data!$Q$2:$Q$167,_xlfn.AGGREGATE(15,3,((Data!$Q$1:$Q$167=$B$3)/(Data!$Q$1:$Q$167=$B$3)*ROW(Data!$Q$1:$Q$167))-ROW(Data!$Q$1),ROWS(Data!$K$2:K17)))),"")</f>
        <v/>
      </c>
      <c r="C21" s="11" t="str" cm="1">
        <f t="array" ref="C21">IFERROR(_xlfn.SINGLE(INDEX(Data!$R$2:$R$167,_xlfn.AGGREGATE(15,3,((Data!$Q$1:$Q$167=$B$3)/(Data!$Q$1:$Q$167=$B$3)*ROW(Data!$Q$1:$Q$167))-ROW(Data!$Q$1),ROWS(Data!$K$2:K17)))),"")</f>
        <v/>
      </c>
      <c r="D21" s="11" t="str" cm="1">
        <f t="array" ref="D21">IFERROR(_xlfn.SINGLE(INDEX(Data!$S$2:$S$167,_xlfn.AGGREGATE(15,3,((Data!$Q$1:$Q$167=$B$3)/(Data!$Q$1:$Q$167=$B$3)*ROW(Data!$Q$1:$Q$167))-ROW(Data!$Q$1),ROWS(Data!$K$2:K17)))),"")</f>
        <v/>
      </c>
    </row>
    <row r="22" spans="1:4" x14ac:dyDescent="0.2">
      <c r="A22" s="10" t="str" cm="1">
        <f t="array" ref="A22">IFERROR(_xlfn.SINGLE(INDEX(Data!$P$2:$P$167,_xlfn.AGGREGATE(15,3,((Data!$Q$1:$Q$167=$B$3)/(Data!$Q$1:$Q$167=$B$3)*ROW(Data!$Q$1:$Q$167))-ROW(Data!$Q$1),ROWS(Data!$U$2:U18)))),"")</f>
        <v/>
      </c>
      <c r="B22" s="11" t="str" cm="1">
        <f t="array" ref="B22">IFERROR(_xlfn.SINGLE(INDEX(Data!$Q$2:$Q$167,_xlfn.AGGREGATE(15,3,((Data!$Q$1:$Q$167=$B$3)/(Data!$Q$1:$Q$167=$B$3)*ROW(Data!$Q$1:$Q$167))-ROW(Data!$Q$1),ROWS(Data!$K$2:K18)))),"")</f>
        <v/>
      </c>
      <c r="C22" s="11" t="str" cm="1">
        <f t="array" ref="C22">IFERROR(_xlfn.SINGLE(INDEX(Data!$R$2:$R$167,_xlfn.AGGREGATE(15,3,((Data!$Q$1:$Q$167=$B$3)/(Data!$Q$1:$Q$167=$B$3)*ROW(Data!$Q$1:$Q$167))-ROW(Data!$Q$1),ROWS(Data!$K$2:K18)))),"")</f>
        <v/>
      </c>
      <c r="D22" s="11" t="str" cm="1">
        <f t="array" ref="D22">IFERROR(_xlfn.SINGLE(INDEX(Data!$S$2:$S$167,_xlfn.AGGREGATE(15,3,((Data!$Q$1:$Q$167=$B$3)/(Data!$Q$1:$Q$167=$B$3)*ROW(Data!$Q$1:$Q$167))-ROW(Data!$Q$1),ROWS(Data!$K$2:K18)))),"")</f>
        <v/>
      </c>
    </row>
    <row r="23" spans="1:4" x14ac:dyDescent="0.2">
      <c r="A23" s="10" t="str" cm="1">
        <f t="array" ref="A23">IFERROR(_xlfn.SINGLE(INDEX(Data!$P$2:$P$167,_xlfn.AGGREGATE(15,3,((Data!$Q$1:$Q$167=$B$3)/(Data!$Q$1:$Q$167=$B$3)*ROW(Data!$Q$1:$Q$167))-ROW(Data!$Q$1),ROWS(Data!$U$2:U19)))),"")</f>
        <v/>
      </c>
      <c r="B23" s="11" t="str" cm="1">
        <f t="array" ref="B23">IFERROR(_xlfn.SINGLE(INDEX(Data!$Q$2:$Q$167,_xlfn.AGGREGATE(15,3,((Data!$Q$1:$Q$167=$B$3)/(Data!$Q$1:$Q$167=$B$3)*ROW(Data!$Q$1:$Q$167))-ROW(Data!$Q$1),ROWS(Data!$K$2:K19)))),"")</f>
        <v/>
      </c>
      <c r="C23" s="11" t="str" cm="1">
        <f t="array" ref="C23">IFERROR(_xlfn.SINGLE(INDEX(Data!$R$2:$R$167,_xlfn.AGGREGATE(15,3,((Data!$Q$1:$Q$167=$B$3)/(Data!$Q$1:$Q$167=$B$3)*ROW(Data!$Q$1:$Q$167))-ROW(Data!$Q$1),ROWS(Data!$K$2:K19)))),"")</f>
        <v/>
      </c>
      <c r="D23" s="11" t="str" cm="1">
        <f t="array" ref="D23">IFERROR(_xlfn.SINGLE(INDEX(Data!$S$2:$S$167,_xlfn.AGGREGATE(15,3,((Data!$Q$1:$Q$167=$B$3)/(Data!$Q$1:$Q$167=$B$3)*ROW(Data!$Q$1:$Q$167))-ROW(Data!$Q$1),ROWS(Data!$K$2:K19)))),"")</f>
        <v/>
      </c>
    </row>
    <row r="24" spans="1:4" x14ac:dyDescent="0.2">
      <c r="A24" s="10" t="str" cm="1">
        <f t="array" ref="A24">IFERROR(_xlfn.SINGLE(INDEX(Data!$P$2:$P$167,_xlfn.AGGREGATE(15,3,((Data!$Q$1:$Q$167=$B$3)/(Data!$Q$1:$Q$167=$B$3)*ROW(Data!$Q$1:$Q$167))-ROW(Data!$Q$1),ROWS(Data!$U$2:U20)))),"")</f>
        <v/>
      </c>
      <c r="B24" s="11" t="str" cm="1">
        <f t="array" ref="B24">IFERROR(_xlfn.SINGLE(INDEX(Data!$Q$2:$Q$167,_xlfn.AGGREGATE(15,3,((Data!$Q$1:$Q$167=$B$3)/(Data!$Q$1:$Q$167=$B$3)*ROW(Data!$Q$1:$Q$167))-ROW(Data!$Q$1),ROWS(Data!$K$2:K20)))),"")</f>
        <v/>
      </c>
      <c r="C24" s="11" t="str" cm="1">
        <f t="array" ref="C24">IFERROR(_xlfn.SINGLE(INDEX(Data!$R$2:$R$167,_xlfn.AGGREGATE(15,3,((Data!$Q$1:$Q$167=$B$3)/(Data!$Q$1:$Q$167=$B$3)*ROW(Data!$Q$1:$Q$167))-ROW(Data!$Q$1),ROWS(Data!$K$2:K20)))),"")</f>
        <v/>
      </c>
      <c r="D24" s="11" t="str" cm="1">
        <f t="array" ref="D24">IFERROR(_xlfn.SINGLE(INDEX(Data!$S$2:$S$167,_xlfn.AGGREGATE(15,3,((Data!$Q$1:$Q$167=$B$3)/(Data!$Q$1:$Q$167=$B$3)*ROW(Data!$Q$1:$Q$167))-ROW(Data!$Q$1),ROWS(Data!$K$2:K20)))),"")</f>
        <v/>
      </c>
    </row>
    <row r="25" spans="1:4" x14ac:dyDescent="0.2">
      <c r="A25" s="10" t="str" cm="1">
        <f t="array" ref="A25">IFERROR(_xlfn.SINGLE(INDEX(Data!$P$2:$P$167,_xlfn.AGGREGATE(15,3,((Data!$Q$1:$Q$167=$B$3)/(Data!$Q$1:$Q$167=$B$3)*ROW(Data!$Q$1:$Q$167))-ROW(Data!$Q$1),ROWS(Data!$U$2:U21)))),"")</f>
        <v/>
      </c>
      <c r="B25" s="11" t="str" cm="1">
        <f t="array" ref="B25">IFERROR(_xlfn.SINGLE(INDEX(Data!$Q$2:$Q$167,_xlfn.AGGREGATE(15,3,((Data!$Q$1:$Q$167=$B$3)/(Data!$Q$1:$Q$167=$B$3)*ROW(Data!$Q$1:$Q$167))-ROW(Data!$Q$1),ROWS(Data!$K$2:K21)))),"")</f>
        <v/>
      </c>
      <c r="C25" s="11" t="str" cm="1">
        <f t="array" ref="C25">IFERROR(_xlfn.SINGLE(INDEX(Data!$R$2:$R$167,_xlfn.AGGREGATE(15,3,((Data!$Q$1:$Q$167=$B$3)/(Data!$Q$1:$Q$167=$B$3)*ROW(Data!$Q$1:$Q$167))-ROW(Data!$Q$1),ROWS(Data!$K$2:K21)))),"")</f>
        <v/>
      </c>
      <c r="D25" s="11" t="str" cm="1">
        <f t="array" ref="D25">IFERROR(_xlfn.SINGLE(INDEX(Data!$S$2:$S$167,_xlfn.AGGREGATE(15,3,((Data!$Q$1:$Q$167=$B$3)/(Data!$Q$1:$Q$167=$B$3)*ROW(Data!$Q$1:$Q$167))-ROW(Data!$Q$1),ROWS(Data!$K$2:K21)))),"")</f>
        <v/>
      </c>
    </row>
    <row r="26" spans="1:4" x14ac:dyDescent="0.2">
      <c r="A26" s="10" t="str" cm="1">
        <f t="array" ref="A26">IFERROR(_xlfn.SINGLE(INDEX(Data!$P$2:$P$167,_xlfn.AGGREGATE(15,3,((Data!$Q$1:$Q$167=$B$3)/(Data!$Q$1:$Q$167=$B$3)*ROW(Data!$Q$1:$Q$167))-ROW(Data!$Q$1),ROWS(Data!$U$2:U22)))),"")</f>
        <v/>
      </c>
      <c r="B26" s="11" t="str" cm="1">
        <f t="array" ref="B26">IFERROR(_xlfn.SINGLE(INDEX(Data!$Q$2:$Q$167,_xlfn.AGGREGATE(15,3,((Data!$Q$1:$Q$167=$B$3)/(Data!$Q$1:$Q$167=$B$3)*ROW(Data!$Q$1:$Q$167))-ROW(Data!$Q$1),ROWS(Data!$K$2:K22)))),"")</f>
        <v/>
      </c>
      <c r="C26" s="11" t="str" cm="1">
        <f t="array" ref="C26">IFERROR(_xlfn.SINGLE(INDEX(Data!$R$2:$R$167,_xlfn.AGGREGATE(15,3,((Data!$Q$1:$Q$167=$B$3)/(Data!$Q$1:$Q$167=$B$3)*ROW(Data!$Q$1:$Q$167))-ROW(Data!$Q$1),ROWS(Data!$K$2:K22)))),"")</f>
        <v/>
      </c>
      <c r="D26" s="11" t="str" cm="1">
        <f t="array" ref="D26">IFERROR(_xlfn.SINGLE(INDEX(Data!$S$2:$S$167,_xlfn.AGGREGATE(15,3,((Data!$Q$1:$Q$167=$B$3)/(Data!$Q$1:$Q$167=$B$3)*ROW(Data!$Q$1:$Q$167))-ROW(Data!$Q$1),ROWS(Data!$K$2:K22)))),"")</f>
        <v/>
      </c>
    </row>
    <row r="27" spans="1:4" x14ac:dyDescent="0.2">
      <c r="A27" s="10" t="str" cm="1">
        <f t="array" ref="A27">IFERROR(_xlfn.SINGLE(INDEX(Data!$P$2:$P$167,_xlfn.AGGREGATE(15,3,((Data!$Q$1:$Q$167=$B$3)/(Data!$Q$1:$Q$167=$B$3)*ROW(Data!$Q$1:$Q$167))-ROW(Data!$Q$1),ROWS(Data!$U$2:U23)))),"")</f>
        <v/>
      </c>
      <c r="B27" s="11" t="str" cm="1">
        <f t="array" ref="B27">IFERROR(_xlfn.SINGLE(INDEX(Data!$Q$2:$Q$167,_xlfn.AGGREGATE(15,3,((Data!$Q$1:$Q$167=$B$3)/(Data!$Q$1:$Q$167=$B$3)*ROW(Data!$Q$1:$Q$167))-ROW(Data!$Q$1),ROWS(Data!$K$2:K23)))),"")</f>
        <v/>
      </c>
      <c r="C27" s="11" t="str" cm="1">
        <f t="array" ref="C27">IFERROR(_xlfn.SINGLE(INDEX(Data!$R$2:$R$167,_xlfn.AGGREGATE(15,3,((Data!$Q$1:$Q$167=$B$3)/(Data!$Q$1:$Q$167=$B$3)*ROW(Data!$Q$1:$Q$167))-ROW(Data!$Q$1),ROWS(Data!$K$2:K23)))),"")</f>
        <v/>
      </c>
      <c r="D27" s="11" t="str" cm="1">
        <f t="array" ref="D27">IFERROR(_xlfn.SINGLE(INDEX(Data!$S$2:$S$167,_xlfn.AGGREGATE(15,3,((Data!$Q$1:$Q$167=$B$3)/(Data!$Q$1:$Q$167=$B$3)*ROW(Data!$Q$1:$Q$167))-ROW(Data!$Q$1),ROWS(Data!$K$2:K23)))),"")</f>
        <v/>
      </c>
    </row>
    <row r="28" spans="1:4" x14ac:dyDescent="0.2">
      <c r="A28" s="10" t="str" cm="1">
        <f t="array" ref="A28">IFERROR(_xlfn.SINGLE(INDEX(Data!$P$2:$P$167,_xlfn.AGGREGATE(15,3,((Data!$Q$1:$Q$167=$B$3)/(Data!$Q$1:$Q$167=$B$3)*ROW(Data!$Q$1:$Q$167))-ROW(Data!$Q$1),ROWS(Data!$U$2:U24)))),"")</f>
        <v/>
      </c>
      <c r="B28" s="11" t="str" cm="1">
        <f t="array" ref="B28">IFERROR(_xlfn.SINGLE(INDEX(Data!$Q$2:$Q$167,_xlfn.AGGREGATE(15,3,((Data!$Q$1:$Q$167=$B$3)/(Data!$Q$1:$Q$167=$B$3)*ROW(Data!$Q$1:$Q$167))-ROW(Data!$Q$1),ROWS(Data!$K$2:K24)))),"")</f>
        <v/>
      </c>
      <c r="C28" s="11" t="str" cm="1">
        <f t="array" ref="C28">IFERROR(_xlfn.SINGLE(INDEX(Data!$R$2:$R$167,_xlfn.AGGREGATE(15,3,((Data!$Q$1:$Q$167=$B$3)/(Data!$Q$1:$Q$167=$B$3)*ROW(Data!$Q$1:$Q$167))-ROW(Data!$Q$1),ROWS(Data!$K$2:K24)))),"")</f>
        <v/>
      </c>
      <c r="D28" s="11" t="str" cm="1">
        <f t="array" ref="D28">IFERROR(_xlfn.SINGLE(INDEX(Data!$S$2:$S$167,_xlfn.AGGREGATE(15,3,((Data!$Q$1:$Q$167=$B$3)/(Data!$Q$1:$Q$167=$B$3)*ROW(Data!$Q$1:$Q$167))-ROW(Data!$Q$1),ROWS(Data!$K$2:K24)))),"")</f>
        <v/>
      </c>
    </row>
    <row r="29" spans="1:4" x14ac:dyDescent="0.2">
      <c r="A29" s="10" t="str" cm="1">
        <f t="array" ref="A29">IFERROR(_xlfn.SINGLE(INDEX(Data!$P$2:$P$167,_xlfn.AGGREGATE(15,3,((Data!$Q$1:$Q$167=$B$3)/(Data!$Q$1:$Q$167=$B$3)*ROW(Data!$Q$1:$Q$167))-ROW(Data!$Q$1),ROWS(Data!$U$2:U25)))),"")</f>
        <v/>
      </c>
      <c r="B29" s="11" t="str" cm="1">
        <f t="array" ref="B29">IFERROR(_xlfn.SINGLE(INDEX(Data!$Q$2:$Q$167,_xlfn.AGGREGATE(15,3,((Data!$Q$1:$Q$167=$B$3)/(Data!$Q$1:$Q$167=$B$3)*ROW(Data!$Q$1:$Q$167))-ROW(Data!$Q$1),ROWS(Data!$K$2:K25)))),"")</f>
        <v/>
      </c>
      <c r="C29" s="11" t="str" cm="1">
        <f t="array" ref="C29">IFERROR(_xlfn.SINGLE(INDEX(Data!$R$2:$R$167,_xlfn.AGGREGATE(15,3,((Data!$Q$1:$Q$167=$B$3)/(Data!$Q$1:$Q$167=$B$3)*ROW(Data!$Q$1:$Q$167))-ROW(Data!$Q$1),ROWS(Data!$K$2:K25)))),"")</f>
        <v/>
      </c>
      <c r="D29" s="11" t="str" cm="1">
        <f t="array" ref="D29">IFERROR(_xlfn.SINGLE(INDEX(Data!$S$2:$S$167,_xlfn.AGGREGATE(15,3,((Data!$Q$1:$Q$167=$B$3)/(Data!$Q$1:$Q$167=$B$3)*ROW(Data!$Q$1:$Q$167))-ROW(Data!$Q$1),ROWS(Data!$K$2:K25)))),"")</f>
        <v/>
      </c>
    </row>
    <row r="30" spans="1:4" x14ac:dyDescent="0.2">
      <c r="A30" s="10" t="str" cm="1">
        <f t="array" ref="A30">IFERROR(_xlfn.SINGLE(INDEX(Data!$P$2:$P$167,_xlfn.AGGREGATE(15,3,((Data!$Q$1:$Q$167=$B$3)/(Data!$Q$1:$Q$167=$B$3)*ROW(Data!$Q$1:$Q$167))-ROW(Data!$Q$1),ROWS(Data!$U$2:U26)))),"")</f>
        <v/>
      </c>
      <c r="B30" s="11" t="str" cm="1">
        <f t="array" ref="B30">IFERROR(_xlfn.SINGLE(INDEX(Data!$Q$2:$Q$167,_xlfn.AGGREGATE(15,3,((Data!$Q$1:$Q$167=$B$3)/(Data!$Q$1:$Q$167=$B$3)*ROW(Data!$Q$1:$Q$167))-ROW(Data!$Q$1),ROWS(Data!$K$2:K26)))),"")</f>
        <v/>
      </c>
      <c r="C30" s="11" t="str" cm="1">
        <f t="array" ref="C30">IFERROR(_xlfn.SINGLE(INDEX(Data!$R$2:$R$167,_xlfn.AGGREGATE(15,3,((Data!$Q$1:$Q$167=$B$3)/(Data!$Q$1:$Q$167=$B$3)*ROW(Data!$Q$1:$Q$167))-ROW(Data!$Q$1),ROWS(Data!$K$2:K26)))),"")</f>
        <v/>
      </c>
      <c r="D30" s="11" t="str" cm="1">
        <f t="array" ref="D30">IFERROR(_xlfn.SINGLE(INDEX(Data!$S$2:$S$167,_xlfn.AGGREGATE(15,3,((Data!$Q$1:$Q$167=$B$3)/(Data!$Q$1:$Q$167=$B$3)*ROW(Data!$Q$1:$Q$167))-ROW(Data!$Q$1),ROWS(Data!$K$2:K26)))),"")</f>
        <v/>
      </c>
    </row>
    <row r="31" spans="1:4" x14ac:dyDescent="0.2">
      <c r="A31" s="10" t="str" cm="1">
        <f t="array" ref="A31">IFERROR(_xlfn.SINGLE(INDEX(Data!$P$2:$P$167,_xlfn.AGGREGATE(15,3,((Data!$Q$1:$Q$167=$B$3)/(Data!$Q$1:$Q$167=$B$3)*ROW(Data!$Q$1:$Q$167))-ROW(Data!$Q$1),ROWS(Data!$U$2:U27)))),"")</f>
        <v/>
      </c>
      <c r="B31" s="11" t="str" cm="1">
        <f t="array" ref="B31">IFERROR(_xlfn.SINGLE(INDEX(Data!$Q$2:$Q$167,_xlfn.AGGREGATE(15,3,((Data!$Q$1:$Q$167=$B$3)/(Data!$Q$1:$Q$167=$B$3)*ROW(Data!$Q$1:$Q$167))-ROW(Data!$Q$1),ROWS(Data!$K$2:K27)))),"")</f>
        <v/>
      </c>
      <c r="C31" s="11" t="str" cm="1">
        <f t="array" ref="C31">IFERROR(_xlfn.SINGLE(INDEX(Data!$R$2:$R$167,_xlfn.AGGREGATE(15,3,((Data!$Q$1:$Q$167=$B$3)/(Data!$Q$1:$Q$167=$B$3)*ROW(Data!$Q$1:$Q$167))-ROW(Data!$Q$1),ROWS(Data!$K$2:K27)))),"")</f>
        <v/>
      </c>
      <c r="D31" s="11" t="str" cm="1">
        <f t="array" ref="D31">IFERROR(_xlfn.SINGLE(INDEX(Data!$S$2:$S$167,_xlfn.AGGREGATE(15,3,((Data!$Q$1:$Q$167=$B$3)/(Data!$Q$1:$Q$167=$B$3)*ROW(Data!$Q$1:$Q$167))-ROW(Data!$Q$1),ROWS(Data!$K$2:K27)))),"")</f>
        <v/>
      </c>
    </row>
    <row r="32" spans="1:4" x14ac:dyDescent="0.2">
      <c r="A32" s="10" t="str" cm="1">
        <f t="array" ref="A32">IFERROR(_xlfn.SINGLE(INDEX(Data!$P$2:$P$167,_xlfn.AGGREGATE(15,3,((Data!$Q$1:$Q$167=$B$3)/(Data!$Q$1:$Q$167=$B$3)*ROW(Data!$Q$1:$Q$167))-ROW(Data!$Q$1),ROWS(Data!$U$2:U28)))),"")</f>
        <v/>
      </c>
      <c r="B32" s="11" t="str" cm="1">
        <f t="array" ref="B32">IFERROR(_xlfn.SINGLE(INDEX(Data!$Q$2:$Q$167,_xlfn.AGGREGATE(15,3,((Data!$Q$1:$Q$167=$B$3)/(Data!$Q$1:$Q$167=$B$3)*ROW(Data!$Q$1:$Q$167))-ROW(Data!$Q$1),ROWS(Data!$K$2:K28)))),"")</f>
        <v/>
      </c>
      <c r="C32" s="11" t="str" cm="1">
        <f t="array" ref="C32">IFERROR(_xlfn.SINGLE(INDEX(Data!$R$2:$R$167,_xlfn.AGGREGATE(15,3,((Data!$Q$1:$Q$167=$B$3)/(Data!$Q$1:$Q$167=$B$3)*ROW(Data!$Q$1:$Q$167))-ROW(Data!$Q$1),ROWS(Data!$K$2:K28)))),"")</f>
        <v/>
      </c>
      <c r="D32" s="11" t="str" cm="1">
        <f t="array" ref="D32">IFERROR(_xlfn.SINGLE(INDEX(Data!$S$2:$S$167,_xlfn.AGGREGATE(15,3,((Data!$Q$1:$Q$167=$B$3)/(Data!$Q$1:$Q$167=$B$3)*ROW(Data!$Q$1:$Q$167))-ROW(Data!$Q$1),ROWS(Data!$K$2:K28)))),"")</f>
        <v/>
      </c>
    </row>
    <row r="33" spans="1:4" x14ac:dyDescent="0.2">
      <c r="A33" s="10" t="str" cm="1">
        <f t="array" ref="A33">IFERROR(_xlfn.SINGLE(INDEX(Data!$P$2:$P$167,_xlfn.AGGREGATE(15,3,((Data!$Q$1:$Q$167=$B$3)/(Data!$Q$1:$Q$167=$B$3)*ROW(Data!$Q$1:$Q$167))-ROW(Data!$Q$1),ROWS(Data!$U$2:U29)))),"")</f>
        <v/>
      </c>
      <c r="B33" s="11" t="str" cm="1">
        <f t="array" ref="B33">IFERROR(_xlfn.SINGLE(INDEX(Data!$Q$2:$Q$167,_xlfn.AGGREGATE(15,3,((Data!$Q$1:$Q$167=$B$3)/(Data!$Q$1:$Q$167=$B$3)*ROW(Data!$Q$1:$Q$167))-ROW(Data!$Q$1),ROWS(Data!$K$2:K29)))),"")</f>
        <v/>
      </c>
      <c r="C33" s="11" t="str" cm="1">
        <f t="array" ref="C33">IFERROR(_xlfn.SINGLE(INDEX(Data!$R$2:$R$167,_xlfn.AGGREGATE(15,3,((Data!$Q$1:$Q$167=$B$3)/(Data!$Q$1:$Q$167=$B$3)*ROW(Data!$Q$1:$Q$167))-ROW(Data!$Q$1),ROWS(Data!$K$2:K29)))),"")</f>
        <v/>
      </c>
      <c r="D33" s="11" t="str" cm="1">
        <f t="array" ref="D33">IFERROR(_xlfn.SINGLE(INDEX(Data!$S$2:$S$167,_xlfn.AGGREGATE(15,3,((Data!$Q$1:$Q$167=$B$3)/(Data!$Q$1:$Q$167=$B$3)*ROW(Data!$Q$1:$Q$167))-ROW(Data!$Q$1),ROWS(Data!$K$2:K29)))),"")</f>
        <v/>
      </c>
    </row>
    <row r="34" spans="1:4" x14ac:dyDescent="0.2">
      <c r="A34" s="10" t="str" cm="1">
        <f t="array" ref="A34">IFERROR(_xlfn.SINGLE(INDEX(Data!$P$2:$P$167,_xlfn.AGGREGATE(15,3,((Data!$Q$1:$Q$167=$B$3)/(Data!$Q$1:$Q$167=$B$3)*ROW(Data!$Q$1:$Q$167))-ROW(Data!$Q$1),ROWS(Data!$U$2:U30)))),"")</f>
        <v/>
      </c>
      <c r="B34" s="11" t="str" cm="1">
        <f t="array" ref="B34">IFERROR(_xlfn.SINGLE(INDEX(Data!$Q$2:$Q$167,_xlfn.AGGREGATE(15,3,((Data!$Q$1:$Q$167=$B$3)/(Data!$Q$1:$Q$167=$B$3)*ROW(Data!$Q$1:$Q$167))-ROW(Data!$Q$1),ROWS(Data!$K$2:K30)))),"")</f>
        <v/>
      </c>
      <c r="C34" s="11" t="str" cm="1">
        <f t="array" ref="C34">IFERROR(_xlfn.SINGLE(INDEX(Data!$R$2:$R$167,_xlfn.AGGREGATE(15,3,((Data!$Q$1:$Q$167=$B$3)/(Data!$Q$1:$Q$167=$B$3)*ROW(Data!$Q$1:$Q$167))-ROW(Data!$Q$1),ROWS(Data!$K$2:K30)))),"")</f>
        <v/>
      </c>
      <c r="D34" s="11" t="str" cm="1">
        <f t="array" ref="D34">IFERROR(_xlfn.SINGLE(INDEX(Data!$S$2:$S$167,_xlfn.AGGREGATE(15,3,((Data!$Q$1:$Q$167=$B$3)/(Data!$Q$1:$Q$167=$B$3)*ROW(Data!$Q$1:$Q$167))-ROW(Data!$Q$1),ROWS(Data!$K$2:K30)))),"")</f>
        <v/>
      </c>
    </row>
    <row r="35" spans="1:4" x14ac:dyDescent="0.2">
      <c r="A35" s="10" t="str" cm="1">
        <f t="array" ref="A35">IFERROR(_xlfn.SINGLE(INDEX(Data!$P$2:$P$167,_xlfn.AGGREGATE(15,3,((Data!$Q$1:$Q$167=$B$3)/(Data!$Q$1:$Q$167=$B$3)*ROW(Data!$Q$1:$Q$167))-ROW(Data!$Q$1),ROWS(Data!$U$2:U31)))),"")</f>
        <v/>
      </c>
      <c r="B35" s="11" t="str" cm="1">
        <f t="array" ref="B35">IFERROR(_xlfn.SINGLE(INDEX(Data!$Q$2:$Q$167,_xlfn.AGGREGATE(15,3,((Data!$Q$1:$Q$167=$B$3)/(Data!$Q$1:$Q$167=$B$3)*ROW(Data!$Q$1:$Q$167))-ROW(Data!$Q$1),ROWS(Data!$K$2:K31)))),"")</f>
        <v/>
      </c>
      <c r="C35" s="11" t="str" cm="1">
        <f t="array" ref="C35">IFERROR(_xlfn.SINGLE(INDEX(Data!$R$2:$R$167,_xlfn.AGGREGATE(15,3,((Data!$Q$1:$Q$167=$B$3)/(Data!$Q$1:$Q$167=$B$3)*ROW(Data!$Q$1:$Q$167))-ROW(Data!$Q$1),ROWS(Data!$K$2:K31)))),"")</f>
        <v/>
      </c>
      <c r="D35" s="11" t="str" cm="1">
        <f t="array" ref="D35">IFERROR(_xlfn.SINGLE(INDEX(Data!$S$2:$S$167,_xlfn.AGGREGATE(15,3,((Data!$Q$1:$Q$167=$B$3)/(Data!$Q$1:$Q$167=$B$3)*ROW(Data!$Q$1:$Q$167))-ROW(Data!$Q$1),ROWS(Data!$K$2:K31)))),"")</f>
        <v/>
      </c>
    </row>
    <row r="36" spans="1:4" x14ac:dyDescent="0.2">
      <c r="A36" s="10" t="str" cm="1">
        <f t="array" ref="A36">IFERROR(_xlfn.SINGLE(INDEX(Data!$P$2:$P$167,_xlfn.AGGREGATE(15,3,((Data!$Q$1:$Q$167=$B$3)/(Data!$Q$1:$Q$167=$B$3)*ROW(Data!$Q$1:$Q$167))-ROW(Data!$Q$1),ROWS(Data!$U$2:U32)))),"")</f>
        <v/>
      </c>
      <c r="B36" s="11" t="str" cm="1">
        <f t="array" ref="B36">IFERROR(_xlfn.SINGLE(INDEX(Data!$Q$2:$Q$167,_xlfn.AGGREGATE(15,3,((Data!$Q$1:$Q$167=$B$3)/(Data!$Q$1:$Q$167=$B$3)*ROW(Data!$Q$1:$Q$167))-ROW(Data!$Q$1),ROWS(Data!$K$2:K32)))),"")</f>
        <v/>
      </c>
      <c r="C36" s="11" t="str" cm="1">
        <f t="array" ref="C36">IFERROR(_xlfn.SINGLE(INDEX(Data!$R$2:$R$167,_xlfn.AGGREGATE(15,3,((Data!$Q$1:$Q$167=$B$3)/(Data!$Q$1:$Q$167=$B$3)*ROW(Data!$Q$1:$Q$167))-ROW(Data!$Q$1),ROWS(Data!$K$2:K32)))),"")</f>
        <v/>
      </c>
      <c r="D36" s="11" t="str" cm="1">
        <f t="array" ref="D36">IFERROR(_xlfn.SINGLE(INDEX(Data!$S$2:$S$167,_xlfn.AGGREGATE(15,3,((Data!$Q$1:$Q$167=$B$3)/(Data!$Q$1:$Q$167=$B$3)*ROW(Data!$Q$1:$Q$167))-ROW(Data!$Q$1),ROWS(Data!$K$2:K32)))),"")</f>
        <v/>
      </c>
    </row>
    <row r="37" spans="1:4" x14ac:dyDescent="0.2">
      <c r="A37" s="10" t="str" cm="1">
        <f t="array" ref="A37">IFERROR(_xlfn.SINGLE(INDEX(Data!$P$2:$P$167,_xlfn.AGGREGATE(15,3,((Data!$Q$1:$Q$167=$B$3)/(Data!$Q$1:$Q$167=$B$3)*ROW(Data!$Q$1:$Q$167))-ROW(Data!$Q$1),ROWS(Data!$U$2:U33)))),"")</f>
        <v/>
      </c>
      <c r="B37" s="11" t="str" cm="1">
        <f t="array" ref="B37">IFERROR(_xlfn.SINGLE(INDEX(Data!$Q$2:$Q$167,_xlfn.AGGREGATE(15,3,((Data!$Q$1:$Q$167=$B$3)/(Data!$Q$1:$Q$167=$B$3)*ROW(Data!$Q$1:$Q$167))-ROW(Data!$Q$1),ROWS(Data!$K$2:K33)))),"")</f>
        <v/>
      </c>
      <c r="C37" s="11" t="str" cm="1">
        <f t="array" ref="C37">IFERROR(_xlfn.SINGLE(INDEX(Data!$R$2:$R$167,_xlfn.AGGREGATE(15,3,((Data!$Q$1:$Q$167=$B$3)/(Data!$Q$1:$Q$167=$B$3)*ROW(Data!$Q$1:$Q$167))-ROW(Data!$Q$1),ROWS(Data!$K$2:K33)))),"")</f>
        <v/>
      </c>
      <c r="D37" s="11" t="str" cm="1">
        <f t="array" ref="D37">IFERROR(_xlfn.SINGLE(INDEX(Data!$S$2:$S$167,_xlfn.AGGREGATE(15,3,((Data!$Q$1:$Q$167=$B$3)/(Data!$Q$1:$Q$167=$B$3)*ROW(Data!$Q$1:$Q$167))-ROW(Data!$Q$1),ROWS(Data!$K$2:K33)))),"")</f>
        <v/>
      </c>
    </row>
    <row r="38" spans="1:4" x14ac:dyDescent="0.2">
      <c r="A38" s="10" t="str" cm="1">
        <f t="array" ref="A38">IFERROR(_xlfn.SINGLE(INDEX(Data!$P$2:$P$167,_xlfn.AGGREGATE(15,3,((Data!$Q$1:$Q$167=$B$3)/(Data!$Q$1:$Q$167=$B$3)*ROW(Data!$Q$1:$Q$167))-ROW(Data!$Q$1),ROWS(Data!$U$2:U34)))),"")</f>
        <v/>
      </c>
      <c r="B38" s="11" t="str" cm="1">
        <f t="array" ref="B38">IFERROR(_xlfn.SINGLE(INDEX(Data!$Q$2:$Q$167,_xlfn.AGGREGATE(15,3,((Data!$Q$1:$Q$167=$B$3)/(Data!$Q$1:$Q$167=$B$3)*ROW(Data!$Q$1:$Q$167))-ROW(Data!$Q$1),ROWS(Data!$K$2:K34)))),"")</f>
        <v/>
      </c>
      <c r="C38" s="11" t="str" cm="1">
        <f t="array" ref="C38">IFERROR(_xlfn.SINGLE(INDEX(Data!$R$2:$R$167,_xlfn.AGGREGATE(15,3,((Data!$Q$1:$Q$167=$B$3)/(Data!$Q$1:$Q$167=$B$3)*ROW(Data!$Q$1:$Q$167))-ROW(Data!$Q$1),ROWS(Data!$K$2:K34)))),"")</f>
        <v/>
      </c>
      <c r="D38" s="11" t="str" cm="1">
        <f t="array" ref="D38">IFERROR(_xlfn.SINGLE(INDEX(Data!$S$2:$S$167,_xlfn.AGGREGATE(15,3,((Data!$Q$1:$Q$167=$B$3)/(Data!$Q$1:$Q$167=$B$3)*ROW(Data!$Q$1:$Q$167))-ROW(Data!$Q$1),ROWS(Data!$K$2:K34)))),"")</f>
        <v/>
      </c>
    </row>
    <row r="39" spans="1:4" x14ac:dyDescent="0.2">
      <c r="A39" s="10" t="str" cm="1">
        <f t="array" ref="A39">IFERROR(_xlfn.SINGLE(INDEX(Data!$P$2:$P$167,_xlfn.AGGREGATE(15,3,((Data!$Q$1:$Q$167=$B$3)/(Data!$Q$1:$Q$167=$B$3)*ROW(Data!$Q$1:$Q$167))-ROW(Data!$Q$1),ROWS(Data!$U$2:U35)))),"")</f>
        <v/>
      </c>
      <c r="B39" s="11" t="str" cm="1">
        <f t="array" ref="B39">IFERROR(_xlfn.SINGLE(INDEX(Data!$Q$2:$Q$167,_xlfn.AGGREGATE(15,3,((Data!$Q$1:$Q$167=$B$3)/(Data!$Q$1:$Q$167=$B$3)*ROW(Data!$Q$1:$Q$167))-ROW(Data!$Q$1),ROWS(Data!$K$2:K35)))),"")</f>
        <v/>
      </c>
      <c r="C39" s="11" t="str" cm="1">
        <f t="array" ref="C39">IFERROR(_xlfn.SINGLE(INDEX(Data!$R$2:$R$167,_xlfn.AGGREGATE(15,3,((Data!$Q$1:$Q$167=$B$3)/(Data!$Q$1:$Q$167=$B$3)*ROW(Data!$Q$1:$Q$167))-ROW(Data!$Q$1),ROWS(Data!$K$2:K35)))),"")</f>
        <v/>
      </c>
      <c r="D39" s="11" t="str" cm="1">
        <f t="array" ref="D39">IFERROR(_xlfn.SINGLE(INDEX(Data!$S$2:$S$167,_xlfn.AGGREGATE(15,3,((Data!$Q$1:$Q$167=$B$3)/(Data!$Q$1:$Q$167=$B$3)*ROW(Data!$Q$1:$Q$167))-ROW(Data!$Q$1),ROWS(Data!$K$2:K35)))),"")</f>
        <v/>
      </c>
    </row>
    <row r="40" spans="1:4" x14ac:dyDescent="0.2">
      <c r="A40" s="10" t="str" cm="1">
        <f t="array" ref="A40">IFERROR(_xlfn.SINGLE(INDEX(Data!$P$2:$P$167,_xlfn.AGGREGATE(15,3,((Data!$Q$1:$Q$167=$B$3)/(Data!$Q$1:$Q$167=$B$3)*ROW(Data!$Q$1:$Q$167))-ROW(Data!$Q$1),ROWS(Data!$U$2:U36)))),"")</f>
        <v/>
      </c>
      <c r="B40" s="11" t="str" cm="1">
        <f t="array" ref="B40">IFERROR(_xlfn.SINGLE(INDEX(Data!$Q$2:$Q$167,_xlfn.AGGREGATE(15,3,((Data!$Q$1:$Q$167=$B$3)/(Data!$Q$1:$Q$167=$B$3)*ROW(Data!$Q$1:$Q$167))-ROW(Data!$Q$1),ROWS(Data!$K$2:K36)))),"")</f>
        <v/>
      </c>
      <c r="C40" s="11" t="str" cm="1">
        <f t="array" ref="C40">IFERROR(_xlfn.SINGLE(INDEX(Data!$R$2:$R$167,_xlfn.AGGREGATE(15,3,((Data!$Q$1:$Q$167=$B$3)/(Data!$Q$1:$Q$167=$B$3)*ROW(Data!$Q$1:$Q$167))-ROW(Data!$Q$1),ROWS(Data!$K$2:K36)))),"")</f>
        <v/>
      </c>
      <c r="D40" s="11" t="str" cm="1">
        <f t="array" ref="D40">IFERROR(_xlfn.SINGLE(INDEX(Data!$S$2:$S$167,_xlfn.AGGREGATE(15,3,((Data!$Q$1:$Q$167=$B$3)/(Data!$Q$1:$Q$167=$B$3)*ROW(Data!$Q$1:$Q$167))-ROW(Data!$Q$1),ROWS(Data!$K$2:K36)))),"")</f>
        <v/>
      </c>
    </row>
    <row r="41" spans="1:4" x14ac:dyDescent="0.2">
      <c r="A41" s="10" t="str" cm="1">
        <f t="array" ref="A41">IFERROR(_xlfn.SINGLE(INDEX(Data!$P$2:$P$167,_xlfn.AGGREGATE(15,3,((Data!$Q$1:$Q$167=$B$3)/(Data!$Q$1:$Q$167=$B$3)*ROW(Data!$Q$1:$Q$167))-ROW(Data!$Q$1),ROWS(Data!$U$2:U37)))),"")</f>
        <v/>
      </c>
      <c r="B41" s="11" t="str" cm="1">
        <f t="array" ref="B41">IFERROR(_xlfn.SINGLE(INDEX(Data!$Q$2:$Q$167,_xlfn.AGGREGATE(15,3,((Data!$Q$1:$Q$167=$B$3)/(Data!$Q$1:$Q$167=$B$3)*ROW(Data!$Q$1:$Q$167))-ROW(Data!$Q$1),ROWS(Data!$K$2:K37)))),"")</f>
        <v/>
      </c>
      <c r="C41" s="11" t="str" cm="1">
        <f t="array" ref="C41">IFERROR(_xlfn.SINGLE(INDEX(Data!$R$2:$R$167,_xlfn.AGGREGATE(15,3,((Data!$Q$1:$Q$167=$B$3)/(Data!$Q$1:$Q$167=$B$3)*ROW(Data!$Q$1:$Q$167))-ROW(Data!$Q$1),ROWS(Data!$K$2:K37)))),"")</f>
        <v/>
      </c>
      <c r="D41" s="11" t="str" cm="1">
        <f t="array" ref="D41">IFERROR(_xlfn.SINGLE(INDEX(Data!$S$2:$S$167,_xlfn.AGGREGATE(15,3,((Data!$Q$1:$Q$167=$B$3)/(Data!$Q$1:$Q$167=$B$3)*ROW(Data!$Q$1:$Q$167))-ROW(Data!$Q$1),ROWS(Data!$K$2:K37)))),"")</f>
        <v/>
      </c>
    </row>
    <row r="42" spans="1:4" x14ac:dyDescent="0.2">
      <c r="A42" s="10" t="str" cm="1">
        <f t="array" ref="A42">IFERROR(_xlfn.SINGLE(INDEX(Data!$P$2:$P$167,_xlfn.AGGREGATE(15,3,((Data!$Q$1:$Q$167=$B$3)/(Data!$Q$1:$Q$167=$B$3)*ROW(Data!$Q$1:$Q$167))-ROW(Data!$Q$1),ROWS(Data!$U$2:U38)))),"")</f>
        <v/>
      </c>
      <c r="B42" s="11" t="str" cm="1">
        <f t="array" ref="B42">IFERROR(_xlfn.SINGLE(INDEX(Data!$Q$2:$Q$167,_xlfn.AGGREGATE(15,3,((Data!$Q$1:$Q$167=$B$3)/(Data!$Q$1:$Q$167=$B$3)*ROW(Data!$Q$1:$Q$167))-ROW(Data!$Q$1),ROWS(Data!$K$2:K38)))),"")</f>
        <v/>
      </c>
      <c r="C42" s="11" t="str" cm="1">
        <f t="array" ref="C42">IFERROR(_xlfn.SINGLE(INDEX(Data!$R$2:$R$167,_xlfn.AGGREGATE(15,3,((Data!$Q$1:$Q$167=$B$3)/(Data!$Q$1:$Q$167=$B$3)*ROW(Data!$Q$1:$Q$167))-ROW(Data!$Q$1),ROWS(Data!$K$2:K38)))),"")</f>
        <v/>
      </c>
      <c r="D42" s="11" t="str" cm="1">
        <f t="array" ref="D42">IFERROR(_xlfn.SINGLE(INDEX(Data!$S$2:$S$167,_xlfn.AGGREGATE(15,3,((Data!$Q$1:$Q$167=$B$3)/(Data!$Q$1:$Q$167=$B$3)*ROW(Data!$Q$1:$Q$167))-ROW(Data!$Q$1),ROWS(Data!$K$2:K38)))),"")</f>
        <v/>
      </c>
    </row>
    <row r="43" spans="1:4" x14ac:dyDescent="0.2">
      <c r="A43" s="10" t="str" cm="1">
        <f t="array" ref="A43">IFERROR(_xlfn.SINGLE(INDEX(Data!$P$2:$P$167,_xlfn.AGGREGATE(15,3,((Data!$Q$1:$Q$167=$B$3)/(Data!$Q$1:$Q$167=$B$3)*ROW(Data!$Q$1:$Q$167))-ROW(Data!$Q$1),ROWS(Data!$U$2:U39)))),"")</f>
        <v/>
      </c>
      <c r="B43" s="11" t="str" cm="1">
        <f t="array" ref="B43">IFERROR(_xlfn.SINGLE(INDEX(Data!$Q$2:$Q$167,_xlfn.AGGREGATE(15,3,((Data!$Q$1:$Q$167=$B$3)/(Data!$Q$1:$Q$167=$B$3)*ROW(Data!$Q$1:$Q$167))-ROW(Data!$Q$1),ROWS(Data!$K$2:K39)))),"")</f>
        <v/>
      </c>
      <c r="C43" s="11" t="str" cm="1">
        <f t="array" ref="C43">IFERROR(_xlfn.SINGLE(INDEX(Data!$R$2:$R$167,_xlfn.AGGREGATE(15,3,((Data!$Q$1:$Q$167=$B$3)/(Data!$Q$1:$Q$167=$B$3)*ROW(Data!$Q$1:$Q$167))-ROW(Data!$Q$1),ROWS(Data!$K$2:K39)))),"")</f>
        <v/>
      </c>
      <c r="D43" s="11" t="str" cm="1">
        <f t="array" ref="D43">IFERROR(_xlfn.SINGLE(INDEX(Data!$S$2:$S$167,_xlfn.AGGREGATE(15,3,((Data!$Q$1:$Q$167=$B$3)/(Data!$Q$1:$Q$167=$B$3)*ROW(Data!$Q$1:$Q$167))-ROW(Data!$Q$1),ROWS(Data!$K$2:K39)))),"")</f>
        <v/>
      </c>
    </row>
    <row r="44" spans="1:4" x14ac:dyDescent="0.2">
      <c r="A44" s="10" t="str" cm="1">
        <f t="array" ref="A44">IFERROR(_xlfn.SINGLE(INDEX(Data!$P$2:$P$167,_xlfn.AGGREGATE(15,3,((Data!$Q$1:$Q$167=$B$3)/(Data!$Q$1:$Q$167=$B$3)*ROW(Data!$Q$1:$Q$167))-ROW(Data!$Q$1),ROWS(Data!$U$2:U40)))),"")</f>
        <v/>
      </c>
      <c r="B44" s="11" t="str" cm="1">
        <f t="array" ref="B44">IFERROR(_xlfn.SINGLE(INDEX(Data!$Q$2:$Q$167,_xlfn.AGGREGATE(15,3,((Data!$Q$1:$Q$167=$B$3)/(Data!$Q$1:$Q$167=$B$3)*ROW(Data!$Q$1:$Q$167))-ROW(Data!$Q$1),ROWS(Data!$K$2:K40)))),"")</f>
        <v/>
      </c>
      <c r="C44" s="11" t="str" cm="1">
        <f t="array" ref="C44">IFERROR(_xlfn.SINGLE(INDEX(Data!$R$2:$R$167,_xlfn.AGGREGATE(15,3,((Data!$Q$1:$Q$167=$B$3)/(Data!$Q$1:$Q$167=$B$3)*ROW(Data!$Q$1:$Q$167))-ROW(Data!$Q$1),ROWS(Data!$K$2:K40)))),"")</f>
        <v/>
      </c>
      <c r="D44" s="11" t="str" cm="1">
        <f t="array" ref="D44">IFERROR(_xlfn.SINGLE(INDEX(Data!$S$2:$S$167,_xlfn.AGGREGATE(15,3,((Data!$Q$1:$Q$167=$B$3)/(Data!$Q$1:$Q$167=$B$3)*ROW(Data!$Q$1:$Q$167))-ROW(Data!$Q$1),ROWS(Data!$K$2:K40)))),"")</f>
        <v/>
      </c>
    </row>
    <row r="45" spans="1:4" x14ac:dyDescent="0.2">
      <c r="A45" s="10" t="str" cm="1">
        <f t="array" ref="A45">IFERROR(_xlfn.SINGLE(INDEX(Data!$P$2:$P$167,_xlfn.AGGREGATE(15,3,((Data!$Q$1:$Q$167=$B$3)/(Data!$Q$1:$Q$167=$B$3)*ROW(Data!$Q$1:$Q$167))-ROW(Data!$Q$1),ROWS(Data!$U$2:U41)))),"")</f>
        <v/>
      </c>
      <c r="B45" s="11" t="str" cm="1">
        <f t="array" ref="B45">IFERROR(_xlfn.SINGLE(INDEX(Data!$Q$2:$Q$167,_xlfn.AGGREGATE(15,3,((Data!$Q$1:$Q$167=$B$3)/(Data!$Q$1:$Q$167=$B$3)*ROW(Data!$Q$1:$Q$167))-ROW(Data!$Q$1),ROWS(Data!$K$2:K41)))),"")</f>
        <v/>
      </c>
      <c r="C45" s="11" t="str" cm="1">
        <f t="array" ref="C45">IFERROR(_xlfn.SINGLE(INDEX(Data!$R$2:$R$167,_xlfn.AGGREGATE(15,3,((Data!$Q$1:$Q$167=$B$3)/(Data!$Q$1:$Q$167=$B$3)*ROW(Data!$Q$1:$Q$167))-ROW(Data!$Q$1),ROWS(Data!$K$2:K41)))),"")</f>
        <v/>
      </c>
      <c r="D45" s="11" t="str" cm="1">
        <f t="array" ref="D45">IFERROR(_xlfn.SINGLE(INDEX(Data!$S$2:$S$167,_xlfn.AGGREGATE(15,3,((Data!$Q$1:$Q$167=$B$3)/(Data!$Q$1:$Q$167=$B$3)*ROW(Data!$Q$1:$Q$167))-ROW(Data!$Q$1),ROWS(Data!$K$2:K41)))),"")</f>
        <v/>
      </c>
    </row>
    <row r="46" spans="1:4" x14ac:dyDescent="0.2">
      <c r="A46" s="10" t="str" cm="1">
        <f t="array" ref="A46">IFERROR(_xlfn.SINGLE(INDEX(Data!$P$2:$P$167,_xlfn.AGGREGATE(15,3,((Data!$Q$1:$Q$167=$B$3)/(Data!$Q$1:$Q$167=$B$3)*ROW(Data!$Q$1:$Q$167))-ROW(Data!$Q$1),ROWS(Data!$U$2:U42)))),"")</f>
        <v/>
      </c>
      <c r="B46" s="11" t="str" cm="1">
        <f t="array" ref="B46">IFERROR(_xlfn.SINGLE(INDEX(Data!$Q$2:$Q$167,_xlfn.AGGREGATE(15,3,((Data!$Q$1:$Q$167=$B$3)/(Data!$Q$1:$Q$167=$B$3)*ROW(Data!$Q$1:$Q$167))-ROW(Data!$Q$1),ROWS(Data!$K$2:K42)))),"")</f>
        <v/>
      </c>
      <c r="C46" s="11" t="str" cm="1">
        <f t="array" ref="C46">IFERROR(_xlfn.SINGLE(INDEX(Data!$R$2:$R$167,_xlfn.AGGREGATE(15,3,((Data!$Q$1:$Q$167=$B$3)/(Data!$Q$1:$Q$167=$B$3)*ROW(Data!$Q$1:$Q$167))-ROW(Data!$Q$1),ROWS(Data!$K$2:K42)))),"")</f>
        <v/>
      </c>
      <c r="D46" s="11" t="str" cm="1">
        <f t="array" ref="D46">IFERROR(_xlfn.SINGLE(INDEX(Data!$S$2:$S$167,_xlfn.AGGREGATE(15,3,((Data!$Q$1:$Q$167=$B$3)/(Data!$Q$1:$Q$167=$B$3)*ROW(Data!$Q$1:$Q$167))-ROW(Data!$Q$1),ROWS(Data!$K$2:K42)))),"")</f>
        <v/>
      </c>
    </row>
    <row r="47" spans="1:4" x14ac:dyDescent="0.2">
      <c r="A47" s="10" t="str" cm="1">
        <f t="array" ref="A47">IFERROR(_xlfn.SINGLE(INDEX(Data!$P$2:$P$167,_xlfn.AGGREGATE(15,3,((Data!$Q$1:$Q$167=$B$3)/(Data!$Q$1:$Q$167=$B$3)*ROW(Data!$Q$1:$Q$167))-ROW(Data!$Q$1),ROWS(Data!$U$2:U43)))),"")</f>
        <v/>
      </c>
      <c r="B47" s="11" t="str" cm="1">
        <f t="array" ref="B47">IFERROR(_xlfn.SINGLE(INDEX(Data!$Q$2:$Q$167,_xlfn.AGGREGATE(15,3,((Data!$Q$1:$Q$167=$B$3)/(Data!$Q$1:$Q$167=$B$3)*ROW(Data!$Q$1:$Q$167))-ROW(Data!$Q$1),ROWS(Data!$K$2:K43)))),"")</f>
        <v/>
      </c>
      <c r="C47" s="11" t="str" cm="1">
        <f t="array" ref="C47">IFERROR(_xlfn.SINGLE(INDEX(Data!$R$2:$R$167,_xlfn.AGGREGATE(15,3,((Data!$Q$1:$Q$167=$B$3)/(Data!$Q$1:$Q$167=$B$3)*ROW(Data!$Q$1:$Q$167))-ROW(Data!$Q$1),ROWS(Data!$K$2:K43)))),"")</f>
        <v/>
      </c>
      <c r="D47" s="11" t="str" cm="1">
        <f t="array" ref="D47">IFERROR(_xlfn.SINGLE(INDEX(Data!$S$2:$S$167,_xlfn.AGGREGATE(15,3,((Data!$Q$1:$Q$167=$B$3)/(Data!$Q$1:$Q$167=$B$3)*ROW(Data!$Q$1:$Q$167))-ROW(Data!$Q$1),ROWS(Data!$K$2:K43)))),"")</f>
        <v/>
      </c>
    </row>
    <row r="48" spans="1:4" x14ac:dyDescent="0.2">
      <c r="A48" s="10" t="str" cm="1">
        <f t="array" ref="A48">IFERROR(_xlfn.SINGLE(INDEX(Data!$P$2:$P$167,_xlfn.AGGREGATE(15,3,((Data!$Q$1:$Q$167=$B$3)/(Data!$Q$1:$Q$167=$B$3)*ROW(Data!$Q$1:$Q$167))-ROW(Data!$Q$1),ROWS(Data!$U$2:U44)))),"")</f>
        <v/>
      </c>
      <c r="B48" s="11" t="str" cm="1">
        <f t="array" ref="B48">IFERROR(_xlfn.SINGLE(INDEX(Data!$Q$2:$Q$167,_xlfn.AGGREGATE(15,3,((Data!$Q$1:$Q$167=$B$3)/(Data!$Q$1:$Q$167=$B$3)*ROW(Data!$Q$1:$Q$167))-ROW(Data!$Q$1),ROWS(Data!$K$2:K44)))),"")</f>
        <v/>
      </c>
      <c r="C48" s="11" t="str" cm="1">
        <f t="array" ref="C48">IFERROR(_xlfn.SINGLE(INDEX(Data!$R$2:$R$167,_xlfn.AGGREGATE(15,3,((Data!$Q$1:$Q$167=$B$3)/(Data!$Q$1:$Q$167=$B$3)*ROW(Data!$Q$1:$Q$167))-ROW(Data!$Q$1),ROWS(Data!$K$2:K44)))),"")</f>
        <v/>
      </c>
      <c r="D48" s="11" t="str" cm="1">
        <f t="array" ref="D48">IFERROR(_xlfn.SINGLE(INDEX(Data!$S$2:$S$167,_xlfn.AGGREGATE(15,3,((Data!$Q$1:$Q$167=$B$3)/(Data!$Q$1:$Q$167=$B$3)*ROW(Data!$Q$1:$Q$167))-ROW(Data!$Q$1),ROWS(Data!$K$2:K44)))),"")</f>
        <v/>
      </c>
    </row>
    <row r="49" spans="1:4" x14ac:dyDescent="0.2">
      <c r="A49" s="10" t="str" cm="1">
        <f t="array" ref="A49">IFERROR(_xlfn.SINGLE(INDEX(Data!$P$2:$P$167,_xlfn.AGGREGATE(15,3,((Data!$Q$1:$Q$167=$B$3)/(Data!$Q$1:$Q$167=$B$3)*ROW(Data!$Q$1:$Q$167))-ROW(Data!$Q$1),ROWS(Data!$U$2:U45)))),"")</f>
        <v/>
      </c>
      <c r="B49" s="11" t="str" cm="1">
        <f t="array" ref="B49">IFERROR(_xlfn.SINGLE(INDEX(Data!$Q$2:$Q$167,_xlfn.AGGREGATE(15,3,((Data!$Q$1:$Q$167=$B$3)/(Data!$Q$1:$Q$167=$B$3)*ROW(Data!$Q$1:$Q$167))-ROW(Data!$Q$1),ROWS(Data!$K$2:K45)))),"")</f>
        <v/>
      </c>
      <c r="C49" s="11" t="str" cm="1">
        <f t="array" ref="C49">IFERROR(_xlfn.SINGLE(INDEX(Data!$R$2:$R$167,_xlfn.AGGREGATE(15,3,((Data!$Q$1:$Q$167=$B$3)/(Data!$Q$1:$Q$167=$B$3)*ROW(Data!$Q$1:$Q$167))-ROW(Data!$Q$1),ROWS(Data!$K$2:K45)))),"")</f>
        <v/>
      </c>
      <c r="D49" s="11" t="str" cm="1">
        <f t="array" ref="D49">IFERROR(_xlfn.SINGLE(INDEX(Data!$S$2:$S$167,_xlfn.AGGREGATE(15,3,((Data!$Q$1:$Q$167=$B$3)/(Data!$Q$1:$Q$167=$B$3)*ROW(Data!$Q$1:$Q$167))-ROW(Data!$Q$1),ROWS(Data!$K$2:K45)))),"")</f>
        <v/>
      </c>
    </row>
    <row r="50" spans="1:4" x14ac:dyDescent="0.2">
      <c r="A50" s="10" t="str" cm="1">
        <f t="array" ref="A50">IFERROR(_xlfn.SINGLE(INDEX(Data!$P$2:$P$167,_xlfn.AGGREGATE(15,3,((Data!$Q$1:$Q$167=$B$3)/(Data!$Q$1:$Q$167=$B$3)*ROW(Data!$Q$1:$Q$167))-ROW(Data!$Q$1),ROWS(Data!$U$2:U46)))),"")</f>
        <v/>
      </c>
      <c r="B50" s="11" t="str" cm="1">
        <f t="array" ref="B50">IFERROR(_xlfn.SINGLE(INDEX(Data!$Q$2:$Q$167,_xlfn.AGGREGATE(15,3,((Data!$Q$1:$Q$167=$B$3)/(Data!$Q$1:$Q$167=$B$3)*ROW(Data!$Q$1:$Q$167))-ROW(Data!$Q$1),ROWS(Data!$K$2:K46)))),"")</f>
        <v/>
      </c>
      <c r="C50" s="11" t="str" cm="1">
        <f t="array" ref="C50">IFERROR(_xlfn.SINGLE(INDEX(Data!$R$2:$R$167,_xlfn.AGGREGATE(15,3,((Data!$Q$1:$Q$167=$B$3)/(Data!$Q$1:$Q$167=$B$3)*ROW(Data!$Q$1:$Q$167))-ROW(Data!$Q$1),ROWS(Data!$K$2:K46)))),"")</f>
        <v/>
      </c>
      <c r="D50" s="11" t="str" cm="1">
        <f t="array" ref="D50">IFERROR(_xlfn.SINGLE(INDEX(Data!$S$2:$S$167,_xlfn.AGGREGATE(15,3,((Data!$Q$1:$Q$167=$B$3)/(Data!$Q$1:$Q$167=$B$3)*ROW(Data!$Q$1:$Q$167))-ROW(Data!$Q$1),ROWS(Data!$K$2:K46)))),"")</f>
        <v/>
      </c>
    </row>
    <row r="51" spans="1:4" x14ac:dyDescent="0.2">
      <c r="A51" s="10" t="str" cm="1">
        <f t="array" ref="A51">IFERROR(_xlfn.SINGLE(INDEX(Data!$P$2:$P$167,_xlfn.AGGREGATE(15,3,((Data!$Q$1:$Q$167=$B$3)/(Data!$Q$1:$Q$167=$B$3)*ROW(Data!$Q$1:$Q$167))-ROW(Data!$Q$1),ROWS(Data!$U$2:U47)))),"")</f>
        <v/>
      </c>
      <c r="B51" s="11" t="str" cm="1">
        <f t="array" ref="B51">IFERROR(_xlfn.SINGLE(INDEX(Data!$Q$2:$Q$167,_xlfn.AGGREGATE(15,3,((Data!$Q$1:$Q$167=$B$3)/(Data!$Q$1:$Q$167=$B$3)*ROW(Data!$Q$1:$Q$167))-ROW(Data!$Q$1),ROWS(Data!$K$2:K47)))),"")</f>
        <v/>
      </c>
      <c r="C51" s="11" t="str" cm="1">
        <f t="array" ref="C51">IFERROR(_xlfn.SINGLE(INDEX(Data!$R$2:$R$167,_xlfn.AGGREGATE(15,3,((Data!$Q$1:$Q$167=$B$3)/(Data!$Q$1:$Q$167=$B$3)*ROW(Data!$Q$1:$Q$167))-ROW(Data!$Q$1),ROWS(Data!$K$2:K47)))),"")</f>
        <v/>
      </c>
      <c r="D51" s="11" t="str" cm="1">
        <f t="array" ref="D51">IFERROR(_xlfn.SINGLE(INDEX(Data!$S$2:$S$167,_xlfn.AGGREGATE(15,3,((Data!$Q$1:$Q$167=$B$3)/(Data!$Q$1:$Q$167=$B$3)*ROW(Data!$Q$1:$Q$167))-ROW(Data!$Q$1),ROWS(Data!$K$2:K47)))),"")</f>
        <v/>
      </c>
    </row>
    <row r="52" spans="1:4" x14ac:dyDescent="0.2">
      <c r="A52" s="10" t="str" cm="1">
        <f t="array" ref="A52">IFERROR(_xlfn.SINGLE(INDEX(Data!$P$2:$P$167,_xlfn.AGGREGATE(15,3,((Data!$Q$1:$Q$167=$B$3)/(Data!$Q$1:$Q$167=$B$3)*ROW(Data!$Q$1:$Q$167))-ROW(Data!$Q$1),ROWS(Data!$U$2:U48)))),"")</f>
        <v/>
      </c>
      <c r="B52" s="11" t="str" cm="1">
        <f t="array" ref="B52">IFERROR(_xlfn.SINGLE(INDEX(Data!$Q$2:$Q$167,_xlfn.AGGREGATE(15,3,((Data!$Q$1:$Q$167=$B$3)/(Data!$Q$1:$Q$167=$B$3)*ROW(Data!$Q$1:$Q$167))-ROW(Data!$Q$1),ROWS(Data!$K$2:K48)))),"")</f>
        <v/>
      </c>
      <c r="C52" s="11" t="str" cm="1">
        <f t="array" ref="C52">IFERROR(_xlfn.SINGLE(INDEX(Data!$R$2:$R$167,_xlfn.AGGREGATE(15,3,((Data!$Q$1:$Q$167=$B$3)/(Data!$Q$1:$Q$167=$B$3)*ROW(Data!$Q$1:$Q$167))-ROW(Data!$Q$1),ROWS(Data!$K$2:K48)))),"")</f>
        <v/>
      </c>
      <c r="D52" s="11" t="str" cm="1">
        <f t="array" ref="D52">IFERROR(_xlfn.SINGLE(INDEX(Data!$S$2:$S$167,_xlfn.AGGREGATE(15,3,((Data!$Q$1:$Q$167=$B$3)/(Data!$Q$1:$Q$167=$B$3)*ROW(Data!$Q$1:$Q$167))-ROW(Data!$Q$1),ROWS(Data!$K$2:K48)))),"")</f>
        <v/>
      </c>
    </row>
    <row r="53" spans="1:4" x14ac:dyDescent="0.2">
      <c r="A53" s="10" t="str" cm="1">
        <f t="array" ref="A53">IFERROR(_xlfn.SINGLE(INDEX(Data!$P$2:$P$167,_xlfn.AGGREGATE(15,3,((Data!$Q$1:$Q$167=$B$3)/(Data!$Q$1:$Q$167=$B$3)*ROW(Data!$Q$1:$Q$167))-ROW(Data!$Q$1),ROWS(Data!$U$2:U49)))),"")</f>
        <v/>
      </c>
      <c r="B53" s="11" t="str" cm="1">
        <f t="array" ref="B53">IFERROR(_xlfn.SINGLE(INDEX(Data!$Q$2:$Q$167,_xlfn.AGGREGATE(15,3,((Data!$Q$1:$Q$167=$B$3)/(Data!$Q$1:$Q$167=$B$3)*ROW(Data!$Q$1:$Q$167))-ROW(Data!$Q$1),ROWS(Data!$K$2:K49)))),"")</f>
        <v/>
      </c>
      <c r="C53" s="11" t="str" cm="1">
        <f t="array" ref="C53">IFERROR(_xlfn.SINGLE(INDEX(Data!$R$2:$R$167,_xlfn.AGGREGATE(15,3,((Data!$Q$1:$Q$167=$B$3)/(Data!$Q$1:$Q$167=$B$3)*ROW(Data!$Q$1:$Q$167))-ROW(Data!$Q$1),ROWS(Data!$K$2:K49)))),"")</f>
        <v/>
      </c>
      <c r="D53" s="11" t="str" cm="1">
        <f t="array" ref="D53">IFERROR(_xlfn.SINGLE(INDEX(Data!$S$2:$S$167,_xlfn.AGGREGATE(15,3,((Data!$Q$1:$Q$167=$B$3)/(Data!$Q$1:$Q$167=$B$3)*ROW(Data!$Q$1:$Q$167))-ROW(Data!$Q$1),ROWS(Data!$K$2:K49)))),"")</f>
        <v/>
      </c>
    </row>
    <row r="54" spans="1:4" x14ac:dyDescent="0.2">
      <c r="A54" s="10" t="str" cm="1">
        <f t="array" ref="A54">IFERROR(_xlfn.SINGLE(INDEX(Data!$P$2:$P$167,_xlfn.AGGREGATE(15,3,((Data!$Q$1:$Q$167=$B$3)/(Data!$Q$1:$Q$167=$B$3)*ROW(Data!$Q$1:$Q$167))-ROW(Data!$Q$1),ROWS(Data!$U$2:U50)))),"")</f>
        <v/>
      </c>
      <c r="B54" s="11" t="str" cm="1">
        <f t="array" ref="B54">IFERROR(_xlfn.SINGLE(INDEX(Data!$Q$2:$Q$167,_xlfn.AGGREGATE(15,3,((Data!$Q$1:$Q$167=$B$3)/(Data!$Q$1:$Q$167=$B$3)*ROW(Data!$Q$1:$Q$167))-ROW(Data!$Q$1),ROWS(Data!$K$2:K50)))),"")</f>
        <v/>
      </c>
      <c r="C54" s="11" t="str" cm="1">
        <f t="array" ref="C54">IFERROR(_xlfn.SINGLE(INDEX(Data!$R$2:$R$167,_xlfn.AGGREGATE(15,3,((Data!$Q$1:$Q$167=$B$3)/(Data!$Q$1:$Q$167=$B$3)*ROW(Data!$Q$1:$Q$167))-ROW(Data!$Q$1),ROWS(Data!$K$2:K50)))),"")</f>
        <v/>
      </c>
      <c r="D54" s="11" t="str" cm="1">
        <f t="array" ref="D54">IFERROR(_xlfn.SINGLE(INDEX(Data!$S$2:$S$167,_xlfn.AGGREGATE(15,3,((Data!$Q$1:$Q$167=$B$3)/(Data!$Q$1:$Q$167=$B$3)*ROW(Data!$Q$1:$Q$167))-ROW(Data!$Q$1),ROWS(Data!$K$2:K50)))),"")</f>
        <v/>
      </c>
    </row>
    <row r="55" spans="1:4" x14ac:dyDescent="0.2">
      <c r="A55" s="10" t="str" cm="1">
        <f t="array" ref="A55">IFERROR(_xlfn.SINGLE(INDEX(Data!$P$2:$P$167,_xlfn.AGGREGATE(15,3,((Data!$Q$1:$Q$167=$B$3)/(Data!$Q$1:$Q$167=$B$3)*ROW(Data!$Q$1:$Q$167))-ROW(Data!$Q$1),ROWS(Data!$U$2:U51)))),"")</f>
        <v/>
      </c>
      <c r="B55" s="11" t="str" cm="1">
        <f t="array" ref="B55">IFERROR(_xlfn.SINGLE(INDEX(Data!$Q$2:$Q$167,_xlfn.AGGREGATE(15,3,((Data!$Q$1:$Q$167=$B$3)/(Data!$Q$1:$Q$167=$B$3)*ROW(Data!$Q$1:$Q$167))-ROW(Data!$Q$1),ROWS(Data!$K$2:K51)))),"")</f>
        <v/>
      </c>
      <c r="C55" s="11" t="str" cm="1">
        <f t="array" ref="C55">IFERROR(_xlfn.SINGLE(INDEX(Data!$R$2:$R$167,_xlfn.AGGREGATE(15,3,((Data!$Q$1:$Q$167=$B$3)/(Data!$Q$1:$Q$167=$B$3)*ROW(Data!$Q$1:$Q$167))-ROW(Data!$Q$1),ROWS(Data!$K$2:K51)))),"")</f>
        <v/>
      </c>
      <c r="D55" s="11" t="str" cm="1">
        <f t="array" ref="D55">IFERROR(_xlfn.SINGLE(INDEX(Data!$S$2:$S$167,_xlfn.AGGREGATE(15,3,((Data!$Q$1:$Q$167=$B$3)/(Data!$Q$1:$Q$167=$B$3)*ROW(Data!$Q$1:$Q$167))-ROW(Data!$Q$1),ROWS(Data!$K$2:K51)))),"")</f>
        <v/>
      </c>
    </row>
    <row r="56" spans="1:4" x14ac:dyDescent="0.2">
      <c r="A56" s="10" t="str" cm="1">
        <f t="array" ref="A56">IFERROR(_xlfn.SINGLE(INDEX(Data!$P$2:$P$167,_xlfn.AGGREGATE(15,3,((Data!$Q$1:$Q$167=$B$3)/(Data!$Q$1:$Q$167=$B$3)*ROW(Data!$Q$1:$Q$167))-ROW(Data!$Q$1),ROWS(Data!$U$2:U52)))),"")</f>
        <v/>
      </c>
      <c r="B56" s="11" t="str" cm="1">
        <f t="array" ref="B56">IFERROR(_xlfn.SINGLE(INDEX(Data!$Q$2:$Q$167,_xlfn.AGGREGATE(15,3,((Data!$Q$1:$Q$167=$B$3)/(Data!$Q$1:$Q$167=$B$3)*ROW(Data!$Q$1:$Q$167))-ROW(Data!$Q$1),ROWS(Data!$K$2:K52)))),"")</f>
        <v/>
      </c>
      <c r="C56" s="11" t="str" cm="1">
        <f t="array" ref="C56">IFERROR(_xlfn.SINGLE(INDEX(Data!$R$2:$R$167,_xlfn.AGGREGATE(15,3,((Data!$Q$1:$Q$167=$B$3)/(Data!$Q$1:$Q$167=$B$3)*ROW(Data!$Q$1:$Q$167))-ROW(Data!$Q$1),ROWS(Data!$K$2:K52)))),"")</f>
        <v/>
      </c>
      <c r="D56" s="11" t="str" cm="1">
        <f t="array" ref="D56">IFERROR(_xlfn.SINGLE(INDEX(Data!$S$2:$S$167,_xlfn.AGGREGATE(15,3,((Data!$Q$1:$Q$167=$B$3)/(Data!$Q$1:$Q$167=$B$3)*ROW(Data!$Q$1:$Q$167))-ROW(Data!$Q$1),ROWS(Data!$K$2:K52)))),"")</f>
        <v/>
      </c>
    </row>
    <row r="57" spans="1:4" x14ac:dyDescent="0.2">
      <c r="A57" s="10" t="str" cm="1">
        <f t="array" ref="A57">IFERROR(_xlfn.SINGLE(INDEX(Data!$P$2:$P$167,_xlfn.AGGREGATE(15,3,((Data!$Q$1:$Q$167=$B$3)/(Data!$Q$1:$Q$167=$B$3)*ROW(Data!$Q$1:$Q$167))-ROW(Data!$Q$1),ROWS(Data!$U$2:U53)))),"")</f>
        <v/>
      </c>
      <c r="B57" s="11" t="str" cm="1">
        <f t="array" ref="B57">IFERROR(_xlfn.SINGLE(INDEX(Data!$Q$2:$Q$167,_xlfn.AGGREGATE(15,3,((Data!$Q$1:$Q$167=$B$3)/(Data!$Q$1:$Q$167=$B$3)*ROW(Data!$Q$1:$Q$167))-ROW(Data!$Q$1),ROWS(Data!$K$2:K53)))),"")</f>
        <v/>
      </c>
      <c r="C57" s="11" t="str" cm="1">
        <f t="array" ref="C57">IFERROR(_xlfn.SINGLE(INDEX(Data!$R$2:$R$167,_xlfn.AGGREGATE(15,3,((Data!$Q$1:$Q$167=$B$3)/(Data!$Q$1:$Q$167=$B$3)*ROW(Data!$Q$1:$Q$167))-ROW(Data!$Q$1),ROWS(Data!$K$2:K53)))),"")</f>
        <v/>
      </c>
      <c r="D57" s="11" t="str" cm="1">
        <f t="array" ref="D57">IFERROR(_xlfn.SINGLE(INDEX(Data!$S$2:$S$167,_xlfn.AGGREGATE(15,3,((Data!$Q$1:$Q$167=$B$3)/(Data!$Q$1:$Q$167=$B$3)*ROW(Data!$Q$1:$Q$167))-ROW(Data!$Q$1),ROWS(Data!$K$2:K53)))),"")</f>
        <v/>
      </c>
    </row>
    <row r="58" spans="1:4" x14ac:dyDescent="0.2">
      <c r="A58" s="10" t="str" cm="1">
        <f t="array" ref="A58">IFERROR(_xlfn.SINGLE(INDEX(Data!$P$2:$P$167,_xlfn.AGGREGATE(15,3,((Data!$Q$1:$Q$167=$B$3)/(Data!$Q$1:$Q$167=$B$3)*ROW(Data!$Q$1:$Q$167))-ROW(Data!$Q$1),ROWS(Data!$U$2:U54)))),"")</f>
        <v/>
      </c>
      <c r="B58" s="11" t="str" cm="1">
        <f t="array" ref="B58">IFERROR(_xlfn.SINGLE(INDEX(Data!$Q$2:$Q$167,_xlfn.AGGREGATE(15,3,((Data!$Q$1:$Q$167=$B$3)/(Data!$Q$1:$Q$167=$B$3)*ROW(Data!$Q$1:$Q$167))-ROW(Data!$Q$1),ROWS(Data!$K$2:K54)))),"")</f>
        <v/>
      </c>
      <c r="C58" s="11" t="str" cm="1">
        <f t="array" ref="C58">IFERROR(_xlfn.SINGLE(INDEX(Data!$R$2:$R$167,_xlfn.AGGREGATE(15,3,((Data!$Q$1:$Q$167=$B$3)/(Data!$Q$1:$Q$167=$B$3)*ROW(Data!$Q$1:$Q$167))-ROW(Data!$Q$1),ROWS(Data!$K$2:K54)))),"")</f>
        <v/>
      </c>
      <c r="D58" s="11" t="str" cm="1">
        <f t="array" ref="D58">IFERROR(_xlfn.SINGLE(INDEX(Data!$S$2:$S$167,_xlfn.AGGREGATE(15,3,((Data!$Q$1:$Q$167=$B$3)/(Data!$Q$1:$Q$167=$B$3)*ROW(Data!$Q$1:$Q$167))-ROW(Data!$Q$1),ROWS(Data!$K$2:K54)))),"")</f>
        <v/>
      </c>
    </row>
    <row r="59" spans="1:4" x14ac:dyDescent="0.2">
      <c r="A59" s="10" t="str" cm="1">
        <f t="array" ref="A59">IFERROR(_xlfn.SINGLE(INDEX(Data!$P$2:$P$167,_xlfn.AGGREGATE(15,3,((Data!$Q$1:$Q$167=$B$3)/(Data!$Q$1:$Q$167=$B$3)*ROW(Data!$Q$1:$Q$167))-ROW(Data!$Q$1),ROWS(Data!$U$2:U55)))),"")</f>
        <v/>
      </c>
      <c r="B59" s="11" t="str" cm="1">
        <f t="array" ref="B59">IFERROR(_xlfn.SINGLE(INDEX(Data!$Q$2:$Q$167,_xlfn.AGGREGATE(15,3,((Data!$Q$1:$Q$167=$B$3)/(Data!$Q$1:$Q$167=$B$3)*ROW(Data!$Q$1:$Q$167))-ROW(Data!$Q$1),ROWS(Data!$K$2:K55)))),"")</f>
        <v/>
      </c>
      <c r="C59" s="11" t="str" cm="1">
        <f t="array" ref="C59">IFERROR(_xlfn.SINGLE(INDEX(Data!$R$2:$R$167,_xlfn.AGGREGATE(15,3,((Data!$Q$1:$Q$167=$B$3)/(Data!$Q$1:$Q$167=$B$3)*ROW(Data!$Q$1:$Q$167))-ROW(Data!$Q$1),ROWS(Data!$K$2:K55)))),"")</f>
        <v/>
      </c>
      <c r="D59" s="11" t="str" cm="1">
        <f t="array" ref="D59">IFERROR(_xlfn.SINGLE(INDEX(Data!$S$2:$S$167,_xlfn.AGGREGATE(15,3,((Data!$Q$1:$Q$167=$B$3)/(Data!$Q$1:$Q$167=$B$3)*ROW(Data!$Q$1:$Q$167))-ROW(Data!$Q$1),ROWS(Data!$K$2:K55)))),"")</f>
        <v/>
      </c>
    </row>
    <row r="60" spans="1:4" x14ac:dyDescent="0.2">
      <c r="A60" s="10" t="str" cm="1">
        <f t="array" ref="A60">IFERROR(_xlfn.SINGLE(INDEX(Data!$P$2:$P$167,_xlfn.AGGREGATE(15,3,((Data!$Q$1:$Q$167=$B$3)/(Data!$Q$1:$Q$167=$B$3)*ROW(Data!$Q$1:$Q$167))-ROW(Data!$Q$1),ROWS(Data!$U$2:U56)))),"")</f>
        <v/>
      </c>
      <c r="B60" s="11" t="str" cm="1">
        <f t="array" ref="B60">IFERROR(_xlfn.SINGLE(INDEX(Data!$Q$2:$Q$167,_xlfn.AGGREGATE(15,3,((Data!$Q$1:$Q$167=$B$3)/(Data!$Q$1:$Q$167=$B$3)*ROW(Data!$Q$1:$Q$167))-ROW(Data!$Q$1),ROWS(Data!$K$2:K56)))),"")</f>
        <v/>
      </c>
      <c r="C60" s="11" t="str" cm="1">
        <f t="array" ref="C60">IFERROR(_xlfn.SINGLE(INDEX(Data!$R$2:$R$167,_xlfn.AGGREGATE(15,3,((Data!$Q$1:$Q$167=$B$3)/(Data!$Q$1:$Q$167=$B$3)*ROW(Data!$Q$1:$Q$167))-ROW(Data!$Q$1),ROWS(Data!$K$2:K56)))),"")</f>
        <v/>
      </c>
      <c r="D60" s="11" t="str" cm="1">
        <f t="array" ref="D60">IFERROR(_xlfn.SINGLE(INDEX(Data!$S$2:$S$167,_xlfn.AGGREGATE(15,3,((Data!$Q$1:$Q$167=$B$3)/(Data!$Q$1:$Q$167=$B$3)*ROW(Data!$Q$1:$Q$167))-ROW(Data!$Q$1),ROWS(Data!$K$2:K56)))),"")</f>
        <v/>
      </c>
    </row>
    <row r="61" spans="1:4" x14ac:dyDescent="0.2">
      <c r="A61" s="10" t="str" cm="1">
        <f t="array" ref="A61">IFERROR(_xlfn.SINGLE(INDEX(Data!$P$2:$P$167,_xlfn.AGGREGATE(15,3,((Data!$Q$1:$Q$167=$B$3)/(Data!$Q$1:$Q$167=$B$3)*ROW(Data!$Q$1:$Q$167))-ROW(Data!$Q$1),ROWS(Data!$U$2:U57)))),"")</f>
        <v/>
      </c>
      <c r="B61" s="11" t="str" cm="1">
        <f t="array" ref="B61">IFERROR(_xlfn.SINGLE(INDEX(Data!$Q$2:$Q$167,_xlfn.AGGREGATE(15,3,((Data!$Q$1:$Q$167=$B$3)/(Data!$Q$1:$Q$167=$B$3)*ROW(Data!$Q$1:$Q$167))-ROW(Data!$Q$1),ROWS(Data!$K$2:K57)))),"")</f>
        <v/>
      </c>
      <c r="C61" s="11" t="str" cm="1">
        <f t="array" ref="C61">IFERROR(_xlfn.SINGLE(INDEX(Data!$R$2:$R$167,_xlfn.AGGREGATE(15,3,((Data!$Q$1:$Q$167=$B$3)/(Data!$Q$1:$Q$167=$B$3)*ROW(Data!$Q$1:$Q$167))-ROW(Data!$Q$1),ROWS(Data!$K$2:K57)))),"")</f>
        <v/>
      </c>
      <c r="D61" s="11" t="str" cm="1">
        <f t="array" ref="D61">IFERROR(_xlfn.SINGLE(INDEX(Data!$S$2:$S$167,_xlfn.AGGREGATE(15,3,((Data!$Q$1:$Q$167=$B$3)/(Data!$Q$1:$Q$167=$B$3)*ROW(Data!$Q$1:$Q$167))-ROW(Data!$Q$1),ROWS(Data!$K$2:K57)))),"")</f>
        <v/>
      </c>
    </row>
    <row r="62" spans="1:4" x14ac:dyDescent="0.2">
      <c r="A62" s="10" t="str" cm="1">
        <f t="array" ref="A62">IFERROR(_xlfn.SINGLE(INDEX(Data!$P$2:$P$167,_xlfn.AGGREGATE(15,3,((Data!$Q$1:$Q$167=$B$3)/(Data!$Q$1:$Q$167=$B$3)*ROW(Data!$Q$1:$Q$167))-ROW(Data!$Q$1),ROWS(Data!$U$2:U58)))),"")</f>
        <v/>
      </c>
      <c r="B62" s="11" t="str" cm="1">
        <f t="array" ref="B62">IFERROR(_xlfn.SINGLE(INDEX(Data!$Q$2:$Q$167,_xlfn.AGGREGATE(15,3,((Data!$Q$1:$Q$167=$B$3)/(Data!$Q$1:$Q$167=$B$3)*ROW(Data!$Q$1:$Q$167))-ROW(Data!$Q$1),ROWS(Data!$K$2:K58)))),"")</f>
        <v/>
      </c>
      <c r="C62" s="11" t="str" cm="1">
        <f t="array" ref="C62">IFERROR(_xlfn.SINGLE(INDEX(Data!$R$2:$R$167,_xlfn.AGGREGATE(15,3,((Data!$Q$1:$Q$167=$B$3)/(Data!$Q$1:$Q$167=$B$3)*ROW(Data!$Q$1:$Q$167))-ROW(Data!$Q$1),ROWS(Data!$K$2:K58)))),"")</f>
        <v/>
      </c>
      <c r="D62" s="11" t="str" cm="1">
        <f t="array" ref="D62">IFERROR(_xlfn.SINGLE(INDEX(Data!$S$2:$S$167,_xlfn.AGGREGATE(15,3,((Data!$Q$1:$Q$167=$B$3)/(Data!$Q$1:$Q$167=$B$3)*ROW(Data!$Q$1:$Q$167))-ROW(Data!$Q$1),ROWS(Data!$K$2:K58)))),"")</f>
        <v/>
      </c>
    </row>
    <row r="63" spans="1:4" x14ac:dyDescent="0.2">
      <c r="A63" s="10" t="str" cm="1">
        <f t="array" ref="A63">IFERROR(_xlfn.SINGLE(INDEX(Data!$P$2:$P$167,_xlfn.AGGREGATE(15,3,((Data!$Q$1:$Q$167=$B$3)/(Data!$Q$1:$Q$167=$B$3)*ROW(Data!$Q$1:$Q$167))-ROW(Data!$Q$1),ROWS(Data!$U$2:U59)))),"")</f>
        <v/>
      </c>
      <c r="B63" s="11" t="str" cm="1">
        <f t="array" ref="B63">IFERROR(_xlfn.SINGLE(INDEX(Data!$Q$2:$Q$167,_xlfn.AGGREGATE(15,3,((Data!$Q$1:$Q$167=$B$3)/(Data!$Q$1:$Q$167=$B$3)*ROW(Data!$Q$1:$Q$167))-ROW(Data!$Q$1),ROWS(Data!$K$2:K59)))),"")</f>
        <v/>
      </c>
      <c r="C63" s="11" t="str" cm="1">
        <f t="array" ref="C63">IFERROR(_xlfn.SINGLE(INDEX(Data!$R$2:$R$167,_xlfn.AGGREGATE(15,3,((Data!$Q$1:$Q$167=$B$3)/(Data!$Q$1:$Q$167=$B$3)*ROW(Data!$Q$1:$Q$167))-ROW(Data!$Q$1),ROWS(Data!$K$2:K59)))),"")</f>
        <v/>
      </c>
      <c r="D63" s="11" t="str" cm="1">
        <f t="array" ref="D63">IFERROR(_xlfn.SINGLE(INDEX(Data!$S$2:$S$167,_xlfn.AGGREGATE(15,3,((Data!$Q$1:$Q$167=$B$3)/(Data!$Q$1:$Q$167=$B$3)*ROW(Data!$Q$1:$Q$167))-ROW(Data!$Q$1),ROWS(Data!$K$2:K59)))),"")</f>
        <v/>
      </c>
    </row>
    <row r="64" spans="1:4" x14ac:dyDescent="0.2">
      <c r="A64" s="10" t="str" cm="1">
        <f t="array" ref="A64">IFERROR(_xlfn.SINGLE(INDEX(Data!$P$2:$P$167,_xlfn.AGGREGATE(15,3,((Data!$Q$1:$Q$167=$B$3)/(Data!$Q$1:$Q$167=$B$3)*ROW(Data!$Q$1:$Q$167))-ROW(Data!$Q$1),ROWS(Data!$U$2:U60)))),"")</f>
        <v/>
      </c>
      <c r="B64" s="11" t="str" cm="1">
        <f t="array" ref="B64">IFERROR(_xlfn.SINGLE(INDEX(Data!$Q$2:$Q$167,_xlfn.AGGREGATE(15,3,((Data!$Q$1:$Q$167=$B$3)/(Data!$Q$1:$Q$167=$B$3)*ROW(Data!$Q$1:$Q$167))-ROW(Data!$Q$1),ROWS(Data!$K$2:K60)))),"")</f>
        <v/>
      </c>
      <c r="C64" s="11" t="str" cm="1">
        <f t="array" ref="C64">IFERROR(_xlfn.SINGLE(INDEX(Data!$R$2:$R$167,_xlfn.AGGREGATE(15,3,((Data!$Q$1:$Q$167=$B$3)/(Data!$Q$1:$Q$167=$B$3)*ROW(Data!$Q$1:$Q$167))-ROW(Data!$Q$1),ROWS(Data!$K$2:K60)))),"")</f>
        <v/>
      </c>
      <c r="D64" s="11" t="str" cm="1">
        <f t="array" ref="D64">IFERROR(_xlfn.SINGLE(INDEX(Data!$S$2:$S$167,_xlfn.AGGREGATE(15,3,((Data!$Q$1:$Q$167=$B$3)/(Data!$Q$1:$Q$167=$B$3)*ROW(Data!$Q$1:$Q$167))-ROW(Data!$Q$1),ROWS(Data!$K$2:K60)))),"")</f>
        <v/>
      </c>
    </row>
    <row r="65" spans="1:4" x14ac:dyDescent="0.2">
      <c r="A65" s="10" t="str" cm="1">
        <f t="array" ref="A65">IFERROR(_xlfn.SINGLE(INDEX(Data!$P$2:$P$167,_xlfn.AGGREGATE(15,3,((Data!$Q$1:$Q$167=$B$3)/(Data!$Q$1:$Q$167=$B$3)*ROW(Data!$Q$1:$Q$167))-ROW(Data!$Q$1),ROWS(Data!$U$2:U61)))),"")</f>
        <v/>
      </c>
      <c r="B65" s="11" t="str" cm="1">
        <f t="array" ref="B65">IFERROR(_xlfn.SINGLE(INDEX(Data!$Q$2:$Q$167,_xlfn.AGGREGATE(15,3,((Data!$Q$1:$Q$167=$B$3)/(Data!$Q$1:$Q$167=$B$3)*ROW(Data!$Q$1:$Q$167))-ROW(Data!$Q$1),ROWS(Data!$K$2:K61)))),"")</f>
        <v/>
      </c>
      <c r="C65" s="11" t="str" cm="1">
        <f t="array" ref="C65">IFERROR(_xlfn.SINGLE(INDEX(Data!$R$2:$R$167,_xlfn.AGGREGATE(15,3,((Data!$Q$1:$Q$167=$B$3)/(Data!$Q$1:$Q$167=$B$3)*ROW(Data!$Q$1:$Q$167))-ROW(Data!$Q$1),ROWS(Data!$K$2:K61)))),"")</f>
        <v/>
      </c>
      <c r="D65" s="11" t="str" cm="1">
        <f t="array" ref="D65">IFERROR(_xlfn.SINGLE(INDEX(Data!$S$2:$S$167,_xlfn.AGGREGATE(15,3,((Data!$Q$1:$Q$167=$B$3)/(Data!$Q$1:$Q$167=$B$3)*ROW(Data!$Q$1:$Q$167))-ROW(Data!$Q$1),ROWS(Data!$K$2:K61)))),"")</f>
        <v/>
      </c>
    </row>
    <row r="66" spans="1:4" x14ac:dyDescent="0.2">
      <c r="A66" s="10" t="str" cm="1">
        <f t="array" ref="A66">IFERROR(_xlfn.SINGLE(INDEX(Data!$P$2:$P$167,_xlfn.AGGREGATE(15,3,((Data!$Q$1:$Q$167=$B$3)/(Data!$Q$1:$Q$167=$B$3)*ROW(Data!$Q$1:$Q$167))-ROW(Data!$Q$1),ROWS(Data!$U$2:U62)))),"")</f>
        <v/>
      </c>
      <c r="B66" s="11" t="str" cm="1">
        <f t="array" ref="B66">IFERROR(_xlfn.SINGLE(INDEX(Data!$Q$2:$Q$167,_xlfn.AGGREGATE(15,3,((Data!$Q$1:$Q$167=$B$3)/(Data!$Q$1:$Q$167=$B$3)*ROW(Data!$Q$1:$Q$167))-ROW(Data!$Q$1),ROWS(Data!$K$2:K62)))),"")</f>
        <v/>
      </c>
      <c r="C66" s="11" t="str" cm="1">
        <f t="array" ref="C66">IFERROR(_xlfn.SINGLE(INDEX(Data!$R$2:$R$167,_xlfn.AGGREGATE(15,3,((Data!$Q$1:$Q$167=$B$3)/(Data!$Q$1:$Q$167=$B$3)*ROW(Data!$Q$1:$Q$167))-ROW(Data!$Q$1),ROWS(Data!$K$2:K62)))),"")</f>
        <v/>
      </c>
      <c r="D66" s="11" t="str" cm="1">
        <f t="array" ref="D66">IFERROR(_xlfn.SINGLE(INDEX(Data!$S$2:$S$167,_xlfn.AGGREGATE(15,3,((Data!$Q$1:$Q$167=$B$3)/(Data!$Q$1:$Q$167=$B$3)*ROW(Data!$Q$1:$Q$167))-ROW(Data!$Q$1),ROWS(Data!$K$2:K62)))),"")</f>
        <v/>
      </c>
    </row>
    <row r="67" spans="1:4" x14ac:dyDescent="0.2">
      <c r="A67" s="10" t="str" cm="1">
        <f t="array" ref="A67">IFERROR(_xlfn.SINGLE(INDEX(Data!$P$2:$P$167,_xlfn.AGGREGATE(15,3,((Data!$Q$1:$Q$167=$B$3)/(Data!$Q$1:$Q$167=$B$3)*ROW(Data!$Q$1:$Q$167))-ROW(Data!$Q$1),ROWS(Data!$U$2:U63)))),"")</f>
        <v/>
      </c>
      <c r="B67" s="11" t="str" cm="1">
        <f t="array" ref="B67">IFERROR(_xlfn.SINGLE(INDEX(Data!$Q$2:$Q$167,_xlfn.AGGREGATE(15,3,((Data!$Q$1:$Q$167=$B$3)/(Data!$Q$1:$Q$167=$B$3)*ROW(Data!$Q$1:$Q$167))-ROW(Data!$Q$1),ROWS(Data!$K$2:K63)))),"")</f>
        <v/>
      </c>
      <c r="C67" s="11" t="str" cm="1">
        <f t="array" ref="C67">IFERROR(_xlfn.SINGLE(INDEX(Data!$R$2:$R$167,_xlfn.AGGREGATE(15,3,((Data!$Q$1:$Q$167=$B$3)/(Data!$Q$1:$Q$167=$B$3)*ROW(Data!$Q$1:$Q$167))-ROW(Data!$Q$1),ROWS(Data!$K$2:K63)))),"")</f>
        <v/>
      </c>
      <c r="D67" s="11" t="str" cm="1">
        <f t="array" ref="D67">IFERROR(_xlfn.SINGLE(INDEX(Data!$S$2:$S$167,_xlfn.AGGREGATE(15,3,((Data!$Q$1:$Q$167=$B$3)/(Data!$Q$1:$Q$167=$B$3)*ROW(Data!$Q$1:$Q$167))-ROW(Data!$Q$1),ROWS(Data!$K$2:K63)))),"")</f>
        <v/>
      </c>
    </row>
    <row r="68" spans="1:4" x14ac:dyDescent="0.2">
      <c r="A68" s="10" t="str" cm="1">
        <f t="array" ref="A68">IFERROR(_xlfn.SINGLE(INDEX(Data!$P$2:$P$167,_xlfn.AGGREGATE(15,3,((Data!$Q$1:$Q$167=$B$3)/(Data!$Q$1:$Q$167=$B$3)*ROW(Data!$Q$1:$Q$167))-ROW(Data!$Q$1),ROWS(Data!$U$2:U64)))),"")</f>
        <v/>
      </c>
      <c r="B68" s="11" t="str" cm="1">
        <f t="array" ref="B68">IFERROR(_xlfn.SINGLE(INDEX(Data!$Q$2:$Q$167,_xlfn.AGGREGATE(15,3,((Data!$Q$1:$Q$167=$B$3)/(Data!$Q$1:$Q$167=$B$3)*ROW(Data!$Q$1:$Q$167))-ROW(Data!$Q$1),ROWS(Data!$K$2:K64)))),"")</f>
        <v/>
      </c>
      <c r="C68" s="11" t="str" cm="1">
        <f t="array" ref="C68">IFERROR(_xlfn.SINGLE(INDEX(Data!$R$2:$R$167,_xlfn.AGGREGATE(15,3,((Data!$Q$1:$Q$167=$B$3)/(Data!$Q$1:$Q$167=$B$3)*ROW(Data!$Q$1:$Q$167))-ROW(Data!$Q$1),ROWS(Data!$K$2:K64)))),"")</f>
        <v/>
      </c>
      <c r="D68" s="11" t="str" cm="1">
        <f t="array" ref="D68">IFERROR(_xlfn.SINGLE(INDEX(Data!$S$2:$S$167,_xlfn.AGGREGATE(15,3,((Data!$Q$1:$Q$167=$B$3)/(Data!$Q$1:$Q$167=$B$3)*ROW(Data!$Q$1:$Q$167))-ROW(Data!$Q$1),ROWS(Data!$K$2:K64)))),"")</f>
        <v/>
      </c>
    </row>
    <row r="69" spans="1:4" x14ac:dyDescent="0.2">
      <c r="A69" s="10" t="str" cm="1">
        <f t="array" ref="A69">IFERROR(_xlfn.SINGLE(INDEX(Data!$P$2:$P$167,_xlfn.AGGREGATE(15,3,((Data!$Q$1:$Q$167=$B$3)/(Data!$Q$1:$Q$167=$B$3)*ROW(Data!$Q$1:$Q$167))-ROW(Data!$Q$1),ROWS(Data!$U$2:U65)))),"")</f>
        <v/>
      </c>
      <c r="B69" s="11" t="str" cm="1">
        <f t="array" ref="B69">IFERROR(_xlfn.SINGLE(INDEX(Data!$Q$2:$Q$167,_xlfn.AGGREGATE(15,3,((Data!$Q$1:$Q$167=$B$3)/(Data!$Q$1:$Q$167=$B$3)*ROW(Data!$Q$1:$Q$167))-ROW(Data!$Q$1),ROWS(Data!$K$2:K65)))),"")</f>
        <v/>
      </c>
      <c r="C69" s="11" t="str" cm="1">
        <f t="array" ref="C69">IFERROR(_xlfn.SINGLE(INDEX(Data!$R$2:$R$167,_xlfn.AGGREGATE(15,3,((Data!$Q$1:$Q$167=$B$3)/(Data!$Q$1:$Q$167=$B$3)*ROW(Data!$Q$1:$Q$167))-ROW(Data!$Q$1),ROWS(Data!$K$2:K65)))),"")</f>
        <v/>
      </c>
      <c r="D69" s="11" t="str" cm="1">
        <f t="array" ref="D69">IFERROR(_xlfn.SINGLE(INDEX(Data!$S$2:$S$167,_xlfn.AGGREGATE(15,3,((Data!$Q$1:$Q$167=$B$3)/(Data!$Q$1:$Q$167=$B$3)*ROW(Data!$Q$1:$Q$167))-ROW(Data!$Q$1),ROWS(Data!$K$2:K65)))),"")</f>
        <v/>
      </c>
    </row>
    <row r="70" spans="1:4" x14ac:dyDescent="0.2">
      <c r="A70" s="10" t="str" cm="1">
        <f t="array" ref="A70">IFERROR(_xlfn.SINGLE(INDEX(Data!$P$2:$P$167,_xlfn.AGGREGATE(15,3,((Data!$Q$1:$Q$167=$B$3)/(Data!$Q$1:$Q$167=$B$3)*ROW(Data!$Q$1:$Q$167))-ROW(Data!$Q$1),ROWS(Data!$U$2:U66)))),"")</f>
        <v/>
      </c>
      <c r="B70" s="11" t="str" cm="1">
        <f t="array" ref="B70">IFERROR(_xlfn.SINGLE(INDEX(Data!$Q$2:$Q$167,_xlfn.AGGREGATE(15,3,((Data!$Q$1:$Q$167=$B$3)/(Data!$Q$1:$Q$167=$B$3)*ROW(Data!$Q$1:$Q$167))-ROW(Data!$Q$1),ROWS(Data!$K$2:K66)))),"")</f>
        <v/>
      </c>
      <c r="C70" s="11" t="str" cm="1">
        <f t="array" ref="C70">IFERROR(_xlfn.SINGLE(INDEX(Data!$R$2:$R$167,_xlfn.AGGREGATE(15,3,((Data!$Q$1:$Q$167=$B$3)/(Data!$Q$1:$Q$167=$B$3)*ROW(Data!$Q$1:$Q$167))-ROW(Data!$Q$1),ROWS(Data!$K$2:K66)))),"")</f>
        <v/>
      </c>
      <c r="D70" s="11" t="str" cm="1">
        <f t="array" ref="D70">IFERROR(_xlfn.SINGLE(INDEX(Data!$S$2:$S$167,_xlfn.AGGREGATE(15,3,((Data!$Q$1:$Q$167=$B$3)/(Data!$Q$1:$Q$167=$B$3)*ROW(Data!$Q$1:$Q$167))-ROW(Data!$Q$1),ROWS(Data!$K$2:K66)))),"")</f>
        <v/>
      </c>
    </row>
    <row r="71" spans="1:4" x14ac:dyDescent="0.2">
      <c r="A71" s="10" t="str" cm="1">
        <f t="array" ref="A71">IFERROR(_xlfn.SINGLE(INDEX(Data!$P$2:$P$167,_xlfn.AGGREGATE(15,3,((Data!$Q$1:$Q$167=$B$3)/(Data!$Q$1:$Q$167=$B$3)*ROW(Data!$Q$1:$Q$167))-ROW(Data!$Q$1),ROWS(Data!$U$2:U67)))),"")</f>
        <v/>
      </c>
      <c r="B71" s="11" t="str" cm="1">
        <f t="array" ref="B71">IFERROR(_xlfn.SINGLE(INDEX(Data!$Q$2:$Q$167,_xlfn.AGGREGATE(15,3,((Data!$Q$1:$Q$167=$B$3)/(Data!$Q$1:$Q$167=$B$3)*ROW(Data!$Q$1:$Q$167))-ROW(Data!$Q$1),ROWS(Data!$K$2:K67)))),"")</f>
        <v/>
      </c>
      <c r="C71" s="11" t="str" cm="1">
        <f t="array" ref="C71">IFERROR(_xlfn.SINGLE(INDEX(Data!$R$2:$R$167,_xlfn.AGGREGATE(15,3,((Data!$Q$1:$Q$167=$B$3)/(Data!$Q$1:$Q$167=$B$3)*ROW(Data!$Q$1:$Q$167))-ROW(Data!$Q$1),ROWS(Data!$K$2:K67)))),"")</f>
        <v/>
      </c>
      <c r="D71" s="11" t="str" cm="1">
        <f t="array" ref="D71">IFERROR(_xlfn.SINGLE(INDEX(Data!$S$2:$S$167,_xlfn.AGGREGATE(15,3,((Data!$Q$1:$Q$167=$B$3)/(Data!$Q$1:$Q$167=$B$3)*ROW(Data!$Q$1:$Q$167))-ROW(Data!$Q$1),ROWS(Data!$K$2:K67)))),"")</f>
        <v/>
      </c>
    </row>
    <row r="72" spans="1:4" x14ac:dyDescent="0.2">
      <c r="A72" s="10" t="str" cm="1">
        <f t="array" ref="A72">IFERROR(_xlfn.SINGLE(INDEX(Data!$P$2:$P$167,_xlfn.AGGREGATE(15,3,((Data!$Q$1:$Q$167=$B$3)/(Data!$Q$1:$Q$167=$B$3)*ROW(Data!$Q$1:$Q$167))-ROW(Data!$Q$1),ROWS(Data!$U$2:U68)))),"")</f>
        <v/>
      </c>
      <c r="B72" s="11" t="str" cm="1">
        <f t="array" ref="B72">IFERROR(_xlfn.SINGLE(INDEX(Data!$Q$2:$Q$167,_xlfn.AGGREGATE(15,3,((Data!$Q$1:$Q$167=$B$3)/(Data!$Q$1:$Q$167=$B$3)*ROW(Data!$Q$1:$Q$167))-ROW(Data!$Q$1),ROWS(Data!$K$2:K68)))),"")</f>
        <v/>
      </c>
      <c r="C72" s="11" t="str" cm="1">
        <f t="array" ref="C72">IFERROR(_xlfn.SINGLE(INDEX(Data!$R$2:$R$167,_xlfn.AGGREGATE(15,3,((Data!$Q$1:$Q$167=$B$3)/(Data!$Q$1:$Q$167=$B$3)*ROW(Data!$Q$1:$Q$167))-ROW(Data!$Q$1),ROWS(Data!$K$2:K68)))),"")</f>
        <v/>
      </c>
      <c r="D72" s="11" t="str" cm="1">
        <f t="array" ref="D72">IFERROR(_xlfn.SINGLE(INDEX(Data!$S$2:$S$167,_xlfn.AGGREGATE(15,3,((Data!$Q$1:$Q$167=$B$3)/(Data!$Q$1:$Q$167=$B$3)*ROW(Data!$Q$1:$Q$167))-ROW(Data!$Q$1),ROWS(Data!$K$2:K68)))),"")</f>
        <v/>
      </c>
    </row>
    <row r="73" spans="1:4" x14ac:dyDescent="0.2">
      <c r="A73" s="10" t="str" cm="1">
        <f t="array" ref="A73">IFERROR(_xlfn.SINGLE(INDEX(Data!$P$2:$P$167,_xlfn.AGGREGATE(15,3,((Data!$Q$1:$Q$167=$B$3)/(Data!$Q$1:$Q$167=$B$3)*ROW(Data!$Q$1:$Q$167))-ROW(Data!$Q$1),ROWS(Data!$U$2:U69)))),"")</f>
        <v/>
      </c>
      <c r="B73" s="11" t="str" cm="1">
        <f t="array" ref="B73">IFERROR(_xlfn.SINGLE(INDEX(Data!$Q$2:$Q$167,_xlfn.AGGREGATE(15,3,((Data!$Q$1:$Q$167=$B$3)/(Data!$Q$1:$Q$167=$B$3)*ROW(Data!$Q$1:$Q$167))-ROW(Data!$Q$1),ROWS(Data!$K$2:K69)))),"")</f>
        <v/>
      </c>
      <c r="C73" s="11" t="str" cm="1">
        <f t="array" ref="C73">IFERROR(_xlfn.SINGLE(INDEX(Data!$R$2:$R$167,_xlfn.AGGREGATE(15,3,((Data!$Q$1:$Q$167=$B$3)/(Data!$Q$1:$Q$167=$B$3)*ROW(Data!$Q$1:$Q$167))-ROW(Data!$Q$1),ROWS(Data!$K$2:K69)))),"")</f>
        <v/>
      </c>
      <c r="D73" s="11" t="str" cm="1">
        <f t="array" ref="D73">IFERROR(_xlfn.SINGLE(INDEX(Data!$S$2:$S$167,_xlfn.AGGREGATE(15,3,((Data!$Q$1:$Q$167=$B$3)/(Data!$Q$1:$Q$167=$B$3)*ROW(Data!$Q$1:$Q$167))-ROW(Data!$Q$1),ROWS(Data!$K$2:K69)))),"")</f>
        <v/>
      </c>
    </row>
    <row r="74" spans="1:4" x14ac:dyDescent="0.2">
      <c r="A74" s="10" t="str" cm="1">
        <f t="array" ref="A74">IFERROR(_xlfn.SINGLE(INDEX(Data!$P$2:$P$167,_xlfn.AGGREGATE(15,3,((Data!$Q$1:$Q$167=$B$3)/(Data!$Q$1:$Q$167=$B$3)*ROW(Data!$Q$1:$Q$167))-ROW(Data!$Q$1),ROWS(Data!$U$2:U70)))),"")</f>
        <v/>
      </c>
      <c r="B74" s="11" t="str" cm="1">
        <f t="array" ref="B74">IFERROR(_xlfn.SINGLE(INDEX(Data!$Q$2:$Q$167,_xlfn.AGGREGATE(15,3,((Data!$Q$1:$Q$167=$B$3)/(Data!$Q$1:$Q$167=$B$3)*ROW(Data!$Q$1:$Q$167))-ROW(Data!$Q$1),ROWS(Data!$K$2:K70)))),"")</f>
        <v/>
      </c>
      <c r="C74" s="11" t="str" cm="1">
        <f t="array" ref="C74">IFERROR(_xlfn.SINGLE(INDEX(Data!$R$2:$R$167,_xlfn.AGGREGATE(15,3,((Data!$Q$1:$Q$167=$B$3)/(Data!$Q$1:$Q$167=$B$3)*ROW(Data!$Q$1:$Q$167))-ROW(Data!$Q$1),ROWS(Data!$K$2:K70)))),"")</f>
        <v/>
      </c>
      <c r="D74" s="11" t="str" cm="1">
        <f t="array" ref="D74">IFERROR(_xlfn.SINGLE(INDEX(Data!$S$2:$S$167,_xlfn.AGGREGATE(15,3,((Data!$Q$1:$Q$167=$B$3)/(Data!$Q$1:$Q$167=$B$3)*ROW(Data!$Q$1:$Q$167))-ROW(Data!$Q$1),ROWS(Data!$K$2:K70)))),"")</f>
        <v/>
      </c>
    </row>
    <row r="75" spans="1:4" x14ac:dyDescent="0.2">
      <c r="A75" s="10" t="str" cm="1">
        <f t="array" ref="A75">IFERROR(_xlfn.SINGLE(INDEX(Data!$P$2:$P$167,_xlfn.AGGREGATE(15,3,((Data!$Q$1:$Q$167=$B$3)/(Data!$Q$1:$Q$167=$B$3)*ROW(Data!$Q$1:$Q$167))-ROW(Data!$Q$1),ROWS(Data!$U$2:U71)))),"")</f>
        <v/>
      </c>
      <c r="B75" s="11" t="str" cm="1">
        <f t="array" ref="B75">IFERROR(_xlfn.SINGLE(INDEX(Data!$Q$2:$Q$167,_xlfn.AGGREGATE(15,3,((Data!$Q$1:$Q$167=$B$3)/(Data!$Q$1:$Q$167=$B$3)*ROW(Data!$Q$1:$Q$167))-ROW(Data!$Q$1),ROWS(Data!$K$2:K71)))),"")</f>
        <v/>
      </c>
      <c r="C75" s="11" t="str" cm="1">
        <f t="array" ref="C75">IFERROR(_xlfn.SINGLE(INDEX(Data!$R$2:$R$167,_xlfn.AGGREGATE(15,3,((Data!$Q$1:$Q$167=$B$3)/(Data!$Q$1:$Q$167=$B$3)*ROW(Data!$Q$1:$Q$167))-ROW(Data!$Q$1),ROWS(Data!$K$2:K71)))),"")</f>
        <v/>
      </c>
      <c r="D75" s="11" t="str" cm="1">
        <f t="array" ref="D75">IFERROR(_xlfn.SINGLE(INDEX(Data!$S$2:$S$167,_xlfn.AGGREGATE(15,3,((Data!$Q$1:$Q$167=$B$3)/(Data!$Q$1:$Q$167=$B$3)*ROW(Data!$Q$1:$Q$167))-ROW(Data!$Q$1),ROWS(Data!$K$2:K71)))),"")</f>
        <v/>
      </c>
    </row>
    <row r="76" spans="1:4" x14ac:dyDescent="0.2">
      <c r="A76" s="10" t="str" cm="1">
        <f t="array" ref="A76">IFERROR(_xlfn.SINGLE(INDEX(Data!$P$2:$P$167,_xlfn.AGGREGATE(15,3,((Data!$Q$1:$Q$167=$B$3)/(Data!$Q$1:$Q$167=$B$3)*ROW(Data!$Q$1:$Q$167))-ROW(Data!$Q$1),ROWS(Data!$U$2:U72)))),"")</f>
        <v/>
      </c>
      <c r="B76" s="11" t="str" cm="1">
        <f t="array" ref="B76">IFERROR(_xlfn.SINGLE(INDEX(Data!$Q$2:$Q$167,_xlfn.AGGREGATE(15,3,((Data!$Q$1:$Q$167=$B$3)/(Data!$Q$1:$Q$167=$B$3)*ROW(Data!$Q$1:$Q$167))-ROW(Data!$Q$1),ROWS(Data!$K$2:K72)))),"")</f>
        <v/>
      </c>
      <c r="C76" s="11" t="str" cm="1">
        <f t="array" ref="C76">IFERROR(_xlfn.SINGLE(INDEX(Data!$R$2:$R$167,_xlfn.AGGREGATE(15,3,((Data!$Q$1:$Q$167=$B$3)/(Data!$Q$1:$Q$167=$B$3)*ROW(Data!$Q$1:$Q$167))-ROW(Data!$Q$1),ROWS(Data!$K$2:K72)))),"")</f>
        <v/>
      </c>
      <c r="D76" s="11" t="str" cm="1">
        <f t="array" ref="D76">IFERROR(_xlfn.SINGLE(INDEX(Data!$S$2:$S$167,_xlfn.AGGREGATE(15,3,((Data!$Q$1:$Q$167=$B$3)/(Data!$Q$1:$Q$167=$B$3)*ROW(Data!$Q$1:$Q$167))-ROW(Data!$Q$1),ROWS(Data!$K$2:K72)))),"")</f>
        <v/>
      </c>
    </row>
    <row r="77" spans="1:4" x14ac:dyDescent="0.2">
      <c r="A77" s="10" t="str" cm="1">
        <f t="array" ref="A77">IFERROR(_xlfn.SINGLE(INDEX(Data!$P$2:$P$167,_xlfn.AGGREGATE(15,3,((Data!$Q$1:$Q$167=$B$3)/(Data!$Q$1:$Q$167=$B$3)*ROW(Data!$Q$1:$Q$167))-ROW(Data!$Q$1),ROWS(Data!$U$2:U73)))),"")</f>
        <v/>
      </c>
      <c r="B77" s="11" t="str" cm="1">
        <f t="array" ref="B77">IFERROR(_xlfn.SINGLE(INDEX(Data!$Q$2:$Q$167,_xlfn.AGGREGATE(15,3,((Data!$Q$1:$Q$167=$B$3)/(Data!$Q$1:$Q$167=$B$3)*ROW(Data!$Q$1:$Q$167))-ROW(Data!$Q$1),ROWS(Data!$K$2:K73)))),"")</f>
        <v/>
      </c>
      <c r="C77" s="11" t="str" cm="1">
        <f t="array" ref="C77">IFERROR(_xlfn.SINGLE(INDEX(Data!$R$2:$R$167,_xlfn.AGGREGATE(15,3,((Data!$Q$1:$Q$167=$B$3)/(Data!$Q$1:$Q$167=$B$3)*ROW(Data!$Q$1:$Q$167))-ROW(Data!$Q$1),ROWS(Data!$K$2:K73)))),"")</f>
        <v/>
      </c>
      <c r="D77" s="11" t="str" cm="1">
        <f t="array" ref="D77">IFERROR(_xlfn.SINGLE(INDEX(Data!$S$2:$S$167,_xlfn.AGGREGATE(15,3,((Data!$Q$1:$Q$167=$B$3)/(Data!$Q$1:$Q$167=$B$3)*ROW(Data!$Q$1:$Q$167))-ROW(Data!$Q$1),ROWS(Data!$K$2:K73)))),"")</f>
        <v/>
      </c>
    </row>
    <row r="78" spans="1:4" x14ac:dyDescent="0.2">
      <c r="A78" s="10" t="str" cm="1">
        <f t="array" ref="A78">IFERROR(_xlfn.SINGLE(INDEX(Data!$P$2:$P$167,_xlfn.AGGREGATE(15,3,((Data!$Q$1:$Q$167=$B$3)/(Data!$Q$1:$Q$167=$B$3)*ROW(Data!$Q$1:$Q$167))-ROW(Data!$Q$1),ROWS(Data!$U$2:U74)))),"")</f>
        <v/>
      </c>
      <c r="B78" s="11" t="str" cm="1">
        <f t="array" ref="B78">IFERROR(_xlfn.SINGLE(INDEX(Data!$Q$2:$Q$167,_xlfn.AGGREGATE(15,3,((Data!$Q$1:$Q$167=$B$3)/(Data!$Q$1:$Q$167=$B$3)*ROW(Data!$Q$1:$Q$167))-ROW(Data!$Q$1),ROWS(Data!$K$2:K74)))),"")</f>
        <v/>
      </c>
      <c r="C78" s="11" t="str" cm="1">
        <f t="array" ref="C78">IFERROR(_xlfn.SINGLE(INDEX(Data!$R$2:$R$167,_xlfn.AGGREGATE(15,3,((Data!$Q$1:$Q$167=$B$3)/(Data!$Q$1:$Q$167=$B$3)*ROW(Data!$Q$1:$Q$167))-ROW(Data!$Q$1),ROWS(Data!$K$2:K74)))),"")</f>
        <v/>
      </c>
      <c r="D78" s="11" t="str" cm="1">
        <f t="array" ref="D78">IFERROR(_xlfn.SINGLE(INDEX(Data!$S$2:$S$167,_xlfn.AGGREGATE(15,3,((Data!$Q$1:$Q$167=$B$3)/(Data!$Q$1:$Q$167=$B$3)*ROW(Data!$Q$1:$Q$167))-ROW(Data!$Q$1),ROWS(Data!$K$2:K74)))),"")</f>
        <v/>
      </c>
    </row>
    <row r="79" spans="1:4" x14ac:dyDescent="0.2">
      <c r="A79" s="10" t="str" cm="1">
        <f t="array" ref="A79">IFERROR(_xlfn.SINGLE(INDEX(Data!$P$2:$P$167,_xlfn.AGGREGATE(15,3,((Data!$Q$1:$Q$167=$B$3)/(Data!$Q$1:$Q$167=$B$3)*ROW(Data!$Q$1:$Q$167))-ROW(Data!$Q$1),ROWS(Data!$U$2:U75)))),"")</f>
        <v/>
      </c>
      <c r="B79" s="11" t="str" cm="1">
        <f t="array" ref="B79">IFERROR(_xlfn.SINGLE(INDEX(Data!$Q$2:$Q$167,_xlfn.AGGREGATE(15,3,((Data!$Q$1:$Q$167=$B$3)/(Data!$Q$1:$Q$167=$B$3)*ROW(Data!$Q$1:$Q$167))-ROW(Data!$Q$1),ROWS(Data!$K$2:K75)))),"")</f>
        <v/>
      </c>
      <c r="C79" s="11" t="str" cm="1">
        <f t="array" ref="C79">IFERROR(_xlfn.SINGLE(INDEX(Data!$R$2:$R$167,_xlfn.AGGREGATE(15,3,((Data!$Q$1:$Q$167=$B$3)/(Data!$Q$1:$Q$167=$B$3)*ROW(Data!$Q$1:$Q$167))-ROW(Data!$Q$1),ROWS(Data!$K$2:K75)))),"")</f>
        <v/>
      </c>
      <c r="D79" s="11" t="str" cm="1">
        <f t="array" ref="D79">IFERROR(_xlfn.SINGLE(INDEX(Data!$S$2:$S$167,_xlfn.AGGREGATE(15,3,((Data!$Q$1:$Q$167=$B$3)/(Data!$Q$1:$Q$167=$B$3)*ROW(Data!$Q$1:$Q$167))-ROW(Data!$Q$1),ROWS(Data!$K$2:K75)))),"")</f>
        <v/>
      </c>
    </row>
    <row r="80" spans="1:4" x14ac:dyDescent="0.2">
      <c r="A80" s="10" t="str" cm="1">
        <f t="array" ref="A80">IFERROR(_xlfn.SINGLE(INDEX(Data!$P$2:$P$167,_xlfn.AGGREGATE(15,3,((Data!$Q$1:$Q$167=$B$3)/(Data!$Q$1:$Q$167=$B$3)*ROW(Data!$Q$1:$Q$167))-ROW(Data!$Q$1),ROWS(Data!$U$2:U76)))),"")</f>
        <v/>
      </c>
      <c r="B80" s="11" t="str" cm="1">
        <f t="array" ref="B80">IFERROR(_xlfn.SINGLE(INDEX(Data!$Q$2:$Q$167,_xlfn.AGGREGATE(15,3,((Data!$Q$1:$Q$167=$B$3)/(Data!$Q$1:$Q$167=$B$3)*ROW(Data!$Q$1:$Q$167))-ROW(Data!$Q$1),ROWS(Data!$K$2:K76)))),"")</f>
        <v/>
      </c>
      <c r="C80" s="11" t="str" cm="1">
        <f t="array" ref="C80">IFERROR(_xlfn.SINGLE(INDEX(Data!$R$2:$R$167,_xlfn.AGGREGATE(15,3,((Data!$Q$1:$Q$167=$B$3)/(Data!$Q$1:$Q$167=$B$3)*ROW(Data!$Q$1:$Q$167))-ROW(Data!$Q$1),ROWS(Data!$K$2:K76)))),"")</f>
        <v/>
      </c>
      <c r="D80" s="11" t="str" cm="1">
        <f t="array" ref="D80">IFERROR(_xlfn.SINGLE(INDEX(Data!$S$2:$S$167,_xlfn.AGGREGATE(15,3,((Data!$Q$1:$Q$167=$B$3)/(Data!$Q$1:$Q$167=$B$3)*ROW(Data!$Q$1:$Q$167))-ROW(Data!$Q$1),ROWS(Data!$K$2:K76)))),"")</f>
        <v/>
      </c>
    </row>
    <row r="81" spans="1:4" x14ac:dyDescent="0.2">
      <c r="A81" s="10" t="str" cm="1">
        <f t="array" ref="A81">IFERROR(_xlfn.SINGLE(INDEX(Data!$P$2:$P$167,_xlfn.AGGREGATE(15,3,((Data!$Q$1:$Q$167=$B$3)/(Data!$Q$1:$Q$167=$B$3)*ROW(Data!$Q$1:$Q$167))-ROW(Data!$Q$1),ROWS(Data!$U$2:U77)))),"")</f>
        <v/>
      </c>
      <c r="B81" s="11" t="str" cm="1">
        <f t="array" ref="B81">IFERROR(_xlfn.SINGLE(INDEX(Data!$Q$2:$Q$167,_xlfn.AGGREGATE(15,3,((Data!$Q$1:$Q$167=$B$3)/(Data!$Q$1:$Q$167=$B$3)*ROW(Data!$Q$1:$Q$167))-ROW(Data!$Q$1),ROWS(Data!$K$2:K77)))),"")</f>
        <v/>
      </c>
      <c r="C81" s="11" t="str" cm="1">
        <f t="array" ref="C81">IFERROR(_xlfn.SINGLE(INDEX(Data!$R$2:$R$167,_xlfn.AGGREGATE(15,3,((Data!$Q$1:$Q$167=$B$3)/(Data!$Q$1:$Q$167=$B$3)*ROW(Data!$Q$1:$Q$167))-ROW(Data!$Q$1),ROWS(Data!$K$2:K77)))),"")</f>
        <v/>
      </c>
      <c r="D81" s="11" t="str" cm="1">
        <f t="array" ref="D81">IFERROR(_xlfn.SINGLE(INDEX(Data!$S$2:$S$167,_xlfn.AGGREGATE(15,3,((Data!$Q$1:$Q$167=$B$3)/(Data!$Q$1:$Q$167=$B$3)*ROW(Data!$Q$1:$Q$167))-ROW(Data!$Q$1),ROWS(Data!$K$2:K77)))),"")</f>
        <v/>
      </c>
    </row>
    <row r="82" spans="1:4" x14ac:dyDescent="0.2">
      <c r="A82" s="10" t="str" cm="1">
        <f t="array" ref="A82">IFERROR(_xlfn.SINGLE(INDEX(Data!$P$2:$P$167,_xlfn.AGGREGATE(15,3,((Data!$Q$1:$Q$167=$B$3)/(Data!$Q$1:$Q$167=$B$3)*ROW(Data!$Q$1:$Q$167))-ROW(Data!$Q$1),ROWS(Data!$U$2:U78)))),"")</f>
        <v/>
      </c>
      <c r="B82" s="11" t="str" cm="1">
        <f t="array" ref="B82">IFERROR(_xlfn.SINGLE(INDEX(Data!$Q$2:$Q$167,_xlfn.AGGREGATE(15,3,((Data!$Q$1:$Q$167=$B$3)/(Data!$Q$1:$Q$167=$B$3)*ROW(Data!$Q$1:$Q$167))-ROW(Data!$Q$1),ROWS(Data!$K$2:K78)))),"")</f>
        <v/>
      </c>
      <c r="C82" s="11" t="str" cm="1">
        <f t="array" ref="C82">IFERROR(_xlfn.SINGLE(INDEX(Data!$R$2:$R$167,_xlfn.AGGREGATE(15,3,((Data!$Q$1:$Q$167=$B$3)/(Data!$Q$1:$Q$167=$B$3)*ROW(Data!$Q$1:$Q$167))-ROW(Data!$Q$1),ROWS(Data!$K$2:K78)))),"")</f>
        <v/>
      </c>
      <c r="D82" s="11" t="str" cm="1">
        <f t="array" ref="D82">IFERROR(_xlfn.SINGLE(INDEX(Data!$S$2:$S$167,_xlfn.AGGREGATE(15,3,((Data!$Q$1:$Q$167=$B$3)/(Data!$Q$1:$Q$167=$B$3)*ROW(Data!$Q$1:$Q$167))-ROW(Data!$Q$1),ROWS(Data!$K$2:K78)))),"")</f>
        <v/>
      </c>
    </row>
    <row r="83" spans="1:4" x14ac:dyDescent="0.2">
      <c r="A83" s="10" t="str" cm="1">
        <f t="array" ref="A83">IFERROR(_xlfn.SINGLE(INDEX(Data!$P$2:$P$167,_xlfn.AGGREGATE(15,3,((Data!$Q$1:$Q$167=$B$3)/(Data!$Q$1:$Q$167=$B$3)*ROW(Data!$Q$1:$Q$167))-ROW(Data!$Q$1),ROWS(Data!$U$2:U79)))),"")</f>
        <v/>
      </c>
      <c r="B83" s="11" t="str" cm="1">
        <f t="array" ref="B83">IFERROR(_xlfn.SINGLE(INDEX(Data!$Q$2:$Q$167,_xlfn.AGGREGATE(15,3,((Data!$Q$1:$Q$167=$B$3)/(Data!$Q$1:$Q$167=$B$3)*ROW(Data!$Q$1:$Q$167))-ROW(Data!$Q$1),ROWS(Data!$K$2:K79)))),"")</f>
        <v/>
      </c>
      <c r="C83" s="11" t="str" cm="1">
        <f t="array" ref="C83">IFERROR(_xlfn.SINGLE(INDEX(Data!$R$2:$R$167,_xlfn.AGGREGATE(15,3,((Data!$Q$1:$Q$167=$B$3)/(Data!$Q$1:$Q$167=$B$3)*ROW(Data!$Q$1:$Q$167))-ROW(Data!$Q$1),ROWS(Data!$K$2:K79)))),"")</f>
        <v/>
      </c>
      <c r="D83" s="11" t="str" cm="1">
        <f t="array" ref="D83">IFERROR(_xlfn.SINGLE(INDEX(Data!$S$2:$S$167,_xlfn.AGGREGATE(15,3,((Data!$Q$1:$Q$167=$B$3)/(Data!$Q$1:$Q$167=$B$3)*ROW(Data!$Q$1:$Q$167))-ROW(Data!$Q$1),ROWS(Data!$K$2:K79)))),"")</f>
        <v/>
      </c>
    </row>
    <row r="84" spans="1:4" x14ac:dyDescent="0.2">
      <c r="A84" s="10" t="str" cm="1">
        <f t="array" ref="A84">IFERROR(_xlfn.SINGLE(INDEX(Data!$P$2:$P$167,_xlfn.AGGREGATE(15,3,((Data!$Q$1:$Q$167=$B$3)/(Data!$Q$1:$Q$167=$B$3)*ROW(Data!$Q$1:$Q$167))-ROW(Data!$Q$1),ROWS(Data!$U$2:U80)))),"")</f>
        <v/>
      </c>
      <c r="B84" s="11" t="str" cm="1">
        <f t="array" ref="B84">IFERROR(_xlfn.SINGLE(INDEX(Data!$Q$2:$Q$167,_xlfn.AGGREGATE(15,3,((Data!$Q$1:$Q$167=$B$3)/(Data!$Q$1:$Q$167=$B$3)*ROW(Data!$Q$1:$Q$167))-ROW(Data!$Q$1),ROWS(Data!$K$2:K80)))),"")</f>
        <v/>
      </c>
      <c r="C84" s="11" t="str" cm="1">
        <f t="array" ref="C84">IFERROR(_xlfn.SINGLE(INDEX(Data!$R$2:$R$167,_xlfn.AGGREGATE(15,3,((Data!$Q$1:$Q$167=$B$3)/(Data!$Q$1:$Q$167=$B$3)*ROW(Data!$Q$1:$Q$167))-ROW(Data!$Q$1),ROWS(Data!$K$2:K80)))),"")</f>
        <v/>
      </c>
      <c r="D84" s="11" t="str" cm="1">
        <f t="array" ref="D84">IFERROR(_xlfn.SINGLE(INDEX(Data!$S$2:$S$167,_xlfn.AGGREGATE(15,3,((Data!$Q$1:$Q$167=$B$3)/(Data!$Q$1:$Q$167=$B$3)*ROW(Data!$Q$1:$Q$167))-ROW(Data!$Q$1),ROWS(Data!$K$2:K80)))),"")</f>
        <v/>
      </c>
    </row>
    <row r="85" spans="1:4" x14ac:dyDescent="0.2">
      <c r="A85" s="10" t="str" cm="1">
        <f t="array" ref="A85">IFERROR(_xlfn.SINGLE(INDEX(Data!$P$2:$P$167,_xlfn.AGGREGATE(15,3,((Data!$Q$1:$Q$167=$B$3)/(Data!$Q$1:$Q$167=$B$3)*ROW(Data!$Q$1:$Q$167))-ROW(Data!$Q$1),ROWS(Data!$U$2:U81)))),"")</f>
        <v/>
      </c>
      <c r="B85" s="11" t="str" cm="1">
        <f t="array" ref="B85">IFERROR(_xlfn.SINGLE(INDEX(Data!$Q$2:$Q$167,_xlfn.AGGREGATE(15,3,((Data!$Q$1:$Q$167=$B$3)/(Data!$Q$1:$Q$167=$B$3)*ROW(Data!$Q$1:$Q$167))-ROW(Data!$Q$1),ROWS(Data!$K$2:K81)))),"")</f>
        <v/>
      </c>
      <c r="C85" s="11" t="str" cm="1">
        <f t="array" ref="C85">IFERROR(_xlfn.SINGLE(INDEX(Data!$R$2:$R$167,_xlfn.AGGREGATE(15,3,((Data!$Q$1:$Q$167=$B$3)/(Data!$Q$1:$Q$167=$B$3)*ROW(Data!$Q$1:$Q$167))-ROW(Data!$Q$1),ROWS(Data!$K$2:K81)))),"")</f>
        <v/>
      </c>
      <c r="D85" s="11" t="str" cm="1">
        <f t="array" ref="D85">IFERROR(_xlfn.SINGLE(INDEX(Data!$S$2:$S$167,_xlfn.AGGREGATE(15,3,((Data!$Q$1:$Q$167=$B$3)/(Data!$Q$1:$Q$167=$B$3)*ROW(Data!$Q$1:$Q$167))-ROW(Data!$Q$1),ROWS(Data!$K$2:K81)))),"")</f>
        <v/>
      </c>
    </row>
    <row r="86" spans="1:4" x14ac:dyDescent="0.2">
      <c r="A86" s="10" t="str" cm="1">
        <f t="array" ref="A86">IFERROR(_xlfn.SINGLE(INDEX(Data!$P$2:$P$167,_xlfn.AGGREGATE(15,3,((Data!$Q$1:$Q$167=$B$3)/(Data!$Q$1:$Q$167=$B$3)*ROW(Data!$Q$1:$Q$167))-ROW(Data!$Q$1),ROWS(Data!$U$2:U82)))),"")</f>
        <v/>
      </c>
      <c r="B86" s="11" t="str" cm="1">
        <f t="array" ref="B86">IFERROR(_xlfn.SINGLE(INDEX(Data!$Q$2:$Q$167,_xlfn.AGGREGATE(15,3,((Data!$Q$1:$Q$167=$B$3)/(Data!$Q$1:$Q$167=$B$3)*ROW(Data!$Q$1:$Q$167))-ROW(Data!$Q$1),ROWS(Data!$K$2:K82)))),"")</f>
        <v/>
      </c>
      <c r="C86" s="11" t="str" cm="1">
        <f t="array" ref="C86">IFERROR(_xlfn.SINGLE(INDEX(Data!$R$2:$R$167,_xlfn.AGGREGATE(15,3,((Data!$Q$1:$Q$167=$B$3)/(Data!$Q$1:$Q$167=$B$3)*ROW(Data!$Q$1:$Q$167))-ROW(Data!$Q$1),ROWS(Data!$K$2:K82)))),"")</f>
        <v/>
      </c>
      <c r="D86" s="11" t="str" cm="1">
        <f t="array" ref="D86">IFERROR(_xlfn.SINGLE(INDEX(Data!$S$2:$S$167,_xlfn.AGGREGATE(15,3,((Data!$Q$1:$Q$167=$B$3)/(Data!$Q$1:$Q$167=$B$3)*ROW(Data!$Q$1:$Q$167))-ROW(Data!$Q$1),ROWS(Data!$K$2:K82)))),"")</f>
        <v/>
      </c>
    </row>
    <row r="87" spans="1:4" x14ac:dyDescent="0.2">
      <c r="A87" s="10" t="str" cm="1">
        <f t="array" ref="A87">IFERROR(_xlfn.SINGLE(INDEX(Data!$P$2:$P$167,_xlfn.AGGREGATE(15,3,((Data!$Q$1:$Q$167=$B$3)/(Data!$Q$1:$Q$167=$B$3)*ROW(Data!$Q$1:$Q$167))-ROW(Data!$Q$1),ROWS(Data!$U$2:U83)))),"")</f>
        <v/>
      </c>
      <c r="B87" s="11" t="str" cm="1">
        <f t="array" ref="B87">IFERROR(_xlfn.SINGLE(INDEX(Data!$Q$2:$Q$167,_xlfn.AGGREGATE(15,3,((Data!$Q$1:$Q$167=$B$3)/(Data!$Q$1:$Q$167=$B$3)*ROW(Data!$Q$1:$Q$167))-ROW(Data!$Q$1),ROWS(Data!$K$2:K83)))),"")</f>
        <v/>
      </c>
      <c r="C87" s="11" t="str" cm="1">
        <f t="array" ref="C87">IFERROR(_xlfn.SINGLE(INDEX(Data!$R$2:$R$167,_xlfn.AGGREGATE(15,3,((Data!$Q$1:$Q$167=$B$3)/(Data!$Q$1:$Q$167=$B$3)*ROW(Data!$Q$1:$Q$167))-ROW(Data!$Q$1),ROWS(Data!$K$2:K83)))),"")</f>
        <v/>
      </c>
      <c r="D87" s="11" t="str" cm="1">
        <f t="array" ref="D87">IFERROR(_xlfn.SINGLE(INDEX(Data!$S$2:$S$167,_xlfn.AGGREGATE(15,3,((Data!$Q$1:$Q$167=$B$3)/(Data!$Q$1:$Q$167=$B$3)*ROW(Data!$Q$1:$Q$167))-ROW(Data!$Q$1),ROWS(Data!$K$2:K83)))),"")</f>
        <v/>
      </c>
    </row>
    <row r="88" spans="1:4" x14ac:dyDescent="0.2">
      <c r="A88" s="10" t="str" cm="1">
        <f t="array" ref="A88">IFERROR(_xlfn.SINGLE(INDEX(Data!$P$2:$P$167,_xlfn.AGGREGATE(15,3,((Data!$Q$1:$Q$167=$B$3)/(Data!$Q$1:$Q$167=$B$3)*ROW(Data!$Q$1:$Q$167))-ROW(Data!$Q$1),ROWS(Data!$U$2:U84)))),"")</f>
        <v/>
      </c>
      <c r="B88" s="11" t="str" cm="1">
        <f t="array" ref="B88">IFERROR(_xlfn.SINGLE(INDEX(Data!$Q$2:$Q$167,_xlfn.AGGREGATE(15,3,((Data!$Q$1:$Q$167=$B$3)/(Data!$Q$1:$Q$167=$B$3)*ROW(Data!$Q$1:$Q$167))-ROW(Data!$Q$1),ROWS(Data!$K$2:K84)))),"")</f>
        <v/>
      </c>
      <c r="C88" s="11" t="str" cm="1">
        <f t="array" ref="C88">IFERROR(_xlfn.SINGLE(INDEX(Data!$R$2:$R$167,_xlfn.AGGREGATE(15,3,((Data!$Q$1:$Q$167=$B$3)/(Data!$Q$1:$Q$167=$B$3)*ROW(Data!$Q$1:$Q$167))-ROW(Data!$Q$1),ROWS(Data!$K$2:K84)))),"")</f>
        <v/>
      </c>
      <c r="D88" s="11" t="str" cm="1">
        <f t="array" ref="D88">IFERROR(_xlfn.SINGLE(INDEX(Data!$S$2:$S$167,_xlfn.AGGREGATE(15,3,((Data!$Q$1:$Q$167=$B$3)/(Data!$Q$1:$Q$167=$B$3)*ROW(Data!$Q$1:$Q$167))-ROW(Data!$Q$1),ROWS(Data!$K$2:K84)))),"")</f>
        <v/>
      </c>
    </row>
    <row r="89" spans="1:4" x14ac:dyDescent="0.2">
      <c r="A89" s="10" t="str" cm="1">
        <f t="array" ref="A89">IFERROR(_xlfn.SINGLE(INDEX(Data!$P$2:$P$167,_xlfn.AGGREGATE(15,3,((Data!$Q$1:$Q$167=$B$3)/(Data!$Q$1:$Q$167=$B$3)*ROW(Data!$Q$1:$Q$167))-ROW(Data!$Q$1),ROWS(Data!$U$2:U85)))),"")</f>
        <v/>
      </c>
      <c r="B89" s="11" t="str" cm="1">
        <f t="array" ref="B89">IFERROR(_xlfn.SINGLE(INDEX(Data!$Q$2:$Q$167,_xlfn.AGGREGATE(15,3,((Data!$Q$1:$Q$167=$B$3)/(Data!$Q$1:$Q$167=$B$3)*ROW(Data!$Q$1:$Q$167))-ROW(Data!$Q$1),ROWS(Data!$K$2:K85)))),"")</f>
        <v/>
      </c>
      <c r="C89" s="11" t="str" cm="1">
        <f t="array" ref="C89">IFERROR(_xlfn.SINGLE(INDEX(Data!$R$2:$R$167,_xlfn.AGGREGATE(15,3,((Data!$Q$1:$Q$167=$B$3)/(Data!$Q$1:$Q$167=$B$3)*ROW(Data!$Q$1:$Q$167))-ROW(Data!$Q$1),ROWS(Data!$K$2:K85)))),"")</f>
        <v/>
      </c>
      <c r="D89" s="11" t="str" cm="1">
        <f t="array" ref="D89">IFERROR(_xlfn.SINGLE(INDEX(Data!$S$2:$S$167,_xlfn.AGGREGATE(15,3,((Data!$Q$1:$Q$167=$B$3)/(Data!$Q$1:$Q$167=$B$3)*ROW(Data!$Q$1:$Q$167))-ROW(Data!$Q$1),ROWS(Data!$K$2:K85)))),"")</f>
        <v/>
      </c>
    </row>
    <row r="90" spans="1:4" x14ac:dyDescent="0.2">
      <c r="A90" s="10" t="str" cm="1">
        <f t="array" ref="A90">IFERROR(_xlfn.SINGLE(INDEX(Data!$P$2:$P$167,_xlfn.AGGREGATE(15,3,((Data!$Q$1:$Q$167=$B$3)/(Data!$Q$1:$Q$167=$B$3)*ROW(Data!$Q$1:$Q$167))-ROW(Data!$Q$1),ROWS(Data!$U$2:U86)))),"")</f>
        <v/>
      </c>
      <c r="B90" s="11" t="str" cm="1">
        <f t="array" ref="B90">IFERROR(_xlfn.SINGLE(INDEX(Data!$Q$2:$Q$167,_xlfn.AGGREGATE(15,3,((Data!$Q$1:$Q$167=$B$3)/(Data!$Q$1:$Q$167=$B$3)*ROW(Data!$Q$1:$Q$167))-ROW(Data!$Q$1),ROWS(Data!$K$2:K86)))),"")</f>
        <v/>
      </c>
      <c r="C90" s="11" t="str" cm="1">
        <f t="array" ref="C90">IFERROR(_xlfn.SINGLE(INDEX(Data!$R$2:$R$167,_xlfn.AGGREGATE(15,3,((Data!$Q$1:$Q$167=$B$3)/(Data!$Q$1:$Q$167=$B$3)*ROW(Data!$Q$1:$Q$167))-ROW(Data!$Q$1),ROWS(Data!$K$2:K86)))),"")</f>
        <v/>
      </c>
      <c r="D90" s="11" t="str" cm="1">
        <f t="array" ref="D90">IFERROR(_xlfn.SINGLE(INDEX(Data!$S$2:$S$167,_xlfn.AGGREGATE(15,3,((Data!$Q$1:$Q$167=$B$3)/(Data!$Q$1:$Q$167=$B$3)*ROW(Data!$Q$1:$Q$167))-ROW(Data!$Q$1),ROWS(Data!$K$2:K86)))),"")</f>
        <v/>
      </c>
    </row>
    <row r="91" spans="1:4" x14ac:dyDescent="0.2">
      <c r="A91" s="10" t="str" cm="1">
        <f t="array" ref="A91">IFERROR(_xlfn.SINGLE(INDEX(Data!$P$2:$P$167,_xlfn.AGGREGATE(15,3,((Data!$Q$1:$Q$167=$B$3)/(Data!$Q$1:$Q$167=$B$3)*ROW(Data!$Q$1:$Q$167))-ROW(Data!$Q$1),ROWS(Data!$U$2:U87)))),"")</f>
        <v/>
      </c>
      <c r="B91" s="11" t="str" cm="1">
        <f t="array" ref="B91">IFERROR(_xlfn.SINGLE(INDEX(Data!$Q$2:$Q$167,_xlfn.AGGREGATE(15,3,((Data!$Q$1:$Q$167=$B$3)/(Data!$Q$1:$Q$167=$B$3)*ROW(Data!$Q$1:$Q$167))-ROW(Data!$Q$1),ROWS(Data!$K$2:K87)))),"")</f>
        <v/>
      </c>
      <c r="C91" s="11" t="str" cm="1">
        <f t="array" ref="C91">IFERROR(_xlfn.SINGLE(INDEX(Data!$R$2:$R$167,_xlfn.AGGREGATE(15,3,((Data!$Q$1:$Q$167=$B$3)/(Data!$Q$1:$Q$167=$B$3)*ROW(Data!$Q$1:$Q$167))-ROW(Data!$Q$1),ROWS(Data!$K$2:K87)))),"")</f>
        <v/>
      </c>
      <c r="D91" s="11" t="str" cm="1">
        <f t="array" ref="D91">IFERROR(_xlfn.SINGLE(INDEX(Data!$S$2:$S$167,_xlfn.AGGREGATE(15,3,((Data!$Q$1:$Q$167=$B$3)/(Data!$Q$1:$Q$167=$B$3)*ROW(Data!$Q$1:$Q$167))-ROW(Data!$Q$1),ROWS(Data!$K$2:K87)))),"")</f>
        <v/>
      </c>
    </row>
    <row r="92" spans="1:4" x14ac:dyDescent="0.2">
      <c r="A92" s="10" t="str" cm="1">
        <f t="array" ref="A92">IFERROR(_xlfn.SINGLE(INDEX(Data!$P$2:$P$167,_xlfn.AGGREGATE(15,3,((Data!$Q$1:$Q$167=$B$3)/(Data!$Q$1:$Q$167=$B$3)*ROW(Data!$Q$1:$Q$167))-ROW(Data!$Q$1),ROWS(Data!$U$2:U88)))),"")</f>
        <v/>
      </c>
      <c r="B92" s="11" t="str" cm="1">
        <f t="array" ref="B92">IFERROR(_xlfn.SINGLE(INDEX(Data!$Q$2:$Q$167,_xlfn.AGGREGATE(15,3,((Data!$Q$1:$Q$167=$B$3)/(Data!$Q$1:$Q$167=$B$3)*ROW(Data!$Q$1:$Q$167))-ROW(Data!$Q$1),ROWS(Data!$K$2:K88)))),"")</f>
        <v/>
      </c>
      <c r="C92" s="11" t="str" cm="1">
        <f t="array" ref="C92">IFERROR(_xlfn.SINGLE(INDEX(Data!$R$2:$R$167,_xlfn.AGGREGATE(15,3,((Data!$Q$1:$Q$167=$B$3)/(Data!$Q$1:$Q$167=$B$3)*ROW(Data!$Q$1:$Q$167))-ROW(Data!$Q$1),ROWS(Data!$K$2:K88)))),"")</f>
        <v/>
      </c>
      <c r="D92" s="11" t="str" cm="1">
        <f t="array" ref="D92">IFERROR(_xlfn.SINGLE(INDEX(Data!$S$2:$S$167,_xlfn.AGGREGATE(15,3,((Data!$Q$1:$Q$167=$B$3)/(Data!$Q$1:$Q$167=$B$3)*ROW(Data!$Q$1:$Q$167))-ROW(Data!$Q$1),ROWS(Data!$K$2:K88)))),"")</f>
        <v/>
      </c>
    </row>
    <row r="93" spans="1:4" x14ac:dyDescent="0.2">
      <c r="A93" s="10" t="str" cm="1">
        <f t="array" ref="A93">IFERROR(_xlfn.SINGLE(INDEX(Data!$P$2:$P$167,_xlfn.AGGREGATE(15,3,((Data!$Q$1:$Q$167=$B$3)/(Data!$Q$1:$Q$167=$B$3)*ROW(Data!$Q$1:$Q$167))-ROW(Data!$Q$1),ROWS(Data!$U$2:U89)))),"")</f>
        <v/>
      </c>
      <c r="B93" s="11" t="str" cm="1">
        <f t="array" ref="B93">IFERROR(_xlfn.SINGLE(INDEX(Data!$Q$2:$Q$167,_xlfn.AGGREGATE(15,3,((Data!$Q$1:$Q$167=$B$3)/(Data!$Q$1:$Q$167=$B$3)*ROW(Data!$Q$1:$Q$167))-ROW(Data!$Q$1),ROWS(Data!$K$2:K89)))),"")</f>
        <v/>
      </c>
      <c r="C93" s="11" t="str" cm="1">
        <f t="array" ref="C93">IFERROR(_xlfn.SINGLE(INDEX(Data!$R$2:$R$167,_xlfn.AGGREGATE(15,3,((Data!$Q$1:$Q$167=$B$3)/(Data!$Q$1:$Q$167=$B$3)*ROW(Data!$Q$1:$Q$167))-ROW(Data!$Q$1),ROWS(Data!$K$2:K89)))),"")</f>
        <v/>
      </c>
      <c r="D93" s="11" t="str" cm="1">
        <f t="array" ref="D93">IFERROR(_xlfn.SINGLE(INDEX(Data!$S$2:$S$167,_xlfn.AGGREGATE(15,3,((Data!$Q$1:$Q$167=$B$3)/(Data!$Q$1:$Q$167=$B$3)*ROW(Data!$Q$1:$Q$167))-ROW(Data!$Q$1),ROWS(Data!$K$2:K89)))),"")</f>
        <v/>
      </c>
    </row>
    <row r="94" spans="1:4" x14ac:dyDescent="0.2">
      <c r="A94" s="10" t="str" cm="1">
        <f t="array" ref="A94">IFERROR(_xlfn.SINGLE(INDEX(Data!$P$2:$P$167,_xlfn.AGGREGATE(15,3,((Data!$Q$1:$Q$167=$B$3)/(Data!$Q$1:$Q$167=$B$3)*ROW(Data!$Q$1:$Q$167))-ROW(Data!$Q$1),ROWS(Data!$U$2:U90)))),"")</f>
        <v/>
      </c>
      <c r="B94" s="11" t="str" cm="1">
        <f t="array" ref="B94">IFERROR(_xlfn.SINGLE(INDEX(Data!$Q$2:$Q$167,_xlfn.AGGREGATE(15,3,((Data!$Q$1:$Q$167=$B$3)/(Data!$Q$1:$Q$167=$B$3)*ROW(Data!$Q$1:$Q$167))-ROW(Data!$Q$1),ROWS(Data!$K$2:K90)))),"")</f>
        <v/>
      </c>
      <c r="C94" s="11" t="str" cm="1">
        <f t="array" ref="C94">IFERROR(_xlfn.SINGLE(INDEX(Data!$R$2:$R$167,_xlfn.AGGREGATE(15,3,((Data!$Q$1:$Q$167=$B$3)/(Data!$Q$1:$Q$167=$B$3)*ROW(Data!$Q$1:$Q$167))-ROW(Data!$Q$1),ROWS(Data!$K$2:K90)))),"")</f>
        <v/>
      </c>
      <c r="D94" s="11" t="str" cm="1">
        <f t="array" ref="D94">IFERROR(_xlfn.SINGLE(INDEX(Data!$S$2:$S$167,_xlfn.AGGREGATE(15,3,((Data!$Q$1:$Q$167=$B$3)/(Data!$Q$1:$Q$167=$B$3)*ROW(Data!$Q$1:$Q$167))-ROW(Data!$Q$1),ROWS(Data!$K$2:K90)))),"")</f>
        <v/>
      </c>
    </row>
    <row r="95" spans="1:4" x14ac:dyDescent="0.2">
      <c r="A95" s="10" t="str" cm="1">
        <f t="array" ref="A95">IFERROR(_xlfn.SINGLE(INDEX(Data!$P$2:$P$167,_xlfn.AGGREGATE(15,3,((Data!$Q$1:$Q$167=$B$3)/(Data!$Q$1:$Q$167=$B$3)*ROW(Data!$Q$1:$Q$167))-ROW(Data!$Q$1),ROWS(Data!$U$2:U91)))),"")</f>
        <v/>
      </c>
      <c r="B95" s="11" t="str" cm="1">
        <f t="array" ref="B95">IFERROR(_xlfn.SINGLE(INDEX(Data!$Q$2:$Q$167,_xlfn.AGGREGATE(15,3,((Data!$Q$1:$Q$167=$B$3)/(Data!$Q$1:$Q$167=$B$3)*ROW(Data!$Q$1:$Q$167))-ROW(Data!$Q$1),ROWS(Data!$K$2:K91)))),"")</f>
        <v/>
      </c>
      <c r="C95" s="11" t="str" cm="1">
        <f t="array" ref="C95">IFERROR(_xlfn.SINGLE(INDEX(Data!$R$2:$R$167,_xlfn.AGGREGATE(15,3,((Data!$Q$1:$Q$167=$B$3)/(Data!$Q$1:$Q$167=$B$3)*ROW(Data!$Q$1:$Q$167))-ROW(Data!$Q$1),ROWS(Data!$K$2:K91)))),"")</f>
        <v/>
      </c>
      <c r="D95" s="11" t="str" cm="1">
        <f t="array" ref="D95">IFERROR(_xlfn.SINGLE(INDEX(Data!$S$2:$S$167,_xlfn.AGGREGATE(15,3,((Data!$Q$1:$Q$167=$B$3)/(Data!$Q$1:$Q$167=$B$3)*ROW(Data!$Q$1:$Q$167))-ROW(Data!$Q$1),ROWS(Data!$K$2:K91)))),"")</f>
        <v/>
      </c>
    </row>
    <row r="96" spans="1:4" x14ac:dyDescent="0.2">
      <c r="A96" s="10" t="str" cm="1">
        <f t="array" ref="A96">IFERROR(_xlfn.SINGLE(INDEX(Data!$P$2:$P$167,_xlfn.AGGREGATE(15,3,((Data!$Q$1:$Q$167=$B$3)/(Data!$Q$1:$Q$167=$B$3)*ROW(Data!$Q$1:$Q$167))-ROW(Data!$Q$1),ROWS(Data!$U$2:U92)))),"")</f>
        <v/>
      </c>
      <c r="B96" s="11" t="str" cm="1">
        <f t="array" ref="B96">IFERROR(_xlfn.SINGLE(INDEX(Data!$Q$2:$Q$167,_xlfn.AGGREGATE(15,3,((Data!$Q$1:$Q$167=$B$3)/(Data!$Q$1:$Q$167=$B$3)*ROW(Data!$Q$1:$Q$167))-ROW(Data!$Q$1),ROWS(Data!$K$2:K92)))),"")</f>
        <v/>
      </c>
      <c r="C96" s="11" t="str" cm="1">
        <f t="array" ref="C96">IFERROR(_xlfn.SINGLE(INDEX(Data!$R$2:$R$167,_xlfn.AGGREGATE(15,3,((Data!$Q$1:$Q$167=$B$3)/(Data!$Q$1:$Q$167=$B$3)*ROW(Data!$Q$1:$Q$167))-ROW(Data!$Q$1),ROWS(Data!$K$2:K92)))),"")</f>
        <v/>
      </c>
      <c r="D96" s="11" t="str" cm="1">
        <f t="array" ref="D96">IFERROR(_xlfn.SINGLE(INDEX(Data!$S$2:$S$167,_xlfn.AGGREGATE(15,3,((Data!$Q$1:$Q$167=$B$3)/(Data!$Q$1:$Q$167=$B$3)*ROW(Data!$Q$1:$Q$167))-ROW(Data!$Q$1),ROWS(Data!$K$2:K92)))),"")</f>
        <v/>
      </c>
    </row>
    <row r="97" spans="1:4" x14ac:dyDescent="0.2">
      <c r="A97" s="10" t="str" cm="1">
        <f t="array" ref="A97">IFERROR(_xlfn.SINGLE(INDEX(Data!$P$2:$P$167,_xlfn.AGGREGATE(15,3,((Data!$Q$1:$Q$167=$B$3)/(Data!$Q$1:$Q$167=$B$3)*ROW(Data!$Q$1:$Q$167))-ROW(Data!$Q$1),ROWS(Data!$U$2:U93)))),"")</f>
        <v/>
      </c>
      <c r="B97" s="11" t="str" cm="1">
        <f t="array" ref="B97">IFERROR(_xlfn.SINGLE(INDEX(Data!$Q$2:$Q$167,_xlfn.AGGREGATE(15,3,((Data!$Q$1:$Q$167=$B$3)/(Data!$Q$1:$Q$167=$B$3)*ROW(Data!$Q$1:$Q$167))-ROW(Data!$Q$1),ROWS(Data!$K$2:K93)))),"")</f>
        <v/>
      </c>
      <c r="C97" s="11" t="str" cm="1">
        <f t="array" ref="C97">IFERROR(_xlfn.SINGLE(INDEX(Data!$R$2:$R$167,_xlfn.AGGREGATE(15,3,((Data!$Q$1:$Q$167=$B$3)/(Data!$Q$1:$Q$167=$B$3)*ROW(Data!$Q$1:$Q$167))-ROW(Data!$Q$1),ROWS(Data!$K$2:K93)))),"")</f>
        <v/>
      </c>
      <c r="D97" s="11" t="str" cm="1">
        <f t="array" ref="D97">IFERROR(_xlfn.SINGLE(INDEX(Data!$S$2:$S$167,_xlfn.AGGREGATE(15,3,((Data!$Q$1:$Q$167=$B$3)/(Data!$Q$1:$Q$167=$B$3)*ROW(Data!$Q$1:$Q$167))-ROW(Data!$Q$1),ROWS(Data!$K$2:K93)))),"")</f>
        <v/>
      </c>
    </row>
    <row r="98" spans="1:4" x14ac:dyDescent="0.2">
      <c r="A98" s="10" t="str" cm="1">
        <f t="array" ref="A98">IFERROR(_xlfn.SINGLE(INDEX(Data!$P$2:$P$167,_xlfn.AGGREGATE(15,3,((Data!$Q$1:$Q$167=$B$3)/(Data!$Q$1:$Q$167=$B$3)*ROW(Data!$Q$1:$Q$167))-ROW(Data!$Q$1),ROWS(Data!$U$2:U94)))),"")</f>
        <v/>
      </c>
      <c r="B98" s="11" t="str" cm="1">
        <f t="array" ref="B98">IFERROR(_xlfn.SINGLE(INDEX(Data!$Q$2:$Q$167,_xlfn.AGGREGATE(15,3,((Data!$Q$1:$Q$167=$B$3)/(Data!$Q$1:$Q$167=$B$3)*ROW(Data!$Q$1:$Q$167))-ROW(Data!$Q$1),ROWS(Data!$K$2:K94)))),"")</f>
        <v/>
      </c>
      <c r="C98" s="11" t="str" cm="1">
        <f t="array" ref="C98">IFERROR(_xlfn.SINGLE(INDEX(Data!$R$2:$R$167,_xlfn.AGGREGATE(15,3,((Data!$Q$1:$Q$167=$B$3)/(Data!$Q$1:$Q$167=$B$3)*ROW(Data!$Q$1:$Q$167))-ROW(Data!$Q$1),ROWS(Data!$K$2:K94)))),"")</f>
        <v/>
      </c>
      <c r="D98" s="11" t="str" cm="1">
        <f t="array" ref="D98">IFERROR(_xlfn.SINGLE(INDEX(Data!$S$2:$S$167,_xlfn.AGGREGATE(15,3,((Data!$Q$1:$Q$167=$B$3)/(Data!$Q$1:$Q$167=$B$3)*ROW(Data!$Q$1:$Q$167))-ROW(Data!$Q$1),ROWS(Data!$K$2:K94)))),"")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CA9FBE-3D4B-FA46-9EA1-CB031FF5B410}">
          <x14:formula1>
            <xm:f>Lookup!$F$1:$F$8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0C7D-CFCA-1E4A-931A-6D52A913F791}">
  <sheetPr codeName="Sheet4">
    <tabColor theme="7"/>
  </sheetPr>
  <dimension ref="A1:S374"/>
  <sheetViews>
    <sheetView tabSelected="1" zoomScale="81" workbookViewId="0">
      <pane ySplit="1" topLeftCell="A2" activePane="bottomLeft" state="frozen"/>
      <selection activeCell="B2" sqref="B2:D2"/>
      <selection pane="bottomLeft" activeCell="B23" sqref="B23"/>
    </sheetView>
  </sheetViews>
  <sheetFormatPr defaultColWidth="10.8515625" defaultRowHeight="15" x14ac:dyDescent="0.2"/>
  <cols>
    <col min="1" max="1" width="18" style="1" bestFit="1" customWidth="1"/>
    <col min="2" max="2" width="27.375" bestFit="1" customWidth="1"/>
    <col min="3" max="3" width="27.375" customWidth="1"/>
    <col min="5" max="7" width="11.7109375" customWidth="1"/>
    <col min="8" max="8" width="13.19140625" bestFit="1" customWidth="1"/>
    <col min="9" max="9" width="13.19140625" customWidth="1"/>
    <col min="10" max="10" width="18.37109375" style="2" customWidth="1"/>
    <col min="12" max="12" width="18.49609375" style="1" bestFit="1" customWidth="1"/>
    <col min="13" max="13" width="18" bestFit="1" customWidth="1"/>
    <col min="14" max="14" width="19.8515625" bestFit="1" customWidth="1"/>
    <col min="16" max="16" width="18.49609375" bestFit="1" customWidth="1"/>
    <col min="17" max="17" width="28.60546875" bestFit="1" customWidth="1"/>
    <col min="18" max="18" width="23.55078125" bestFit="1" customWidth="1"/>
    <col min="19" max="19" width="12.20703125" bestFit="1" customWidth="1"/>
  </cols>
  <sheetData>
    <row r="1" spans="1:19" x14ac:dyDescent="0.2">
      <c r="A1" s="1" t="s">
        <v>0</v>
      </c>
      <c r="B1" t="s">
        <v>1</v>
      </c>
      <c r="C1" t="s">
        <v>37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80</v>
      </c>
      <c r="J1" s="2" t="s">
        <v>14</v>
      </c>
      <c r="L1" s="8" t="s">
        <v>0</v>
      </c>
      <c r="M1" s="9" t="s">
        <v>15</v>
      </c>
      <c r="N1" s="9" t="s">
        <v>95</v>
      </c>
      <c r="P1" t="s">
        <v>0</v>
      </c>
      <c r="Q1" t="s">
        <v>1</v>
      </c>
      <c r="R1" t="s">
        <v>2</v>
      </c>
      <c r="S1" t="s">
        <v>72</v>
      </c>
    </row>
    <row r="2" spans="1:19" hidden="1" x14ac:dyDescent="0.2">
      <c r="A2" s="1">
        <v>44074</v>
      </c>
      <c r="B2" t="s">
        <v>20</v>
      </c>
      <c r="C2" t="str">
        <f>VLOOKUP(B2,Lookup!A:B,2,FALSE)</f>
        <v>Squat</v>
      </c>
      <c r="D2">
        <v>10</v>
      </c>
      <c r="E2">
        <v>20</v>
      </c>
      <c r="F2">
        <v>25</v>
      </c>
      <c r="G2">
        <v>27.5</v>
      </c>
      <c r="H2">
        <v>30</v>
      </c>
      <c r="J2" s="2">
        <f>SUM((E2*D2)+(F2*D2)+(G2*D2)+(H2*D2))</f>
        <v>1025</v>
      </c>
      <c r="L2" s="8">
        <v>44074</v>
      </c>
      <c r="M2" s="9" t="s">
        <v>5</v>
      </c>
      <c r="N2" s="9">
        <v>50</v>
      </c>
      <c r="P2" s="1">
        <v>44074</v>
      </c>
      <c r="Q2" t="s">
        <v>75</v>
      </c>
      <c r="R2">
        <v>20</v>
      </c>
      <c r="S2" t="s">
        <v>60</v>
      </c>
    </row>
    <row r="3" spans="1:19" hidden="1" x14ac:dyDescent="0.2">
      <c r="A3" s="1">
        <v>44074</v>
      </c>
      <c r="B3" t="s">
        <v>3</v>
      </c>
      <c r="C3" t="str">
        <f>VLOOKUP(B3,Lookup!A:B,2,FALSE)</f>
        <v>Pull</v>
      </c>
      <c r="D3">
        <v>10</v>
      </c>
      <c r="E3">
        <v>10</v>
      </c>
      <c r="F3">
        <v>12.5</v>
      </c>
      <c r="G3">
        <v>15</v>
      </c>
      <c r="H3">
        <v>15</v>
      </c>
      <c r="J3" s="2">
        <f>SUM((E3*D3)+(F3*D3)+(G3*D3)+(H3*D3))</f>
        <v>525</v>
      </c>
      <c r="L3" s="8">
        <v>44090</v>
      </c>
      <c r="M3" s="9" t="s">
        <v>7</v>
      </c>
      <c r="N3" s="9">
        <v>50</v>
      </c>
      <c r="P3" s="1">
        <v>44090</v>
      </c>
      <c r="Q3" t="s">
        <v>75</v>
      </c>
      <c r="R3">
        <v>10</v>
      </c>
      <c r="S3" t="s">
        <v>60</v>
      </c>
    </row>
    <row r="4" spans="1:19" hidden="1" x14ac:dyDescent="0.2">
      <c r="A4" s="1">
        <v>44074</v>
      </c>
      <c r="B4" t="s">
        <v>4</v>
      </c>
      <c r="C4" t="str">
        <f>VLOOKUP(B4,Lookup!A:B,2,FALSE)</f>
        <v>Push</v>
      </c>
      <c r="D4">
        <v>10</v>
      </c>
      <c r="E4">
        <v>15</v>
      </c>
      <c r="F4">
        <v>20</v>
      </c>
      <c r="G4">
        <v>20</v>
      </c>
      <c r="H4">
        <v>20</v>
      </c>
      <c r="J4" s="2">
        <f>SUM((E4*D4)+(F4*D4)+(G4*D4)+(H4*D4))</f>
        <v>750</v>
      </c>
      <c r="L4" s="8">
        <v>44092</v>
      </c>
      <c r="M4" s="9" t="s">
        <v>5</v>
      </c>
      <c r="N4" s="9">
        <v>42</v>
      </c>
      <c r="P4" s="1">
        <v>44092</v>
      </c>
      <c r="Q4" t="s">
        <v>24</v>
      </c>
      <c r="R4" t="s">
        <v>25</v>
      </c>
    </row>
    <row r="5" spans="1:19" hidden="1" x14ac:dyDescent="0.2">
      <c r="A5" s="1">
        <v>44074</v>
      </c>
      <c r="B5" t="s">
        <v>16</v>
      </c>
      <c r="C5" t="str">
        <f>VLOOKUP(B5,Lookup!A:B,2,FALSE)</f>
        <v>Hip-Hinge</v>
      </c>
      <c r="D5">
        <v>100</v>
      </c>
      <c r="E5" t="s">
        <v>6</v>
      </c>
      <c r="J5" s="2" t="s">
        <v>17</v>
      </c>
      <c r="L5" s="8">
        <v>44102</v>
      </c>
      <c r="M5" s="9" t="s">
        <v>31</v>
      </c>
      <c r="N5" s="9">
        <v>50</v>
      </c>
      <c r="P5" s="1">
        <v>44102</v>
      </c>
      <c r="Q5" t="s">
        <v>76</v>
      </c>
      <c r="R5">
        <v>30</v>
      </c>
      <c r="S5" t="s">
        <v>17</v>
      </c>
    </row>
    <row r="6" spans="1:19" hidden="1" x14ac:dyDescent="0.2">
      <c r="A6" s="1">
        <v>44090</v>
      </c>
      <c r="B6" t="s">
        <v>20</v>
      </c>
      <c r="C6" t="str">
        <f>VLOOKUP(B6,Lookup!A:B,2,FALSE)</f>
        <v>Squat</v>
      </c>
      <c r="D6" t="s">
        <v>78</v>
      </c>
      <c r="E6">
        <v>20</v>
      </c>
      <c r="F6">
        <v>30</v>
      </c>
      <c r="G6">
        <v>40</v>
      </c>
      <c r="H6">
        <v>60</v>
      </c>
      <c r="J6" s="2">
        <f>SUM((15*20)+(12*30)+(8*40)+(5*60))</f>
        <v>1280</v>
      </c>
      <c r="L6" s="8">
        <v>44104</v>
      </c>
      <c r="M6" s="9" t="s">
        <v>7</v>
      </c>
      <c r="N6" s="9">
        <v>50</v>
      </c>
      <c r="P6" s="1">
        <v>44104</v>
      </c>
      <c r="Q6" t="s">
        <v>24</v>
      </c>
      <c r="R6" t="s">
        <v>35</v>
      </c>
      <c r="S6" t="s">
        <v>17</v>
      </c>
    </row>
    <row r="7" spans="1:19" hidden="1" x14ac:dyDescent="0.2">
      <c r="A7" s="1">
        <v>44090</v>
      </c>
      <c r="B7" t="s">
        <v>16</v>
      </c>
      <c r="C7" t="str">
        <f>VLOOKUP(B7,Lookup!A:B,2,FALSE)</f>
        <v>Hip-Hinge</v>
      </c>
      <c r="D7">
        <v>10</v>
      </c>
      <c r="E7">
        <v>10</v>
      </c>
      <c r="F7">
        <v>15</v>
      </c>
      <c r="G7">
        <v>17.5</v>
      </c>
      <c r="H7">
        <v>20</v>
      </c>
      <c r="J7" s="2">
        <f>SUM((E7*D7)+(F7*D7)+(G7*D7)+(H7*D7))</f>
        <v>625</v>
      </c>
      <c r="L7" s="8">
        <v>44105</v>
      </c>
      <c r="M7" s="9" t="s">
        <v>7</v>
      </c>
      <c r="N7" s="9">
        <v>50</v>
      </c>
      <c r="P7" s="1">
        <v>44105</v>
      </c>
      <c r="Q7" t="s">
        <v>75</v>
      </c>
      <c r="R7">
        <v>40</v>
      </c>
      <c r="S7" t="s">
        <v>17</v>
      </c>
    </row>
    <row r="8" spans="1:19" hidden="1" x14ac:dyDescent="0.2">
      <c r="A8" s="1">
        <v>44090</v>
      </c>
      <c r="B8" t="s">
        <v>8</v>
      </c>
      <c r="C8" t="str">
        <f>VLOOKUP(B8,Lookup!A:B,2,FALSE)</f>
        <v>Pull</v>
      </c>
      <c r="D8">
        <v>10</v>
      </c>
      <c r="E8" t="s">
        <v>6</v>
      </c>
      <c r="F8" t="s">
        <v>6</v>
      </c>
      <c r="G8" t="s">
        <v>6</v>
      </c>
      <c r="J8" s="2" t="s">
        <v>17</v>
      </c>
      <c r="L8" s="8">
        <v>44106</v>
      </c>
      <c r="M8" s="9" t="s">
        <v>7</v>
      </c>
      <c r="N8" s="9">
        <v>51</v>
      </c>
      <c r="P8" s="1">
        <v>44106</v>
      </c>
      <c r="Q8" t="s">
        <v>43</v>
      </c>
      <c r="R8" t="s">
        <v>42</v>
      </c>
      <c r="S8" t="s">
        <v>17</v>
      </c>
    </row>
    <row r="9" spans="1:19" hidden="1" x14ac:dyDescent="0.2">
      <c r="A9" s="1">
        <v>44090</v>
      </c>
      <c r="B9" t="s">
        <v>9</v>
      </c>
      <c r="C9" t="str">
        <f>VLOOKUP(B9,Lookup!A:B,2,FALSE)</f>
        <v>Push</v>
      </c>
      <c r="D9">
        <v>10</v>
      </c>
      <c r="E9">
        <v>7.5</v>
      </c>
      <c r="F9">
        <v>10</v>
      </c>
      <c r="G9">
        <v>10</v>
      </c>
      <c r="H9">
        <v>12.5</v>
      </c>
      <c r="J9" s="2">
        <f>SUM((E9*D9)+(F9*D9)+(G9*D9)+(H9*D9))</f>
        <v>400</v>
      </c>
      <c r="L9" s="8">
        <v>44109</v>
      </c>
      <c r="M9" s="9" t="s">
        <v>5</v>
      </c>
      <c r="N9" s="9">
        <v>50</v>
      </c>
      <c r="P9" s="1">
        <v>44109</v>
      </c>
      <c r="Q9" t="s">
        <v>43</v>
      </c>
      <c r="R9" t="s">
        <v>42</v>
      </c>
      <c r="S9" t="s">
        <v>17</v>
      </c>
    </row>
    <row r="10" spans="1:19" hidden="1" x14ac:dyDescent="0.2">
      <c r="A10" s="1">
        <v>44092</v>
      </c>
      <c r="B10" t="s">
        <v>19</v>
      </c>
      <c r="C10" t="str">
        <f>VLOOKUP(B10,Lookup!A:B,2,FALSE)</f>
        <v>Hip-Hinge</v>
      </c>
      <c r="D10" t="s">
        <v>78</v>
      </c>
      <c r="E10">
        <v>30</v>
      </c>
      <c r="F10">
        <v>40</v>
      </c>
      <c r="G10">
        <v>60</v>
      </c>
      <c r="H10">
        <v>80</v>
      </c>
      <c r="J10" s="2">
        <f>SUM((15*30)+(12*40)+(8*60)+(5*80))</f>
        <v>1810</v>
      </c>
      <c r="L10" s="8">
        <v>44112</v>
      </c>
      <c r="M10" s="9" t="s">
        <v>7</v>
      </c>
      <c r="N10" s="9">
        <v>50</v>
      </c>
      <c r="P10" s="1">
        <v>44112</v>
      </c>
      <c r="Q10" t="s">
        <v>43</v>
      </c>
      <c r="R10" t="s">
        <v>42</v>
      </c>
      <c r="S10" t="s">
        <v>17</v>
      </c>
    </row>
    <row r="11" spans="1:19" hidden="1" x14ac:dyDescent="0.2">
      <c r="A11" s="1">
        <v>44092</v>
      </c>
      <c r="B11" t="s">
        <v>21</v>
      </c>
      <c r="C11" t="str">
        <f>VLOOKUP(B11,Lookup!A:B,2,FALSE)</f>
        <v>Pull</v>
      </c>
      <c r="D11">
        <v>10</v>
      </c>
      <c r="E11">
        <v>15</v>
      </c>
      <c r="F11">
        <v>20</v>
      </c>
      <c r="G11">
        <v>25</v>
      </c>
      <c r="H11">
        <v>30</v>
      </c>
      <c r="J11" s="2">
        <f>SUM((E11*D11)+(F11*D11)+(G11*D11)+(H11*D11))</f>
        <v>900</v>
      </c>
      <c r="L11" s="8">
        <v>44111</v>
      </c>
      <c r="M11" s="9" t="s">
        <v>31</v>
      </c>
      <c r="N11" s="9">
        <v>50</v>
      </c>
      <c r="P11" s="1">
        <v>44111</v>
      </c>
      <c r="Q11" t="s">
        <v>75</v>
      </c>
      <c r="R11">
        <v>30</v>
      </c>
      <c r="S11" t="s">
        <v>17</v>
      </c>
    </row>
    <row r="12" spans="1:19" hidden="1" x14ac:dyDescent="0.2">
      <c r="A12" s="1">
        <v>44092</v>
      </c>
      <c r="B12" t="s">
        <v>22</v>
      </c>
      <c r="C12" t="str">
        <f>VLOOKUP(B12,Lookup!A:B,2,FALSE)</f>
        <v>Squat</v>
      </c>
      <c r="D12">
        <v>10</v>
      </c>
      <c r="E12">
        <v>10</v>
      </c>
      <c r="F12">
        <v>12.5</v>
      </c>
      <c r="G12">
        <v>15</v>
      </c>
      <c r="H12">
        <v>20</v>
      </c>
      <c r="J12" s="2">
        <f>SUM((E12*D12)+(F12*D12)+(G12*D12)+(H12*D12))</f>
        <v>575</v>
      </c>
      <c r="L12" s="8">
        <v>44113</v>
      </c>
      <c r="M12" s="9" t="s">
        <v>5</v>
      </c>
      <c r="N12" s="9">
        <v>50</v>
      </c>
      <c r="P12" s="1">
        <v>44113</v>
      </c>
      <c r="Q12" t="s">
        <v>24</v>
      </c>
      <c r="R12" t="s">
        <v>35</v>
      </c>
      <c r="S12" t="s">
        <v>17</v>
      </c>
    </row>
    <row r="13" spans="1:19" hidden="1" x14ac:dyDescent="0.2">
      <c r="A13" s="1">
        <v>44092</v>
      </c>
      <c r="B13" t="s">
        <v>23</v>
      </c>
      <c r="C13" t="str">
        <f>VLOOKUP(B13,Lookup!A:B,2,FALSE)</f>
        <v>Push</v>
      </c>
      <c r="D13">
        <v>10</v>
      </c>
      <c r="E13">
        <v>20</v>
      </c>
      <c r="F13">
        <v>25</v>
      </c>
      <c r="G13">
        <v>30</v>
      </c>
      <c r="H13">
        <v>35</v>
      </c>
      <c r="J13" s="2">
        <f>SUM((E13*D13)+(F13*D13)+(G13*D13)+(H13*D13))</f>
        <v>1100</v>
      </c>
      <c r="L13" s="8">
        <v>44116</v>
      </c>
      <c r="M13" s="9" t="s">
        <v>31</v>
      </c>
      <c r="N13" s="9">
        <v>50</v>
      </c>
      <c r="P13" s="1">
        <v>44116</v>
      </c>
      <c r="Q13" t="s">
        <v>77</v>
      </c>
      <c r="R13">
        <v>30</v>
      </c>
      <c r="S13" t="s">
        <v>17</v>
      </c>
    </row>
    <row r="14" spans="1:19" hidden="1" x14ac:dyDescent="0.2">
      <c r="A14" s="1">
        <v>44102</v>
      </c>
      <c r="B14" t="s">
        <v>20</v>
      </c>
      <c r="C14" t="str">
        <f>VLOOKUP(B14,Lookup!A:B,2,FALSE)</f>
        <v>Squat</v>
      </c>
      <c r="D14">
        <v>15</v>
      </c>
      <c r="E14">
        <v>20</v>
      </c>
      <c r="F14">
        <v>30</v>
      </c>
      <c r="G14">
        <v>30</v>
      </c>
      <c r="H14">
        <v>30</v>
      </c>
      <c r="J14" s="2">
        <f>SUM((E14*D14)+(F14*D14)+(G14*D14)+(H14*D14))</f>
        <v>1650</v>
      </c>
      <c r="L14" s="8">
        <v>44118</v>
      </c>
      <c r="M14" s="9" t="s">
        <v>7</v>
      </c>
      <c r="N14" s="9">
        <v>50</v>
      </c>
      <c r="P14" s="1">
        <v>44118</v>
      </c>
      <c r="Q14" t="s">
        <v>24</v>
      </c>
      <c r="R14" t="s">
        <v>35</v>
      </c>
      <c r="S14" t="s">
        <v>17</v>
      </c>
    </row>
    <row r="15" spans="1:19" hidden="1" x14ac:dyDescent="0.2">
      <c r="A15" s="1">
        <v>44102</v>
      </c>
      <c r="B15" t="s">
        <v>4</v>
      </c>
      <c r="C15" t="str">
        <f>VLOOKUP(B15,Lookup!A:B,2,FALSE)</f>
        <v>Push</v>
      </c>
      <c r="D15">
        <v>15</v>
      </c>
      <c r="E15">
        <v>20</v>
      </c>
      <c r="F15">
        <v>25</v>
      </c>
      <c r="G15">
        <v>20</v>
      </c>
      <c r="H15">
        <v>20</v>
      </c>
      <c r="J15" s="2">
        <f>SUM((E15*D15)+(F15*D15)+(G15*D15)+(H15*D15))</f>
        <v>1275</v>
      </c>
      <c r="L15" s="8">
        <v>44119</v>
      </c>
      <c r="M15" s="9" t="s">
        <v>7</v>
      </c>
      <c r="N15" s="9">
        <v>25</v>
      </c>
      <c r="P15" s="1">
        <v>44119</v>
      </c>
      <c r="Q15" t="s">
        <v>43</v>
      </c>
      <c r="R15" t="s">
        <v>42</v>
      </c>
      <c r="S15" t="s">
        <v>17</v>
      </c>
    </row>
    <row r="16" spans="1:19" hidden="1" x14ac:dyDescent="0.2">
      <c r="A16" s="1">
        <v>44102</v>
      </c>
      <c r="B16" t="s">
        <v>16</v>
      </c>
      <c r="C16" t="str">
        <f>VLOOKUP(B16,Lookup!A:B,2,FALSE)</f>
        <v>Hip-Hinge</v>
      </c>
      <c r="D16">
        <v>100</v>
      </c>
      <c r="E16" t="s">
        <v>6</v>
      </c>
      <c r="J16" s="2" t="s">
        <v>17</v>
      </c>
      <c r="L16" s="8">
        <v>44120</v>
      </c>
      <c r="M16" s="9" t="s">
        <v>7</v>
      </c>
      <c r="N16" s="9">
        <v>50</v>
      </c>
      <c r="P16" s="1">
        <v>44120</v>
      </c>
      <c r="Q16" t="s">
        <v>43</v>
      </c>
      <c r="R16" t="s">
        <v>42</v>
      </c>
      <c r="S16" t="s">
        <v>17</v>
      </c>
    </row>
    <row r="17" spans="1:19" hidden="1" x14ac:dyDescent="0.2">
      <c r="A17" s="1">
        <v>44104</v>
      </c>
      <c r="B17" t="s">
        <v>19</v>
      </c>
      <c r="C17" t="str">
        <f>VLOOKUP(B17,Lookup!A:B,2,FALSE)</f>
        <v>Hip-Hinge</v>
      </c>
      <c r="D17">
        <v>15</v>
      </c>
      <c r="E17">
        <v>30</v>
      </c>
      <c r="F17">
        <v>35</v>
      </c>
      <c r="G17">
        <v>40</v>
      </c>
      <c r="H17">
        <v>45</v>
      </c>
      <c r="J17" s="2">
        <f>SUM((E17*D17)+(F17*D17)+(G17*D17)+(H17*D17))</f>
        <v>2250</v>
      </c>
      <c r="L17" s="8">
        <v>44123</v>
      </c>
      <c r="M17" s="9" t="s">
        <v>31</v>
      </c>
      <c r="N17" s="9">
        <v>42</v>
      </c>
      <c r="P17" s="1">
        <v>44123</v>
      </c>
      <c r="Q17" t="s">
        <v>56</v>
      </c>
      <c r="R17">
        <v>30</v>
      </c>
      <c r="S17" t="s">
        <v>17</v>
      </c>
    </row>
    <row r="18" spans="1:19" hidden="1" x14ac:dyDescent="0.2">
      <c r="A18" s="1">
        <v>44104</v>
      </c>
      <c r="B18" t="s">
        <v>3</v>
      </c>
      <c r="C18" t="str">
        <f>VLOOKUP(B18,Lookup!A:B,2,FALSE)</f>
        <v>Pull</v>
      </c>
      <c r="D18">
        <v>15</v>
      </c>
      <c r="E18">
        <v>10</v>
      </c>
      <c r="F18">
        <v>10</v>
      </c>
      <c r="G18">
        <v>10</v>
      </c>
      <c r="H18">
        <v>10</v>
      </c>
      <c r="J18" s="2">
        <f>SUM((E18*D18)+(F18*D18)+(G18*D18)+(H18*D18))</f>
        <v>600</v>
      </c>
      <c r="L18" s="8">
        <v>44125</v>
      </c>
      <c r="M18" s="9" t="s">
        <v>7</v>
      </c>
      <c r="N18" s="9">
        <v>60</v>
      </c>
      <c r="P18" s="1">
        <v>44125</v>
      </c>
      <c r="Q18" t="s">
        <v>24</v>
      </c>
      <c r="R18" t="s">
        <v>35</v>
      </c>
      <c r="S18" t="s">
        <v>17</v>
      </c>
    </row>
    <row r="19" spans="1:19" hidden="1" x14ac:dyDescent="0.2">
      <c r="A19" s="1">
        <v>44104</v>
      </c>
      <c r="B19" t="s">
        <v>33</v>
      </c>
      <c r="C19" t="str">
        <f>VLOOKUP(B19,Lookup!A:B,2,FALSE)</f>
        <v>Squat</v>
      </c>
      <c r="D19">
        <v>15</v>
      </c>
      <c r="E19">
        <v>7.5</v>
      </c>
      <c r="F19">
        <v>7.5</v>
      </c>
      <c r="G19">
        <v>7.5</v>
      </c>
      <c r="J19" s="2">
        <f>SUM((E19*D19)+(F19*D19)+(G19*D19)+(H19*D19))</f>
        <v>337.5</v>
      </c>
      <c r="L19" s="8">
        <v>44127</v>
      </c>
      <c r="M19" s="9" t="s">
        <v>7</v>
      </c>
      <c r="N19" s="9">
        <v>60</v>
      </c>
      <c r="P19" s="1">
        <v>44126</v>
      </c>
      <c r="Q19" t="s">
        <v>43</v>
      </c>
      <c r="R19" t="s">
        <v>42</v>
      </c>
      <c r="S19" t="s">
        <v>17</v>
      </c>
    </row>
    <row r="20" spans="1:19" x14ac:dyDescent="0.2">
      <c r="A20" s="1">
        <v>44104</v>
      </c>
      <c r="B20" t="s">
        <v>34</v>
      </c>
      <c r="C20" t="str">
        <f>VLOOKUP(B20,Lookup!A:B,2,FALSE)</f>
        <v>Push</v>
      </c>
      <c r="D20">
        <v>15</v>
      </c>
      <c r="E20">
        <v>7.5</v>
      </c>
      <c r="F20">
        <v>7.5</v>
      </c>
      <c r="G20">
        <v>7.5</v>
      </c>
      <c r="H20">
        <v>7.5</v>
      </c>
      <c r="J20" s="2">
        <f>SUM((E20*D20)+(F20*D20)+(G20*D20)+(H20*D20))</f>
        <v>450</v>
      </c>
      <c r="L20" s="8">
        <v>44130</v>
      </c>
      <c r="M20" s="9" t="s">
        <v>5</v>
      </c>
      <c r="N20" s="9">
        <v>60</v>
      </c>
      <c r="P20" s="1">
        <v>44127</v>
      </c>
      <c r="Q20" t="s">
        <v>43</v>
      </c>
      <c r="R20" t="s">
        <v>42</v>
      </c>
      <c r="S20" t="s">
        <v>17</v>
      </c>
    </row>
    <row r="21" spans="1:19" hidden="1" x14ac:dyDescent="0.2">
      <c r="A21" s="1">
        <v>44105</v>
      </c>
      <c r="B21" t="s">
        <v>19</v>
      </c>
      <c r="C21" t="str">
        <f>VLOOKUP(B21,Lookup!A:B,2,FALSE)</f>
        <v>Hip-Hinge</v>
      </c>
      <c r="D21" t="s">
        <v>79</v>
      </c>
      <c r="E21">
        <v>30</v>
      </c>
      <c r="F21">
        <v>40</v>
      </c>
      <c r="G21">
        <v>50</v>
      </c>
      <c r="H21">
        <v>70</v>
      </c>
      <c r="I21">
        <v>80</v>
      </c>
      <c r="J21" s="2">
        <f>SUM((10*30)+(10*40)+(10*50)+(5*70)+(5*80))</f>
        <v>1950</v>
      </c>
      <c r="L21" s="8">
        <v>44132</v>
      </c>
      <c r="M21" s="9" t="s">
        <v>31</v>
      </c>
      <c r="N21" s="9">
        <v>50</v>
      </c>
      <c r="P21" s="1">
        <v>44130</v>
      </c>
      <c r="Q21" t="s">
        <v>43</v>
      </c>
      <c r="R21" t="s">
        <v>42</v>
      </c>
      <c r="S21" t="s">
        <v>17</v>
      </c>
    </row>
    <row r="22" spans="1:19" hidden="1" x14ac:dyDescent="0.2">
      <c r="A22" s="1">
        <v>44105</v>
      </c>
      <c r="B22" t="s">
        <v>20</v>
      </c>
      <c r="C22" t="str">
        <f>VLOOKUP(B22,Lookup!A:B,2,FALSE)</f>
        <v>Squat</v>
      </c>
      <c r="D22">
        <v>10</v>
      </c>
      <c r="E22">
        <v>20</v>
      </c>
      <c r="F22">
        <v>40</v>
      </c>
      <c r="G22">
        <v>50</v>
      </c>
      <c r="H22">
        <v>50</v>
      </c>
      <c r="J22" s="2">
        <f>SUM((E22*D22)+(F22*D22)+(G22*D22)+(H22*D22))</f>
        <v>1600</v>
      </c>
      <c r="L22" s="8">
        <v>44133</v>
      </c>
      <c r="M22" s="9" t="s">
        <v>61</v>
      </c>
      <c r="N22" s="9">
        <v>50</v>
      </c>
      <c r="P22" s="1">
        <v>44133</v>
      </c>
      <c r="Q22" t="s">
        <v>43</v>
      </c>
      <c r="R22" t="s">
        <v>42</v>
      </c>
      <c r="S22" t="s">
        <v>17</v>
      </c>
    </row>
    <row r="23" spans="1:19" x14ac:dyDescent="0.2">
      <c r="A23" s="1">
        <v>44105</v>
      </c>
      <c r="B23" t="s">
        <v>34</v>
      </c>
      <c r="C23" t="str">
        <f>VLOOKUP(B23,Lookup!A:B,2,FALSE)</f>
        <v>Push</v>
      </c>
      <c r="D23" t="s">
        <v>81</v>
      </c>
      <c r="E23">
        <v>8</v>
      </c>
      <c r="F23">
        <v>10</v>
      </c>
      <c r="G23">
        <v>12</v>
      </c>
      <c r="H23">
        <v>14</v>
      </c>
      <c r="J23" s="2">
        <f>SUM((12*8)+(12*10)+(12*12)+(10*14))</f>
        <v>500</v>
      </c>
      <c r="L23" s="8">
        <v>44134</v>
      </c>
      <c r="M23" s="9" t="s">
        <v>5</v>
      </c>
      <c r="N23" s="9">
        <v>60</v>
      </c>
      <c r="P23" s="1">
        <v>44132</v>
      </c>
      <c r="Q23" t="s">
        <v>75</v>
      </c>
      <c r="R23">
        <v>30</v>
      </c>
      <c r="S23" t="s">
        <v>17</v>
      </c>
    </row>
    <row r="24" spans="1:19" hidden="1" x14ac:dyDescent="0.2">
      <c r="A24" s="1">
        <v>44106</v>
      </c>
      <c r="B24" t="s">
        <v>20</v>
      </c>
      <c r="C24" t="str">
        <f>VLOOKUP(B24,Lookup!A:B,2,FALSE)</f>
        <v>Squat</v>
      </c>
      <c r="D24">
        <v>15</v>
      </c>
      <c r="E24">
        <v>20</v>
      </c>
      <c r="F24">
        <v>40</v>
      </c>
      <c r="G24">
        <v>40</v>
      </c>
      <c r="H24">
        <v>40</v>
      </c>
      <c r="J24" s="2">
        <f>SUM((E24*D24)+(F24*D24)+(G24*D24)+(H24*D24))</f>
        <v>2100</v>
      </c>
      <c r="L24" s="8">
        <v>44137</v>
      </c>
      <c r="M24" s="9" t="s">
        <v>7</v>
      </c>
      <c r="N24" s="9">
        <v>69</v>
      </c>
      <c r="P24" s="1">
        <v>44134</v>
      </c>
      <c r="Q24" t="s">
        <v>24</v>
      </c>
      <c r="R24" t="s">
        <v>35</v>
      </c>
      <c r="S24" t="s">
        <v>17</v>
      </c>
    </row>
    <row r="25" spans="1:19" hidden="1" x14ac:dyDescent="0.2">
      <c r="A25" s="1">
        <v>44106</v>
      </c>
      <c r="B25" t="s">
        <v>21</v>
      </c>
      <c r="C25" t="str">
        <f>VLOOKUP(B25,Lookup!A:B,2,FALSE)</f>
        <v>Pull</v>
      </c>
      <c r="D25">
        <v>15</v>
      </c>
      <c r="E25">
        <v>15</v>
      </c>
      <c r="F25">
        <v>20</v>
      </c>
      <c r="G25">
        <v>20</v>
      </c>
      <c r="H25">
        <v>25</v>
      </c>
      <c r="J25" s="2">
        <f>SUM((E25*D25)+(F25*D25)+(G25*D25)+(H25*D25))</f>
        <v>1200</v>
      </c>
      <c r="L25" s="8">
        <v>44139</v>
      </c>
      <c r="M25" s="9" t="s">
        <v>5</v>
      </c>
      <c r="N25" s="9">
        <v>60</v>
      </c>
      <c r="P25" s="1">
        <v>44137</v>
      </c>
      <c r="Q25" t="s">
        <v>43</v>
      </c>
      <c r="R25" t="s">
        <v>42</v>
      </c>
      <c r="S25" t="s">
        <v>17</v>
      </c>
    </row>
    <row r="26" spans="1:19" hidden="1" x14ac:dyDescent="0.2">
      <c r="A26" s="1">
        <v>44106</v>
      </c>
      <c r="B26" t="s">
        <v>36</v>
      </c>
      <c r="C26" t="str">
        <f>VLOOKUP(B26,Lookup!A:B,2,FALSE)</f>
        <v>Hip-Hinge</v>
      </c>
      <c r="D26">
        <v>15</v>
      </c>
      <c r="E26">
        <v>20</v>
      </c>
      <c r="F26">
        <v>24</v>
      </c>
      <c r="G26">
        <v>24</v>
      </c>
      <c r="H26">
        <v>28</v>
      </c>
      <c r="J26" s="2">
        <f>SUM((E26*D26)+(F26*D26)+(G26*D26)+(H26*D26))</f>
        <v>1440</v>
      </c>
      <c r="L26" s="8">
        <v>44140</v>
      </c>
      <c r="M26" s="9" t="s">
        <v>61</v>
      </c>
      <c r="N26" s="9">
        <v>75</v>
      </c>
      <c r="P26" s="1">
        <v>44139</v>
      </c>
      <c r="Q26" t="s">
        <v>43</v>
      </c>
      <c r="R26" t="s">
        <v>42</v>
      </c>
      <c r="S26" t="s">
        <v>17</v>
      </c>
    </row>
    <row r="27" spans="1:19" hidden="1" x14ac:dyDescent="0.2">
      <c r="A27" s="1">
        <v>44106</v>
      </c>
      <c r="B27" t="s">
        <v>41</v>
      </c>
      <c r="C27" t="str">
        <f>VLOOKUP(B27,Lookup!A:B,2,FALSE)</f>
        <v>Hip-Hinge</v>
      </c>
      <c r="D27">
        <v>15</v>
      </c>
      <c r="E27" t="s">
        <v>6</v>
      </c>
      <c r="F27" t="s">
        <v>6</v>
      </c>
      <c r="G27" t="s">
        <v>6</v>
      </c>
      <c r="H27" t="s">
        <v>6</v>
      </c>
      <c r="J27" s="2" t="s">
        <v>17</v>
      </c>
      <c r="L27" s="8">
        <v>44143</v>
      </c>
      <c r="M27" s="9" t="s">
        <v>31</v>
      </c>
      <c r="N27" s="9">
        <v>50</v>
      </c>
      <c r="P27" s="1">
        <v>44140</v>
      </c>
      <c r="Q27" t="s">
        <v>75</v>
      </c>
      <c r="R27">
        <v>20</v>
      </c>
      <c r="S27">
        <v>3</v>
      </c>
    </row>
    <row r="28" spans="1:19" hidden="1" x14ac:dyDescent="0.2">
      <c r="A28" s="1">
        <v>44109</v>
      </c>
      <c r="B28" t="s">
        <v>50</v>
      </c>
      <c r="C28" t="str">
        <f>VLOOKUP(B28,Lookup!A:B,2,FALSE)</f>
        <v>Squat</v>
      </c>
      <c r="D28">
        <v>12</v>
      </c>
      <c r="E28">
        <v>12.5</v>
      </c>
      <c r="F28">
        <v>12.5</v>
      </c>
      <c r="G28">
        <v>12.5</v>
      </c>
      <c r="H28">
        <v>15</v>
      </c>
      <c r="J28" s="2">
        <f>SUM((E28*D28)+(F28*D28)+(G28*D28)+(H28*D28))</f>
        <v>630</v>
      </c>
      <c r="L28" s="8">
        <v>44144</v>
      </c>
      <c r="M28" s="9" t="s">
        <v>5</v>
      </c>
      <c r="N28" s="9">
        <v>60</v>
      </c>
      <c r="P28" s="1">
        <v>44143</v>
      </c>
      <c r="Q28" t="s">
        <v>43</v>
      </c>
      <c r="R28" t="s">
        <v>42</v>
      </c>
      <c r="S28" t="s">
        <v>17</v>
      </c>
    </row>
    <row r="29" spans="1:19" hidden="1" x14ac:dyDescent="0.2">
      <c r="A29" s="1">
        <v>44109</v>
      </c>
      <c r="B29" t="s">
        <v>21</v>
      </c>
      <c r="C29" t="str">
        <f>IFERROR(VLOOKUP(B29,Lookup!A:B,2,FALSE),"")</f>
        <v>Pull</v>
      </c>
      <c r="D29">
        <v>12</v>
      </c>
      <c r="E29">
        <v>20</v>
      </c>
      <c r="F29">
        <v>25</v>
      </c>
      <c r="G29">
        <v>30</v>
      </c>
      <c r="H29">
        <v>30</v>
      </c>
      <c r="J29" s="2">
        <f>SUM((E29*D29)+(F29*D29)+(G29*D29)+(H29*D29))</f>
        <v>1260</v>
      </c>
      <c r="L29" s="8">
        <v>44146</v>
      </c>
      <c r="M29" s="9" t="s">
        <v>7</v>
      </c>
      <c r="N29" s="9">
        <v>75</v>
      </c>
      <c r="P29" s="1">
        <v>44144</v>
      </c>
      <c r="Q29" t="s">
        <v>43</v>
      </c>
      <c r="R29" t="s">
        <v>42</v>
      </c>
      <c r="S29" t="s">
        <v>17</v>
      </c>
    </row>
    <row r="30" spans="1:19" hidden="1" x14ac:dyDescent="0.2">
      <c r="A30" s="1">
        <v>44109</v>
      </c>
      <c r="B30" t="s">
        <v>44</v>
      </c>
      <c r="C30" t="str">
        <f>IFERROR(VLOOKUP(B30,Lookup!A:B,2,FALSE),"")</f>
        <v>Hip-Hinge</v>
      </c>
      <c r="D30">
        <v>12</v>
      </c>
      <c r="E30">
        <v>40</v>
      </c>
      <c r="F30">
        <v>48</v>
      </c>
      <c r="G30">
        <v>56</v>
      </c>
      <c r="H30">
        <v>56</v>
      </c>
      <c r="J30" s="2">
        <f>SUM((E30*D30)+(F30*D30)+(G30*D30)+(H30*D30))</f>
        <v>2400</v>
      </c>
      <c r="L30" s="8">
        <v>44148</v>
      </c>
      <c r="M30" s="9" t="s">
        <v>7</v>
      </c>
      <c r="N30" s="9">
        <v>60</v>
      </c>
      <c r="P30" s="1">
        <v>44146</v>
      </c>
      <c r="Q30" t="s">
        <v>43</v>
      </c>
      <c r="R30" t="s">
        <v>42</v>
      </c>
      <c r="S30" t="s">
        <v>17</v>
      </c>
    </row>
    <row r="31" spans="1:19" hidden="1" x14ac:dyDescent="0.2">
      <c r="A31" s="1">
        <v>44109</v>
      </c>
      <c r="B31" t="s">
        <v>45</v>
      </c>
      <c r="C31" t="str">
        <f>IFERROR(VLOOKUP(B31,Lookup!A:B,2,FALSE),"")</f>
        <v>Push</v>
      </c>
      <c r="D31">
        <v>12</v>
      </c>
      <c r="E31" t="s">
        <v>6</v>
      </c>
      <c r="F31" t="s">
        <v>6</v>
      </c>
      <c r="G31" t="s">
        <v>6</v>
      </c>
      <c r="H31" t="s">
        <v>6</v>
      </c>
      <c r="J31" s="2" t="s">
        <v>17</v>
      </c>
      <c r="L31" s="8">
        <v>44152</v>
      </c>
      <c r="M31" s="9" t="s">
        <v>31</v>
      </c>
      <c r="N31" s="9">
        <v>57.8</v>
      </c>
      <c r="P31" s="1">
        <v>44148</v>
      </c>
      <c r="Q31" t="s">
        <v>43</v>
      </c>
      <c r="R31" t="s">
        <v>42</v>
      </c>
      <c r="S31" t="s">
        <v>17</v>
      </c>
    </row>
    <row r="32" spans="1:19" hidden="1" x14ac:dyDescent="0.2">
      <c r="A32" s="1">
        <v>44111</v>
      </c>
      <c r="B32" t="s">
        <v>51</v>
      </c>
      <c r="C32" t="str">
        <f>IFERROR(VLOOKUP(B32,Lookup!A:B,2,FALSE),"")</f>
        <v>Squat</v>
      </c>
      <c r="D32">
        <v>12</v>
      </c>
      <c r="E32">
        <v>24</v>
      </c>
      <c r="F32">
        <v>24</v>
      </c>
      <c r="G32">
        <v>24</v>
      </c>
      <c r="H32">
        <v>24</v>
      </c>
      <c r="J32" s="2">
        <f t="shared" ref="J32:J38" si="0">SUM((E32*D32)+(F32*D32)+(G32*D32)+(H32*D32))</f>
        <v>1152</v>
      </c>
      <c r="L32" s="8">
        <v>44154</v>
      </c>
      <c r="M32" s="9" t="s">
        <v>31</v>
      </c>
      <c r="N32" s="9">
        <v>40</v>
      </c>
      <c r="P32" s="1">
        <v>44152</v>
      </c>
      <c r="Q32" t="s">
        <v>75</v>
      </c>
      <c r="R32">
        <v>30</v>
      </c>
      <c r="S32" t="s">
        <v>17</v>
      </c>
    </row>
    <row r="33" spans="1:19" hidden="1" x14ac:dyDescent="0.2">
      <c r="A33" s="1">
        <v>44111</v>
      </c>
      <c r="B33" t="s">
        <v>52</v>
      </c>
      <c r="C33" t="str">
        <f>IFERROR(VLOOKUP(B33,Lookup!A:B,2,FALSE),"")</f>
        <v>Pull</v>
      </c>
      <c r="D33">
        <v>12</v>
      </c>
      <c r="E33">
        <v>10</v>
      </c>
      <c r="F33">
        <v>10</v>
      </c>
      <c r="G33">
        <v>10</v>
      </c>
      <c r="J33" s="2">
        <f t="shared" si="0"/>
        <v>360</v>
      </c>
      <c r="L33" s="8">
        <v>44160</v>
      </c>
      <c r="M33" s="9" t="s">
        <v>7</v>
      </c>
      <c r="N33" s="9">
        <v>70</v>
      </c>
      <c r="P33" s="1">
        <v>44154</v>
      </c>
      <c r="Q33" t="s">
        <v>68</v>
      </c>
      <c r="S33" t="s">
        <v>17</v>
      </c>
    </row>
    <row r="34" spans="1:19" hidden="1" x14ac:dyDescent="0.2">
      <c r="A34" s="1">
        <v>44111</v>
      </c>
      <c r="B34" t="s">
        <v>16</v>
      </c>
      <c r="C34" t="str">
        <f>IFERROR(VLOOKUP(B34,Lookup!A:B,2,FALSE),"")</f>
        <v>Hip-Hinge</v>
      </c>
      <c r="D34">
        <v>12</v>
      </c>
      <c r="E34">
        <v>15</v>
      </c>
      <c r="F34">
        <v>20</v>
      </c>
      <c r="G34">
        <v>25</v>
      </c>
      <c r="H34">
        <v>25</v>
      </c>
      <c r="J34" s="2">
        <f t="shared" si="0"/>
        <v>1020</v>
      </c>
      <c r="L34" s="8">
        <v>44160</v>
      </c>
      <c r="M34" s="9" t="s">
        <v>31</v>
      </c>
      <c r="N34" s="9">
        <v>40</v>
      </c>
      <c r="P34" s="1">
        <v>44165</v>
      </c>
      <c r="Q34" t="s">
        <v>43</v>
      </c>
      <c r="R34" t="s">
        <v>42</v>
      </c>
      <c r="S34" t="s">
        <v>17</v>
      </c>
    </row>
    <row r="35" spans="1:19" hidden="1" x14ac:dyDescent="0.2">
      <c r="A35" s="1">
        <v>44112</v>
      </c>
      <c r="B35" t="s">
        <v>46</v>
      </c>
      <c r="C35" t="str">
        <f>IFERROR(VLOOKUP(B35,Lookup!A:B,2,FALSE),"")</f>
        <v>Push</v>
      </c>
      <c r="D35">
        <v>12</v>
      </c>
      <c r="E35">
        <v>20</v>
      </c>
      <c r="F35">
        <v>30</v>
      </c>
      <c r="G35">
        <v>40</v>
      </c>
      <c r="H35">
        <v>50</v>
      </c>
      <c r="J35" s="2">
        <f t="shared" si="0"/>
        <v>1680</v>
      </c>
      <c r="L35" s="8">
        <v>44162</v>
      </c>
      <c r="M35" s="9" t="s">
        <v>5</v>
      </c>
      <c r="N35" s="9">
        <v>66</v>
      </c>
      <c r="P35" s="1">
        <v>44167</v>
      </c>
      <c r="Q35" t="s">
        <v>75</v>
      </c>
      <c r="R35">
        <v>30</v>
      </c>
      <c r="S35" t="s">
        <v>17</v>
      </c>
    </row>
    <row r="36" spans="1:19" hidden="1" x14ac:dyDescent="0.2">
      <c r="A36" s="1">
        <v>44112</v>
      </c>
      <c r="B36" t="s">
        <v>3</v>
      </c>
      <c r="C36" t="str">
        <f>IFERROR(VLOOKUP(B36,Lookup!A:B,2,FALSE),"")</f>
        <v>Pull</v>
      </c>
      <c r="D36">
        <v>12</v>
      </c>
      <c r="E36">
        <v>12</v>
      </c>
      <c r="F36">
        <v>14</v>
      </c>
      <c r="G36">
        <v>14</v>
      </c>
      <c r="H36">
        <v>14</v>
      </c>
      <c r="J36" s="2">
        <f t="shared" si="0"/>
        <v>648</v>
      </c>
      <c r="L36" s="8">
        <v>44165</v>
      </c>
      <c r="M36" s="9" t="s">
        <v>7</v>
      </c>
      <c r="N36" s="9">
        <v>69</v>
      </c>
      <c r="P36" s="1">
        <v>44173</v>
      </c>
      <c r="Q36" t="s">
        <v>43</v>
      </c>
      <c r="R36">
        <v>30</v>
      </c>
      <c r="S36" t="s">
        <v>17</v>
      </c>
    </row>
    <row r="37" spans="1:19" hidden="1" x14ac:dyDescent="0.2">
      <c r="A37" s="1">
        <v>44112</v>
      </c>
      <c r="B37" t="s">
        <v>19</v>
      </c>
      <c r="C37" t="str">
        <f>IFERROR(VLOOKUP(B37,Lookup!A:B,2,FALSE),"")</f>
        <v>Hip-Hinge</v>
      </c>
      <c r="D37">
        <v>12</v>
      </c>
      <c r="E37">
        <v>30</v>
      </c>
      <c r="F37">
        <v>40</v>
      </c>
      <c r="G37">
        <v>50</v>
      </c>
      <c r="H37">
        <v>60</v>
      </c>
      <c r="J37" s="2">
        <f t="shared" si="0"/>
        <v>2160</v>
      </c>
      <c r="L37" s="8">
        <v>44173</v>
      </c>
      <c r="M37" s="9" t="s">
        <v>5</v>
      </c>
      <c r="N37" s="9">
        <v>60</v>
      </c>
      <c r="P37" s="1">
        <v>44177</v>
      </c>
      <c r="Q37" t="s">
        <v>75</v>
      </c>
      <c r="R37">
        <v>30</v>
      </c>
      <c r="S37" t="s">
        <v>17</v>
      </c>
    </row>
    <row r="38" spans="1:19" hidden="1" x14ac:dyDescent="0.2">
      <c r="A38" s="1">
        <v>44112</v>
      </c>
      <c r="B38" t="s">
        <v>50</v>
      </c>
      <c r="C38" t="str">
        <f>IFERROR(VLOOKUP(B38,Lookup!A:B,2,FALSE),"")</f>
        <v>Squat</v>
      </c>
      <c r="D38">
        <v>12</v>
      </c>
      <c r="E38">
        <v>16</v>
      </c>
      <c r="F38">
        <v>18</v>
      </c>
      <c r="G38">
        <v>18</v>
      </c>
      <c r="H38">
        <v>20</v>
      </c>
      <c r="J38" s="2">
        <f t="shared" si="0"/>
        <v>864</v>
      </c>
      <c r="L38" s="8">
        <v>44177</v>
      </c>
      <c r="M38" s="9" t="s">
        <v>31</v>
      </c>
      <c r="N38" s="9">
        <v>50</v>
      </c>
      <c r="P38" s="1">
        <v>44179</v>
      </c>
      <c r="Q38" t="s">
        <v>75</v>
      </c>
      <c r="R38">
        <v>30</v>
      </c>
      <c r="S38" t="s">
        <v>17</v>
      </c>
    </row>
    <row r="39" spans="1:19" hidden="1" x14ac:dyDescent="0.2">
      <c r="A39" s="1">
        <v>44113</v>
      </c>
      <c r="B39" t="s">
        <v>45</v>
      </c>
      <c r="C39" t="str">
        <f>IFERROR(VLOOKUP(B39,Lookup!A:B,2,FALSE),"")</f>
        <v>Push</v>
      </c>
      <c r="D39">
        <v>12</v>
      </c>
      <c r="E39" t="s">
        <v>6</v>
      </c>
      <c r="F39" t="s">
        <v>6</v>
      </c>
      <c r="G39" t="s">
        <v>6</v>
      </c>
      <c r="H39" t="s">
        <v>6</v>
      </c>
      <c r="J39" s="2" t="s">
        <v>17</v>
      </c>
      <c r="L39" s="8">
        <v>44179</v>
      </c>
      <c r="M39" s="9" t="s">
        <v>31</v>
      </c>
      <c r="N39" s="9">
        <v>50</v>
      </c>
      <c r="P39" s="1">
        <v>44312</v>
      </c>
      <c r="Q39" t="s">
        <v>75</v>
      </c>
      <c r="R39">
        <v>30</v>
      </c>
      <c r="S39" t="s">
        <v>17</v>
      </c>
    </row>
    <row r="40" spans="1:19" hidden="1" x14ac:dyDescent="0.2">
      <c r="A40" s="1">
        <v>44113</v>
      </c>
      <c r="B40" t="s">
        <v>3</v>
      </c>
      <c r="C40" t="str">
        <f>IFERROR(VLOOKUP(B40,Lookup!A:B,2,FALSE),"")</f>
        <v>Pull</v>
      </c>
      <c r="D40">
        <v>12</v>
      </c>
      <c r="E40">
        <v>10</v>
      </c>
      <c r="F40" s="4">
        <v>12.5</v>
      </c>
      <c r="G40" s="4">
        <v>12.5</v>
      </c>
      <c r="H40" s="4">
        <v>12.5</v>
      </c>
      <c r="I40" s="4"/>
      <c r="J40" s="2">
        <f>SUM((E40*D40)+(F40*D40)+(G40*D40)+(H40*D40))</f>
        <v>570</v>
      </c>
      <c r="L40" s="8">
        <v>44312</v>
      </c>
      <c r="M40" s="9" t="s">
        <v>31</v>
      </c>
      <c r="N40" s="9">
        <v>45.7</v>
      </c>
      <c r="P40" s="1">
        <v>44314</v>
      </c>
      <c r="Q40" t="s">
        <v>43</v>
      </c>
      <c r="R40">
        <v>40</v>
      </c>
      <c r="S40" t="s">
        <v>17</v>
      </c>
    </row>
    <row r="41" spans="1:19" hidden="1" x14ac:dyDescent="0.2">
      <c r="A41" s="1">
        <v>44113</v>
      </c>
      <c r="B41" t="s">
        <v>16</v>
      </c>
      <c r="C41" t="str">
        <f>IFERROR(VLOOKUP(B41,Lookup!A:B,2,FALSE),"")</f>
        <v>Hip-Hinge</v>
      </c>
      <c r="D41">
        <v>100</v>
      </c>
      <c r="E41" t="s">
        <v>6</v>
      </c>
      <c r="J41" s="2" t="s">
        <v>17</v>
      </c>
      <c r="L41" s="8">
        <v>44314</v>
      </c>
      <c r="M41" s="9" t="s">
        <v>7</v>
      </c>
      <c r="N41" s="9">
        <v>50</v>
      </c>
      <c r="P41" s="1">
        <v>44316</v>
      </c>
      <c r="Q41" t="s">
        <v>75</v>
      </c>
      <c r="R41">
        <v>20</v>
      </c>
      <c r="S41">
        <v>2</v>
      </c>
    </row>
    <row r="42" spans="1:19" hidden="1" x14ac:dyDescent="0.2">
      <c r="A42" s="1">
        <v>44113</v>
      </c>
      <c r="B42" t="s">
        <v>20</v>
      </c>
      <c r="C42" t="str">
        <f>IFERROR(VLOOKUP(B42,Lookup!A:B,2,FALSE),"")</f>
        <v>Squat</v>
      </c>
      <c r="D42">
        <v>12</v>
      </c>
      <c r="E42">
        <v>20</v>
      </c>
      <c r="F42">
        <v>40</v>
      </c>
      <c r="G42">
        <v>60</v>
      </c>
      <c r="H42">
        <v>80</v>
      </c>
      <c r="J42" s="2">
        <f>SUM((E42*D42)+(F42*D42)+(G42*D42)+(H42*D42))</f>
        <v>2400</v>
      </c>
      <c r="L42" s="8">
        <v>44316</v>
      </c>
      <c r="M42" s="9" t="s">
        <v>31</v>
      </c>
      <c r="N42" s="9">
        <v>40</v>
      </c>
      <c r="P42" s="1">
        <v>44289</v>
      </c>
      <c r="Q42" t="s">
        <v>98</v>
      </c>
      <c r="R42">
        <v>20</v>
      </c>
      <c r="S42">
        <v>2</v>
      </c>
    </row>
    <row r="43" spans="1:19" hidden="1" x14ac:dyDescent="0.2">
      <c r="A43" s="1">
        <v>44116</v>
      </c>
      <c r="B43" t="s">
        <v>4</v>
      </c>
      <c r="C43" t="str">
        <f>IFERROR(VLOOKUP(B43,Lookup!A:B,2,FALSE),"")</f>
        <v>Push</v>
      </c>
      <c r="D43">
        <v>8</v>
      </c>
      <c r="E43">
        <v>20</v>
      </c>
      <c r="F43">
        <v>25</v>
      </c>
      <c r="G43">
        <v>25</v>
      </c>
      <c r="H43">
        <v>30</v>
      </c>
      <c r="J43" s="2">
        <f>SUM((E43*D43)+(F43*D43)+(G43*D43)+(H43*D43))</f>
        <v>800</v>
      </c>
      <c r="L43" s="8">
        <v>44289</v>
      </c>
      <c r="M43" s="9" t="s">
        <v>31</v>
      </c>
      <c r="N43" s="9">
        <v>50.1</v>
      </c>
      <c r="P43" s="1">
        <v>44291</v>
      </c>
      <c r="Q43" t="s">
        <v>76</v>
      </c>
      <c r="R43">
        <v>50</v>
      </c>
      <c r="S43" t="s">
        <v>17</v>
      </c>
    </row>
    <row r="44" spans="1:19" hidden="1" x14ac:dyDescent="0.2">
      <c r="A44" s="1">
        <v>44116</v>
      </c>
      <c r="B44" t="s">
        <v>8</v>
      </c>
      <c r="C44" t="str">
        <f>IFERROR(VLOOKUP(B44,Lookup!A:B,2,FALSE),"")</f>
        <v>Pull</v>
      </c>
      <c r="D44">
        <v>5</v>
      </c>
      <c r="E44" t="s">
        <v>6</v>
      </c>
      <c r="F44" t="s">
        <v>6</v>
      </c>
      <c r="J44" s="2" t="s">
        <v>17</v>
      </c>
      <c r="L44" s="8">
        <v>44291</v>
      </c>
      <c r="M44" s="9" t="s">
        <v>5</v>
      </c>
      <c r="N44" s="9">
        <v>59</v>
      </c>
      <c r="P44" s="1">
        <v>44326</v>
      </c>
      <c r="Q44" t="s">
        <v>76</v>
      </c>
      <c r="R44">
        <v>30</v>
      </c>
      <c r="S44" t="s">
        <v>17</v>
      </c>
    </row>
    <row r="45" spans="1:19" hidden="1" x14ac:dyDescent="0.2">
      <c r="A45" s="1">
        <v>44116</v>
      </c>
      <c r="B45" t="s">
        <v>16</v>
      </c>
      <c r="C45" t="str">
        <f>IFERROR(VLOOKUP(B45,Lookup!A:B,2,FALSE),"")</f>
        <v>Hip-Hinge</v>
      </c>
      <c r="D45">
        <v>75</v>
      </c>
      <c r="E45" t="s">
        <v>6</v>
      </c>
      <c r="J45" s="2" t="s">
        <v>17</v>
      </c>
      <c r="L45" s="8">
        <v>44323</v>
      </c>
      <c r="M45" s="9" t="s">
        <v>5</v>
      </c>
      <c r="N45" s="9">
        <v>79</v>
      </c>
      <c r="P45" s="1">
        <v>44328</v>
      </c>
      <c r="Q45" t="s">
        <v>24</v>
      </c>
      <c r="R45" t="s">
        <v>35</v>
      </c>
      <c r="S45" t="s">
        <v>17</v>
      </c>
    </row>
    <row r="46" spans="1:19" hidden="1" x14ac:dyDescent="0.2">
      <c r="A46" s="1">
        <v>44116</v>
      </c>
      <c r="B46" t="s">
        <v>20</v>
      </c>
      <c r="C46" t="str">
        <f>IFERROR(VLOOKUP(B46,Lookup!A:B,2,FALSE),"")</f>
        <v>Squat</v>
      </c>
      <c r="D46">
        <v>8</v>
      </c>
      <c r="E46">
        <v>20</v>
      </c>
      <c r="F46">
        <v>50</v>
      </c>
      <c r="G46">
        <v>70</v>
      </c>
      <c r="H46">
        <v>90</v>
      </c>
      <c r="J46" s="2">
        <f>SUM((E46*D46)+(F46*D46)+(G46*D46)+(H46*D46))</f>
        <v>1840</v>
      </c>
      <c r="L46" s="8">
        <v>44326</v>
      </c>
      <c r="M46" s="9" t="s">
        <v>31</v>
      </c>
      <c r="N46" s="9">
        <v>43.7</v>
      </c>
      <c r="P46" s="1">
        <v>44330</v>
      </c>
      <c r="Q46" t="s">
        <v>105</v>
      </c>
      <c r="R46">
        <v>30</v>
      </c>
      <c r="S46" t="s">
        <v>17</v>
      </c>
    </row>
    <row r="47" spans="1:19" x14ac:dyDescent="0.2">
      <c r="A47" s="1">
        <v>44118</v>
      </c>
      <c r="B47" t="s">
        <v>34</v>
      </c>
      <c r="C47" t="str">
        <f>IFERROR(VLOOKUP(B47,Lookup!A:B,2,FALSE),"")</f>
        <v>Push</v>
      </c>
      <c r="D47">
        <v>8</v>
      </c>
      <c r="E47">
        <v>12.5</v>
      </c>
      <c r="F47">
        <v>15</v>
      </c>
      <c r="G47">
        <v>15</v>
      </c>
      <c r="H47">
        <v>12.5</v>
      </c>
      <c r="J47" s="2">
        <f>SUM((E47*D47)+(F47*D47)+(G47*D47)+(H47*D47))</f>
        <v>440</v>
      </c>
      <c r="L47" s="8">
        <v>44328</v>
      </c>
      <c r="M47" s="9" t="s">
        <v>7</v>
      </c>
      <c r="N47" s="9">
        <v>60</v>
      </c>
      <c r="P47" s="1">
        <v>44333</v>
      </c>
      <c r="Q47" t="s">
        <v>107</v>
      </c>
      <c r="R47">
        <v>30</v>
      </c>
      <c r="S47" t="s">
        <v>17</v>
      </c>
    </row>
    <row r="48" spans="1:19" hidden="1" x14ac:dyDescent="0.2">
      <c r="A48" s="1">
        <v>44118</v>
      </c>
      <c r="B48" t="s">
        <v>3</v>
      </c>
      <c r="C48" t="str">
        <f>IFERROR(VLOOKUP(B48,Lookup!A:B,2,FALSE),"")</f>
        <v>Pull</v>
      </c>
      <c r="D48">
        <v>8</v>
      </c>
      <c r="E48">
        <v>15</v>
      </c>
      <c r="F48">
        <v>17.5</v>
      </c>
      <c r="G48">
        <v>20</v>
      </c>
      <c r="H48">
        <v>22.5</v>
      </c>
      <c r="J48" s="2">
        <f t="shared" ref="J48:J50" si="1">SUM((E48*D48)+(F48*D48)+(G48*D48)+(H48*D48))</f>
        <v>600</v>
      </c>
      <c r="L48" s="8">
        <v>44330</v>
      </c>
      <c r="M48" s="9" t="s">
        <v>7</v>
      </c>
      <c r="N48" s="9">
        <v>57</v>
      </c>
      <c r="P48" s="1">
        <v>44335</v>
      </c>
      <c r="Q48" t="s">
        <v>24</v>
      </c>
      <c r="R48" t="s">
        <v>35</v>
      </c>
      <c r="S48" t="s">
        <v>17</v>
      </c>
    </row>
    <row r="49" spans="1:19" hidden="1" x14ac:dyDescent="0.2">
      <c r="A49" s="1">
        <v>44118</v>
      </c>
      <c r="B49" t="s">
        <v>19</v>
      </c>
      <c r="C49" t="str">
        <f>IFERROR(VLOOKUP(B49,Lookup!A:B,2,FALSE),"")</f>
        <v>Hip-Hinge</v>
      </c>
      <c r="D49">
        <v>8</v>
      </c>
      <c r="E49">
        <v>30</v>
      </c>
      <c r="F49">
        <v>60</v>
      </c>
      <c r="G49">
        <v>80</v>
      </c>
      <c r="H49">
        <v>100</v>
      </c>
      <c r="J49" s="2">
        <f t="shared" si="1"/>
        <v>2160</v>
      </c>
      <c r="L49" s="8">
        <v>44333</v>
      </c>
      <c r="M49" s="9" t="s">
        <v>31</v>
      </c>
      <c r="N49" s="9">
        <v>43.6</v>
      </c>
      <c r="P49" s="1">
        <v>44340</v>
      </c>
      <c r="Q49" t="s">
        <v>105</v>
      </c>
      <c r="R49">
        <v>30</v>
      </c>
      <c r="S49" t="s">
        <v>17</v>
      </c>
    </row>
    <row r="50" spans="1:19" hidden="1" x14ac:dyDescent="0.2">
      <c r="A50" s="1">
        <v>44118</v>
      </c>
      <c r="B50" t="s">
        <v>33</v>
      </c>
      <c r="C50" t="str">
        <f>IFERROR(VLOOKUP(B50,Lookup!A:B,2,FALSE),"")</f>
        <v>Squat</v>
      </c>
      <c r="D50">
        <v>8</v>
      </c>
      <c r="E50">
        <v>10</v>
      </c>
      <c r="F50">
        <v>12.5</v>
      </c>
      <c r="G50">
        <v>12.5</v>
      </c>
      <c r="H50">
        <v>12.5</v>
      </c>
      <c r="J50" s="2">
        <f t="shared" si="1"/>
        <v>380</v>
      </c>
      <c r="L50" s="8">
        <v>44335</v>
      </c>
      <c r="M50" s="9" t="s">
        <v>7</v>
      </c>
      <c r="N50" s="9">
        <v>67</v>
      </c>
      <c r="P50" s="1">
        <v>44342</v>
      </c>
      <c r="Q50" t="s">
        <v>105</v>
      </c>
      <c r="R50">
        <v>30</v>
      </c>
      <c r="S50" t="s">
        <v>17</v>
      </c>
    </row>
    <row r="51" spans="1:19" hidden="1" x14ac:dyDescent="0.2">
      <c r="A51" s="1">
        <v>44119</v>
      </c>
      <c r="B51" t="s">
        <v>46</v>
      </c>
      <c r="C51" t="str">
        <f>IFERROR(VLOOKUP(B51,Lookup!A:B,2,FALSE),"")</f>
        <v>Push</v>
      </c>
      <c r="D51" t="s">
        <v>82</v>
      </c>
      <c r="E51">
        <v>30</v>
      </c>
      <c r="F51">
        <v>40</v>
      </c>
      <c r="G51">
        <v>50</v>
      </c>
      <c r="H51">
        <v>60</v>
      </c>
      <c r="J51" s="2">
        <f>SUM((8*30)+(8*40)+(8*50)+(7*60))</f>
        <v>1380</v>
      </c>
      <c r="L51" s="8">
        <v>44340</v>
      </c>
      <c r="M51" s="9" t="s">
        <v>5</v>
      </c>
      <c r="N51" s="9">
        <v>60</v>
      </c>
      <c r="P51" s="1">
        <v>44344</v>
      </c>
      <c r="Q51" t="s">
        <v>24</v>
      </c>
      <c r="R51" t="s">
        <v>35</v>
      </c>
      <c r="S51" t="s">
        <v>17</v>
      </c>
    </row>
    <row r="52" spans="1:19" hidden="1" x14ac:dyDescent="0.2">
      <c r="A52" s="1">
        <v>44119</v>
      </c>
      <c r="B52" t="s">
        <v>8</v>
      </c>
      <c r="C52" t="str">
        <f>IFERROR(VLOOKUP(B52,Lookup!A:B,2,FALSE),"")</f>
        <v>Pull</v>
      </c>
      <c r="D52" t="s">
        <v>83</v>
      </c>
      <c r="E52" t="s">
        <v>6</v>
      </c>
      <c r="F52" t="s">
        <v>6</v>
      </c>
      <c r="G52" t="s">
        <v>6</v>
      </c>
      <c r="J52" s="2" t="s">
        <v>17</v>
      </c>
      <c r="L52" s="8">
        <v>44342</v>
      </c>
      <c r="M52" s="9" t="s">
        <v>31</v>
      </c>
      <c r="N52" s="9">
        <v>50</v>
      </c>
      <c r="P52" s="1">
        <v>44354</v>
      </c>
      <c r="Q52" t="s">
        <v>105</v>
      </c>
      <c r="R52">
        <v>30</v>
      </c>
      <c r="S52" t="s">
        <v>17</v>
      </c>
    </row>
    <row r="53" spans="1:19" hidden="1" x14ac:dyDescent="0.2">
      <c r="A53" s="1">
        <v>44119</v>
      </c>
      <c r="B53" t="s">
        <v>20</v>
      </c>
      <c r="C53" t="str">
        <f>IFERROR(VLOOKUP(B53,Lookup!A:B,2,FALSE),"")</f>
        <v>Squat</v>
      </c>
      <c r="D53" t="s">
        <v>84</v>
      </c>
      <c r="E53">
        <v>20</v>
      </c>
      <c r="F53">
        <v>50</v>
      </c>
      <c r="G53">
        <v>70</v>
      </c>
      <c r="H53">
        <v>90</v>
      </c>
      <c r="J53" s="2">
        <f>SUM((8*20)+(8*50)+(8*70)+(3*90))</f>
        <v>1390</v>
      </c>
      <c r="L53" s="8">
        <v>44344</v>
      </c>
      <c r="M53" s="9" t="s">
        <v>5</v>
      </c>
      <c r="N53" s="9">
        <v>60</v>
      </c>
      <c r="P53" s="1">
        <v>44356</v>
      </c>
      <c r="Q53" t="s">
        <v>77</v>
      </c>
      <c r="R53">
        <v>30</v>
      </c>
      <c r="S53" t="s">
        <v>17</v>
      </c>
    </row>
    <row r="54" spans="1:19" hidden="1" x14ac:dyDescent="0.2">
      <c r="A54" s="1">
        <v>44120</v>
      </c>
      <c r="B54" t="s">
        <v>4</v>
      </c>
      <c r="C54" t="str">
        <f>IFERROR(VLOOKUP(B54,Lookup!A:B,2,FALSE),"")</f>
        <v>Push</v>
      </c>
      <c r="D54">
        <v>8</v>
      </c>
      <c r="E54">
        <v>20</v>
      </c>
      <c r="F54">
        <v>30</v>
      </c>
      <c r="G54">
        <v>30</v>
      </c>
      <c r="H54">
        <v>25</v>
      </c>
      <c r="J54" s="2">
        <f t="shared" ref="J54:J57" si="2">SUM((E54*D54)+(F54*D54)+(G54*D54)+(H54*D54))</f>
        <v>840</v>
      </c>
      <c r="L54" s="8">
        <v>44347</v>
      </c>
      <c r="M54" s="9" t="s">
        <v>7</v>
      </c>
      <c r="N54" s="9">
        <v>60</v>
      </c>
      <c r="P54" s="1">
        <v>44358</v>
      </c>
      <c r="Q54" t="s">
        <v>24</v>
      </c>
      <c r="R54" t="s">
        <v>35</v>
      </c>
      <c r="S54" t="s">
        <v>17</v>
      </c>
    </row>
    <row r="55" spans="1:19" hidden="1" x14ac:dyDescent="0.2">
      <c r="A55" s="1">
        <v>44120</v>
      </c>
      <c r="B55" t="s">
        <v>41</v>
      </c>
      <c r="C55" t="str">
        <f>IFERROR(VLOOKUP(B55,Lookup!A:B,2,FALSE),"")</f>
        <v>Hip-Hinge</v>
      </c>
      <c r="D55">
        <v>8</v>
      </c>
      <c r="E55" t="s">
        <v>6</v>
      </c>
      <c r="F55" t="s">
        <v>6</v>
      </c>
      <c r="G55" t="s">
        <v>6</v>
      </c>
      <c r="H55" t="s">
        <v>6</v>
      </c>
      <c r="J55" s="2" t="s">
        <v>17</v>
      </c>
      <c r="L55" s="8">
        <v>44354</v>
      </c>
      <c r="M55" s="9" t="s">
        <v>5</v>
      </c>
      <c r="N55" s="9">
        <v>60</v>
      </c>
      <c r="P55" s="1">
        <v>44361</v>
      </c>
      <c r="Q55" t="s">
        <v>105</v>
      </c>
      <c r="R55">
        <v>30</v>
      </c>
      <c r="S55" t="s">
        <v>17</v>
      </c>
    </row>
    <row r="56" spans="1:19" hidden="1" x14ac:dyDescent="0.2">
      <c r="A56" s="1">
        <v>44120</v>
      </c>
      <c r="B56" t="s">
        <v>36</v>
      </c>
      <c r="C56" t="str">
        <f>IFERROR(VLOOKUP(B56,Lookup!A:B,2,FALSE),"")</f>
        <v>Hip-Hinge</v>
      </c>
      <c r="D56">
        <v>8</v>
      </c>
      <c r="E56">
        <v>24</v>
      </c>
      <c r="F56">
        <v>28</v>
      </c>
      <c r="G56">
        <v>32</v>
      </c>
      <c r="H56">
        <v>32</v>
      </c>
      <c r="J56" s="2">
        <f t="shared" si="2"/>
        <v>928</v>
      </c>
      <c r="L56" s="8">
        <v>44356</v>
      </c>
      <c r="M56" s="9" t="s">
        <v>31</v>
      </c>
      <c r="N56" s="9">
        <v>50</v>
      </c>
      <c r="P56" s="1">
        <v>44363</v>
      </c>
      <c r="Q56" t="s">
        <v>105</v>
      </c>
      <c r="R56">
        <v>30</v>
      </c>
      <c r="S56" t="s">
        <v>17</v>
      </c>
    </row>
    <row r="57" spans="1:19" hidden="1" x14ac:dyDescent="0.2">
      <c r="A57" s="1">
        <v>44120</v>
      </c>
      <c r="B57" t="s">
        <v>20</v>
      </c>
      <c r="C57" t="str">
        <f>IFERROR(VLOOKUP(B57,Lookup!A:B,2,FALSE),"")</f>
        <v>Squat</v>
      </c>
      <c r="D57">
        <v>8</v>
      </c>
      <c r="E57">
        <v>20</v>
      </c>
      <c r="F57">
        <v>40</v>
      </c>
      <c r="G57">
        <v>60</v>
      </c>
      <c r="H57">
        <v>90</v>
      </c>
      <c r="J57" s="2">
        <f t="shared" si="2"/>
        <v>1680</v>
      </c>
      <c r="L57" s="8">
        <v>44358</v>
      </c>
      <c r="M57" s="9" t="s">
        <v>5</v>
      </c>
      <c r="N57" s="9">
        <v>60</v>
      </c>
      <c r="P57" s="1">
        <v>44365</v>
      </c>
      <c r="Q57" t="s">
        <v>24</v>
      </c>
      <c r="R57" t="s">
        <v>35</v>
      </c>
      <c r="S57" t="s">
        <v>17</v>
      </c>
    </row>
    <row r="58" spans="1:19" hidden="1" x14ac:dyDescent="0.2">
      <c r="A58" s="1">
        <v>44123</v>
      </c>
      <c r="B58" t="s">
        <v>46</v>
      </c>
      <c r="C58" t="str">
        <f>IFERROR(VLOOKUP(B58,Lookup!A:B,2,FALSE),"")</f>
        <v>Push</v>
      </c>
      <c r="D58" t="s">
        <v>81</v>
      </c>
      <c r="E58">
        <v>20</v>
      </c>
      <c r="F58">
        <v>30</v>
      </c>
      <c r="G58">
        <v>40</v>
      </c>
      <c r="H58">
        <v>50</v>
      </c>
      <c r="J58" s="2">
        <f>SUM((12*20)+(12*30)+(12*40)+(10*50))</f>
        <v>1580</v>
      </c>
      <c r="L58" s="8">
        <v>44361</v>
      </c>
      <c r="M58" s="9" t="s">
        <v>7</v>
      </c>
      <c r="N58" s="9">
        <v>50</v>
      </c>
      <c r="P58" s="1">
        <v>44368</v>
      </c>
      <c r="Q58" t="s">
        <v>77</v>
      </c>
      <c r="R58">
        <v>30</v>
      </c>
      <c r="S58" t="s">
        <v>17</v>
      </c>
    </row>
    <row r="59" spans="1:19" hidden="1" x14ac:dyDescent="0.2">
      <c r="A59" s="1">
        <v>44123</v>
      </c>
      <c r="B59" t="s">
        <v>53</v>
      </c>
      <c r="C59" t="str">
        <f>IFERROR(VLOOKUP(B59,Lookup!A:B,2,FALSE),"")</f>
        <v>Pull</v>
      </c>
      <c r="D59">
        <v>12</v>
      </c>
      <c r="E59" t="s">
        <v>6</v>
      </c>
      <c r="F59" t="s">
        <v>6</v>
      </c>
      <c r="G59" t="s">
        <v>6</v>
      </c>
      <c r="H59" t="s">
        <v>6</v>
      </c>
      <c r="J59" s="2" t="s">
        <v>17</v>
      </c>
      <c r="L59" s="8">
        <v>44363</v>
      </c>
      <c r="M59" s="9" t="s">
        <v>5</v>
      </c>
      <c r="N59" s="9">
        <v>50</v>
      </c>
      <c r="P59" s="1">
        <v>44370</v>
      </c>
      <c r="Q59" t="s">
        <v>24</v>
      </c>
      <c r="R59" t="s">
        <v>35</v>
      </c>
      <c r="S59" t="s">
        <v>17</v>
      </c>
    </row>
    <row r="60" spans="1:19" hidden="1" x14ac:dyDescent="0.2">
      <c r="A60" s="1">
        <v>44123</v>
      </c>
      <c r="B60" t="s">
        <v>54</v>
      </c>
      <c r="C60" t="str">
        <f>IFERROR(VLOOKUP(B60,Lookup!A:B,2,FALSE),"")</f>
        <v>Hip-Hinge</v>
      </c>
      <c r="D60">
        <v>12</v>
      </c>
      <c r="E60">
        <v>10</v>
      </c>
      <c r="F60">
        <v>10</v>
      </c>
      <c r="G60">
        <v>10</v>
      </c>
      <c r="H60">
        <v>10</v>
      </c>
      <c r="J60" s="2">
        <f t="shared" ref="J60:J65" si="3">SUM((E60*D60)+(F60*D60)+(G60*D60)+(H60*D60))</f>
        <v>480</v>
      </c>
      <c r="L60" s="8">
        <v>44365</v>
      </c>
      <c r="M60" s="9" t="s">
        <v>7</v>
      </c>
      <c r="N60" s="9">
        <v>50</v>
      </c>
      <c r="P60" s="1">
        <v>44372</v>
      </c>
      <c r="Q60" t="s">
        <v>105</v>
      </c>
    </row>
    <row r="61" spans="1:19" hidden="1" x14ac:dyDescent="0.2">
      <c r="A61" s="1">
        <v>44123</v>
      </c>
      <c r="B61" t="s">
        <v>55</v>
      </c>
      <c r="C61" t="str">
        <f>IFERROR(VLOOKUP(B61,Lookup!A:B,2,FALSE),"")</f>
        <v>Squat</v>
      </c>
      <c r="D61">
        <v>12</v>
      </c>
      <c r="E61">
        <v>30</v>
      </c>
      <c r="F61">
        <v>40</v>
      </c>
      <c r="G61">
        <v>40</v>
      </c>
      <c r="H61">
        <v>40</v>
      </c>
      <c r="J61" s="2">
        <f t="shared" si="3"/>
        <v>1800</v>
      </c>
      <c r="L61" s="8">
        <v>44368</v>
      </c>
      <c r="M61" s="9" t="s">
        <v>31</v>
      </c>
      <c r="N61" s="9">
        <v>50</v>
      </c>
      <c r="P61" s="1">
        <v>44378</v>
      </c>
      <c r="Q61" t="s">
        <v>77</v>
      </c>
      <c r="R61">
        <v>30</v>
      </c>
    </row>
    <row r="62" spans="1:19" hidden="1" x14ac:dyDescent="0.2">
      <c r="A62" s="1">
        <v>44125</v>
      </c>
      <c r="B62" t="s">
        <v>23</v>
      </c>
      <c r="C62" t="str">
        <f>IFERROR(VLOOKUP(B62,Lookup!A:B,2,FALSE),"")</f>
        <v>Push</v>
      </c>
      <c r="D62">
        <v>12</v>
      </c>
      <c r="E62">
        <v>20</v>
      </c>
      <c r="F62">
        <v>25</v>
      </c>
      <c r="G62">
        <v>25</v>
      </c>
      <c r="H62">
        <v>30</v>
      </c>
      <c r="J62" s="2">
        <f t="shared" si="3"/>
        <v>1200</v>
      </c>
      <c r="L62" s="8">
        <v>44370</v>
      </c>
      <c r="M62" s="9" t="s">
        <v>7</v>
      </c>
      <c r="N62" s="9">
        <v>60</v>
      </c>
      <c r="P62" s="1"/>
      <c r="Q62" t="s">
        <v>99</v>
      </c>
    </row>
    <row r="63" spans="1:19" hidden="1" x14ac:dyDescent="0.2">
      <c r="A63" s="1">
        <v>44125</v>
      </c>
      <c r="B63" t="s">
        <v>3</v>
      </c>
      <c r="C63" t="str">
        <f>IFERROR(VLOOKUP(B63,Lookup!A:B,2,FALSE),"")</f>
        <v>Pull</v>
      </c>
      <c r="D63">
        <v>12</v>
      </c>
      <c r="E63">
        <v>15</v>
      </c>
      <c r="F63">
        <v>10</v>
      </c>
      <c r="G63">
        <v>10</v>
      </c>
      <c r="H63">
        <v>10</v>
      </c>
      <c r="J63" s="2">
        <f t="shared" si="3"/>
        <v>540</v>
      </c>
      <c r="L63" s="8">
        <v>44372</v>
      </c>
      <c r="M63" s="9" t="s">
        <v>7</v>
      </c>
      <c r="N63" s="9">
        <v>60</v>
      </c>
      <c r="P63" s="1"/>
      <c r="Q63" t="s">
        <v>99</v>
      </c>
    </row>
    <row r="64" spans="1:19" hidden="1" x14ac:dyDescent="0.2">
      <c r="A64" s="1">
        <v>44125</v>
      </c>
      <c r="B64" t="s">
        <v>19</v>
      </c>
      <c r="C64" t="str">
        <f>IFERROR(VLOOKUP(B64,Lookup!A:B,2,FALSE),"")</f>
        <v>Hip-Hinge</v>
      </c>
      <c r="D64">
        <v>12</v>
      </c>
      <c r="E64">
        <v>30</v>
      </c>
      <c r="F64">
        <v>50</v>
      </c>
      <c r="G64">
        <v>70</v>
      </c>
      <c r="H64">
        <v>70</v>
      </c>
      <c r="J64" s="2">
        <f t="shared" si="3"/>
        <v>2640</v>
      </c>
      <c r="L64" s="8">
        <v>44378</v>
      </c>
      <c r="M64" s="9" t="s">
        <v>31</v>
      </c>
      <c r="N64" s="9">
        <v>50</v>
      </c>
      <c r="P64" s="1"/>
      <c r="Q64" t="s">
        <v>99</v>
      </c>
    </row>
    <row r="65" spans="1:17" hidden="1" x14ac:dyDescent="0.2">
      <c r="A65" s="1">
        <v>44125</v>
      </c>
      <c r="B65" t="s">
        <v>57</v>
      </c>
      <c r="C65" t="str">
        <f>IFERROR(VLOOKUP(B65,Lookup!A:B,2,FALSE),"")</f>
        <v>Squat</v>
      </c>
      <c r="D65">
        <v>12</v>
      </c>
      <c r="E65">
        <v>7.5</v>
      </c>
      <c r="F65">
        <v>7.5</v>
      </c>
      <c r="G65">
        <v>7.5</v>
      </c>
      <c r="H65">
        <v>7.5</v>
      </c>
      <c r="J65" s="2">
        <f t="shared" si="3"/>
        <v>360</v>
      </c>
      <c r="L65" s="8"/>
      <c r="M65" s="9" t="s">
        <v>99</v>
      </c>
      <c r="N65" s="9"/>
      <c r="P65" s="1"/>
      <c r="Q65" t="s">
        <v>99</v>
      </c>
    </row>
    <row r="66" spans="1:17" hidden="1" x14ac:dyDescent="0.2">
      <c r="A66" s="1">
        <v>44126</v>
      </c>
      <c r="B66" t="s">
        <v>58</v>
      </c>
      <c r="C66" t="str">
        <f>IFERROR(VLOOKUP(B66,Lookup!A:B,2,FALSE),"")</f>
        <v>Push</v>
      </c>
      <c r="D66" t="s">
        <v>85</v>
      </c>
      <c r="E66">
        <v>36</v>
      </c>
      <c r="F66">
        <v>40</v>
      </c>
      <c r="G66">
        <v>44</v>
      </c>
      <c r="H66">
        <v>48</v>
      </c>
      <c r="J66" s="2">
        <f>SUM((12*36)+(10*40)+(8*44)+(6*48))</f>
        <v>1472</v>
      </c>
      <c r="L66" s="8"/>
      <c r="M66" s="9" t="s">
        <v>99</v>
      </c>
      <c r="N66" s="9"/>
      <c r="P66" s="1"/>
      <c r="Q66" t="s">
        <v>99</v>
      </c>
    </row>
    <row r="67" spans="1:17" hidden="1" x14ac:dyDescent="0.2">
      <c r="A67" s="1">
        <v>44126</v>
      </c>
      <c r="B67" t="s">
        <v>8</v>
      </c>
      <c r="C67" t="str">
        <f>IFERROR(VLOOKUP(B67,Lookup!A:B,2,FALSE),"")</f>
        <v>Pull</v>
      </c>
      <c r="D67" t="s">
        <v>86</v>
      </c>
      <c r="E67" t="s">
        <v>6</v>
      </c>
      <c r="F67" t="s">
        <v>6</v>
      </c>
      <c r="G67" t="s">
        <v>6</v>
      </c>
      <c r="J67" s="2" t="s">
        <v>17</v>
      </c>
      <c r="L67" s="8"/>
      <c r="M67" s="9" t="s">
        <v>99</v>
      </c>
      <c r="N67" s="9"/>
      <c r="P67" s="1"/>
      <c r="Q67" t="s">
        <v>99</v>
      </c>
    </row>
    <row r="68" spans="1:17" hidden="1" x14ac:dyDescent="0.2">
      <c r="A68" s="1">
        <v>44126</v>
      </c>
      <c r="B68" t="s">
        <v>36</v>
      </c>
      <c r="C68" t="str">
        <f>IFERROR(VLOOKUP(B68,Lookup!A:B,2,FALSE),"")</f>
        <v>Hip-Hinge</v>
      </c>
      <c r="D68">
        <v>12</v>
      </c>
      <c r="E68">
        <v>24</v>
      </c>
      <c r="F68">
        <v>24</v>
      </c>
      <c r="G68">
        <v>24</v>
      </c>
      <c r="H68">
        <v>24</v>
      </c>
      <c r="J68" s="2">
        <f t="shared" ref="J68:J82" si="4">SUM((E68*D68)+(F68*D68)+(G68*D68)+(H68*D68))</f>
        <v>1152</v>
      </c>
      <c r="L68" s="8"/>
      <c r="M68" s="9" t="s">
        <v>99</v>
      </c>
      <c r="N68" s="9"/>
      <c r="P68" s="1"/>
      <c r="Q68" t="s">
        <v>99</v>
      </c>
    </row>
    <row r="69" spans="1:17" hidden="1" x14ac:dyDescent="0.2">
      <c r="A69" s="1">
        <v>44126</v>
      </c>
      <c r="B69" t="s">
        <v>33</v>
      </c>
      <c r="C69" t="str">
        <f>IFERROR(VLOOKUP(B69,Lookup!A:B,2,FALSE),"")</f>
        <v>Squat</v>
      </c>
      <c r="D69">
        <v>12</v>
      </c>
      <c r="E69">
        <v>10</v>
      </c>
      <c r="F69">
        <v>10</v>
      </c>
      <c r="G69">
        <v>10</v>
      </c>
      <c r="H69">
        <v>10</v>
      </c>
      <c r="J69" s="2">
        <f t="shared" si="4"/>
        <v>480</v>
      </c>
      <c r="L69" s="8"/>
      <c r="M69" s="9" t="s">
        <v>99</v>
      </c>
      <c r="N69" s="9"/>
      <c r="P69" s="1"/>
      <c r="Q69" t="s">
        <v>99</v>
      </c>
    </row>
    <row r="70" spans="1:17" hidden="1" x14ac:dyDescent="0.2">
      <c r="A70" s="1">
        <v>44127</v>
      </c>
      <c r="B70" t="s">
        <v>19</v>
      </c>
      <c r="C70" t="str">
        <f>IFERROR(VLOOKUP(B70,Lookup!A:B,2,FALSE),"")</f>
        <v>Hip-Hinge</v>
      </c>
      <c r="D70">
        <v>12</v>
      </c>
      <c r="E70">
        <v>30</v>
      </c>
      <c r="F70">
        <v>50</v>
      </c>
      <c r="G70">
        <v>60</v>
      </c>
      <c r="H70">
        <v>60</v>
      </c>
      <c r="J70" s="2">
        <f t="shared" si="4"/>
        <v>2400</v>
      </c>
      <c r="L70" s="8"/>
      <c r="M70" s="9" t="s">
        <v>99</v>
      </c>
      <c r="N70" s="9"/>
      <c r="P70" s="1"/>
      <c r="Q70" t="s">
        <v>99</v>
      </c>
    </row>
    <row r="71" spans="1:17" hidden="1" x14ac:dyDescent="0.2">
      <c r="A71" s="1">
        <v>44127</v>
      </c>
      <c r="B71" t="s">
        <v>21</v>
      </c>
      <c r="C71" t="str">
        <f>IFERROR(VLOOKUP(B71,Lookup!A:B,2,FALSE),"")</f>
        <v>Pull</v>
      </c>
      <c r="D71">
        <v>12</v>
      </c>
      <c r="E71">
        <v>20</v>
      </c>
      <c r="F71">
        <v>30</v>
      </c>
      <c r="G71">
        <v>30</v>
      </c>
      <c r="H71">
        <v>35</v>
      </c>
      <c r="J71" s="2">
        <f t="shared" si="4"/>
        <v>1380</v>
      </c>
      <c r="L71" s="8"/>
      <c r="M71" s="9" t="s">
        <v>99</v>
      </c>
      <c r="N71" s="9"/>
      <c r="P71" s="1"/>
      <c r="Q71" t="s">
        <v>99</v>
      </c>
    </row>
    <row r="72" spans="1:17" hidden="1" x14ac:dyDescent="0.2">
      <c r="A72" s="1">
        <v>44127</v>
      </c>
      <c r="B72" t="s">
        <v>36</v>
      </c>
      <c r="C72" t="str">
        <f>IFERROR(VLOOKUP(B72,Lookup!A:B,2,FALSE),"")</f>
        <v>Hip-Hinge</v>
      </c>
      <c r="D72">
        <v>12</v>
      </c>
      <c r="E72">
        <v>28</v>
      </c>
      <c r="F72">
        <v>28</v>
      </c>
      <c r="G72">
        <v>28</v>
      </c>
      <c r="H72">
        <v>28</v>
      </c>
      <c r="J72" s="2">
        <f t="shared" si="4"/>
        <v>1344</v>
      </c>
      <c r="L72" s="8"/>
      <c r="M72" s="9" t="s">
        <v>99</v>
      </c>
      <c r="N72" s="9"/>
      <c r="P72" s="1"/>
      <c r="Q72" t="s">
        <v>99</v>
      </c>
    </row>
    <row r="73" spans="1:17" hidden="1" x14ac:dyDescent="0.2">
      <c r="A73" s="1">
        <v>44127</v>
      </c>
      <c r="B73" t="s">
        <v>41</v>
      </c>
      <c r="C73" t="str">
        <f>IFERROR(VLOOKUP(B73,Lookup!A:B,2,FALSE),"")</f>
        <v>Hip-Hinge</v>
      </c>
      <c r="D73">
        <v>15</v>
      </c>
      <c r="E73" t="s">
        <v>6</v>
      </c>
      <c r="F73" t="s">
        <v>6</v>
      </c>
      <c r="G73" t="s">
        <v>6</v>
      </c>
      <c r="H73" t="s">
        <v>6</v>
      </c>
      <c r="J73" s="2" t="s">
        <v>17</v>
      </c>
      <c r="L73" s="8"/>
      <c r="M73" s="9" t="s">
        <v>99</v>
      </c>
      <c r="N73" s="9"/>
      <c r="P73" s="1"/>
      <c r="Q73" t="s">
        <v>99</v>
      </c>
    </row>
    <row r="74" spans="1:17" hidden="1" x14ac:dyDescent="0.2">
      <c r="A74" s="1">
        <v>44130</v>
      </c>
      <c r="B74" t="s">
        <v>47</v>
      </c>
      <c r="C74" t="str">
        <f>IFERROR(VLOOKUP(B74,Lookup!A:B,2,FALSE),"")</f>
        <v>Push</v>
      </c>
      <c r="D74">
        <v>10</v>
      </c>
      <c r="E74">
        <v>15</v>
      </c>
      <c r="F74">
        <v>20</v>
      </c>
      <c r="G74">
        <v>20</v>
      </c>
      <c r="H74">
        <v>22.5</v>
      </c>
      <c r="J74" s="2">
        <f t="shared" si="4"/>
        <v>775</v>
      </c>
      <c r="L74" s="8"/>
      <c r="M74" s="9" t="s">
        <v>99</v>
      </c>
      <c r="N74" s="9"/>
      <c r="P74" s="1"/>
      <c r="Q74" t="s">
        <v>99</v>
      </c>
    </row>
    <row r="75" spans="1:17" hidden="1" x14ac:dyDescent="0.2">
      <c r="A75" s="1">
        <v>44130</v>
      </c>
      <c r="B75" t="s">
        <v>21</v>
      </c>
      <c r="C75" t="str">
        <f>IFERROR(VLOOKUP(B75,Lookup!A:B,2,FALSE),"")</f>
        <v>Pull</v>
      </c>
      <c r="D75">
        <v>10</v>
      </c>
      <c r="E75">
        <v>25</v>
      </c>
      <c r="F75">
        <v>30</v>
      </c>
      <c r="G75">
        <v>30</v>
      </c>
      <c r="H75">
        <v>35</v>
      </c>
      <c r="J75" s="2">
        <f t="shared" si="4"/>
        <v>1200</v>
      </c>
      <c r="L75" s="8"/>
      <c r="M75" s="9" t="s">
        <v>99</v>
      </c>
      <c r="N75" s="9"/>
      <c r="P75" s="1"/>
      <c r="Q75" t="s">
        <v>99</v>
      </c>
    </row>
    <row r="76" spans="1:17" hidden="1" x14ac:dyDescent="0.2">
      <c r="A76" s="1">
        <v>44130</v>
      </c>
      <c r="B76" t="s">
        <v>44</v>
      </c>
      <c r="C76" t="str">
        <f>IFERROR(VLOOKUP(B76,Lookup!A:B,2,FALSE),"")</f>
        <v>Hip-Hinge</v>
      </c>
      <c r="D76">
        <v>10</v>
      </c>
      <c r="E76">
        <v>48</v>
      </c>
      <c r="F76">
        <v>56</v>
      </c>
      <c r="G76">
        <v>56</v>
      </c>
      <c r="H76">
        <v>56</v>
      </c>
      <c r="J76" s="2">
        <f t="shared" si="4"/>
        <v>2160</v>
      </c>
      <c r="L76" s="8"/>
      <c r="M76" s="9" t="s">
        <v>99</v>
      </c>
      <c r="N76" s="9"/>
      <c r="P76" s="1"/>
      <c r="Q76" t="s">
        <v>99</v>
      </c>
    </row>
    <row r="77" spans="1:17" hidden="1" x14ac:dyDescent="0.2">
      <c r="A77" s="1">
        <v>44130</v>
      </c>
      <c r="B77" t="s">
        <v>59</v>
      </c>
      <c r="C77" t="str">
        <f>IFERROR(VLOOKUP(B77,Lookup!A:B,2,FALSE),"")</f>
        <v>Squat &amp; Push</v>
      </c>
      <c r="D77">
        <v>10</v>
      </c>
      <c r="E77">
        <v>20</v>
      </c>
      <c r="F77">
        <v>30</v>
      </c>
      <c r="G77">
        <v>40</v>
      </c>
      <c r="H77">
        <v>50</v>
      </c>
      <c r="J77" s="2">
        <f t="shared" si="4"/>
        <v>1400</v>
      </c>
      <c r="L77" s="8"/>
      <c r="M77" s="9" t="s">
        <v>99</v>
      </c>
      <c r="N77" s="9"/>
      <c r="P77" s="1"/>
      <c r="Q77" t="s">
        <v>99</v>
      </c>
    </row>
    <row r="78" spans="1:17" hidden="1" x14ac:dyDescent="0.2">
      <c r="A78" s="1">
        <v>44132</v>
      </c>
      <c r="B78" t="s">
        <v>52</v>
      </c>
      <c r="C78" t="str">
        <f>IFERROR(VLOOKUP(B78,Lookup!A:B,2,FALSE),"")</f>
        <v>Pull</v>
      </c>
      <c r="D78">
        <v>10</v>
      </c>
      <c r="E78">
        <v>15</v>
      </c>
      <c r="F78">
        <v>20</v>
      </c>
      <c r="G78">
        <v>20</v>
      </c>
      <c r="J78" s="2">
        <f t="shared" si="4"/>
        <v>550</v>
      </c>
      <c r="L78" s="8"/>
      <c r="M78" s="9" t="s">
        <v>99</v>
      </c>
      <c r="N78" s="9"/>
      <c r="P78" s="1"/>
      <c r="Q78" t="s">
        <v>99</v>
      </c>
    </row>
    <row r="79" spans="1:17" hidden="1" x14ac:dyDescent="0.2">
      <c r="A79" s="1">
        <v>44132</v>
      </c>
      <c r="B79" t="s">
        <v>16</v>
      </c>
      <c r="C79" t="str">
        <f>IFERROR(VLOOKUP(B79,Lookup!A:B,2,FALSE),"")</f>
        <v>Hip-Hinge</v>
      </c>
      <c r="D79">
        <v>10</v>
      </c>
      <c r="E79">
        <v>25</v>
      </c>
      <c r="F79">
        <v>25</v>
      </c>
      <c r="G79">
        <v>25</v>
      </c>
      <c r="H79">
        <v>25</v>
      </c>
      <c r="J79" s="2">
        <f t="shared" si="4"/>
        <v>1000</v>
      </c>
      <c r="L79" s="8"/>
      <c r="M79" s="9" t="s">
        <v>99</v>
      </c>
      <c r="N79" s="9"/>
      <c r="P79" s="1"/>
      <c r="Q79" t="s">
        <v>99</v>
      </c>
    </row>
    <row r="80" spans="1:17" hidden="1" x14ac:dyDescent="0.2">
      <c r="A80" s="1">
        <v>44132</v>
      </c>
      <c r="B80" t="s">
        <v>62</v>
      </c>
      <c r="C80" t="str">
        <f>IFERROR(VLOOKUP(B80,Lookup!A:B,2,FALSE),"")</f>
        <v>Hip-Hinge</v>
      </c>
      <c r="D80" t="s">
        <v>87</v>
      </c>
      <c r="E80">
        <v>20</v>
      </c>
      <c r="F80">
        <v>20</v>
      </c>
      <c r="G80">
        <v>20</v>
      </c>
      <c r="J80" s="2">
        <f>SUM((10*20)+(20*20)+(20*20))</f>
        <v>1000</v>
      </c>
      <c r="L80" s="8"/>
      <c r="M80" s="9" t="s">
        <v>99</v>
      </c>
      <c r="N80" s="9"/>
      <c r="P80" s="1"/>
      <c r="Q80" t="s">
        <v>99</v>
      </c>
    </row>
    <row r="81" spans="1:17" hidden="1" x14ac:dyDescent="0.2">
      <c r="A81" s="1">
        <v>44132</v>
      </c>
      <c r="B81" t="s">
        <v>51</v>
      </c>
      <c r="C81" t="str">
        <f>IFERROR(VLOOKUP(B81,Lookup!A:B,2,FALSE),"")</f>
        <v>Squat</v>
      </c>
      <c r="D81">
        <v>10</v>
      </c>
      <c r="E81">
        <v>20</v>
      </c>
      <c r="F81">
        <v>20</v>
      </c>
      <c r="G81">
        <v>24</v>
      </c>
      <c r="H81">
        <v>24</v>
      </c>
      <c r="J81" s="2">
        <f t="shared" si="4"/>
        <v>880</v>
      </c>
      <c r="L81" s="8"/>
      <c r="M81" s="9" t="s">
        <v>99</v>
      </c>
      <c r="N81" s="9"/>
      <c r="P81" s="1"/>
      <c r="Q81" t="s">
        <v>99</v>
      </c>
    </row>
    <row r="82" spans="1:17" x14ac:dyDescent="0.2">
      <c r="A82" s="1">
        <v>44133</v>
      </c>
      <c r="B82" t="s">
        <v>34</v>
      </c>
      <c r="C82" t="str">
        <f>IFERROR(VLOOKUP(B82,Lookup!A:B,2,FALSE),"")</f>
        <v>Push</v>
      </c>
      <c r="D82">
        <v>10</v>
      </c>
      <c r="E82">
        <v>20</v>
      </c>
      <c r="F82">
        <v>30</v>
      </c>
      <c r="G82">
        <v>30</v>
      </c>
      <c r="H82">
        <v>35</v>
      </c>
      <c r="J82" s="2">
        <f t="shared" si="4"/>
        <v>1150</v>
      </c>
      <c r="L82" s="8"/>
      <c r="M82" s="9" t="s">
        <v>99</v>
      </c>
      <c r="N82" s="9"/>
      <c r="P82" s="1"/>
      <c r="Q82" t="s">
        <v>99</v>
      </c>
    </row>
    <row r="83" spans="1:17" hidden="1" x14ac:dyDescent="0.2">
      <c r="A83" s="1">
        <v>44133</v>
      </c>
      <c r="B83" t="s">
        <v>63</v>
      </c>
      <c r="C83" t="str">
        <f>IFERROR(VLOOKUP(B83,Lookup!A:B,2,FALSE),"")</f>
        <v>Pull</v>
      </c>
      <c r="D83" t="s">
        <v>88</v>
      </c>
      <c r="E83">
        <v>35</v>
      </c>
      <c r="F83">
        <v>40</v>
      </c>
      <c r="G83">
        <v>50</v>
      </c>
      <c r="H83">
        <v>50</v>
      </c>
      <c r="J83" s="2">
        <f>SUM((10*35)+(10*40)+(7*50)+(5*50))</f>
        <v>1350</v>
      </c>
      <c r="L83" s="8"/>
      <c r="M83" s="9" t="s">
        <v>99</v>
      </c>
      <c r="N83" s="9"/>
      <c r="P83" s="1"/>
      <c r="Q83" t="s">
        <v>99</v>
      </c>
    </row>
    <row r="84" spans="1:17" hidden="1" x14ac:dyDescent="0.2">
      <c r="A84" s="1">
        <v>44133</v>
      </c>
      <c r="B84" t="s">
        <v>64</v>
      </c>
      <c r="C84" t="str">
        <f>IFERROR(VLOOKUP(B84,Lookup!A:B,2,FALSE),"")</f>
        <v>Other</v>
      </c>
      <c r="D84">
        <v>10</v>
      </c>
      <c r="E84" t="s">
        <v>6</v>
      </c>
      <c r="F84">
        <v>20</v>
      </c>
      <c r="G84">
        <v>20</v>
      </c>
      <c r="H84">
        <v>40</v>
      </c>
      <c r="J84" s="2">
        <f>SUM((F84*D84)+(G84*D84)+(H84*D84))</f>
        <v>800</v>
      </c>
      <c r="L84" s="8"/>
      <c r="M84" s="9" t="s">
        <v>99</v>
      </c>
      <c r="N84" s="9"/>
      <c r="P84" s="1"/>
      <c r="Q84" t="s">
        <v>99</v>
      </c>
    </row>
    <row r="85" spans="1:17" hidden="1" x14ac:dyDescent="0.2">
      <c r="A85" s="1">
        <v>44133</v>
      </c>
      <c r="B85" t="s">
        <v>20</v>
      </c>
      <c r="C85" t="str">
        <f>IFERROR(VLOOKUP(B85,Lookup!A:B,2,FALSE),"")</f>
        <v>Squat</v>
      </c>
      <c r="D85" t="s">
        <v>89</v>
      </c>
      <c r="E85">
        <v>20</v>
      </c>
      <c r="F85">
        <v>60</v>
      </c>
      <c r="G85">
        <v>80</v>
      </c>
      <c r="H85">
        <v>100</v>
      </c>
      <c r="J85" s="2">
        <f>SUM((10*20)+(10*60)+(10*80)+(5*100))</f>
        <v>2100</v>
      </c>
      <c r="L85" s="8"/>
      <c r="M85" s="9" t="s">
        <v>99</v>
      </c>
      <c r="N85" s="9"/>
      <c r="P85" s="1"/>
      <c r="Q85" t="s">
        <v>99</v>
      </c>
    </row>
    <row r="86" spans="1:17" hidden="1" x14ac:dyDescent="0.2">
      <c r="A86" s="1">
        <v>44134</v>
      </c>
      <c r="B86" t="s">
        <v>45</v>
      </c>
      <c r="C86" t="str">
        <f>IFERROR(VLOOKUP(B86,Lookup!A:B,2,FALSE),"")</f>
        <v>Push</v>
      </c>
      <c r="D86">
        <v>10</v>
      </c>
      <c r="E86" t="s">
        <v>6</v>
      </c>
      <c r="F86" t="s">
        <v>6</v>
      </c>
      <c r="G86" t="s">
        <v>6</v>
      </c>
      <c r="H86" t="s">
        <v>6</v>
      </c>
      <c r="J86" s="2" t="s">
        <v>17</v>
      </c>
      <c r="L86" s="8"/>
      <c r="M86" s="9" t="s">
        <v>99</v>
      </c>
      <c r="N86" s="9"/>
      <c r="P86" s="1"/>
      <c r="Q86" t="s">
        <v>99</v>
      </c>
    </row>
    <row r="87" spans="1:17" hidden="1" x14ac:dyDescent="0.2">
      <c r="A87" s="1">
        <v>44134</v>
      </c>
      <c r="B87" t="s">
        <v>66</v>
      </c>
      <c r="C87" t="str">
        <f>IFERROR(VLOOKUP(B87,Lookup!A:B,2,FALSE),"")</f>
        <v>Pull</v>
      </c>
      <c r="D87">
        <v>10</v>
      </c>
      <c r="E87">
        <v>30</v>
      </c>
      <c r="F87">
        <v>40</v>
      </c>
      <c r="G87">
        <v>35</v>
      </c>
      <c r="H87">
        <v>35</v>
      </c>
      <c r="J87" s="2">
        <f t="shared" ref="J87:J154" si="5">SUM((E87*D87)+(F87*D87)+(G87*D87)+(H87*D87))</f>
        <v>1400</v>
      </c>
      <c r="L87" s="8"/>
      <c r="M87" s="9" t="s">
        <v>99</v>
      </c>
      <c r="N87" s="9"/>
      <c r="P87" s="1"/>
      <c r="Q87" t="s">
        <v>99</v>
      </c>
    </row>
    <row r="88" spans="1:17" hidden="1" x14ac:dyDescent="0.2">
      <c r="A88" s="1">
        <v>44134</v>
      </c>
      <c r="B88" t="s">
        <v>16</v>
      </c>
      <c r="C88" t="str">
        <f>IFERROR(VLOOKUP(B88,Lookup!A:B,2,FALSE),"")</f>
        <v>Hip-Hinge</v>
      </c>
      <c r="D88">
        <v>100</v>
      </c>
      <c r="E88" t="s">
        <v>6</v>
      </c>
      <c r="J88" s="2" t="s">
        <v>17</v>
      </c>
      <c r="L88" s="8"/>
      <c r="M88" s="9" t="s">
        <v>99</v>
      </c>
      <c r="N88" s="9"/>
      <c r="P88" s="1"/>
      <c r="Q88" t="s">
        <v>99</v>
      </c>
    </row>
    <row r="89" spans="1:17" hidden="1" x14ac:dyDescent="0.2">
      <c r="A89" s="1">
        <v>44134</v>
      </c>
      <c r="B89" t="s">
        <v>20</v>
      </c>
      <c r="C89" t="str">
        <f>IFERROR(VLOOKUP(B89,Lookup!A:B,2,FALSE),"")</f>
        <v>Squat</v>
      </c>
      <c r="D89">
        <v>10</v>
      </c>
      <c r="E89">
        <v>20</v>
      </c>
      <c r="F89">
        <v>40</v>
      </c>
      <c r="G89">
        <v>60</v>
      </c>
      <c r="H89">
        <v>80</v>
      </c>
      <c r="J89" s="2">
        <f t="shared" si="5"/>
        <v>2000</v>
      </c>
      <c r="L89" s="8"/>
      <c r="M89" s="9" t="s">
        <v>99</v>
      </c>
      <c r="N89" s="9"/>
      <c r="P89" s="1"/>
      <c r="Q89" t="s">
        <v>99</v>
      </c>
    </row>
    <row r="90" spans="1:17" hidden="1" x14ac:dyDescent="0.2">
      <c r="A90" s="1">
        <v>44137</v>
      </c>
      <c r="B90" t="s">
        <v>47</v>
      </c>
      <c r="C90" t="str">
        <f>IFERROR(VLOOKUP(B90,Lookup!A:B,2,FALSE),"")</f>
        <v>Push</v>
      </c>
      <c r="D90">
        <v>8</v>
      </c>
      <c r="E90">
        <v>15</v>
      </c>
      <c r="F90">
        <v>20</v>
      </c>
      <c r="G90">
        <v>22.5</v>
      </c>
      <c r="H90">
        <v>25</v>
      </c>
      <c r="J90" s="2">
        <f t="shared" si="5"/>
        <v>660</v>
      </c>
      <c r="L90" s="8"/>
      <c r="M90" s="9" t="s">
        <v>99</v>
      </c>
      <c r="N90" s="9"/>
      <c r="P90" s="1"/>
      <c r="Q90" t="s">
        <v>99</v>
      </c>
    </row>
    <row r="91" spans="1:17" hidden="1" x14ac:dyDescent="0.2">
      <c r="A91" s="1">
        <v>44137</v>
      </c>
      <c r="B91" t="s">
        <v>41</v>
      </c>
      <c r="C91" t="str">
        <f>IFERROR(VLOOKUP(B91,Lookup!A:B,2,FALSE),"")</f>
        <v>Hip-Hinge</v>
      </c>
      <c r="D91" t="s">
        <v>67</v>
      </c>
      <c r="E91" t="s">
        <v>6</v>
      </c>
      <c r="J91" s="2" t="s">
        <v>17</v>
      </c>
      <c r="L91" s="8"/>
      <c r="M91" s="9" t="s">
        <v>99</v>
      </c>
      <c r="N91" s="9"/>
      <c r="P91" s="1"/>
      <c r="Q91" t="s">
        <v>99</v>
      </c>
    </row>
    <row r="92" spans="1:17" hidden="1" x14ac:dyDescent="0.2">
      <c r="A92" s="1">
        <v>44137</v>
      </c>
      <c r="B92" t="s">
        <v>36</v>
      </c>
      <c r="C92" t="str">
        <f>IFERROR(VLOOKUP(B92,Lookup!A:B,2,FALSE),"")</f>
        <v>Hip-Hinge</v>
      </c>
      <c r="D92">
        <v>8</v>
      </c>
      <c r="E92">
        <v>28</v>
      </c>
      <c r="F92">
        <v>32</v>
      </c>
      <c r="G92">
        <v>32</v>
      </c>
      <c r="H92">
        <v>36</v>
      </c>
      <c r="J92" s="2">
        <f t="shared" si="5"/>
        <v>1024</v>
      </c>
      <c r="L92" s="8"/>
      <c r="M92" s="9" t="s">
        <v>99</v>
      </c>
      <c r="N92" s="9"/>
      <c r="P92" s="1"/>
      <c r="Q92" t="s">
        <v>99</v>
      </c>
    </row>
    <row r="93" spans="1:17" hidden="1" x14ac:dyDescent="0.2">
      <c r="A93" s="1">
        <v>44137</v>
      </c>
      <c r="B93" t="s">
        <v>20</v>
      </c>
      <c r="C93" t="str">
        <f>IFERROR(VLOOKUP(B93,Lookup!A:B,2,FALSE),"")</f>
        <v>Squat</v>
      </c>
      <c r="D93">
        <v>8</v>
      </c>
      <c r="E93">
        <v>30</v>
      </c>
      <c r="F93">
        <v>50</v>
      </c>
      <c r="G93">
        <v>70</v>
      </c>
      <c r="H93">
        <v>90</v>
      </c>
      <c r="J93" s="2">
        <f t="shared" si="5"/>
        <v>1920</v>
      </c>
      <c r="L93" s="8"/>
      <c r="M93" s="9" t="s">
        <v>99</v>
      </c>
      <c r="N93" s="9"/>
      <c r="P93" s="1"/>
      <c r="Q93" t="s">
        <v>99</v>
      </c>
    </row>
    <row r="94" spans="1:17" hidden="1" x14ac:dyDescent="0.2">
      <c r="A94" s="1">
        <v>44139</v>
      </c>
      <c r="B94" t="s">
        <v>47</v>
      </c>
      <c r="C94" t="str">
        <f>IFERROR(VLOOKUP(B94,Lookup!A:B,2,FALSE),"")</f>
        <v>Push</v>
      </c>
      <c r="D94">
        <v>8</v>
      </c>
      <c r="E94">
        <v>20</v>
      </c>
      <c r="F94">
        <v>22.5</v>
      </c>
      <c r="G94">
        <v>25</v>
      </c>
      <c r="H94">
        <v>25</v>
      </c>
      <c r="J94" s="2">
        <f t="shared" si="5"/>
        <v>740</v>
      </c>
      <c r="L94" s="8"/>
      <c r="M94" s="9" t="s">
        <v>99</v>
      </c>
      <c r="N94" s="9"/>
      <c r="P94" s="1"/>
      <c r="Q94" t="s">
        <v>99</v>
      </c>
    </row>
    <row r="95" spans="1:17" hidden="1" x14ac:dyDescent="0.2">
      <c r="A95" s="1">
        <v>44139</v>
      </c>
      <c r="B95" t="s">
        <v>21</v>
      </c>
      <c r="C95" t="str">
        <f>IFERROR(VLOOKUP(B95,Lookup!A:B,2,FALSE),"")</f>
        <v>Pull</v>
      </c>
      <c r="D95">
        <v>8</v>
      </c>
      <c r="E95">
        <v>20</v>
      </c>
      <c r="F95">
        <v>25</v>
      </c>
      <c r="G95">
        <v>30</v>
      </c>
      <c r="H95">
        <v>30</v>
      </c>
      <c r="J95" s="2">
        <f t="shared" si="5"/>
        <v>840</v>
      </c>
      <c r="L95" s="8"/>
      <c r="M95" s="9" t="s">
        <v>99</v>
      </c>
      <c r="N95" s="9"/>
      <c r="P95" s="1"/>
      <c r="Q95" t="s">
        <v>99</v>
      </c>
    </row>
    <row r="96" spans="1:17" hidden="1" x14ac:dyDescent="0.2">
      <c r="A96" s="1">
        <v>44139</v>
      </c>
      <c r="B96" t="s">
        <v>44</v>
      </c>
      <c r="C96" t="str">
        <f>IFERROR(VLOOKUP(B96,Lookup!A:B,2,FALSE),"")</f>
        <v>Hip-Hinge</v>
      </c>
      <c r="D96">
        <v>8</v>
      </c>
      <c r="E96">
        <v>48</v>
      </c>
      <c r="F96">
        <v>56</v>
      </c>
      <c r="G96">
        <v>56</v>
      </c>
      <c r="H96">
        <v>56</v>
      </c>
      <c r="J96" s="2">
        <f t="shared" si="5"/>
        <v>1728</v>
      </c>
      <c r="L96" s="8"/>
      <c r="M96" s="9" t="s">
        <v>99</v>
      </c>
      <c r="N96" s="9"/>
      <c r="P96" s="1"/>
      <c r="Q96" t="s">
        <v>99</v>
      </c>
    </row>
    <row r="97" spans="1:17" hidden="1" x14ac:dyDescent="0.2">
      <c r="A97" s="1">
        <v>44139</v>
      </c>
      <c r="B97" t="s">
        <v>59</v>
      </c>
      <c r="C97" t="str">
        <f>IFERROR(VLOOKUP(B97,Lookup!A:B,2,FALSE),"")</f>
        <v>Squat &amp; Push</v>
      </c>
      <c r="D97">
        <v>8</v>
      </c>
      <c r="E97">
        <v>25</v>
      </c>
      <c r="F97">
        <v>40</v>
      </c>
      <c r="G97">
        <v>50</v>
      </c>
      <c r="H97">
        <v>60</v>
      </c>
      <c r="J97" s="2">
        <f t="shared" si="5"/>
        <v>1400</v>
      </c>
      <c r="L97" s="8"/>
      <c r="M97" s="9" t="s">
        <v>99</v>
      </c>
      <c r="N97" s="9"/>
      <c r="P97" s="1"/>
      <c r="Q97" t="s">
        <v>99</v>
      </c>
    </row>
    <row r="98" spans="1:17" hidden="1" x14ac:dyDescent="0.2">
      <c r="A98" s="1">
        <v>44140</v>
      </c>
      <c r="B98" t="s">
        <v>46</v>
      </c>
      <c r="C98" t="str">
        <f>IFERROR(VLOOKUP(B98,Lookup!A:B,2,FALSE),"")</f>
        <v>Push</v>
      </c>
      <c r="D98">
        <v>8</v>
      </c>
      <c r="E98">
        <v>20</v>
      </c>
      <c r="F98">
        <v>40</v>
      </c>
      <c r="G98">
        <v>50</v>
      </c>
      <c r="H98">
        <v>60</v>
      </c>
      <c r="J98" s="2">
        <f t="shared" si="5"/>
        <v>1360</v>
      </c>
      <c r="L98" s="8"/>
      <c r="M98" s="9" t="s">
        <v>99</v>
      </c>
      <c r="N98" s="9"/>
      <c r="P98" s="1"/>
      <c r="Q98" t="s">
        <v>99</v>
      </c>
    </row>
    <row r="99" spans="1:17" hidden="1" x14ac:dyDescent="0.2">
      <c r="A99" s="1">
        <v>44140</v>
      </c>
      <c r="B99" t="s">
        <v>3</v>
      </c>
      <c r="C99" t="str">
        <f>IFERROR(VLOOKUP(B99,Lookup!A:B,2,FALSE),"")</f>
        <v>Pull</v>
      </c>
      <c r="D99">
        <v>8</v>
      </c>
      <c r="E99">
        <v>18</v>
      </c>
      <c r="F99">
        <v>20</v>
      </c>
      <c r="G99">
        <v>22</v>
      </c>
      <c r="H99">
        <v>24</v>
      </c>
      <c r="J99" s="2">
        <f t="shared" si="5"/>
        <v>672</v>
      </c>
      <c r="L99" s="8"/>
      <c r="M99" s="9" t="s">
        <v>99</v>
      </c>
      <c r="N99" s="9"/>
      <c r="P99" s="1"/>
      <c r="Q99" t="s">
        <v>99</v>
      </c>
    </row>
    <row r="100" spans="1:17" hidden="1" x14ac:dyDescent="0.2">
      <c r="A100" s="1">
        <v>44140</v>
      </c>
      <c r="B100" t="s">
        <v>19</v>
      </c>
      <c r="C100" t="str">
        <f>IFERROR(VLOOKUP(B100,Lookup!A:B,2,FALSE),"")</f>
        <v>Hip-Hinge</v>
      </c>
      <c r="D100" t="s">
        <v>90</v>
      </c>
      <c r="E100">
        <v>30</v>
      </c>
      <c r="F100">
        <v>80</v>
      </c>
      <c r="G100">
        <v>100</v>
      </c>
      <c r="H100">
        <v>110</v>
      </c>
      <c r="J100" s="2">
        <f>SUM((8*30)+(8*80)+(8*100)+(2*110))</f>
        <v>1900</v>
      </c>
      <c r="L100" s="8"/>
      <c r="M100" s="9" t="s">
        <v>99</v>
      </c>
      <c r="N100" s="9"/>
      <c r="P100" s="1"/>
      <c r="Q100" t="s">
        <v>99</v>
      </c>
    </row>
    <row r="101" spans="1:17" hidden="1" x14ac:dyDescent="0.2">
      <c r="A101" s="1">
        <v>44140</v>
      </c>
      <c r="B101" t="s">
        <v>64</v>
      </c>
      <c r="C101" t="str">
        <f>IFERROR(VLOOKUP(B101,Lookup!A:B,2,FALSE),"")</f>
        <v>Other</v>
      </c>
      <c r="D101">
        <v>8</v>
      </c>
      <c r="E101">
        <v>20</v>
      </c>
      <c r="F101">
        <v>40</v>
      </c>
      <c r="G101">
        <v>40</v>
      </c>
      <c r="H101">
        <v>60</v>
      </c>
      <c r="J101" s="2">
        <f t="shared" si="5"/>
        <v>1280</v>
      </c>
      <c r="L101" s="8"/>
      <c r="M101" s="9" t="s">
        <v>99</v>
      </c>
      <c r="N101" s="9"/>
      <c r="P101" s="1"/>
      <c r="Q101" t="s">
        <v>99</v>
      </c>
    </row>
    <row r="102" spans="1:17" hidden="1" x14ac:dyDescent="0.2">
      <c r="A102" s="1">
        <v>44143</v>
      </c>
      <c r="B102" t="s">
        <v>58</v>
      </c>
      <c r="C102" t="str">
        <f>IFERROR(VLOOKUP(B102,Lookup!A:B,2,FALSE),"")</f>
        <v>Push</v>
      </c>
      <c r="D102">
        <v>8</v>
      </c>
      <c r="E102">
        <v>20</v>
      </c>
      <c r="F102">
        <v>22</v>
      </c>
      <c r="G102">
        <v>24</v>
      </c>
      <c r="H102">
        <v>26</v>
      </c>
      <c r="J102" s="2">
        <f t="shared" si="5"/>
        <v>736</v>
      </c>
      <c r="L102" s="8"/>
      <c r="M102" s="9" t="s">
        <v>99</v>
      </c>
      <c r="N102" s="9"/>
      <c r="P102" s="1"/>
      <c r="Q102" t="s">
        <v>99</v>
      </c>
    </row>
    <row r="103" spans="1:17" hidden="1" x14ac:dyDescent="0.2">
      <c r="A103" s="1">
        <v>44143</v>
      </c>
      <c r="B103" t="s">
        <v>64</v>
      </c>
      <c r="C103" t="str">
        <f>IFERROR(VLOOKUP(B103,Lookup!A:B,2,FALSE),"")</f>
        <v>Other</v>
      </c>
      <c r="D103">
        <v>8</v>
      </c>
      <c r="E103">
        <v>40</v>
      </c>
      <c r="F103">
        <v>40</v>
      </c>
      <c r="G103">
        <v>60</v>
      </c>
      <c r="H103">
        <v>60</v>
      </c>
      <c r="J103" s="2">
        <f t="shared" si="5"/>
        <v>1600</v>
      </c>
      <c r="L103" s="8"/>
      <c r="M103" s="9" t="s">
        <v>99</v>
      </c>
      <c r="N103" s="9"/>
      <c r="P103" s="1"/>
      <c r="Q103" t="s">
        <v>99</v>
      </c>
    </row>
    <row r="104" spans="1:17" hidden="1" x14ac:dyDescent="0.2">
      <c r="A104" s="1">
        <v>44143</v>
      </c>
      <c r="B104" t="s">
        <v>36</v>
      </c>
      <c r="C104" t="str">
        <f>IFERROR(VLOOKUP(B104,Lookup!A:B,2,FALSE),"")</f>
        <v>Hip-Hinge</v>
      </c>
      <c r="D104">
        <v>8</v>
      </c>
      <c r="E104">
        <v>24</v>
      </c>
      <c r="F104">
        <v>32</v>
      </c>
      <c r="G104">
        <v>32</v>
      </c>
      <c r="H104">
        <v>32</v>
      </c>
      <c r="J104" s="2">
        <f t="shared" si="5"/>
        <v>960</v>
      </c>
      <c r="L104" s="8"/>
      <c r="M104" s="9" t="s">
        <v>99</v>
      </c>
      <c r="N104" s="9"/>
      <c r="P104" s="1"/>
      <c r="Q104" t="s">
        <v>99</v>
      </c>
    </row>
    <row r="105" spans="1:17" hidden="1" x14ac:dyDescent="0.2">
      <c r="A105" s="1">
        <v>44143</v>
      </c>
      <c r="B105" t="s">
        <v>20</v>
      </c>
      <c r="C105" t="str">
        <f>IFERROR(VLOOKUP(B105,Lookup!A:B,2,FALSE),"")</f>
        <v>Squat</v>
      </c>
      <c r="D105">
        <v>8</v>
      </c>
      <c r="E105">
        <v>30</v>
      </c>
      <c r="F105">
        <v>50</v>
      </c>
      <c r="G105">
        <v>70</v>
      </c>
      <c r="H105">
        <v>90</v>
      </c>
      <c r="J105" s="2">
        <f t="shared" si="5"/>
        <v>1920</v>
      </c>
      <c r="L105" s="8"/>
      <c r="M105" s="9" t="s">
        <v>99</v>
      </c>
      <c r="N105" s="9"/>
      <c r="P105" s="1"/>
      <c r="Q105" t="s">
        <v>99</v>
      </c>
    </row>
    <row r="106" spans="1:17" hidden="1" x14ac:dyDescent="0.2">
      <c r="A106" s="1">
        <v>44144</v>
      </c>
      <c r="B106" t="s">
        <v>47</v>
      </c>
      <c r="C106" t="str">
        <f>IFERROR(VLOOKUP(B106,Lookup!A:B,2,FALSE),"")</f>
        <v>Push</v>
      </c>
      <c r="D106">
        <v>10</v>
      </c>
      <c r="E106">
        <v>15</v>
      </c>
      <c r="F106">
        <v>17.5</v>
      </c>
      <c r="G106">
        <v>17.5</v>
      </c>
      <c r="H106">
        <v>20</v>
      </c>
      <c r="J106" s="2">
        <f t="shared" si="5"/>
        <v>700</v>
      </c>
      <c r="L106" s="8"/>
      <c r="M106" s="9" t="s">
        <v>99</v>
      </c>
      <c r="N106" s="9"/>
      <c r="P106" s="1"/>
      <c r="Q106" t="s">
        <v>99</v>
      </c>
    </row>
    <row r="107" spans="1:17" hidden="1" x14ac:dyDescent="0.2">
      <c r="A107" s="1">
        <v>44144</v>
      </c>
      <c r="B107" t="s">
        <v>8</v>
      </c>
      <c r="C107" t="str">
        <f>IFERROR(VLOOKUP(B107,Lookup!A:B,2,FALSE),"")</f>
        <v>Pull</v>
      </c>
      <c r="D107">
        <v>25</v>
      </c>
      <c r="E107" t="s">
        <v>6</v>
      </c>
      <c r="J107" s="2" t="s">
        <v>17</v>
      </c>
      <c r="L107" s="8"/>
      <c r="M107" s="9" t="s">
        <v>99</v>
      </c>
      <c r="N107" s="9"/>
      <c r="P107" s="1"/>
      <c r="Q107" t="s">
        <v>99</v>
      </c>
    </row>
    <row r="108" spans="1:17" hidden="1" x14ac:dyDescent="0.2">
      <c r="A108" s="1">
        <v>44144</v>
      </c>
      <c r="B108" t="s">
        <v>62</v>
      </c>
      <c r="C108" t="str">
        <f>IFERROR(VLOOKUP(B108,Lookup!A:B,2,FALSE),"")</f>
        <v>Hip-Hinge</v>
      </c>
      <c r="D108">
        <v>10</v>
      </c>
      <c r="E108">
        <v>20</v>
      </c>
      <c r="F108">
        <v>20</v>
      </c>
      <c r="G108">
        <v>20</v>
      </c>
      <c r="H108">
        <v>20</v>
      </c>
      <c r="J108" s="2">
        <f t="shared" si="5"/>
        <v>800</v>
      </c>
      <c r="L108" s="8"/>
      <c r="M108" s="9" t="s">
        <v>99</v>
      </c>
      <c r="N108" s="9"/>
      <c r="P108" s="1"/>
      <c r="Q108" t="s">
        <v>99</v>
      </c>
    </row>
    <row r="109" spans="1:17" hidden="1" x14ac:dyDescent="0.2">
      <c r="A109" s="1">
        <v>44144</v>
      </c>
      <c r="B109" t="s">
        <v>20</v>
      </c>
      <c r="C109" t="str">
        <f>IFERROR(VLOOKUP(B109,Lookup!A:B,2,FALSE),"")</f>
        <v>Squat</v>
      </c>
      <c r="D109">
        <v>10</v>
      </c>
      <c r="E109">
        <v>20</v>
      </c>
      <c r="F109">
        <v>40</v>
      </c>
      <c r="G109">
        <v>60</v>
      </c>
      <c r="H109">
        <v>60</v>
      </c>
      <c r="J109" s="2">
        <f t="shared" si="5"/>
        <v>1800</v>
      </c>
      <c r="L109" s="8"/>
      <c r="M109" s="9" t="s">
        <v>99</v>
      </c>
      <c r="N109" s="9"/>
      <c r="P109" s="1"/>
      <c r="Q109" t="s">
        <v>99</v>
      </c>
    </row>
    <row r="110" spans="1:17" hidden="1" x14ac:dyDescent="0.2">
      <c r="A110" s="1">
        <v>44146</v>
      </c>
      <c r="B110" t="s">
        <v>47</v>
      </c>
      <c r="C110" t="str">
        <f>IFERROR(VLOOKUP(B110,Lookup!A:B,2,FALSE),"")</f>
        <v>Push</v>
      </c>
      <c r="D110">
        <v>10</v>
      </c>
      <c r="E110">
        <v>20</v>
      </c>
      <c r="F110">
        <v>20</v>
      </c>
      <c r="G110">
        <v>22.5</v>
      </c>
      <c r="H110">
        <v>22.5</v>
      </c>
      <c r="J110" s="2">
        <f t="shared" si="5"/>
        <v>850</v>
      </c>
      <c r="L110" s="8"/>
      <c r="M110" s="9" t="s">
        <v>99</v>
      </c>
      <c r="N110" s="9"/>
      <c r="P110" s="1"/>
      <c r="Q110" t="s">
        <v>99</v>
      </c>
    </row>
    <row r="111" spans="1:17" hidden="1" x14ac:dyDescent="0.2">
      <c r="A111" s="1">
        <v>44146</v>
      </c>
      <c r="B111" t="s">
        <v>21</v>
      </c>
      <c r="C111" t="str">
        <f>IFERROR(VLOOKUP(B111,Lookup!A:B,2,FALSE),"")</f>
        <v>Pull</v>
      </c>
      <c r="D111">
        <v>10</v>
      </c>
      <c r="E111">
        <v>20</v>
      </c>
      <c r="F111">
        <v>25</v>
      </c>
      <c r="G111">
        <v>30</v>
      </c>
      <c r="H111">
        <v>30</v>
      </c>
      <c r="J111" s="2">
        <f t="shared" si="5"/>
        <v>1050</v>
      </c>
      <c r="L111" s="8"/>
      <c r="M111" s="9" t="s">
        <v>99</v>
      </c>
      <c r="N111" s="9"/>
      <c r="P111" s="1"/>
      <c r="Q111" t="s">
        <v>99</v>
      </c>
    </row>
    <row r="112" spans="1:17" hidden="1" x14ac:dyDescent="0.2">
      <c r="A112" s="1">
        <v>44146</v>
      </c>
      <c r="B112" t="s">
        <v>44</v>
      </c>
      <c r="C112" t="str">
        <f>IFERROR(VLOOKUP(B112,Lookup!A:B,2,FALSE),"")</f>
        <v>Hip-Hinge</v>
      </c>
      <c r="D112">
        <v>10</v>
      </c>
      <c r="E112">
        <v>56</v>
      </c>
      <c r="F112">
        <v>56</v>
      </c>
      <c r="G112">
        <v>56</v>
      </c>
      <c r="H112">
        <v>56</v>
      </c>
      <c r="J112" s="2">
        <f t="shared" si="5"/>
        <v>2240</v>
      </c>
      <c r="L112" s="8"/>
      <c r="M112" s="9" t="s">
        <v>99</v>
      </c>
      <c r="N112" s="9"/>
      <c r="P112" s="1"/>
      <c r="Q112" t="s">
        <v>99</v>
      </c>
    </row>
    <row r="113" spans="1:17" hidden="1" x14ac:dyDescent="0.2">
      <c r="A113" s="1">
        <v>44146</v>
      </c>
      <c r="B113" t="s">
        <v>59</v>
      </c>
      <c r="C113" t="str">
        <f>IFERROR(VLOOKUP(B113,Lookup!A:B,2,FALSE),"")</f>
        <v>Squat &amp; Push</v>
      </c>
      <c r="D113">
        <v>10</v>
      </c>
      <c r="E113">
        <v>25</v>
      </c>
      <c r="F113">
        <v>40</v>
      </c>
      <c r="G113">
        <v>50</v>
      </c>
      <c r="H113">
        <v>60</v>
      </c>
      <c r="J113" s="2">
        <f t="shared" si="5"/>
        <v>1750</v>
      </c>
      <c r="L113" s="8"/>
      <c r="M113" s="9" t="s">
        <v>99</v>
      </c>
      <c r="N113" s="9"/>
      <c r="P113" s="1"/>
      <c r="Q113" t="s">
        <v>99</v>
      </c>
    </row>
    <row r="114" spans="1:17" x14ac:dyDescent="0.2">
      <c r="A114" s="1">
        <v>44148</v>
      </c>
      <c r="B114" t="s">
        <v>34</v>
      </c>
      <c r="C114" t="str">
        <f>IFERROR(VLOOKUP(B114,Lookup!A:B,2,FALSE),"")</f>
        <v>Push</v>
      </c>
      <c r="D114">
        <v>10</v>
      </c>
      <c r="E114">
        <v>20</v>
      </c>
      <c r="F114">
        <v>25</v>
      </c>
      <c r="G114">
        <v>25</v>
      </c>
      <c r="H114">
        <v>25</v>
      </c>
      <c r="J114" s="2">
        <f t="shared" si="5"/>
        <v>950</v>
      </c>
      <c r="L114" s="8"/>
      <c r="M114" s="9" t="s">
        <v>99</v>
      </c>
      <c r="N114" s="9"/>
      <c r="P114" s="1"/>
      <c r="Q114" t="s">
        <v>99</v>
      </c>
    </row>
    <row r="115" spans="1:17" hidden="1" x14ac:dyDescent="0.2">
      <c r="A115" s="1">
        <v>44148</v>
      </c>
      <c r="B115" t="s">
        <v>3</v>
      </c>
      <c r="C115" t="str">
        <f>IFERROR(VLOOKUP(B115,Lookup!A:B,2,FALSE),"")</f>
        <v>Pull</v>
      </c>
      <c r="D115">
        <v>10</v>
      </c>
      <c r="E115">
        <v>15</v>
      </c>
      <c r="F115">
        <v>15</v>
      </c>
      <c r="G115">
        <v>15</v>
      </c>
      <c r="H115">
        <v>15</v>
      </c>
      <c r="J115" s="2">
        <f t="shared" si="5"/>
        <v>600</v>
      </c>
      <c r="L115" s="8"/>
      <c r="M115" s="9" t="s">
        <v>99</v>
      </c>
      <c r="N115" s="9"/>
      <c r="P115" s="1"/>
      <c r="Q115" t="s">
        <v>99</v>
      </c>
    </row>
    <row r="116" spans="1:17" hidden="1" x14ac:dyDescent="0.2">
      <c r="A116" s="1">
        <v>44148</v>
      </c>
      <c r="B116" t="s">
        <v>19</v>
      </c>
      <c r="C116" t="str">
        <f>IFERROR(VLOOKUP(B116,Lookup!A:B,2,FALSE),"")</f>
        <v>Hip-Hinge</v>
      </c>
      <c r="D116">
        <v>10</v>
      </c>
      <c r="E116">
        <v>50</v>
      </c>
      <c r="F116">
        <v>70</v>
      </c>
      <c r="G116">
        <v>70</v>
      </c>
      <c r="H116">
        <v>70</v>
      </c>
      <c r="J116" s="2">
        <f t="shared" si="5"/>
        <v>2600</v>
      </c>
      <c r="L116" s="8"/>
      <c r="M116" s="9" t="s">
        <v>99</v>
      </c>
      <c r="N116" s="9"/>
      <c r="P116" s="1"/>
      <c r="Q116" t="s">
        <v>99</v>
      </c>
    </row>
    <row r="117" spans="1:17" hidden="1" x14ac:dyDescent="0.2">
      <c r="A117" s="1">
        <v>44148</v>
      </c>
      <c r="B117" t="s">
        <v>33</v>
      </c>
      <c r="C117" t="str">
        <f>IFERROR(VLOOKUP(B117,Lookup!A:B,2,FALSE),"")</f>
        <v>Squat</v>
      </c>
      <c r="D117">
        <v>10</v>
      </c>
      <c r="E117">
        <v>7.5</v>
      </c>
      <c r="F117">
        <v>7.5</v>
      </c>
      <c r="G117">
        <v>7.5</v>
      </c>
      <c r="H117">
        <v>7.5</v>
      </c>
      <c r="J117" s="2">
        <f t="shared" si="5"/>
        <v>300</v>
      </c>
      <c r="L117" s="8"/>
      <c r="M117" s="9" t="s">
        <v>99</v>
      </c>
      <c r="N117" s="9"/>
      <c r="P117" s="1"/>
      <c r="Q117" t="s">
        <v>99</v>
      </c>
    </row>
    <row r="118" spans="1:17" hidden="1" x14ac:dyDescent="0.2">
      <c r="A118" s="1">
        <v>44152</v>
      </c>
      <c r="B118" t="s">
        <v>47</v>
      </c>
      <c r="C118" t="str">
        <f>IFERROR(VLOOKUP(B118,Lookup!A:B,2,FALSE),"")</f>
        <v>Push</v>
      </c>
      <c r="D118">
        <v>7</v>
      </c>
      <c r="E118">
        <v>15</v>
      </c>
      <c r="F118">
        <v>20</v>
      </c>
      <c r="G118">
        <v>25</v>
      </c>
      <c r="H118">
        <v>25</v>
      </c>
      <c r="J118" s="2">
        <f t="shared" si="5"/>
        <v>595</v>
      </c>
      <c r="L118" s="8"/>
      <c r="M118" s="9" t="s">
        <v>99</v>
      </c>
      <c r="N118" s="9"/>
      <c r="P118" s="1"/>
      <c r="Q118" t="s">
        <v>99</v>
      </c>
    </row>
    <row r="119" spans="1:17" hidden="1" x14ac:dyDescent="0.2">
      <c r="A119" s="1">
        <v>44152</v>
      </c>
      <c r="B119" t="s">
        <v>63</v>
      </c>
      <c r="C119" t="str">
        <f>IFERROR(VLOOKUP(B119,Lookup!A:B,2,FALSE),"")</f>
        <v>Pull</v>
      </c>
      <c r="D119">
        <v>7</v>
      </c>
      <c r="E119">
        <v>20</v>
      </c>
      <c r="F119">
        <v>30</v>
      </c>
      <c r="G119">
        <v>40</v>
      </c>
      <c r="H119">
        <v>50</v>
      </c>
      <c r="J119" s="2">
        <f t="shared" si="5"/>
        <v>980</v>
      </c>
      <c r="L119" s="8"/>
      <c r="M119" s="9" t="s">
        <v>99</v>
      </c>
      <c r="N119" s="9"/>
      <c r="P119" s="1"/>
      <c r="Q119" t="s">
        <v>99</v>
      </c>
    </row>
    <row r="120" spans="1:17" hidden="1" x14ac:dyDescent="0.2">
      <c r="A120" s="1">
        <v>44152</v>
      </c>
      <c r="B120" t="s">
        <v>33</v>
      </c>
      <c r="C120" t="str">
        <f>IFERROR(VLOOKUP(B120,Lookup!A:B,2,FALSE),"")</f>
        <v>Squat</v>
      </c>
      <c r="D120">
        <v>7</v>
      </c>
      <c r="E120">
        <v>7.5</v>
      </c>
      <c r="F120">
        <v>7.5</v>
      </c>
      <c r="G120">
        <v>7.5</v>
      </c>
      <c r="H120">
        <v>7.5</v>
      </c>
      <c r="J120" s="2">
        <f t="shared" si="5"/>
        <v>210</v>
      </c>
      <c r="L120" s="8"/>
      <c r="M120" s="9" t="s">
        <v>99</v>
      </c>
      <c r="N120" s="9"/>
      <c r="P120" s="1"/>
      <c r="Q120" t="s">
        <v>99</v>
      </c>
    </row>
    <row r="121" spans="1:17" hidden="1" x14ac:dyDescent="0.2">
      <c r="A121" s="1">
        <v>44152</v>
      </c>
      <c r="B121" t="s">
        <v>19</v>
      </c>
      <c r="C121" t="str">
        <f>IFERROR(VLOOKUP(B121,Lookup!A:B,2,FALSE),"")</f>
        <v>Hip-Hinge</v>
      </c>
      <c r="D121">
        <v>7</v>
      </c>
      <c r="E121">
        <v>30</v>
      </c>
      <c r="F121">
        <v>60</v>
      </c>
      <c r="G121">
        <v>80</v>
      </c>
      <c r="H121">
        <v>80</v>
      </c>
      <c r="J121" s="2">
        <f t="shared" si="5"/>
        <v>1750</v>
      </c>
      <c r="L121" s="8"/>
      <c r="M121" s="9" t="s">
        <v>99</v>
      </c>
      <c r="N121" s="9"/>
      <c r="P121" s="1"/>
      <c r="Q121" t="s">
        <v>99</v>
      </c>
    </row>
    <row r="122" spans="1:17" hidden="1" x14ac:dyDescent="0.2">
      <c r="A122" s="1">
        <v>44154</v>
      </c>
      <c r="B122" t="s">
        <v>46</v>
      </c>
      <c r="C122" t="str">
        <f>IFERROR(VLOOKUP(B122,Lookup!A:B,2,FALSE),"")</f>
        <v>Push</v>
      </c>
      <c r="D122">
        <v>7</v>
      </c>
      <c r="E122">
        <v>20</v>
      </c>
      <c r="F122">
        <v>30</v>
      </c>
      <c r="G122">
        <v>60</v>
      </c>
      <c r="H122">
        <v>65</v>
      </c>
      <c r="J122" s="2">
        <f t="shared" si="5"/>
        <v>1225</v>
      </c>
      <c r="L122" s="8"/>
      <c r="M122" s="9" t="s">
        <v>99</v>
      </c>
      <c r="N122" s="9"/>
      <c r="P122" s="1"/>
      <c r="Q122" t="s">
        <v>99</v>
      </c>
    </row>
    <row r="123" spans="1:17" hidden="1" x14ac:dyDescent="0.2">
      <c r="A123" s="1">
        <v>44154</v>
      </c>
      <c r="B123" t="s">
        <v>8</v>
      </c>
      <c r="C123" t="str">
        <f>IFERROR(VLOOKUP(B123,Lookup!A:B,2,FALSE),"")</f>
        <v>Pull</v>
      </c>
      <c r="D123">
        <v>27</v>
      </c>
      <c r="E123" t="s">
        <v>6</v>
      </c>
      <c r="J123" s="2" t="s">
        <v>17</v>
      </c>
      <c r="L123" s="8"/>
      <c r="M123" s="9" t="s">
        <v>99</v>
      </c>
      <c r="N123" s="9"/>
      <c r="P123" s="1"/>
      <c r="Q123" t="s">
        <v>99</v>
      </c>
    </row>
    <row r="124" spans="1:17" hidden="1" x14ac:dyDescent="0.2">
      <c r="A124" s="1">
        <v>44154</v>
      </c>
      <c r="B124" t="s">
        <v>16</v>
      </c>
      <c r="C124" t="str">
        <f>IFERROR(VLOOKUP(B124,Lookup!A:B,2,FALSE),"")</f>
        <v>Hip-Hinge</v>
      </c>
      <c r="D124">
        <v>7</v>
      </c>
      <c r="E124">
        <v>30</v>
      </c>
      <c r="F124">
        <v>70</v>
      </c>
      <c r="G124">
        <v>90</v>
      </c>
      <c r="H124">
        <v>100</v>
      </c>
      <c r="J124" s="2">
        <f t="shared" si="5"/>
        <v>2030</v>
      </c>
      <c r="L124" s="8"/>
      <c r="M124" s="9" t="s">
        <v>99</v>
      </c>
      <c r="N124" s="9"/>
      <c r="P124" s="1"/>
      <c r="Q124" t="s">
        <v>99</v>
      </c>
    </row>
    <row r="125" spans="1:17" hidden="1" x14ac:dyDescent="0.2">
      <c r="A125" s="1">
        <v>44154</v>
      </c>
      <c r="B125" t="s">
        <v>20</v>
      </c>
      <c r="C125" t="str">
        <f>IFERROR(VLOOKUP(B125,Lookup!A:B,2,FALSE),"")</f>
        <v>Squat</v>
      </c>
      <c r="D125">
        <v>7</v>
      </c>
      <c r="E125">
        <v>40</v>
      </c>
      <c r="F125">
        <v>60</v>
      </c>
      <c r="G125">
        <v>80</v>
      </c>
      <c r="H125">
        <v>90</v>
      </c>
      <c r="J125" s="2">
        <f t="shared" si="5"/>
        <v>1890</v>
      </c>
      <c r="L125" s="8"/>
      <c r="M125" s="9" t="s">
        <v>99</v>
      </c>
      <c r="N125" s="9"/>
      <c r="P125" s="1"/>
      <c r="Q125" t="s">
        <v>99</v>
      </c>
    </row>
    <row r="126" spans="1:17" hidden="1" x14ac:dyDescent="0.2">
      <c r="A126" s="1">
        <v>44158</v>
      </c>
      <c r="B126" t="s">
        <v>47</v>
      </c>
      <c r="C126" t="str">
        <f>IFERROR(VLOOKUP(B126,Lookup!A:B,2,FALSE),"")</f>
        <v>Push</v>
      </c>
      <c r="D126">
        <v>10</v>
      </c>
      <c r="E126">
        <v>15</v>
      </c>
      <c r="F126">
        <v>15</v>
      </c>
      <c r="G126">
        <v>15</v>
      </c>
      <c r="H126">
        <v>15</v>
      </c>
      <c r="J126" s="2">
        <f t="shared" si="5"/>
        <v>600</v>
      </c>
      <c r="L126" s="8"/>
      <c r="M126" s="9" t="s">
        <v>99</v>
      </c>
      <c r="N126" s="9"/>
      <c r="P126" s="1"/>
      <c r="Q126" t="s">
        <v>99</v>
      </c>
    </row>
    <row r="127" spans="1:17" hidden="1" x14ac:dyDescent="0.2">
      <c r="A127" s="1">
        <v>44158</v>
      </c>
      <c r="B127" t="s">
        <v>3</v>
      </c>
      <c r="C127" t="str">
        <f>IFERROR(VLOOKUP(B127,Lookup!A:B,2,FALSE),"")</f>
        <v>Pull</v>
      </c>
      <c r="D127">
        <v>12</v>
      </c>
      <c r="E127">
        <v>15</v>
      </c>
      <c r="F127">
        <v>15</v>
      </c>
      <c r="G127">
        <v>15</v>
      </c>
      <c r="J127" s="2">
        <f t="shared" si="5"/>
        <v>540</v>
      </c>
      <c r="L127" s="8"/>
      <c r="M127" s="9" t="s">
        <v>99</v>
      </c>
      <c r="N127" s="9"/>
      <c r="P127" s="1"/>
      <c r="Q127" t="s">
        <v>99</v>
      </c>
    </row>
    <row r="128" spans="1:17" hidden="1" x14ac:dyDescent="0.2">
      <c r="A128" s="1">
        <v>44158</v>
      </c>
      <c r="B128" t="s">
        <v>36</v>
      </c>
      <c r="C128" t="str">
        <f>IFERROR(VLOOKUP(B128,Lookup!A:B,2,FALSE),"")</f>
        <v>Hip-Hinge</v>
      </c>
      <c r="D128">
        <v>12</v>
      </c>
      <c r="E128">
        <v>15</v>
      </c>
      <c r="F128">
        <v>15</v>
      </c>
      <c r="G128">
        <v>15</v>
      </c>
      <c r="H128">
        <v>15</v>
      </c>
      <c r="J128" s="2">
        <f t="shared" si="5"/>
        <v>720</v>
      </c>
      <c r="L128" s="8"/>
      <c r="M128" s="9" t="s">
        <v>99</v>
      </c>
      <c r="N128" s="9"/>
      <c r="P128" s="1"/>
      <c r="Q128" t="s">
        <v>99</v>
      </c>
    </row>
    <row r="129" spans="1:17" hidden="1" x14ac:dyDescent="0.2">
      <c r="A129" s="1">
        <v>44158</v>
      </c>
      <c r="B129" t="s">
        <v>50</v>
      </c>
      <c r="C129" t="str">
        <f>IFERROR(VLOOKUP(B129,Lookup!A:B,2,FALSE),"")</f>
        <v>Squat</v>
      </c>
      <c r="D129">
        <v>12</v>
      </c>
      <c r="E129">
        <v>15</v>
      </c>
      <c r="F129">
        <v>15</v>
      </c>
      <c r="G129">
        <v>15</v>
      </c>
      <c r="H129">
        <v>15</v>
      </c>
      <c r="J129" s="2">
        <f t="shared" si="5"/>
        <v>720</v>
      </c>
      <c r="L129" s="8"/>
      <c r="M129" s="9" t="s">
        <v>99</v>
      </c>
      <c r="N129" s="9"/>
      <c r="P129" s="1"/>
      <c r="Q129" t="s">
        <v>99</v>
      </c>
    </row>
    <row r="130" spans="1:17" x14ac:dyDescent="0.2">
      <c r="A130" s="1">
        <v>44160</v>
      </c>
      <c r="B130" t="s">
        <v>34</v>
      </c>
      <c r="C130" t="str">
        <f>IFERROR(VLOOKUP(B130,Lookup!A:B,2,FALSE),"")</f>
        <v>Push</v>
      </c>
      <c r="D130" t="s">
        <v>91</v>
      </c>
      <c r="E130">
        <v>20</v>
      </c>
      <c r="F130">
        <v>30</v>
      </c>
      <c r="G130">
        <v>40</v>
      </c>
      <c r="H130">
        <v>50</v>
      </c>
      <c r="I130">
        <v>40</v>
      </c>
      <c r="J130" s="2">
        <f>SUM((8*20)+(5*30)+(5*40)+(2*50)+(5*40))</f>
        <v>810</v>
      </c>
      <c r="L130" s="8"/>
      <c r="M130" s="9" t="s">
        <v>99</v>
      </c>
      <c r="N130" s="9"/>
      <c r="P130" s="1"/>
      <c r="Q130" t="s">
        <v>99</v>
      </c>
    </row>
    <row r="131" spans="1:17" hidden="1" x14ac:dyDescent="0.2">
      <c r="A131" s="1">
        <v>44160</v>
      </c>
      <c r="B131" t="s">
        <v>3</v>
      </c>
      <c r="C131" t="str">
        <f>IFERROR(VLOOKUP(B131,Lookup!A:B,2,FALSE),"")</f>
        <v>Pull</v>
      </c>
      <c r="D131">
        <v>5</v>
      </c>
      <c r="E131">
        <v>15</v>
      </c>
      <c r="F131">
        <v>15</v>
      </c>
      <c r="G131">
        <v>15</v>
      </c>
      <c r="H131">
        <v>15</v>
      </c>
      <c r="J131" s="2">
        <f t="shared" si="5"/>
        <v>300</v>
      </c>
      <c r="L131" s="8"/>
      <c r="M131" s="9" t="s">
        <v>99</v>
      </c>
      <c r="N131" s="9"/>
      <c r="P131" s="1"/>
      <c r="Q131" t="s">
        <v>99</v>
      </c>
    </row>
    <row r="132" spans="1:17" hidden="1" x14ac:dyDescent="0.2">
      <c r="A132" s="1">
        <v>44160</v>
      </c>
      <c r="B132" t="s">
        <v>19</v>
      </c>
      <c r="C132" t="str">
        <f>IFERROR(VLOOKUP(B132,Lookup!A:B,2,FALSE),"")</f>
        <v>Hip-Hinge</v>
      </c>
      <c r="D132">
        <v>5</v>
      </c>
      <c r="E132">
        <v>60</v>
      </c>
      <c r="F132">
        <v>100</v>
      </c>
      <c r="G132">
        <v>110</v>
      </c>
      <c r="H132">
        <v>120</v>
      </c>
      <c r="J132" s="2">
        <f t="shared" si="5"/>
        <v>1950</v>
      </c>
      <c r="L132" s="8"/>
      <c r="M132" s="9" t="s">
        <v>99</v>
      </c>
      <c r="N132" s="9"/>
      <c r="P132" s="1"/>
      <c r="Q132" t="s">
        <v>99</v>
      </c>
    </row>
    <row r="133" spans="1:17" hidden="1" x14ac:dyDescent="0.2">
      <c r="A133" s="1">
        <v>44160</v>
      </c>
      <c r="B133" t="s">
        <v>33</v>
      </c>
      <c r="C133" t="str">
        <f>IFERROR(VLOOKUP(B133,Lookup!A:B,2,FALSE),"")</f>
        <v>Squat</v>
      </c>
      <c r="D133">
        <v>5</v>
      </c>
      <c r="E133">
        <v>15</v>
      </c>
      <c r="F133">
        <v>15</v>
      </c>
      <c r="G133">
        <v>15</v>
      </c>
      <c r="H133">
        <v>15</v>
      </c>
      <c r="J133" s="2">
        <f t="shared" si="5"/>
        <v>300</v>
      </c>
      <c r="L133" s="8"/>
      <c r="M133" s="9" t="s">
        <v>99</v>
      </c>
      <c r="N133" s="9"/>
      <c r="P133" s="1"/>
      <c r="Q133" t="s">
        <v>99</v>
      </c>
    </row>
    <row r="134" spans="1:17" hidden="1" x14ac:dyDescent="0.2">
      <c r="A134" s="1">
        <v>44162</v>
      </c>
      <c r="B134" t="s">
        <v>47</v>
      </c>
      <c r="C134" t="str">
        <f>IFERROR(VLOOKUP(B134,Lookup!A:B,2,FALSE),"")</f>
        <v>Push</v>
      </c>
      <c r="D134" t="s">
        <v>92</v>
      </c>
      <c r="E134">
        <v>22</v>
      </c>
      <c r="F134">
        <v>24</v>
      </c>
      <c r="G134">
        <v>26</v>
      </c>
      <c r="H134">
        <v>30</v>
      </c>
      <c r="J134" s="2">
        <f>SUM((6*22)+(6*24)+(5*26)+(5*30))</f>
        <v>556</v>
      </c>
      <c r="L134" s="8"/>
      <c r="M134" s="9" t="s">
        <v>99</v>
      </c>
      <c r="N134" s="9"/>
      <c r="P134" s="1"/>
      <c r="Q134" t="s">
        <v>99</v>
      </c>
    </row>
    <row r="135" spans="1:17" hidden="1" x14ac:dyDescent="0.2">
      <c r="A135" s="1">
        <v>44162</v>
      </c>
      <c r="B135" t="s">
        <v>66</v>
      </c>
      <c r="C135" t="str">
        <f>IFERROR(VLOOKUP(B135,Lookup!A:B,2,FALSE),"")</f>
        <v>Pull</v>
      </c>
      <c r="D135">
        <v>5</v>
      </c>
      <c r="E135">
        <v>34.5</v>
      </c>
      <c r="F135">
        <v>39</v>
      </c>
      <c r="G135">
        <v>45</v>
      </c>
      <c r="H135">
        <v>52</v>
      </c>
      <c r="J135" s="2">
        <f t="shared" si="5"/>
        <v>852.5</v>
      </c>
      <c r="L135" s="8"/>
      <c r="M135" s="9" t="s">
        <v>99</v>
      </c>
      <c r="N135" s="9"/>
      <c r="P135" s="1"/>
      <c r="Q135" t="s">
        <v>99</v>
      </c>
    </row>
    <row r="136" spans="1:17" hidden="1" x14ac:dyDescent="0.2">
      <c r="A136" s="1">
        <v>44162</v>
      </c>
      <c r="B136" t="s">
        <v>36</v>
      </c>
      <c r="C136" t="str">
        <f>IFERROR(VLOOKUP(B136,Lookup!A:B,2,FALSE),"")</f>
        <v>Hip-Hinge</v>
      </c>
      <c r="D136">
        <v>8</v>
      </c>
      <c r="E136">
        <v>32</v>
      </c>
      <c r="F136">
        <v>32</v>
      </c>
      <c r="G136">
        <v>32</v>
      </c>
      <c r="H136">
        <v>32</v>
      </c>
      <c r="J136" s="2">
        <f t="shared" si="5"/>
        <v>1024</v>
      </c>
      <c r="L136" s="8"/>
      <c r="M136" s="9" t="s">
        <v>99</v>
      </c>
      <c r="N136" s="9"/>
      <c r="P136" s="1"/>
      <c r="Q136" t="s">
        <v>99</v>
      </c>
    </row>
    <row r="137" spans="1:17" hidden="1" x14ac:dyDescent="0.2">
      <c r="A137" s="1">
        <v>44162</v>
      </c>
      <c r="B137" t="s">
        <v>20</v>
      </c>
      <c r="C137" t="str">
        <f>IFERROR(VLOOKUP(B137,Lookup!A:B,2,FALSE),"")</f>
        <v>Squat</v>
      </c>
      <c r="D137">
        <v>5</v>
      </c>
      <c r="E137">
        <v>20</v>
      </c>
      <c r="F137">
        <v>60</v>
      </c>
      <c r="G137">
        <v>80</v>
      </c>
      <c r="H137">
        <v>100</v>
      </c>
      <c r="J137" s="2">
        <f t="shared" si="5"/>
        <v>1300</v>
      </c>
      <c r="L137" s="8"/>
      <c r="M137" s="9" t="s">
        <v>99</v>
      </c>
      <c r="N137" s="9"/>
      <c r="P137" s="1"/>
      <c r="Q137" t="s">
        <v>99</v>
      </c>
    </row>
    <row r="138" spans="1:17" hidden="1" x14ac:dyDescent="0.2">
      <c r="A138" s="1">
        <v>44165</v>
      </c>
      <c r="B138" t="s">
        <v>47</v>
      </c>
      <c r="C138" t="str">
        <f>IFERROR(VLOOKUP(B138,Lookup!A:B,2,FALSE),"")</f>
        <v>Push</v>
      </c>
      <c r="D138">
        <v>10</v>
      </c>
      <c r="E138">
        <v>18</v>
      </c>
      <c r="F138">
        <v>24</v>
      </c>
      <c r="G138">
        <v>28</v>
      </c>
      <c r="H138">
        <v>28</v>
      </c>
      <c r="J138" s="2">
        <f t="shared" si="5"/>
        <v>980</v>
      </c>
      <c r="L138" s="8"/>
      <c r="M138" s="9" t="s">
        <v>99</v>
      </c>
      <c r="N138" s="9"/>
      <c r="P138" s="1"/>
      <c r="Q138" t="s">
        <v>99</v>
      </c>
    </row>
    <row r="139" spans="1:17" hidden="1" x14ac:dyDescent="0.2">
      <c r="A139" s="1">
        <v>44165</v>
      </c>
      <c r="B139" t="s">
        <v>3</v>
      </c>
      <c r="C139" t="str">
        <f>IFERROR(VLOOKUP(B139,Lookup!A:B,2,FALSE),"")</f>
        <v>Pull</v>
      </c>
      <c r="D139">
        <v>10</v>
      </c>
      <c r="E139">
        <v>20</v>
      </c>
      <c r="F139">
        <v>20</v>
      </c>
      <c r="G139">
        <v>20</v>
      </c>
      <c r="J139" s="2">
        <f t="shared" si="5"/>
        <v>600</v>
      </c>
      <c r="L139" s="8"/>
      <c r="M139" s="9" t="s">
        <v>99</v>
      </c>
      <c r="N139" s="9"/>
      <c r="P139" s="1"/>
      <c r="Q139" t="s">
        <v>99</v>
      </c>
    </row>
    <row r="140" spans="1:17" hidden="1" x14ac:dyDescent="0.2">
      <c r="A140" s="1">
        <v>44165</v>
      </c>
      <c r="B140" t="s">
        <v>44</v>
      </c>
      <c r="C140" t="str">
        <f>IFERROR(VLOOKUP(B140,Lookup!A:B,2,FALSE),"")</f>
        <v>Hip-Hinge</v>
      </c>
      <c r="D140">
        <v>10</v>
      </c>
      <c r="E140">
        <v>32</v>
      </c>
      <c r="F140">
        <v>40</v>
      </c>
      <c r="G140">
        <v>40</v>
      </c>
      <c r="H140">
        <v>40</v>
      </c>
      <c r="J140" s="2">
        <f t="shared" si="5"/>
        <v>1520</v>
      </c>
      <c r="L140" s="8"/>
      <c r="M140" s="9" t="s">
        <v>99</v>
      </c>
      <c r="N140" s="9"/>
      <c r="P140" s="1"/>
      <c r="Q140" t="s">
        <v>99</v>
      </c>
    </row>
    <row r="141" spans="1:17" hidden="1" x14ac:dyDescent="0.2">
      <c r="A141" s="1">
        <v>44165</v>
      </c>
      <c r="B141" t="s">
        <v>51</v>
      </c>
      <c r="C141" t="str">
        <f>IFERROR(VLOOKUP(B141,Lookup!A:B,2,FALSE),"")</f>
        <v>Squat</v>
      </c>
      <c r="D141">
        <v>10</v>
      </c>
      <c r="E141">
        <v>20</v>
      </c>
      <c r="F141">
        <v>20</v>
      </c>
      <c r="G141">
        <v>20</v>
      </c>
      <c r="H141">
        <v>20</v>
      </c>
      <c r="J141" s="2">
        <f t="shared" si="5"/>
        <v>800</v>
      </c>
      <c r="L141" s="8"/>
      <c r="M141" s="9" t="s">
        <v>99</v>
      </c>
      <c r="N141" s="9"/>
      <c r="P141" s="1"/>
      <c r="Q141" t="s">
        <v>99</v>
      </c>
    </row>
    <row r="142" spans="1:17" x14ac:dyDescent="0.2">
      <c r="A142" s="1">
        <v>44167</v>
      </c>
      <c r="B142" t="s">
        <v>34</v>
      </c>
      <c r="C142" t="str">
        <f>IFERROR(VLOOKUP(B142,Lookup!A:B,2,FALSE),"")</f>
        <v>Push</v>
      </c>
      <c r="D142">
        <v>10</v>
      </c>
      <c r="E142">
        <v>20</v>
      </c>
      <c r="F142">
        <v>30</v>
      </c>
      <c r="G142">
        <v>30</v>
      </c>
      <c r="H142">
        <v>40</v>
      </c>
      <c r="J142" s="2">
        <f t="shared" si="5"/>
        <v>1200</v>
      </c>
      <c r="L142" s="8"/>
      <c r="M142" s="9" t="s">
        <v>99</v>
      </c>
      <c r="N142" s="9"/>
      <c r="P142" s="1"/>
      <c r="Q142" t="s">
        <v>99</v>
      </c>
    </row>
    <row r="143" spans="1:17" hidden="1" x14ac:dyDescent="0.2">
      <c r="A143" s="1">
        <v>44167</v>
      </c>
      <c r="B143" t="s">
        <v>19</v>
      </c>
      <c r="C143" t="str">
        <f>IFERROR(VLOOKUP(B143,Lookup!A:B,2,FALSE),"")</f>
        <v>Hip-Hinge</v>
      </c>
      <c r="D143" t="s">
        <v>93</v>
      </c>
      <c r="E143">
        <v>70</v>
      </c>
      <c r="F143">
        <v>100</v>
      </c>
      <c r="G143">
        <v>120</v>
      </c>
      <c r="H143">
        <v>130</v>
      </c>
      <c r="J143" s="2">
        <f>SUM((10*70)+(10*100)+(10*120)+(3*130))</f>
        <v>3290</v>
      </c>
      <c r="L143" s="8"/>
      <c r="M143" s="9" t="s">
        <v>99</v>
      </c>
      <c r="N143" s="9"/>
      <c r="P143" s="1"/>
      <c r="Q143" t="s">
        <v>99</v>
      </c>
    </row>
    <row r="144" spans="1:17" hidden="1" x14ac:dyDescent="0.2">
      <c r="A144" s="1">
        <v>44167</v>
      </c>
      <c r="B144" t="s">
        <v>57</v>
      </c>
      <c r="C144" t="str">
        <f>IFERROR(VLOOKUP(B144,Lookup!A:B,2,FALSE),"")</f>
        <v>Squat</v>
      </c>
      <c r="D144">
        <v>10</v>
      </c>
      <c r="E144">
        <v>10</v>
      </c>
      <c r="F144">
        <v>10</v>
      </c>
      <c r="G144">
        <v>10</v>
      </c>
      <c r="J144" s="2">
        <f t="shared" si="5"/>
        <v>300</v>
      </c>
      <c r="L144" s="8"/>
      <c r="M144" s="9" t="s">
        <v>99</v>
      </c>
      <c r="N144" s="9"/>
      <c r="P144" s="1"/>
      <c r="Q144" t="s">
        <v>99</v>
      </c>
    </row>
    <row r="145" spans="1:17" hidden="1" x14ac:dyDescent="0.2">
      <c r="A145" s="1">
        <v>44173</v>
      </c>
      <c r="B145" t="s">
        <v>58</v>
      </c>
      <c r="C145" t="str">
        <f>IFERROR(VLOOKUP(B145,Lookup!A:B,2,FALSE),"")</f>
        <v>Push</v>
      </c>
      <c r="D145">
        <v>12</v>
      </c>
      <c r="E145">
        <v>20</v>
      </c>
      <c r="F145">
        <v>40</v>
      </c>
      <c r="G145">
        <v>40</v>
      </c>
      <c r="J145" s="2">
        <f t="shared" si="5"/>
        <v>1200</v>
      </c>
      <c r="L145" s="8"/>
      <c r="M145" s="9" t="s">
        <v>99</v>
      </c>
      <c r="N145" s="9"/>
      <c r="P145" s="1"/>
      <c r="Q145" t="s">
        <v>99</v>
      </c>
    </row>
    <row r="146" spans="1:17" hidden="1" x14ac:dyDescent="0.2">
      <c r="A146" s="1">
        <v>44173</v>
      </c>
      <c r="B146" t="s">
        <v>63</v>
      </c>
      <c r="C146" t="str">
        <f>IFERROR(VLOOKUP(B146,Lookup!A:B,2,FALSE),"")</f>
        <v>Pull</v>
      </c>
      <c r="D146">
        <v>12</v>
      </c>
      <c r="E146">
        <v>20</v>
      </c>
      <c r="F146">
        <v>30</v>
      </c>
      <c r="G146">
        <v>40</v>
      </c>
      <c r="J146" s="2">
        <f t="shared" si="5"/>
        <v>1080</v>
      </c>
      <c r="L146" s="8"/>
      <c r="M146" s="9" t="s">
        <v>99</v>
      </c>
      <c r="N146" s="9"/>
      <c r="P146" s="1"/>
      <c r="Q146" t="s">
        <v>99</v>
      </c>
    </row>
    <row r="147" spans="1:17" hidden="1" x14ac:dyDescent="0.2">
      <c r="A147" s="1">
        <v>44173</v>
      </c>
      <c r="B147" t="s">
        <v>44</v>
      </c>
      <c r="C147" t="str">
        <f>IFERROR(VLOOKUP(B147,Lookup!A:B,2,FALSE),"")</f>
        <v>Hip-Hinge</v>
      </c>
      <c r="D147">
        <v>12</v>
      </c>
      <c r="E147">
        <v>48</v>
      </c>
      <c r="F147">
        <v>48</v>
      </c>
      <c r="G147">
        <v>48</v>
      </c>
      <c r="J147" s="2">
        <f t="shared" si="5"/>
        <v>1728</v>
      </c>
      <c r="L147" s="8"/>
      <c r="M147" s="9" t="s">
        <v>99</v>
      </c>
      <c r="N147" s="9"/>
      <c r="P147" s="1"/>
      <c r="Q147" t="s">
        <v>99</v>
      </c>
    </row>
    <row r="148" spans="1:17" hidden="1" x14ac:dyDescent="0.2">
      <c r="A148" s="1">
        <v>44173</v>
      </c>
      <c r="B148" t="s">
        <v>20</v>
      </c>
      <c r="C148" t="str">
        <f>IFERROR(VLOOKUP(B148,Lookup!A:B,2,FALSE),"")</f>
        <v>Squat</v>
      </c>
      <c r="D148">
        <v>12</v>
      </c>
      <c r="E148">
        <v>30</v>
      </c>
      <c r="F148">
        <v>50</v>
      </c>
      <c r="G148">
        <v>60</v>
      </c>
      <c r="J148" s="2">
        <f t="shared" si="5"/>
        <v>1680</v>
      </c>
      <c r="L148" s="8"/>
      <c r="M148" s="9" t="s">
        <v>99</v>
      </c>
      <c r="N148" s="9"/>
      <c r="P148" s="1"/>
      <c r="Q148" t="s">
        <v>99</v>
      </c>
    </row>
    <row r="149" spans="1:17" hidden="1" x14ac:dyDescent="0.2">
      <c r="A149" s="1">
        <v>44177</v>
      </c>
      <c r="B149" t="s">
        <v>4</v>
      </c>
      <c r="C149" t="str">
        <f>IFERROR(VLOOKUP(B149,Lookup!A:B,2,FALSE),"")</f>
        <v>Push</v>
      </c>
      <c r="D149">
        <v>5</v>
      </c>
      <c r="E149">
        <v>25</v>
      </c>
      <c r="F149">
        <v>30</v>
      </c>
      <c r="G149">
        <v>25</v>
      </c>
      <c r="H149">
        <v>25</v>
      </c>
      <c r="J149" s="2">
        <f t="shared" si="5"/>
        <v>525</v>
      </c>
      <c r="L149" s="8"/>
      <c r="M149" s="9" t="s">
        <v>99</v>
      </c>
      <c r="N149" s="9"/>
      <c r="P149" s="1"/>
      <c r="Q149" t="s">
        <v>99</v>
      </c>
    </row>
    <row r="150" spans="1:17" hidden="1" x14ac:dyDescent="0.2">
      <c r="A150" s="1">
        <v>44177</v>
      </c>
      <c r="B150" t="s">
        <v>63</v>
      </c>
      <c r="C150" t="str">
        <f>IFERROR(VLOOKUP(B150,Lookup!A:B,2,FALSE),"")</f>
        <v>Pull</v>
      </c>
      <c r="D150">
        <v>5</v>
      </c>
      <c r="E150">
        <v>20</v>
      </c>
      <c r="F150">
        <v>30</v>
      </c>
      <c r="G150">
        <v>40</v>
      </c>
      <c r="H150">
        <v>50</v>
      </c>
      <c r="J150" s="2">
        <f t="shared" si="5"/>
        <v>700</v>
      </c>
      <c r="L150" s="8"/>
      <c r="M150" s="9" t="s">
        <v>99</v>
      </c>
      <c r="N150" s="9"/>
      <c r="P150" s="1"/>
      <c r="Q150" t="s">
        <v>99</v>
      </c>
    </row>
    <row r="151" spans="1:17" hidden="1" x14ac:dyDescent="0.2">
      <c r="A151" s="1">
        <v>44177</v>
      </c>
      <c r="B151" t="s">
        <v>19</v>
      </c>
      <c r="C151" t="str">
        <f>IFERROR(VLOOKUP(B151,Lookup!A:B,2,FALSE),"")</f>
        <v>Hip-Hinge</v>
      </c>
      <c r="D151">
        <v>5</v>
      </c>
      <c r="E151">
        <v>70</v>
      </c>
      <c r="F151">
        <v>100</v>
      </c>
      <c r="G151">
        <v>120</v>
      </c>
      <c r="H151">
        <v>130</v>
      </c>
      <c r="J151" s="2">
        <f t="shared" si="5"/>
        <v>2100</v>
      </c>
      <c r="L151" s="8"/>
      <c r="M151" s="9" t="s">
        <v>99</v>
      </c>
      <c r="N151" s="9"/>
      <c r="P151" s="1"/>
      <c r="Q151" t="s">
        <v>99</v>
      </c>
    </row>
    <row r="152" spans="1:17" hidden="1" x14ac:dyDescent="0.2">
      <c r="A152" s="1">
        <v>44179</v>
      </c>
      <c r="B152" t="s">
        <v>46</v>
      </c>
      <c r="C152" t="str">
        <f>IFERROR(VLOOKUP(B152,Lookup!A:B,2,FALSE),"")</f>
        <v>Push</v>
      </c>
      <c r="D152">
        <v>5</v>
      </c>
      <c r="E152">
        <v>20</v>
      </c>
      <c r="F152">
        <v>50</v>
      </c>
      <c r="G152">
        <v>60</v>
      </c>
      <c r="H152">
        <v>50</v>
      </c>
      <c r="J152" s="2">
        <f t="shared" si="5"/>
        <v>900</v>
      </c>
      <c r="L152" s="8"/>
      <c r="M152" s="9" t="s">
        <v>99</v>
      </c>
      <c r="N152" s="9"/>
      <c r="P152" s="1"/>
      <c r="Q152" t="s">
        <v>99</v>
      </c>
    </row>
    <row r="153" spans="1:17" hidden="1" x14ac:dyDescent="0.2">
      <c r="A153" s="1">
        <v>44179</v>
      </c>
      <c r="B153" t="s">
        <v>53</v>
      </c>
      <c r="C153" t="str">
        <f>IFERROR(VLOOKUP(B153,Lookup!A:B,2,FALSE),"")</f>
        <v>Pull</v>
      </c>
      <c r="D153">
        <v>5</v>
      </c>
      <c r="E153" t="s">
        <v>6</v>
      </c>
      <c r="F153" t="s">
        <v>6</v>
      </c>
      <c r="G153" t="s">
        <v>6</v>
      </c>
      <c r="H153" t="s">
        <v>6</v>
      </c>
      <c r="J153" s="2" t="s">
        <v>17</v>
      </c>
      <c r="L153" s="8"/>
      <c r="M153" s="9" t="s">
        <v>99</v>
      </c>
      <c r="N153" s="9"/>
      <c r="P153" s="1"/>
      <c r="Q153" t="s">
        <v>99</v>
      </c>
    </row>
    <row r="154" spans="1:17" hidden="1" x14ac:dyDescent="0.2">
      <c r="A154" s="1">
        <v>44179</v>
      </c>
      <c r="B154" t="s">
        <v>16</v>
      </c>
      <c r="C154" t="str">
        <f>IFERROR(VLOOKUP(B154,Lookup!A:B,2,FALSE),"")</f>
        <v>Hip-Hinge</v>
      </c>
      <c r="D154">
        <v>5</v>
      </c>
      <c r="E154">
        <v>40</v>
      </c>
      <c r="F154">
        <v>40</v>
      </c>
      <c r="G154">
        <v>40</v>
      </c>
      <c r="H154">
        <v>40</v>
      </c>
      <c r="J154" s="2">
        <f t="shared" si="5"/>
        <v>800</v>
      </c>
      <c r="L154" s="8"/>
      <c r="M154" s="9" t="s">
        <v>99</v>
      </c>
      <c r="N154" s="9"/>
      <c r="P154" s="1"/>
      <c r="Q154" t="s">
        <v>99</v>
      </c>
    </row>
    <row r="155" spans="1:17" hidden="1" x14ac:dyDescent="0.2">
      <c r="A155" s="1">
        <v>44179</v>
      </c>
      <c r="B155" t="s">
        <v>20</v>
      </c>
      <c r="C155" t="str">
        <f>IFERROR(VLOOKUP(B155,Lookup!A:B,2,FALSE),"")</f>
        <v>Squat</v>
      </c>
      <c r="D155" t="s">
        <v>94</v>
      </c>
      <c r="E155">
        <v>40</v>
      </c>
      <c r="F155">
        <v>60</v>
      </c>
      <c r="G155">
        <v>80</v>
      </c>
      <c r="H155">
        <v>110</v>
      </c>
      <c r="J155" s="2">
        <f>SUM(5*40,5*60,5*80,1*110)</f>
        <v>1010</v>
      </c>
      <c r="L155" s="8"/>
      <c r="M155" s="9" t="s">
        <v>99</v>
      </c>
      <c r="N155" s="9"/>
      <c r="P155" s="1"/>
      <c r="Q155" t="s">
        <v>99</v>
      </c>
    </row>
    <row r="156" spans="1:17" hidden="1" x14ac:dyDescent="0.2">
      <c r="A156" s="1">
        <v>44312</v>
      </c>
      <c r="B156" t="s">
        <v>53</v>
      </c>
      <c r="C156" t="str">
        <f>IFERROR(VLOOKUP(B156,Lookup!A:B,2,FALSE),"")</f>
        <v>Pull</v>
      </c>
      <c r="D156">
        <v>10</v>
      </c>
      <c r="E156" t="s">
        <v>6</v>
      </c>
      <c r="F156" t="s">
        <v>6</v>
      </c>
      <c r="G156" t="s">
        <v>6</v>
      </c>
      <c r="J156" s="2" t="s">
        <v>17</v>
      </c>
      <c r="L156" s="8"/>
      <c r="M156" s="9" t="s">
        <v>99</v>
      </c>
      <c r="N156" s="9"/>
      <c r="P156" s="1"/>
      <c r="Q156" t="s">
        <v>99</v>
      </c>
    </row>
    <row r="157" spans="1:17" hidden="1" x14ac:dyDescent="0.2">
      <c r="A157" s="1">
        <v>44312</v>
      </c>
      <c r="B157" t="s">
        <v>46</v>
      </c>
      <c r="C157" t="str">
        <f>IFERROR(VLOOKUP(B157,Lookup!A:B,2,FALSE),"")</f>
        <v>Push</v>
      </c>
      <c r="D157">
        <v>20</v>
      </c>
      <c r="E157">
        <v>20</v>
      </c>
      <c r="F157">
        <v>20</v>
      </c>
      <c r="J157" s="2">
        <f t="shared" ref="J157:J171" si="6">SUM((E157*D157)+(F157*D157)+(G157*D157)+(H157*D157))</f>
        <v>800</v>
      </c>
      <c r="L157" s="8"/>
      <c r="M157" s="9" t="s">
        <v>99</v>
      </c>
      <c r="N157" s="9"/>
      <c r="P157" s="1"/>
      <c r="Q157" t="s">
        <v>99</v>
      </c>
    </row>
    <row r="158" spans="1:17" hidden="1" x14ac:dyDescent="0.2">
      <c r="A158" s="1">
        <v>44312</v>
      </c>
      <c r="B158" t="s">
        <v>16</v>
      </c>
      <c r="C158" t="str">
        <f>IFERROR(VLOOKUP(B158,Lookup!A:B,2,FALSE),"")</f>
        <v>Hip-Hinge</v>
      </c>
      <c r="D158">
        <v>4</v>
      </c>
      <c r="E158" t="s">
        <v>6</v>
      </c>
      <c r="F158" t="s">
        <v>6</v>
      </c>
      <c r="G158" t="s">
        <v>6</v>
      </c>
      <c r="H158" t="s">
        <v>6</v>
      </c>
      <c r="J158" s="2" t="s">
        <v>17</v>
      </c>
      <c r="L158" s="8"/>
      <c r="M158" s="9" t="s">
        <v>99</v>
      </c>
      <c r="N158" s="9"/>
      <c r="P158" s="1"/>
      <c r="Q158" t="s">
        <v>99</v>
      </c>
    </row>
    <row r="159" spans="1:17" hidden="1" x14ac:dyDescent="0.2">
      <c r="A159" s="1">
        <v>44312</v>
      </c>
      <c r="B159" t="s">
        <v>33</v>
      </c>
      <c r="C159" t="str">
        <f>IFERROR(VLOOKUP(B159,Lookup!A:B,2,FALSE),"")</f>
        <v>Squat</v>
      </c>
      <c r="D159">
        <v>10</v>
      </c>
      <c r="E159">
        <v>6</v>
      </c>
      <c r="F159">
        <v>6</v>
      </c>
      <c r="G159">
        <v>6</v>
      </c>
      <c r="J159" s="2">
        <f t="shared" si="6"/>
        <v>180</v>
      </c>
      <c r="L159" s="8"/>
      <c r="M159" s="9" t="s">
        <v>99</v>
      </c>
      <c r="N159" s="9"/>
      <c r="P159" s="1"/>
      <c r="Q159" t="s">
        <v>99</v>
      </c>
    </row>
    <row r="160" spans="1:17" hidden="1" x14ac:dyDescent="0.2">
      <c r="A160" s="1">
        <v>44314</v>
      </c>
      <c r="B160" t="s">
        <v>59</v>
      </c>
      <c r="C160" t="str">
        <f>IFERROR(VLOOKUP(B160,Lookup!A:B,2,FALSE),"")</f>
        <v>Squat &amp; Push</v>
      </c>
      <c r="D160">
        <v>10</v>
      </c>
      <c r="E160">
        <v>25</v>
      </c>
      <c r="F160">
        <v>25</v>
      </c>
      <c r="G160">
        <v>25</v>
      </c>
      <c r="H160">
        <v>25</v>
      </c>
      <c r="J160" s="2">
        <f t="shared" si="6"/>
        <v>1000</v>
      </c>
      <c r="L160" s="8"/>
      <c r="M160" s="9" t="s">
        <v>99</v>
      </c>
      <c r="N160" s="9"/>
      <c r="P160" s="1"/>
      <c r="Q160" t="s">
        <v>99</v>
      </c>
    </row>
    <row r="161" spans="1:17" hidden="1" x14ac:dyDescent="0.2">
      <c r="A161" s="1">
        <v>44314</v>
      </c>
      <c r="B161" t="s">
        <v>45</v>
      </c>
      <c r="C161" t="str">
        <f>IFERROR(VLOOKUP(B161,Lookup!A:B,2,FALSE),"")</f>
        <v>Push</v>
      </c>
      <c r="D161">
        <v>10</v>
      </c>
      <c r="E161" t="s">
        <v>6</v>
      </c>
      <c r="F161" t="s">
        <v>6</v>
      </c>
      <c r="G161" t="s">
        <v>6</v>
      </c>
      <c r="H161" t="s">
        <v>6</v>
      </c>
      <c r="J161" s="2" t="s">
        <v>17</v>
      </c>
      <c r="L161" s="8"/>
      <c r="M161" s="9" t="s">
        <v>99</v>
      </c>
      <c r="N161" s="9"/>
      <c r="P161" s="1"/>
      <c r="Q161" t="s">
        <v>99</v>
      </c>
    </row>
    <row r="162" spans="1:17" hidden="1" x14ac:dyDescent="0.2">
      <c r="A162" s="1">
        <v>44314</v>
      </c>
      <c r="B162" t="s">
        <v>36</v>
      </c>
      <c r="C162" t="str">
        <f>IFERROR(VLOOKUP(B162,Lookup!A:B,2,FALSE),"")</f>
        <v>Hip-Hinge</v>
      </c>
      <c r="D162">
        <v>20</v>
      </c>
      <c r="E162">
        <v>16</v>
      </c>
      <c r="F162">
        <v>16</v>
      </c>
      <c r="G162">
        <v>16</v>
      </c>
      <c r="H162">
        <v>16</v>
      </c>
      <c r="J162" s="2">
        <f t="shared" si="6"/>
        <v>1280</v>
      </c>
      <c r="L162" s="8"/>
      <c r="M162" s="9" t="s">
        <v>99</v>
      </c>
      <c r="N162" s="9"/>
      <c r="P162" s="1"/>
      <c r="Q162" t="s">
        <v>99</v>
      </c>
    </row>
    <row r="163" spans="1:17" hidden="1" x14ac:dyDescent="0.2">
      <c r="A163" s="1">
        <v>44314</v>
      </c>
      <c r="B163" t="s">
        <v>20</v>
      </c>
      <c r="C163" t="str">
        <f>IFERROR(VLOOKUP(B163,Lookup!A:B,2,FALSE),"")</f>
        <v>Squat</v>
      </c>
      <c r="D163">
        <v>10</v>
      </c>
      <c r="E163">
        <v>30</v>
      </c>
      <c r="F163">
        <v>30</v>
      </c>
      <c r="G163">
        <v>30</v>
      </c>
      <c r="H163">
        <v>30</v>
      </c>
      <c r="J163" s="2">
        <f t="shared" si="6"/>
        <v>1200</v>
      </c>
      <c r="L163" s="8"/>
      <c r="M163" s="9" t="s">
        <v>99</v>
      </c>
      <c r="N163" s="9"/>
      <c r="P163" s="1"/>
      <c r="Q163" t="s">
        <v>99</v>
      </c>
    </row>
    <row r="164" spans="1:17" hidden="1" x14ac:dyDescent="0.2">
      <c r="A164" s="1">
        <v>44316</v>
      </c>
      <c r="B164" t="s">
        <v>69</v>
      </c>
      <c r="C164" t="str">
        <f>IFERROR(VLOOKUP(B164,Lookup!A:B,2,FALSE),"")</f>
        <v>Push</v>
      </c>
      <c r="D164">
        <v>4</v>
      </c>
      <c r="E164">
        <v>20</v>
      </c>
      <c r="F164">
        <v>20</v>
      </c>
      <c r="G164">
        <v>20</v>
      </c>
      <c r="H164">
        <v>20</v>
      </c>
      <c r="J164" s="2">
        <f t="shared" si="6"/>
        <v>320</v>
      </c>
      <c r="L164" s="8"/>
      <c r="M164" s="9" t="s">
        <v>99</v>
      </c>
      <c r="N164" s="9"/>
      <c r="P164" s="1"/>
      <c r="Q164" t="s">
        <v>99</v>
      </c>
    </row>
    <row r="165" spans="1:17" hidden="1" x14ac:dyDescent="0.2">
      <c r="A165" s="1">
        <v>44316</v>
      </c>
      <c r="B165" t="s">
        <v>3</v>
      </c>
      <c r="C165" t="str">
        <f>IFERROR(VLOOKUP(B165,Lookup!A:B,2,FALSE),"")</f>
        <v>Pull</v>
      </c>
      <c r="D165">
        <v>10</v>
      </c>
      <c r="E165">
        <v>7.5</v>
      </c>
      <c r="F165">
        <v>10</v>
      </c>
      <c r="G165">
        <v>10</v>
      </c>
      <c r="H165">
        <v>10</v>
      </c>
      <c r="J165" s="2">
        <f t="shared" si="6"/>
        <v>375</v>
      </c>
      <c r="L165" s="8"/>
      <c r="M165" s="9" t="s">
        <v>99</v>
      </c>
      <c r="N165" s="9"/>
      <c r="P165" s="1"/>
      <c r="Q165" t="s">
        <v>99</v>
      </c>
    </row>
    <row r="166" spans="1:17" hidden="1" x14ac:dyDescent="0.2">
      <c r="A166" s="1">
        <v>44316</v>
      </c>
      <c r="B166" t="s">
        <v>16</v>
      </c>
      <c r="C166" t="str">
        <f>IFERROR(VLOOKUP(B166,Lookup!A:B,2,FALSE),"")</f>
        <v>Hip-Hinge</v>
      </c>
      <c r="D166">
        <v>100</v>
      </c>
      <c r="E166" t="s">
        <v>6</v>
      </c>
      <c r="J166" s="2" t="s">
        <v>17</v>
      </c>
      <c r="L166" s="8"/>
      <c r="M166" s="9" t="s">
        <v>99</v>
      </c>
      <c r="N166" s="9"/>
      <c r="P166" s="1"/>
      <c r="Q166" t="s">
        <v>99</v>
      </c>
    </row>
    <row r="167" spans="1:17" hidden="1" x14ac:dyDescent="0.2">
      <c r="A167" s="1">
        <v>44316</v>
      </c>
      <c r="B167" t="s">
        <v>20</v>
      </c>
      <c r="C167" t="str">
        <f>IFERROR(VLOOKUP(B167,Lookup!A:B,2,FALSE),"")</f>
        <v>Squat</v>
      </c>
      <c r="D167">
        <v>10</v>
      </c>
      <c r="E167">
        <v>30</v>
      </c>
      <c r="F167">
        <v>40</v>
      </c>
      <c r="G167">
        <v>40</v>
      </c>
      <c r="H167">
        <v>40</v>
      </c>
      <c r="J167" s="2">
        <f t="shared" si="6"/>
        <v>1500</v>
      </c>
      <c r="L167" s="8"/>
      <c r="M167" s="9" t="s">
        <v>99</v>
      </c>
      <c r="N167" s="9"/>
      <c r="P167" s="1"/>
      <c r="Q167" t="s">
        <v>99</v>
      </c>
    </row>
    <row r="168" spans="1:17" hidden="1" x14ac:dyDescent="0.2">
      <c r="A168" s="1">
        <v>44289</v>
      </c>
      <c r="B168" t="s">
        <v>16</v>
      </c>
      <c r="C168" t="str">
        <f>IFERROR(VLOOKUP(B168,Lookup!A:B,2,FALSE),"")</f>
        <v>Hip-Hinge</v>
      </c>
      <c r="D168">
        <v>10</v>
      </c>
      <c r="E168">
        <v>17.5</v>
      </c>
      <c r="F168">
        <v>17.5</v>
      </c>
      <c r="G168">
        <v>17.5</v>
      </c>
      <c r="H168">
        <v>17.5</v>
      </c>
      <c r="J168" s="2">
        <f t="shared" si="6"/>
        <v>700</v>
      </c>
      <c r="L168" s="8"/>
      <c r="M168" s="9" t="s">
        <v>99</v>
      </c>
      <c r="N168" s="9"/>
      <c r="P168" s="1"/>
      <c r="Q168" t="s">
        <v>99</v>
      </c>
    </row>
    <row r="169" spans="1:17" hidden="1" x14ac:dyDescent="0.2">
      <c r="A169" s="1">
        <v>44289</v>
      </c>
      <c r="B169" t="s">
        <v>53</v>
      </c>
      <c r="C169" t="str">
        <f>IFERROR(VLOOKUP(B169,Lookup!A:B,2,FALSE),"")</f>
        <v>Pull</v>
      </c>
      <c r="D169">
        <v>10</v>
      </c>
      <c r="E169" t="s">
        <v>6</v>
      </c>
      <c r="F169" t="s">
        <v>6</v>
      </c>
      <c r="G169" t="s">
        <v>6</v>
      </c>
      <c r="H169" t="s">
        <v>6</v>
      </c>
      <c r="J169" s="2" t="s">
        <v>17</v>
      </c>
      <c r="L169" s="8"/>
      <c r="M169" s="9" t="s">
        <v>99</v>
      </c>
      <c r="N169" s="9"/>
      <c r="P169" s="1"/>
      <c r="Q169" t="s">
        <v>99</v>
      </c>
    </row>
    <row r="170" spans="1:17" hidden="1" x14ac:dyDescent="0.2">
      <c r="A170" s="1">
        <v>44289</v>
      </c>
      <c r="B170" t="s">
        <v>20</v>
      </c>
      <c r="C170" t="str">
        <f>IFERROR(VLOOKUP(B170,Lookup!A:B,2,FALSE),"")</f>
        <v>Squat</v>
      </c>
      <c r="D170">
        <v>10</v>
      </c>
      <c r="E170">
        <v>40</v>
      </c>
      <c r="F170">
        <v>50</v>
      </c>
      <c r="G170">
        <v>50</v>
      </c>
      <c r="H170">
        <v>50</v>
      </c>
      <c r="J170" s="2">
        <f t="shared" si="6"/>
        <v>1900</v>
      </c>
      <c r="L170" s="8"/>
      <c r="M170" s="9" t="s">
        <v>99</v>
      </c>
      <c r="N170" s="9"/>
      <c r="P170" s="1"/>
      <c r="Q170" t="s">
        <v>99</v>
      </c>
    </row>
    <row r="171" spans="1:17" hidden="1" x14ac:dyDescent="0.2">
      <c r="A171" s="1">
        <v>44289</v>
      </c>
      <c r="B171" t="s">
        <v>23</v>
      </c>
      <c r="C171" t="str">
        <f>IFERROR(VLOOKUP(B171,Lookup!A:B,2,FALSE),"")</f>
        <v>Push</v>
      </c>
      <c r="D171">
        <v>10</v>
      </c>
      <c r="E171">
        <v>20</v>
      </c>
      <c r="F171">
        <v>25</v>
      </c>
      <c r="G171">
        <v>30</v>
      </c>
      <c r="H171">
        <v>40</v>
      </c>
      <c r="J171" s="2">
        <f t="shared" si="6"/>
        <v>1150</v>
      </c>
      <c r="L171" s="8"/>
      <c r="M171" s="9" t="s">
        <v>99</v>
      </c>
      <c r="N171" s="9"/>
      <c r="P171" s="1"/>
      <c r="Q171" t="s">
        <v>99</v>
      </c>
    </row>
    <row r="172" spans="1:17" hidden="1" x14ac:dyDescent="0.2">
      <c r="A172" s="1">
        <v>44291</v>
      </c>
      <c r="B172" t="s">
        <v>46</v>
      </c>
      <c r="C172" t="str">
        <f>IFERROR(VLOOKUP(B172,Lookup!A:B,2,FALSE),"")</f>
        <v>Push</v>
      </c>
      <c r="D172">
        <v>10</v>
      </c>
      <c r="E172">
        <v>30</v>
      </c>
      <c r="F172">
        <v>40</v>
      </c>
      <c r="G172">
        <v>45</v>
      </c>
      <c r="H172">
        <v>45</v>
      </c>
      <c r="J172" s="2">
        <f>SUM((E172*D172)+(F172*D172)+(G172*D172)+(H172*D172))</f>
        <v>1600</v>
      </c>
      <c r="L172" s="8"/>
      <c r="M172" s="9" t="s">
        <v>99</v>
      </c>
      <c r="N172" s="9"/>
      <c r="P172" s="1"/>
      <c r="Q172" t="s">
        <v>99</v>
      </c>
    </row>
    <row r="173" spans="1:17" hidden="1" x14ac:dyDescent="0.2">
      <c r="A173" s="1">
        <v>44291</v>
      </c>
      <c r="B173" t="s">
        <v>16</v>
      </c>
      <c r="C173" t="str">
        <f>IFERROR(VLOOKUP(B173,Lookup!A:B,2,FALSE),"")</f>
        <v>Hip-Hinge</v>
      </c>
      <c r="D173">
        <v>10</v>
      </c>
      <c r="E173" t="s">
        <v>6</v>
      </c>
      <c r="F173" t="s">
        <v>6</v>
      </c>
      <c r="G173" t="s">
        <v>6</v>
      </c>
      <c r="J173" s="2" t="s">
        <v>17</v>
      </c>
      <c r="L173" s="8"/>
      <c r="M173" s="9" t="s">
        <v>99</v>
      </c>
      <c r="N173" s="9"/>
      <c r="P173" s="1"/>
      <c r="Q173" t="s">
        <v>99</v>
      </c>
    </row>
    <row r="174" spans="1:17" hidden="1" x14ac:dyDescent="0.2">
      <c r="A174" s="1">
        <v>44291</v>
      </c>
      <c r="B174" t="s">
        <v>53</v>
      </c>
      <c r="C174" t="str">
        <f>IFERROR(VLOOKUP(B174,Lookup!A:B,2,FALSE),"")</f>
        <v>Pull</v>
      </c>
      <c r="D174">
        <v>10</v>
      </c>
      <c r="E174" t="s">
        <v>6</v>
      </c>
      <c r="F174" t="s">
        <v>6</v>
      </c>
      <c r="G174" t="s">
        <v>6</v>
      </c>
      <c r="H174" t="s">
        <v>6</v>
      </c>
      <c r="J174" s="2" t="s">
        <v>17</v>
      </c>
      <c r="L174" s="8"/>
      <c r="M174" s="9" t="s">
        <v>99</v>
      </c>
      <c r="N174" s="9"/>
      <c r="P174" s="1"/>
      <c r="Q174" t="s">
        <v>99</v>
      </c>
    </row>
    <row r="175" spans="1:17" hidden="1" x14ac:dyDescent="0.2">
      <c r="A175" s="1">
        <v>44291</v>
      </c>
      <c r="B175" t="s">
        <v>33</v>
      </c>
      <c r="C175" t="str">
        <f>IFERROR(VLOOKUP(B175,Lookup!A:B,2,FALSE),"")</f>
        <v>Squat</v>
      </c>
      <c r="D175">
        <v>10</v>
      </c>
      <c r="E175" t="s">
        <v>100</v>
      </c>
      <c r="F175" t="s">
        <v>100</v>
      </c>
      <c r="G175" t="s">
        <v>100</v>
      </c>
      <c r="H175" t="s">
        <v>100</v>
      </c>
      <c r="J175" s="2" t="s">
        <v>17</v>
      </c>
      <c r="L175" s="8"/>
      <c r="M175" s="9" t="s">
        <v>99</v>
      </c>
      <c r="N175" s="9"/>
      <c r="P175" s="1"/>
      <c r="Q175" t="s">
        <v>99</v>
      </c>
    </row>
    <row r="176" spans="1:17" hidden="1" x14ac:dyDescent="0.2">
      <c r="A176" s="1">
        <v>44323</v>
      </c>
      <c r="B176" t="s">
        <v>101</v>
      </c>
      <c r="C176" t="str">
        <f>IFERROR(VLOOKUP(B176,Lookup!A:B,2,FALSE),"")</f>
        <v>Squat</v>
      </c>
      <c r="D176">
        <v>10</v>
      </c>
      <c r="E176">
        <v>15</v>
      </c>
      <c r="F176">
        <v>20</v>
      </c>
      <c r="G176">
        <v>20</v>
      </c>
      <c r="H176">
        <v>25</v>
      </c>
      <c r="J176" s="2">
        <f>SUM((E176*D176)+(F176*D176)+(G176*D176)+(H176*D176))</f>
        <v>800</v>
      </c>
      <c r="L176" s="8"/>
      <c r="M176" s="9" t="s">
        <v>99</v>
      </c>
      <c r="N176" s="9"/>
      <c r="P176" s="1"/>
      <c r="Q176" t="s">
        <v>99</v>
      </c>
    </row>
    <row r="177" spans="1:17" hidden="1" x14ac:dyDescent="0.2">
      <c r="A177" s="1">
        <v>44323</v>
      </c>
      <c r="B177" t="s">
        <v>4</v>
      </c>
      <c r="C177" t="str">
        <f>IFERROR(VLOOKUP(B177,Lookup!A:B,2,FALSE),"")</f>
        <v>Push</v>
      </c>
      <c r="D177">
        <v>10</v>
      </c>
      <c r="E177">
        <v>15</v>
      </c>
      <c r="F177">
        <v>20</v>
      </c>
      <c r="G177">
        <v>20</v>
      </c>
      <c r="H177">
        <v>20</v>
      </c>
      <c r="J177" s="2">
        <f>SUM((E177*D177)+(F177*D177)+(G177*D177)+(H177*D177))</f>
        <v>750</v>
      </c>
      <c r="L177" s="8"/>
      <c r="M177" s="9" t="s">
        <v>99</v>
      </c>
      <c r="N177" s="9"/>
      <c r="P177" s="1"/>
      <c r="Q177" t="s">
        <v>99</v>
      </c>
    </row>
    <row r="178" spans="1:17" hidden="1" x14ac:dyDescent="0.2">
      <c r="A178" s="1">
        <v>44323</v>
      </c>
      <c r="B178" t="s">
        <v>102</v>
      </c>
      <c r="C178" t="str">
        <f>IFERROR(VLOOKUP(B178,Lookup!A:B,2,FALSE),"")</f>
        <v>Pull</v>
      </c>
      <c r="D178">
        <v>10</v>
      </c>
      <c r="E178">
        <v>25</v>
      </c>
      <c r="F178">
        <v>35</v>
      </c>
      <c r="G178">
        <v>35</v>
      </c>
      <c r="H178">
        <v>40</v>
      </c>
      <c r="J178" s="2">
        <f>SUM((E178*D178)+(F178*D178)+(G178*D178)+(H178*D178))</f>
        <v>1350</v>
      </c>
      <c r="L178" s="8"/>
      <c r="M178" s="9" t="s">
        <v>99</v>
      </c>
      <c r="N178" s="9"/>
      <c r="P178" s="1"/>
      <c r="Q178" t="s">
        <v>99</v>
      </c>
    </row>
    <row r="179" spans="1:17" hidden="1" x14ac:dyDescent="0.2">
      <c r="A179" s="1">
        <v>44323</v>
      </c>
      <c r="B179" t="s">
        <v>19</v>
      </c>
      <c r="C179" t="str">
        <f>IFERROR(VLOOKUP(B179,Lookup!A:B,2,FALSE),"")</f>
        <v>Hip-Hinge</v>
      </c>
      <c r="D179">
        <v>10</v>
      </c>
      <c r="E179">
        <v>30</v>
      </c>
      <c r="F179">
        <v>50</v>
      </c>
      <c r="G179">
        <v>50</v>
      </c>
      <c r="H179">
        <v>70</v>
      </c>
      <c r="J179" s="2">
        <f>SUM((E179*D179)+(F179*D179)+(G179*D179)+(H179*D179))</f>
        <v>2000</v>
      </c>
      <c r="L179" s="8"/>
      <c r="M179" s="9" t="s">
        <v>99</v>
      </c>
      <c r="N179" s="9"/>
      <c r="P179" s="1"/>
      <c r="Q179" t="s">
        <v>99</v>
      </c>
    </row>
    <row r="180" spans="1:17" hidden="1" x14ac:dyDescent="0.2">
      <c r="A180" s="1">
        <v>44326</v>
      </c>
      <c r="B180" t="s">
        <v>36</v>
      </c>
      <c r="C180" t="str">
        <f>IFERROR(VLOOKUP(B180,Lookup!A:B,2,FALSE),"")</f>
        <v>Hip-Hinge</v>
      </c>
      <c r="D180">
        <v>15</v>
      </c>
      <c r="E180">
        <v>24</v>
      </c>
      <c r="F180">
        <v>24</v>
      </c>
      <c r="G180">
        <v>28</v>
      </c>
      <c r="H180">
        <v>28</v>
      </c>
      <c r="J180" s="2">
        <f t="shared" ref="J180:J192" si="7">SUM((E180*D180)+(F180*D180)+(G180*D180)+(H180*D180))</f>
        <v>1560</v>
      </c>
      <c r="L180" s="8"/>
      <c r="M180" s="9" t="s">
        <v>99</v>
      </c>
      <c r="N180" s="9"/>
      <c r="P180" s="1"/>
      <c r="Q180" t="s">
        <v>99</v>
      </c>
    </row>
    <row r="181" spans="1:17" hidden="1" x14ac:dyDescent="0.2">
      <c r="A181" s="1">
        <v>44326</v>
      </c>
      <c r="B181" t="s">
        <v>52</v>
      </c>
      <c r="C181" t="str">
        <f>IFERROR(VLOOKUP(B181,Lookup!A:B,2,FALSE),"")</f>
        <v>Pull</v>
      </c>
      <c r="D181">
        <v>15</v>
      </c>
      <c r="E181">
        <v>10</v>
      </c>
      <c r="F181">
        <v>10</v>
      </c>
      <c r="G181">
        <v>12.5</v>
      </c>
      <c r="H181">
        <v>12.5</v>
      </c>
      <c r="J181" s="2">
        <f t="shared" si="7"/>
        <v>675</v>
      </c>
      <c r="L181" s="8"/>
      <c r="M181" s="9" t="s">
        <v>99</v>
      </c>
      <c r="N181" s="9"/>
      <c r="P181" s="1"/>
      <c r="Q181" t="s">
        <v>99</v>
      </c>
    </row>
    <row r="182" spans="1:17" hidden="1" x14ac:dyDescent="0.2">
      <c r="A182" s="1">
        <v>44326</v>
      </c>
      <c r="B182" t="s">
        <v>51</v>
      </c>
      <c r="C182" t="str">
        <f>IFERROR(VLOOKUP(B182,Lookup!A:B,2,FALSE),"")</f>
        <v>Squat</v>
      </c>
      <c r="D182">
        <v>15</v>
      </c>
      <c r="E182">
        <v>24</v>
      </c>
      <c r="F182">
        <v>24</v>
      </c>
      <c r="G182">
        <v>20</v>
      </c>
      <c r="J182" s="2">
        <f t="shared" si="7"/>
        <v>1020</v>
      </c>
      <c r="L182" s="8"/>
      <c r="M182" s="9" t="s">
        <v>99</v>
      </c>
      <c r="N182" s="9"/>
      <c r="P182" s="1"/>
      <c r="Q182" t="s">
        <v>99</v>
      </c>
    </row>
    <row r="183" spans="1:17" hidden="1" x14ac:dyDescent="0.2">
      <c r="A183" s="1">
        <v>44326</v>
      </c>
      <c r="B183" t="s">
        <v>16</v>
      </c>
      <c r="C183" t="str">
        <f>IFERROR(VLOOKUP(B183,Lookup!A:B,2,FALSE),"")</f>
        <v>Hip-Hinge</v>
      </c>
      <c r="D183">
        <v>70</v>
      </c>
      <c r="E183" t="s">
        <v>6</v>
      </c>
      <c r="J183" s="2" t="s">
        <v>17</v>
      </c>
      <c r="L183" s="8"/>
      <c r="M183" s="9" t="s">
        <v>99</v>
      </c>
      <c r="N183" s="9"/>
      <c r="P183" s="1"/>
      <c r="Q183" t="s">
        <v>99</v>
      </c>
    </row>
    <row r="184" spans="1:17" hidden="1" x14ac:dyDescent="0.2">
      <c r="A184" s="1">
        <v>44328</v>
      </c>
      <c r="B184" t="s">
        <v>19</v>
      </c>
      <c r="C184" t="str">
        <f>IFERROR(VLOOKUP(B184,Lookup!A:B,2,FALSE),"")</f>
        <v>Hip-Hinge</v>
      </c>
      <c r="D184">
        <v>15</v>
      </c>
      <c r="E184">
        <v>40</v>
      </c>
      <c r="F184">
        <v>40</v>
      </c>
      <c r="G184">
        <v>40</v>
      </c>
      <c r="J184" s="2">
        <f t="shared" si="7"/>
        <v>1800</v>
      </c>
      <c r="L184" s="8"/>
      <c r="M184" s="9" t="s">
        <v>99</v>
      </c>
      <c r="N184" s="9"/>
      <c r="P184" s="1"/>
      <c r="Q184" t="s">
        <v>99</v>
      </c>
    </row>
    <row r="185" spans="1:17" hidden="1" x14ac:dyDescent="0.2">
      <c r="A185" s="1">
        <v>44328</v>
      </c>
      <c r="B185" t="s">
        <v>23</v>
      </c>
      <c r="C185" t="str">
        <f>IFERROR(VLOOKUP(B185,Lookup!A:B,2,FALSE),"")</f>
        <v>Push</v>
      </c>
      <c r="D185">
        <v>15</v>
      </c>
      <c r="E185">
        <v>30</v>
      </c>
      <c r="F185">
        <v>30</v>
      </c>
      <c r="G185">
        <v>30</v>
      </c>
      <c r="J185" s="2">
        <f t="shared" si="7"/>
        <v>1350</v>
      </c>
      <c r="L185" s="8"/>
      <c r="M185" s="9" t="s">
        <v>99</v>
      </c>
      <c r="N185" s="9"/>
      <c r="P185" s="1"/>
      <c r="Q185" t="s">
        <v>99</v>
      </c>
    </row>
    <row r="186" spans="1:17" hidden="1" x14ac:dyDescent="0.2">
      <c r="A186" s="1">
        <v>44328</v>
      </c>
      <c r="B186" t="s">
        <v>3</v>
      </c>
      <c r="C186" t="str">
        <f>IFERROR(VLOOKUP(B186,Lookup!A:B,2,FALSE),"")</f>
        <v>Pull</v>
      </c>
      <c r="D186">
        <v>15</v>
      </c>
      <c r="E186">
        <v>10</v>
      </c>
      <c r="F186">
        <v>10</v>
      </c>
      <c r="G186">
        <v>10</v>
      </c>
      <c r="H186">
        <v>10</v>
      </c>
      <c r="J186" s="2">
        <f t="shared" si="7"/>
        <v>600</v>
      </c>
      <c r="L186" s="8"/>
      <c r="M186" s="9" t="s">
        <v>99</v>
      </c>
      <c r="N186" s="9"/>
      <c r="P186" s="1"/>
      <c r="Q186" t="s">
        <v>99</v>
      </c>
    </row>
    <row r="187" spans="1:17" hidden="1" x14ac:dyDescent="0.2">
      <c r="A187" s="1">
        <v>44328</v>
      </c>
      <c r="B187" t="s">
        <v>57</v>
      </c>
      <c r="C187" t="str">
        <f>IFERROR(VLOOKUP(B187,Lookup!A:B,2,FALSE),"")</f>
        <v>Squat</v>
      </c>
      <c r="D187">
        <v>15</v>
      </c>
      <c r="E187">
        <v>7.5</v>
      </c>
      <c r="F187">
        <v>7.5</v>
      </c>
      <c r="G187">
        <v>7.5</v>
      </c>
      <c r="J187" s="2">
        <f t="shared" si="7"/>
        <v>337.5</v>
      </c>
      <c r="L187" s="8"/>
      <c r="M187" s="9" t="s">
        <v>99</v>
      </c>
      <c r="N187" s="9"/>
      <c r="P187" s="1"/>
      <c r="Q187" t="s">
        <v>99</v>
      </c>
    </row>
    <row r="188" spans="1:17" hidden="1" x14ac:dyDescent="0.2">
      <c r="A188" s="1">
        <v>44330</v>
      </c>
      <c r="B188" t="s">
        <v>20</v>
      </c>
      <c r="C188" t="str">
        <f>IFERROR(VLOOKUP(B188,Lookup!A:B,2,FALSE),"")</f>
        <v>Squat</v>
      </c>
      <c r="D188">
        <v>15</v>
      </c>
      <c r="E188">
        <v>30</v>
      </c>
      <c r="F188">
        <v>40</v>
      </c>
      <c r="G188">
        <v>40</v>
      </c>
      <c r="H188">
        <v>40</v>
      </c>
      <c r="J188" s="2">
        <f t="shared" si="7"/>
        <v>2250</v>
      </c>
      <c r="L188" s="8"/>
      <c r="M188" s="9" t="s">
        <v>99</v>
      </c>
      <c r="N188" s="9"/>
      <c r="P188" s="1"/>
      <c r="Q188" t="s">
        <v>99</v>
      </c>
    </row>
    <row r="189" spans="1:17" hidden="1" x14ac:dyDescent="0.2">
      <c r="A189" s="1">
        <v>44330</v>
      </c>
      <c r="B189" t="s">
        <v>21</v>
      </c>
      <c r="C189" t="str">
        <f>IFERROR(VLOOKUP(B189,Lookup!A:B,2,FALSE),"")</f>
        <v>Pull</v>
      </c>
      <c r="D189" t="s">
        <v>103</v>
      </c>
      <c r="E189">
        <v>20</v>
      </c>
      <c r="F189">
        <v>20</v>
      </c>
      <c r="G189">
        <v>20</v>
      </c>
      <c r="H189">
        <v>15</v>
      </c>
      <c r="J189" s="2">
        <f>SUM((15*20)+(12*20)+(12*20)+(12*75))</f>
        <v>1680</v>
      </c>
      <c r="L189" s="8"/>
      <c r="M189" s="9" t="s">
        <v>99</v>
      </c>
      <c r="N189" s="9"/>
      <c r="P189" s="1"/>
      <c r="Q189" t="s">
        <v>99</v>
      </c>
    </row>
    <row r="190" spans="1:17" hidden="1" x14ac:dyDescent="0.2">
      <c r="A190" s="1">
        <v>44330</v>
      </c>
      <c r="B190" t="s">
        <v>36</v>
      </c>
      <c r="C190" t="str">
        <f>IFERROR(VLOOKUP(B190,Lookup!A:B,2,FALSE),"")</f>
        <v>Hip-Hinge</v>
      </c>
      <c r="D190">
        <v>15</v>
      </c>
      <c r="E190">
        <v>24</v>
      </c>
      <c r="F190">
        <v>24</v>
      </c>
      <c r="G190">
        <v>28</v>
      </c>
      <c r="H190">
        <v>28</v>
      </c>
      <c r="J190" s="2">
        <f t="shared" si="7"/>
        <v>1560</v>
      </c>
      <c r="L190" s="8"/>
      <c r="M190" s="9" t="s">
        <v>99</v>
      </c>
      <c r="N190" s="9"/>
      <c r="P190" s="1"/>
      <c r="Q190" t="s">
        <v>99</v>
      </c>
    </row>
    <row r="191" spans="1:17" hidden="1" x14ac:dyDescent="0.2">
      <c r="A191" s="1">
        <v>44330</v>
      </c>
      <c r="B191" t="s">
        <v>104</v>
      </c>
      <c r="C191" t="str">
        <f>IFERROR(VLOOKUP(B191,Lookup!A:B,2,FALSE),"")</f>
        <v>Hip-Hinge</v>
      </c>
      <c r="D191">
        <v>15</v>
      </c>
      <c r="E191" t="s">
        <v>6</v>
      </c>
      <c r="F191" t="s">
        <v>6</v>
      </c>
      <c r="G191" t="s">
        <v>6</v>
      </c>
      <c r="J191" s="2" t="s">
        <v>17</v>
      </c>
      <c r="L191" s="8"/>
      <c r="M191" s="9" t="s">
        <v>99</v>
      </c>
      <c r="N191" s="9"/>
      <c r="P191" s="1"/>
      <c r="Q191" t="s">
        <v>99</v>
      </c>
    </row>
    <row r="192" spans="1:17" hidden="1" x14ac:dyDescent="0.2">
      <c r="A192" s="1">
        <v>44333</v>
      </c>
      <c r="B192" t="s">
        <v>55</v>
      </c>
      <c r="C192" t="str">
        <f>IFERROR(VLOOKUP(B192,Lookup!A:B,2,FALSE),"")</f>
        <v>Squat</v>
      </c>
      <c r="D192">
        <v>12</v>
      </c>
      <c r="E192">
        <v>25</v>
      </c>
      <c r="F192">
        <v>25</v>
      </c>
      <c r="G192">
        <v>25</v>
      </c>
      <c r="H192">
        <v>25</v>
      </c>
      <c r="J192" s="2">
        <f t="shared" si="7"/>
        <v>1200</v>
      </c>
      <c r="L192" s="8"/>
      <c r="M192" s="9" t="s">
        <v>99</v>
      </c>
      <c r="N192" s="9"/>
      <c r="P192" s="1"/>
      <c r="Q192" t="s">
        <v>99</v>
      </c>
    </row>
    <row r="193" spans="1:17" hidden="1" x14ac:dyDescent="0.2">
      <c r="A193" s="1">
        <v>44333</v>
      </c>
      <c r="B193" t="s">
        <v>46</v>
      </c>
      <c r="C193" t="str">
        <f>IFERROR(VLOOKUP(B193,Lookup!A:B,2,FALSE),"")</f>
        <v>Push</v>
      </c>
      <c r="D193" t="s">
        <v>108</v>
      </c>
      <c r="E193">
        <v>30</v>
      </c>
      <c r="F193">
        <v>40</v>
      </c>
      <c r="G193">
        <v>50</v>
      </c>
      <c r="H193">
        <v>40</v>
      </c>
      <c r="L193" s="8"/>
      <c r="M193" s="9" t="s">
        <v>99</v>
      </c>
      <c r="N193" s="9"/>
      <c r="P193" s="1"/>
      <c r="Q193" t="s">
        <v>99</v>
      </c>
    </row>
    <row r="194" spans="1:17" hidden="1" x14ac:dyDescent="0.2">
      <c r="A194" s="1">
        <v>44333</v>
      </c>
      <c r="B194" t="s">
        <v>53</v>
      </c>
      <c r="C194" t="str">
        <f>IFERROR(VLOOKUP(B194,Lookup!A:B,2,FALSE),"")</f>
        <v>Pull</v>
      </c>
      <c r="D194">
        <v>12</v>
      </c>
      <c r="E194" t="s">
        <v>6</v>
      </c>
      <c r="F194" t="s">
        <v>6</v>
      </c>
      <c r="G194" t="s">
        <v>6</v>
      </c>
      <c r="H194" t="s">
        <v>6</v>
      </c>
      <c r="J194" s="2" t="s">
        <v>17</v>
      </c>
      <c r="L194" s="8"/>
      <c r="M194" s="9" t="s">
        <v>99</v>
      </c>
      <c r="N194" s="9"/>
      <c r="P194" s="1"/>
      <c r="Q194" t="s">
        <v>99</v>
      </c>
    </row>
    <row r="195" spans="1:17" hidden="1" x14ac:dyDescent="0.2">
      <c r="A195" s="1">
        <v>44333</v>
      </c>
      <c r="B195" t="s">
        <v>109</v>
      </c>
      <c r="C195" t="str">
        <f>IFERROR(VLOOKUP(B195,Lookup!A:B,2,FALSE),"")</f>
        <v>Hip-Hinge</v>
      </c>
      <c r="D195">
        <v>12</v>
      </c>
      <c r="E195" s="4">
        <v>12.5</v>
      </c>
      <c r="F195" s="4">
        <v>12.5</v>
      </c>
      <c r="G195" s="4">
        <v>12.5</v>
      </c>
      <c r="H195" s="4">
        <v>12.5</v>
      </c>
      <c r="J195" s="2">
        <f t="shared" ref="J195" si="8">SUM((E195*D195)+(F195*D195)+(G195*D195)+(H195*D195))</f>
        <v>600</v>
      </c>
      <c r="L195" s="8"/>
      <c r="M195" s="9" t="s">
        <v>99</v>
      </c>
      <c r="N195" s="9"/>
      <c r="P195" s="1"/>
      <c r="Q195" t="s">
        <v>99</v>
      </c>
    </row>
    <row r="196" spans="1:17" hidden="1" x14ac:dyDescent="0.2">
      <c r="A196" s="1">
        <v>44335</v>
      </c>
      <c r="B196" t="s">
        <v>19</v>
      </c>
      <c r="C196" t="str">
        <f>IFERROR(VLOOKUP(B196,Lookup!A:B,2,FALSE),"")</f>
        <v>Hip-Hinge</v>
      </c>
      <c r="D196">
        <v>12</v>
      </c>
      <c r="E196">
        <v>30</v>
      </c>
      <c r="F196">
        <v>40</v>
      </c>
      <c r="G196">
        <v>50</v>
      </c>
      <c r="H196">
        <v>50</v>
      </c>
      <c r="J196" s="2">
        <f t="shared" ref="J196:J209" si="9">SUM((E196*D196)+(F196*D196)+(G196*D196)+(H196*D196))</f>
        <v>2040</v>
      </c>
      <c r="L196" s="8"/>
      <c r="M196" s="9" t="s">
        <v>99</v>
      </c>
      <c r="N196" s="9"/>
      <c r="P196" s="1"/>
      <c r="Q196" t="s">
        <v>99</v>
      </c>
    </row>
    <row r="197" spans="1:17" hidden="1" x14ac:dyDescent="0.2">
      <c r="A197" s="1">
        <v>44335</v>
      </c>
      <c r="B197" t="s">
        <v>106</v>
      </c>
      <c r="C197" t="str">
        <f>IFERROR(VLOOKUP(B197,Lookup!A:B,2,FALSE),"")</f>
        <v>Push</v>
      </c>
      <c r="D197">
        <v>12</v>
      </c>
      <c r="E197">
        <v>25</v>
      </c>
      <c r="F197">
        <v>35</v>
      </c>
      <c r="G197">
        <v>45</v>
      </c>
      <c r="H197">
        <v>45</v>
      </c>
      <c r="J197" s="2">
        <f t="shared" si="9"/>
        <v>1800</v>
      </c>
      <c r="L197" s="8"/>
      <c r="M197" s="9" t="s">
        <v>99</v>
      </c>
      <c r="N197" s="9"/>
      <c r="P197" s="1"/>
      <c r="Q197" t="s">
        <v>99</v>
      </c>
    </row>
    <row r="198" spans="1:17" hidden="1" x14ac:dyDescent="0.2">
      <c r="A198" s="1">
        <v>44335</v>
      </c>
      <c r="B198" t="s">
        <v>3</v>
      </c>
      <c r="C198" t="str">
        <f>IFERROR(VLOOKUP(B198,Lookup!A:B,2,FALSE),"")</f>
        <v>Pull</v>
      </c>
      <c r="D198">
        <v>12</v>
      </c>
      <c r="E198">
        <v>12.5</v>
      </c>
      <c r="F198">
        <v>12.5</v>
      </c>
      <c r="G198">
        <v>12.5</v>
      </c>
      <c r="J198" s="2">
        <f t="shared" si="9"/>
        <v>450</v>
      </c>
      <c r="L198" s="8"/>
      <c r="M198" s="9" t="s">
        <v>99</v>
      </c>
      <c r="N198" s="9"/>
      <c r="P198" s="1"/>
      <c r="Q198" t="s">
        <v>99</v>
      </c>
    </row>
    <row r="199" spans="1:17" hidden="1" x14ac:dyDescent="0.2">
      <c r="A199" s="1">
        <v>44335</v>
      </c>
      <c r="B199" t="s">
        <v>57</v>
      </c>
      <c r="C199" t="str">
        <f>IFERROR(VLOOKUP(B199,Lookup!A:B,2,FALSE),"")</f>
        <v>Squat</v>
      </c>
      <c r="D199">
        <v>12</v>
      </c>
      <c r="E199">
        <v>12.5</v>
      </c>
      <c r="F199">
        <v>12.5</v>
      </c>
      <c r="G199">
        <v>12.5</v>
      </c>
      <c r="J199" s="2">
        <f t="shared" si="9"/>
        <v>450</v>
      </c>
      <c r="L199" s="8"/>
      <c r="M199" s="9" t="s">
        <v>99</v>
      </c>
      <c r="N199" s="9"/>
      <c r="P199" s="1"/>
      <c r="Q199" t="s">
        <v>99</v>
      </c>
    </row>
    <row r="200" spans="1:17" hidden="1" x14ac:dyDescent="0.2">
      <c r="A200" s="1">
        <v>44340</v>
      </c>
      <c r="B200" t="s">
        <v>47</v>
      </c>
      <c r="C200" t="str">
        <f>IFERROR(VLOOKUP(B200,Lookup!A:B,2,FALSE),"")</f>
        <v>Push</v>
      </c>
      <c r="D200">
        <v>10</v>
      </c>
      <c r="E200">
        <v>15</v>
      </c>
      <c r="F200">
        <v>17.5</v>
      </c>
      <c r="G200">
        <v>17.5</v>
      </c>
      <c r="H200">
        <v>20</v>
      </c>
      <c r="J200" s="2">
        <f t="shared" si="9"/>
        <v>700</v>
      </c>
      <c r="L200" s="8"/>
      <c r="M200" s="9" t="s">
        <v>99</v>
      </c>
      <c r="N200" s="9"/>
      <c r="P200" s="1"/>
      <c r="Q200" t="s">
        <v>99</v>
      </c>
    </row>
    <row r="201" spans="1:17" hidden="1" x14ac:dyDescent="0.2">
      <c r="A201" s="1">
        <v>44340</v>
      </c>
      <c r="B201" t="s">
        <v>59</v>
      </c>
      <c r="C201" t="str">
        <f>IFERROR(VLOOKUP(B201,Lookup!A:B,2,FALSE),"")</f>
        <v>Squat &amp; Push</v>
      </c>
      <c r="D201">
        <v>10</v>
      </c>
      <c r="E201">
        <v>30</v>
      </c>
      <c r="F201">
        <v>40</v>
      </c>
      <c r="G201">
        <v>50</v>
      </c>
      <c r="H201">
        <v>55</v>
      </c>
      <c r="J201" s="2">
        <f t="shared" si="9"/>
        <v>1750</v>
      </c>
      <c r="L201" s="8"/>
      <c r="M201" s="9" t="s">
        <v>99</v>
      </c>
      <c r="N201" s="9"/>
      <c r="P201" s="1"/>
      <c r="Q201" t="s">
        <v>99</v>
      </c>
    </row>
    <row r="202" spans="1:17" hidden="1" x14ac:dyDescent="0.2">
      <c r="A202" s="1">
        <v>44340</v>
      </c>
      <c r="B202" t="s">
        <v>110</v>
      </c>
      <c r="C202" t="str">
        <f>IFERROR(VLOOKUP(B202,Lookup!A:B,2,FALSE),"")</f>
        <v>Hip-Hinge</v>
      </c>
      <c r="D202">
        <v>10</v>
      </c>
      <c r="E202">
        <v>38</v>
      </c>
      <c r="F202">
        <v>40</v>
      </c>
      <c r="G202">
        <v>40</v>
      </c>
      <c r="H202">
        <v>40</v>
      </c>
      <c r="J202" s="2">
        <f t="shared" si="9"/>
        <v>1580</v>
      </c>
      <c r="L202" s="8"/>
      <c r="M202" s="9" t="s">
        <v>99</v>
      </c>
      <c r="N202" s="9"/>
      <c r="P202" s="1"/>
      <c r="Q202" t="s">
        <v>99</v>
      </c>
    </row>
    <row r="203" spans="1:17" hidden="1" x14ac:dyDescent="0.2">
      <c r="A203" s="1">
        <v>44340</v>
      </c>
      <c r="B203" t="s">
        <v>21</v>
      </c>
      <c r="C203" t="str">
        <f>IFERROR(VLOOKUP(B203,Lookup!A:B,2,FALSE),"")</f>
        <v>Pull</v>
      </c>
      <c r="D203">
        <v>10</v>
      </c>
      <c r="E203">
        <v>25</v>
      </c>
      <c r="F203">
        <v>25</v>
      </c>
      <c r="G203">
        <v>30</v>
      </c>
      <c r="H203">
        <v>30</v>
      </c>
      <c r="J203" s="2">
        <f t="shared" si="9"/>
        <v>1100</v>
      </c>
      <c r="L203" s="8"/>
      <c r="M203" s="9" t="s">
        <v>99</v>
      </c>
      <c r="N203" s="9"/>
      <c r="P203" s="1"/>
      <c r="Q203" t="s">
        <v>99</v>
      </c>
    </row>
    <row r="204" spans="1:17" hidden="1" x14ac:dyDescent="0.2">
      <c r="A204" s="1">
        <v>44342</v>
      </c>
      <c r="B204" t="s">
        <v>51</v>
      </c>
      <c r="C204" t="str">
        <f>IFERROR(VLOOKUP(B204,Lookup!A:B,2,FALSE),"")</f>
        <v>Squat</v>
      </c>
      <c r="D204">
        <v>10</v>
      </c>
      <c r="E204">
        <v>20</v>
      </c>
      <c r="F204">
        <v>24</v>
      </c>
      <c r="G204">
        <v>28</v>
      </c>
      <c r="H204">
        <v>28</v>
      </c>
      <c r="J204" s="2">
        <f t="shared" si="9"/>
        <v>1000</v>
      </c>
      <c r="L204" s="8"/>
      <c r="M204" s="9" t="s">
        <v>99</v>
      </c>
      <c r="N204" s="9"/>
      <c r="P204" s="1"/>
      <c r="Q204" t="s">
        <v>99</v>
      </c>
    </row>
    <row r="205" spans="1:17" hidden="1" x14ac:dyDescent="0.2">
      <c r="A205" s="1">
        <v>44342</v>
      </c>
      <c r="B205" t="s">
        <v>110</v>
      </c>
      <c r="C205" t="str">
        <f>IFERROR(VLOOKUP(B205,Lookup!A:B,2,FALSE),"")</f>
        <v>Hip-Hinge</v>
      </c>
      <c r="D205">
        <v>10</v>
      </c>
      <c r="E205">
        <v>36</v>
      </c>
      <c r="F205">
        <v>40</v>
      </c>
      <c r="G205">
        <v>40</v>
      </c>
      <c r="H205">
        <v>40</v>
      </c>
      <c r="J205" s="2">
        <f t="shared" si="9"/>
        <v>1560</v>
      </c>
      <c r="L205" s="8"/>
      <c r="M205" s="9" t="s">
        <v>99</v>
      </c>
      <c r="N205" s="9"/>
      <c r="P205" s="1"/>
      <c r="Q205" t="s">
        <v>99</v>
      </c>
    </row>
    <row r="206" spans="1:17" hidden="1" x14ac:dyDescent="0.2">
      <c r="A206" s="1">
        <v>44342</v>
      </c>
      <c r="B206" t="s">
        <v>16</v>
      </c>
      <c r="C206" t="str">
        <f>IFERROR(VLOOKUP(B206,Lookup!A:B,2,FALSE),"")</f>
        <v>Hip-Hinge</v>
      </c>
      <c r="D206">
        <v>10</v>
      </c>
      <c r="E206">
        <v>15</v>
      </c>
      <c r="F206">
        <v>20</v>
      </c>
      <c r="G206">
        <v>20</v>
      </c>
      <c r="H206">
        <v>25</v>
      </c>
      <c r="J206" s="2">
        <f t="shared" si="9"/>
        <v>800</v>
      </c>
      <c r="L206" s="8"/>
      <c r="M206" s="9" t="s">
        <v>99</v>
      </c>
      <c r="N206" s="9"/>
      <c r="P206" s="1"/>
      <c r="Q206" t="s">
        <v>99</v>
      </c>
    </row>
    <row r="207" spans="1:17" hidden="1" x14ac:dyDescent="0.2">
      <c r="A207" s="1">
        <v>44342</v>
      </c>
      <c r="B207" t="s">
        <v>52</v>
      </c>
      <c r="C207" t="str">
        <f>IFERROR(VLOOKUP(B207,Lookup!A:B,2,FALSE),"")</f>
        <v>Pull</v>
      </c>
      <c r="D207">
        <v>10</v>
      </c>
      <c r="E207">
        <v>15</v>
      </c>
      <c r="F207">
        <v>15</v>
      </c>
      <c r="G207">
        <v>10</v>
      </c>
      <c r="H207">
        <v>10</v>
      </c>
      <c r="J207" s="2">
        <f t="shared" si="9"/>
        <v>500</v>
      </c>
      <c r="L207" s="8"/>
      <c r="M207" s="9" t="s">
        <v>99</v>
      </c>
      <c r="N207" s="9"/>
      <c r="P207" s="1"/>
      <c r="Q207" t="s">
        <v>99</v>
      </c>
    </row>
    <row r="208" spans="1:17" hidden="1" x14ac:dyDescent="0.2">
      <c r="A208" s="1">
        <v>44344</v>
      </c>
      <c r="B208" t="s">
        <v>20</v>
      </c>
      <c r="C208" t="str">
        <f>IFERROR(VLOOKUP(B208,Lookup!A:B,2,FALSE),"")</f>
        <v>Squat</v>
      </c>
      <c r="D208">
        <v>10</v>
      </c>
      <c r="E208">
        <v>40</v>
      </c>
      <c r="F208">
        <v>60</v>
      </c>
      <c r="G208">
        <v>60</v>
      </c>
      <c r="H208">
        <v>70</v>
      </c>
      <c r="J208" s="2">
        <f t="shared" si="9"/>
        <v>2300</v>
      </c>
      <c r="L208" s="8"/>
      <c r="M208" s="9" t="s">
        <v>99</v>
      </c>
      <c r="N208" s="9"/>
      <c r="P208" s="1"/>
      <c r="Q208" t="s">
        <v>99</v>
      </c>
    </row>
    <row r="209" spans="1:17" hidden="1" x14ac:dyDescent="0.2">
      <c r="A209" s="1">
        <v>44344</v>
      </c>
      <c r="B209" t="s">
        <v>66</v>
      </c>
      <c r="C209" t="str">
        <f>IFERROR(VLOOKUP(B209,Lookup!A:B,2,FALSE),"")</f>
        <v>Pull</v>
      </c>
      <c r="D209">
        <v>10</v>
      </c>
      <c r="E209">
        <v>25</v>
      </c>
      <c r="F209">
        <v>30</v>
      </c>
      <c r="G209">
        <v>30</v>
      </c>
      <c r="H209">
        <v>30</v>
      </c>
      <c r="J209" s="2">
        <f t="shared" si="9"/>
        <v>1150</v>
      </c>
      <c r="L209" s="8"/>
      <c r="M209" s="9" t="s">
        <v>99</v>
      </c>
      <c r="N209" s="9"/>
      <c r="P209" s="1"/>
      <c r="Q209" t="s">
        <v>99</v>
      </c>
    </row>
    <row r="210" spans="1:17" hidden="1" x14ac:dyDescent="0.2">
      <c r="A210" s="1">
        <v>44344</v>
      </c>
      <c r="B210" t="s">
        <v>45</v>
      </c>
      <c r="C210" t="str">
        <f>IFERROR(VLOOKUP(B210,Lookup!A:B,2,FALSE),"")</f>
        <v>Push</v>
      </c>
      <c r="D210">
        <v>10</v>
      </c>
      <c r="E210" t="s">
        <v>6</v>
      </c>
      <c r="F210" t="s">
        <v>6</v>
      </c>
      <c r="G210" t="s">
        <v>6</v>
      </c>
      <c r="H210" t="s">
        <v>111</v>
      </c>
      <c r="J210" s="2" t="s">
        <v>17</v>
      </c>
      <c r="L210" s="8"/>
      <c r="M210" s="9" t="s">
        <v>99</v>
      </c>
      <c r="N210" s="9"/>
      <c r="P210" s="1"/>
      <c r="Q210" t="s">
        <v>99</v>
      </c>
    </row>
    <row r="211" spans="1:17" hidden="1" x14ac:dyDescent="0.2">
      <c r="A211" s="1">
        <v>44344</v>
      </c>
      <c r="B211" t="s">
        <v>16</v>
      </c>
      <c r="C211" t="str">
        <f>IFERROR(VLOOKUP(B211,Lookup!A:B,2,FALSE),"")</f>
        <v>Hip-Hinge</v>
      </c>
      <c r="D211">
        <v>75</v>
      </c>
      <c r="E211" t="s">
        <v>6</v>
      </c>
      <c r="J211" s="2" t="s">
        <v>17</v>
      </c>
      <c r="L211" s="8"/>
      <c r="M211" s="9" t="s">
        <v>99</v>
      </c>
      <c r="N211" s="9"/>
      <c r="P211" s="1"/>
      <c r="Q211" t="s">
        <v>99</v>
      </c>
    </row>
    <row r="212" spans="1:17" hidden="1" x14ac:dyDescent="0.2">
      <c r="A212" s="1">
        <v>44347</v>
      </c>
      <c r="B212" t="s">
        <v>20</v>
      </c>
      <c r="C212" t="str">
        <f>IFERROR(VLOOKUP(B212,Lookup!A:B,2,FALSE),"")</f>
        <v>Squat</v>
      </c>
      <c r="D212">
        <v>8</v>
      </c>
      <c r="E212">
        <v>60</v>
      </c>
      <c r="F212">
        <v>70</v>
      </c>
      <c r="G212">
        <v>80</v>
      </c>
      <c r="H212">
        <v>85</v>
      </c>
      <c r="J212" s="2">
        <f t="shared" ref="J212:J218" si="10">SUM((E212*D212)+(F212*D212)+(G212*D212)+(H212*D212))</f>
        <v>2360</v>
      </c>
      <c r="L212" s="8"/>
      <c r="M212" s="9" t="s">
        <v>99</v>
      </c>
      <c r="N212" s="9"/>
      <c r="P212" s="1"/>
      <c r="Q212" t="s">
        <v>99</v>
      </c>
    </row>
    <row r="213" spans="1:17" hidden="1" x14ac:dyDescent="0.2">
      <c r="A213" s="1">
        <v>44347</v>
      </c>
      <c r="B213" t="s">
        <v>66</v>
      </c>
      <c r="C213" t="str">
        <f>IFERROR(VLOOKUP(B213,Lookup!A:B,2,FALSE),"")</f>
        <v>Pull</v>
      </c>
      <c r="D213">
        <v>8</v>
      </c>
      <c r="E213">
        <v>45</v>
      </c>
      <c r="F213">
        <v>47.2</v>
      </c>
      <c r="G213">
        <v>52</v>
      </c>
      <c r="H213">
        <v>52</v>
      </c>
      <c r="J213" s="2">
        <f t="shared" si="10"/>
        <v>1569.6</v>
      </c>
      <c r="L213" s="8"/>
      <c r="M213" s="9" t="s">
        <v>99</v>
      </c>
      <c r="N213" s="9"/>
      <c r="P213" s="1"/>
      <c r="Q213" t="s">
        <v>99</v>
      </c>
    </row>
    <row r="214" spans="1:17" hidden="1" x14ac:dyDescent="0.2">
      <c r="A214" s="1">
        <v>44347</v>
      </c>
      <c r="B214" t="s">
        <v>112</v>
      </c>
      <c r="C214" t="str">
        <f>IFERROR(VLOOKUP(B214,Lookup!A:B,2,FALSE),"")</f>
        <v>Push</v>
      </c>
      <c r="D214">
        <v>8</v>
      </c>
      <c r="E214">
        <v>12.5</v>
      </c>
      <c r="F214">
        <v>14</v>
      </c>
      <c r="G214">
        <v>12.5</v>
      </c>
      <c r="J214" s="2">
        <f t="shared" si="10"/>
        <v>312</v>
      </c>
      <c r="L214" s="8"/>
      <c r="M214" s="9" t="s">
        <v>99</v>
      </c>
      <c r="N214" s="9"/>
      <c r="P214" s="1"/>
      <c r="Q214" t="s">
        <v>99</v>
      </c>
    </row>
    <row r="215" spans="1:17" hidden="1" x14ac:dyDescent="0.2">
      <c r="A215" s="1">
        <v>44347</v>
      </c>
      <c r="B215" t="s">
        <v>36</v>
      </c>
      <c r="C215" t="str">
        <f>IFERROR(VLOOKUP(B215,Lookup!A:B,2,FALSE),"")</f>
        <v>Hip-Hinge</v>
      </c>
      <c r="D215">
        <v>12</v>
      </c>
      <c r="E215">
        <v>20</v>
      </c>
      <c r="F215">
        <v>28</v>
      </c>
      <c r="J215" s="2">
        <f t="shared" si="10"/>
        <v>576</v>
      </c>
      <c r="L215" s="8"/>
      <c r="M215" s="9" t="s">
        <v>99</v>
      </c>
      <c r="N215" s="9"/>
      <c r="P215" s="1"/>
      <c r="Q215" t="s">
        <v>99</v>
      </c>
    </row>
    <row r="216" spans="1:17" hidden="1" x14ac:dyDescent="0.2">
      <c r="A216" s="1">
        <v>44349</v>
      </c>
      <c r="B216" t="s">
        <v>47</v>
      </c>
      <c r="C216" t="str">
        <f>IFERROR(VLOOKUP(B216,Lookup!A:B,2,FALSE),"")</f>
        <v>Push</v>
      </c>
      <c r="D216">
        <v>8</v>
      </c>
      <c r="E216">
        <v>20</v>
      </c>
      <c r="F216">
        <v>22.5</v>
      </c>
      <c r="G216">
        <v>22.5</v>
      </c>
      <c r="J216" s="2">
        <f t="shared" si="10"/>
        <v>520</v>
      </c>
      <c r="L216" s="8"/>
      <c r="M216" s="9" t="s">
        <v>99</v>
      </c>
      <c r="N216" s="9"/>
      <c r="P216" s="1"/>
      <c r="Q216" t="s">
        <v>99</v>
      </c>
    </row>
    <row r="217" spans="1:17" hidden="1" x14ac:dyDescent="0.2">
      <c r="A217" s="1">
        <v>44349</v>
      </c>
      <c r="B217" t="s">
        <v>110</v>
      </c>
      <c r="C217" t="str">
        <f>IFERROR(VLOOKUP(B217,Lookup!A:B,2,FALSE),"")</f>
        <v>Hip-Hinge</v>
      </c>
      <c r="D217">
        <v>8</v>
      </c>
      <c r="E217">
        <v>48</v>
      </c>
      <c r="F217">
        <v>56</v>
      </c>
      <c r="G217">
        <v>56</v>
      </c>
      <c r="H217">
        <v>56</v>
      </c>
      <c r="J217" s="2">
        <f t="shared" si="10"/>
        <v>1728</v>
      </c>
      <c r="L217" s="8"/>
      <c r="M217" s="9" t="s">
        <v>99</v>
      </c>
      <c r="N217" s="9"/>
      <c r="P217" s="1"/>
      <c r="Q217" t="s">
        <v>99</v>
      </c>
    </row>
    <row r="218" spans="1:17" hidden="1" x14ac:dyDescent="0.2">
      <c r="A218" s="1">
        <v>44349</v>
      </c>
      <c r="B218" t="s">
        <v>21</v>
      </c>
      <c r="C218" t="str">
        <f>IFERROR(VLOOKUP(B218,Lookup!A:B,2,FALSE),"")</f>
        <v>Pull</v>
      </c>
      <c r="D218">
        <v>8</v>
      </c>
      <c r="E218">
        <v>20</v>
      </c>
      <c r="F218">
        <v>25</v>
      </c>
      <c r="G218">
        <v>25</v>
      </c>
      <c r="H218">
        <v>30</v>
      </c>
      <c r="J218" s="2">
        <f t="shared" si="10"/>
        <v>800</v>
      </c>
      <c r="L218" s="8"/>
      <c r="M218" s="9" t="s">
        <v>99</v>
      </c>
      <c r="N218" s="9"/>
      <c r="P218" s="1"/>
      <c r="Q218" t="s">
        <v>99</v>
      </c>
    </row>
    <row r="219" spans="1:17" hidden="1" x14ac:dyDescent="0.2">
      <c r="L219" s="8"/>
      <c r="M219" s="9" t="s">
        <v>99</v>
      </c>
      <c r="N219" s="9"/>
      <c r="P219" s="1"/>
      <c r="Q219" t="s">
        <v>99</v>
      </c>
    </row>
    <row r="220" spans="1:17" hidden="1" x14ac:dyDescent="0.2">
      <c r="A220" s="1">
        <v>44351</v>
      </c>
      <c r="B220" t="s">
        <v>19</v>
      </c>
      <c r="C220" t="str">
        <f>IFERROR(VLOOKUP(B220,Lookup!A:B,2,FALSE),"")</f>
        <v>Hip-Hinge</v>
      </c>
      <c r="D220">
        <v>8</v>
      </c>
      <c r="E220">
        <v>40</v>
      </c>
      <c r="F220">
        <v>60</v>
      </c>
      <c r="G220">
        <v>80</v>
      </c>
      <c r="H220">
        <v>80</v>
      </c>
      <c r="J220" s="2">
        <f t="shared" ref="J220:J234" si="11">SUM((E220*D220)+(F220*D220)+(G220*D220)+(H220*D220))</f>
        <v>2080</v>
      </c>
      <c r="L220" s="8"/>
      <c r="M220" s="9" t="s">
        <v>99</v>
      </c>
      <c r="N220" s="9"/>
      <c r="P220" s="1"/>
      <c r="Q220" t="s">
        <v>99</v>
      </c>
    </row>
    <row r="221" spans="1:17" x14ac:dyDescent="0.2">
      <c r="A221" s="1">
        <v>44351</v>
      </c>
      <c r="B221" t="s">
        <v>34</v>
      </c>
      <c r="C221" t="str">
        <f>IFERROR(VLOOKUP(B221,Lookup!A:B,2,FALSE),"")</f>
        <v>Push</v>
      </c>
      <c r="D221">
        <v>8</v>
      </c>
      <c r="E221">
        <v>20</v>
      </c>
      <c r="F221">
        <v>30</v>
      </c>
      <c r="G221">
        <v>30</v>
      </c>
      <c r="H221">
        <v>30</v>
      </c>
      <c r="J221" s="2">
        <f t="shared" si="11"/>
        <v>880</v>
      </c>
      <c r="L221" s="8"/>
      <c r="M221" s="9" t="s">
        <v>99</v>
      </c>
      <c r="N221" s="9"/>
      <c r="P221" s="1"/>
      <c r="Q221" t="s">
        <v>99</v>
      </c>
    </row>
    <row r="222" spans="1:17" hidden="1" x14ac:dyDescent="0.2">
      <c r="A222" s="1">
        <v>44351</v>
      </c>
      <c r="B222" t="s">
        <v>33</v>
      </c>
      <c r="C222" t="str">
        <f>IFERROR(VLOOKUP(B222,Lookup!A:B,2,FALSE),"")</f>
        <v>Squat</v>
      </c>
      <c r="D222">
        <v>8</v>
      </c>
      <c r="E222">
        <v>10</v>
      </c>
      <c r="F222">
        <v>10</v>
      </c>
      <c r="G222">
        <v>10</v>
      </c>
      <c r="H222">
        <v>10</v>
      </c>
      <c r="J222" s="2">
        <f t="shared" si="11"/>
        <v>320</v>
      </c>
      <c r="L222" s="8"/>
      <c r="M222" s="9" t="s">
        <v>99</v>
      </c>
      <c r="N222" s="9"/>
      <c r="P222" s="1"/>
      <c r="Q222" t="s">
        <v>99</v>
      </c>
    </row>
    <row r="223" spans="1:17" hidden="1" x14ac:dyDescent="0.2">
      <c r="A223" s="1">
        <v>44351</v>
      </c>
      <c r="B223" t="s">
        <v>3</v>
      </c>
      <c r="C223" t="str">
        <f>IFERROR(VLOOKUP(B223,Lookup!A:B,2,FALSE),"")</f>
        <v>Pull</v>
      </c>
      <c r="D223">
        <v>8</v>
      </c>
      <c r="E223">
        <v>15</v>
      </c>
      <c r="F223">
        <v>15</v>
      </c>
      <c r="G223">
        <v>15</v>
      </c>
      <c r="H223">
        <v>15</v>
      </c>
      <c r="J223" s="2">
        <f t="shared" si="11"/>
        <v>480</v>
      </c>
      <c r="L223" s="8"/>
      <c r="M223" s="9" t="s">
        <v>99</v>
      </c>
      <c r="N223" s="9"/>
      <c r="P223" s="1"/>
      <c r="Q223" t="s">
        <v>99</v>
      </c>
    </row>
    <row r="224" spans="1:17" hidden="1" x14ac:dyDescent="0.2">
      <c r="A224" s="1">
        <v>44354</v>
      </c>
      <c r="B224" t="s">
        <v>20</v>
      </c>
      <c r="C224" t="str">
        <f>IFERROR(VLOOKUP(B224,Lookup!A:B,2,FALSE),"")</f>
        <v>Squat</v>
      </c>
      <c r="D224">
        <v>10</v>
      </c>
      <c r="E224">
        <v>40</v>
      </c>
      <c r="F224">
        <v>60</v>
      </c>
      <c r="G224">
        <v>70</v>
      </c>
      <c r="H224">
        <v>70</v>
      </c>
      <c r="J224" s="2">
        <f t="shared" si="11"/>
        <v>2400</v>
      </c>
      <c r="L224" s="8"/>
      <c r="M224" s="9" t="s">
        <v>99</v>
      </c>
      <c r="N224" s="9"/>
      <c r="P224" s="1"/>
      <c r="Q224" t="s">
        <v>99</v>
      </c>
    </row>
    <row r="225" spans="1:17" hidden="1" x14ac:dyDescent="0.2">
      <c r="A225" s="1">
        <v>44354</v>
      </c>
      <c r="B225" t="s">
        <v>62</v>
      </c>
      <c r="C225" t="str">
        <f>IFERROR(VLOOKUP(B225,Lookup!A:B,2,FALSE),"")</f>
        <v>Hip-Hinge</v>
      </c>
      <c r="D225">
        <v>10</v>
      </c>
      <c r="E225">
        <v>20</v>
      </c>
      <c r="F225">
        <v>25</v>
      </c>
      <c r="G225">
        <v>25</v>
      </c>
      <c r="H225">
        <v>25</v>
      </c>
      <c r="J225" s="2">
        <f t="shared" si="11"/>
        <v>950</v>
      </c>
      <c r="L225" s="8"/>
      <c r="M225" s="9" t="s">
        <v>99</v>
      </c>
      <c r="N225" s="9"/>
      <c r="P225" s="1"/>
      <c r="Q225" t="s">
        <v>99</v>
      </c>
    </row>
    <row r="226" spans="1:17" hidden="1" x14ac:dyDescent="0.2">
      <c r="A226" s="1">
        <v>44354</v>
      </c>
      <c r="B226" t="s">
        <v>33</v>
      </c>
      <c r="C226" t="str">
        <f>IFERROR(VLOOKUP(B226,Lookup!A:B,2,FALSE),"")</f>
        <v>Squat</v>
      </c>
      <c r="D226">
        <v>10</v>
      </c>
      <c r="E226">
        <v>10</v>
      </c>
      <c r="F226">
        <v>10</v>
      </c>
      <c r="G226">
        <v>10</v>
      </c>
      <c r="H226">
        <v>10</v>
      </c>
      <c r="J226" s="2">
        <f t="shared" si="11"/>
        <v>400</v>
      </c>
      <c r="L226" s="8"/>
      <c r="M226" s="9" t="s">
        <v>99</v>
      </c>
      <c r="N226" s="9"/>
      <c r="P226" s="1"/>
      <c r="Q226" t="s">
        <v>99</v>
      </c>
    </row>
    <row r="227" spans="1:17" hidden="1" x14ac:dyDescent="0.2">
      <c r="A227" s="1">
        <v>44354</v>
      </c>
      <c r="B227" t="s">
        <v>47</v>
      </c>
      <c r="C227" t="str">
        <f>IFERROR(VLOOKUP(B227,Lookup!A:B,2,FALSE),"")</f>
        <v>Push</v>
      </c>
      <c r="D227">
        <v>10</v>
      </c>
      <c r="E227">
        <v>15</v>
      </c>
      <c r="F227">
        <v>17.5</v>
      </c>
      <c r="G227">
        <v>20</v>
      </c>
      <c r="H227">
        <v>20</v>
      </c>
      <c r="J227" s="2">
        <f t="shared" si="11"/>
        <v>725</v>
      </c>
      <c r="L227" s="8"/>
      <c r="M227" s="9" t="s">
        <v>99</v>
      </c>
      <c r="N227" s="9"/>
      <c r="P227" s="1"/>
      <c r="Q227" t="s">
        <v>99</v>
      </c>
    </row>
    <row r="228" spans="1:17" x14ac:dyDescent="0.2">
      <c r="A228" s="1">
        <v>44356</v>
      </c>
      <c r="B228" t="s">
        <v>34</v>
      </c>
      <c r="C228" t="str">
        <f>IFERROR(VLOOKUP(B228,Lookup!A:B,2,FALSE),"")</f>
        <v>Push</v>
      </c>
      <c r="D228">
        <v>10</v>
      </c>
      <c r="E228">
        <v>20</v>
      </c>
      <c r="F228">
        <v>25</v>
      </c>
      <c r="G228">
        <v>27.5</v>
      </c>
      <c r="H228">
        <v>30</v>
      </c>
      <c r="J228" s="2">
        <f t="shared" si="11"/>
        <v>1025</v>
      </c>
      <c r="L228" s="8"/>
      <c r="M228" s="9" t="s">
        <v>99</v>
      </c>
      <c r="N228" s="9"/>
      <c r="P228" s="1"/>
      <c r="Q228" t="s">
        <v>99</v>
      </c>
    </row>
    <row r="229" spans="1:17" hidden="1" x14ac:dyDescent="0.2">
      <c r="A229" s="1">
        <v>44356</v>
      </c>
      <c r="B229" t="s">
        <v>51</v>
      </c>
      <c r="C229" t="str">
        <f>IFERROR(VLOOKUP(B229,Lookup!A:B,2,FALSE),"")</f>
        <v>Squat</v>
      </c>
      <c r="D229">
        <v>10</v>
      </c>
      <c r="E229">
        <v>24</v>
      </c>
      <c r="F229">
        <v>24</v>
      </c>
      <c r="G229">
        <v>24</v>
      </c>
      <c r="H229">
        <v>24</v>
      </c>
      <c r="J229" s="2">
        <f t="shared" si="11"/>
        <v>960</v>
      </c>
      <c r="L229" s="8"/>
      <c r="M229" s="9" t="s">
        <v>99</v>
      </c>
      <c r="N229" s="9"/>
      <c r="P229" s="1"/>
      <c r="Q229" t="s">
        <v>99</v>
      </c>
    </row>
    <row r="230" spans="1:17" hidden="1" x14ac:dyDescent="0.2">
      <c r="A230" s="1">
        <v>44356</v>
      </c>
      <c r="B230" t="s">
        <v>16</v>
      </c>
      <c r="C230" t="str">
        <f>IFERROR(VLOOKUP(B230,Lookup!A:B,2,FALSE),"")</f>
        <v>Hip-Hinge</v>
      </c>
      <c r="D230">
        <v>10</v>
      </c>
      <c r="E230">
        <v>30</v>
      </c>
      <c r="F230">
        <v>30</v>
      </c>
      <c r="G230">
        <v>30</v>
      </c>
      <c r="H230">
        <v>30</v>
      </c>
      <c r="J230" s="2">
        <f t="shared" si="11"/>
        <v>1200</v>
      </c>
      <c r="L230" s="8"/>
      <c r="M230" s="9" t="s">
        <v>99</v>
      </c>
      <c r="N230" s="9"/>
      <c r="P230" s="1"/>
      <c r="Q230" t="s">
        <v>99</v>
      </c>
    </row>
    <row r="231" spans="1:17" hidden="1" x14ac:dyDescent="0.2">
      <c r="A231" s="1">
        <v>44356</v>
      </c>
      <c r="B231" t="s">
        <v>52</v>
      </c>
      <c r="C231" t="str">
        <f>IFERROR(VLOOKUP(B231,Lookup!A:B,2,FALSE),"")</f>
        <v>Pull</v>
      </c>
      <c r="D231">
        <v>10</v>
      </c>
      <c r="E231">
        <v>10</v>
      </c>
      <c r="F231">
        <v>10</v>
      </c>
      <c r="G231">
        <v>12.5</v>
      </c>
      <c r="H231">
        <v>12.5</v>
      </c>
      <c r="J231" s="2">
        <f t="shared" si="11"/>
        <v>450</v>
      </c>
      <c r="L231" s="8"/>
      <c r="M231" s="9" t="s">
        <v>99</v>
      </c>
      <c r="N231" s="9"/>
      <c r="P231" s="1"/>
      <c r="Q231" t="s">
        <v>99</v>
      </c>
    </row>
    <row r="232" spans="1:17" hidden="1" x14ac:dyDescent="0.2">
      <c r="A232" s="1">
        <v>44358</v>
      </c>
      <c r="B232" t="s">
        <v>4</v>
      </c>
      <c r="C232" t="str">
        <f>IFERROR(VLOOKUP(B232,Lookup!A:B,2,FALSE),"")</f>
        <v>Push</v>
      </c>
      <c r="D232">
        <v>10</v>
      </c>
      <c r="E232">
        <v>25</v>
      </c>
      <c r="F232">
        <v>25</v>
      </c>
      <c r="G232">
        <v>20</v>
      </c>
      <c r="H232">
        <v>20</v>
      </c>
      <c r="J232" s="2">
        <f t="shared" si="11"/>
        <v>900</v>
      </c>
      <c r="L232" s="8"/>
      <c r="M232" s="9" t="s">
        <v>99</v>
      </c>
      <c r="N232" s="9"/>
      <c r="P232" s="1"/>
      <c r="Q232" t="s">
        <v>99</v>
      </c>
    </row>
    <row r="233" spans="1:17" hidden="1" x14ac:dyDescent="0.2">
      <c r="A233" s="1">
        <v>44358</v>
      </c>
      <c r="B233" t="s">
        <v>66</v>
      </c>
      <c r="C233" t="str">
        <f>IFERROR(VLOOKUP(B233,Lookup!A:B,2,FALSE),"")</f>
        <v>Pull</v>
      </c>
      <c r="D233">
        <v>10</v>
      </c>
      <c r="E233">
        <v>30</v>
      </c>
      <c r="F233">
        <v>30</v>
      </c>
      <c r="G233">
        <v>35</v>
      </c>
      <c r="H233">
        <v>35</v>
      </c>
      <c r="J233" s="2">
        <f t="shared" si="11"/>
        <v>1300</v>
      </c>
      <c r="L233" s="8"/>
      <c r="M233" s="9" t="s">
        <v>99</v>
      </c>
      <c r="N233" s="9"/>
      <c r="P233" s="1"/>
      <c r="Q233" t="s">
        <v>99</v>
      </c>
    </row>
    <row r="234" spans="1:17" hidden="1" x14ac:dyDescent="0.2">
      <c r="A234" s="1">
        <v>44358</v>
      </c>
      <c r="B234" t="s">
        <v>20</v>
      </c>
      <c r="C234" t="str">
        <f>IFERROR(VLOOKUP(B234,Lookup!A:B,2,FALSE),"")</f>
        <v>Squat</v>
      </c>
      <c r="D234">
        <v>10</v>
      </c>
      <c r="E234">
        <v>40</v>
      </c>
      <c r="F234">
        <v>50</v>
      </c>
      <c r="G234">
        <v>70</v>
      </c>
      <c r="H234">
        <v>70</v>
      </c>
      <c r="J234" s="2">
        <f t="shared" si="11"/>
        <v>2300</v>
      </c>
      <c r="L234" s="8"/>
      <c r="M234" s="9" t="s">
        <v>99</v>
      </c>
      <c r="N234" s="9"/>
      <c r="P234" s="1"/>
      <c r="Q234" t="s">
        <v>99</v>
      </c>
    </row>
    <row r="235" spans="1:17" hidden="1" x14ac:dyDescent="0.2">
      <c r="A235" s="1">
        <v>44358</v>
      </c>
      <c r="B235" t="s">
        <v>16</v>
      </c>
      <c r="C235" t="str">
        <f>IFERROR(VLOOKUP(B235,Lookup!A:B,2,FALSE),"")</f>
        <v>Hip-Hinge</v>
      </c>
      <c r="D235">
        <v>90</v>
      </c>
      <c r="E235" t="s">
        <v>6</v>
      </c>
      <c r="J235" s="2" t="s">
        <v>17</v>
      </c>
      <c r="L235" s="8"/>
      <c r="M235" s="9" t="s">
        <v>99</v>
      </c>
      <c r="N235" s="9"/>
      <c r="P235" s="1"/>
      <c r="Q235" t="s">
        <v>99</v>
      </c>
    </row>
    <row r="236" spans="1:17" hidden="1" x14ac:dyDescent="0.2">
      <c r="A236" s="1">
        <v>44361</v>
      </c>
      <c r="B236" t="s">
        <v>36</v>
      </c>
      <c r="C236" t="str">
        <f>IFERROR(VLOOKUP(B236,Lookup!A:B,2,FALSE),"")</f>
        <v>Hip-Hinge</v>
      </c>
      <c r="D236">
        <v>20</v>
      </c>
      <c r="E236">
        <v>28</v>
      </c>
      <c r="F236">
        <v>28</v>
      </c>
      <c r="G236">
        <v>28</v>
      </c>
      <c r="H236">
        <v>28</v>
      </c>
      <c r="J236" s="2">
        <f t="shared" ref="J236:J241" si="12">SUM((E236*D236)+(F236*D236)+(G236*D236)+(H236*D236))</f>
        <v>2240</v>
      </c>
      <c r="L236" s="8"/>
      <c r="M236" s="9" t="s">
        <v>99</v>
      </c>
      <c r="N236" s="9"/>
      <c r="P236" s="1"/>
      <c r="Q236" t="s">
        <v>99</v>
      </c>
    </row>
    <row r="237" spans="1:17" hidden="1" x14ac:dyDescent="0.2">
      <c r="A237" s="1">
        <v>44361</v>
      </c>
      <c r="B237" t="s">
        <v>20</v>
      </c>
      <c r="C237" t="str">
        <f>IFERROR(VLOOKUP(B237,Lookup!A:B,2,FALSE),"")</f>
        <v>Squat</v>
      </c>
      <c r="D237">
        <v>7</v>
      </c>
      <c r="E237">
        <v>40</v>
      </c>
      <c r="F237">
        <v>70</v>
      </c>
      <c r="G237">
        <v>90</v>
      </c>
      <c r="H237">
        <v>70</v>
      </c>
      <c r="J237" s="2">
        <f t="shared" si="12"/>
        <v>1890</v>
      </c>
      <c r="L237" s="8"/>
      <c r="M237" s="9" t="s">
        <v>99</v>
      </c>
      <c r="N237" s="9"/>
      <c r="P237" s="1"/>
      <c r="Q237" t="s">
        <v>99</v>
      </c>
    </row>
    <row r="238" spans="1:17" hidden="1" x14ac:dyDescent="0.2">
      <c r="A238" s="1">
        <v>44361</v>
      </c>
      <c r="B238" t="s">
        <v>46</v>
      </c>
      <c r="C238" t="str">
        <f>IFERROR(VLOOKUP(B238,Lookup!A:B,2,FALSE),"")</f>
        <v>Push</v>
      </c>
      <c r="D238">
        <v>7</v>
      </c>
      <c r="E238">
        <v>30</v>
      </c>
      <c r="F238">
        <v>40</v>
      </c>
      <c r="G238">
        <v>60</v>
      </c>
      <c r="H238">
        <v>50</v>
      </c>
      <c r="J238" s="2">
        <f t="shared" si="12"/>
        <v>1260</v>
      </c>
      <c r="L238" s="8"/>
      <c r="M238" s="9" t="s">
        <v>99</v>
      </c>
      <c r="N238" s="9"/>
      <c r="P238" s="1"/>
      <c r="Q238" t="s">
        <v>99</v>
      </c>
    </row>
    <row r="239" spans="1:17" hidden="1" x14ac:dyDescent="0.2">
      <c r="A239" s="1">
        <v>44361</v>
      </c>
      <c r="B239" t="s">
        <v>3</v>
      </c>
      <c r="C239" t="str">
        <f>IFERROR(VLOOKUP(B239,Lookup!A:B,2,FALSE),"")</f>
        <v>Pull</v>
      </c>
      <c r="D239">
        <v>7</v>
      </c>
      <c r="E239">
        <v>15</v>
      </c>
      <c r="F239">
        <v>17.5</v>
      </c>
      <c r="G239">
        <v>20</v>
      </c>
      <c r="H239">
        <v>20</v>
      </c>
      <c r="J239" s="2">
        <f t="shared" si="12"/>
        <v>507.5</v>
      </c>
      <c r="L239" s="8"/>
      <c r="M239" s="9" t="s">
        <v>99</v>
      </c>
      <c r="N239" s="9"/>
      <c r="P239" s="1"/>
      <c r="Q239" t="s">
        <v>99</v>
      </c>
    </row>
    <row r="240" spans="1:17" hidden="1" x14ac:dyDescent="0.2">
      <c r="A240" s="1">
        <v>44363</v>
      </c>
      <c r="B240" t="s">
        <v>19</v>
      </c>
      <c r="C240" t="str">
        <f>IFERROR(VLOOKUP(B240,Lookup!A:B,2,FALSE),"")</f>
        <v>Hip-Hinge</v>
      </c>
      <c r="D240">
        <v>7</v>
      </c>
      <c r="E240">
        <v>50</v>
      </c>
      <c r="F240">
        <v>80</v>
      </c>
      <c r="G240">
        <v>80</v>
      </c>
      <c r="H240">
        <v>80</v>
      </c>
      <c r="J240" s="2">
        <f t="shared" si="12"/>
        <v>2030</v>
      </c>
      <c r="L240" s="8"/>
      <c r="M240" s="9" t="s">
        <v>99</v>
      </c>
      <c r="N240" s="9"/>
      <c r="P240" s="1"/>
      <c r="Q240" t="s">
        <v>99</v>
      </c>
    </row>
    <row r="241" spans="1:17" hidden="1" x14ac:dyDescent="0.2">
      <c r="A241" s="1">
        <v>44363</v>
      </c>
      <c r="B241" t="s">
        <v>47</v>
      </c>
      <c r="C241" t="str">
        <f>IFERROR(VLOOKUP(B241,Lookup!A:B,2,FALSE),"")</f>
        <v>Push</v>
      </c>
      <c r="D241">
        <v>7</v>
      </c>
      <c r="E241">
        <v>17.5</v>
      </c>
      <c r="F241">
        <v>20</v>
      </c>
      <c r="G241">
        <v>22.5</v>
      </c>
      <c r="H241">
        <v>25</v>
      </c>
      <c r="J241" s="2">
        <f t="shared" si="12"/>
        <v>595</v>
      </c>
      <c r="L241" s="8"/>
      <c r="M241" s="9" t="s">
        <v>99</v>
      </c>
      <c r="N241" s="9"/>
      <c r="P241" s="1"/>
      <c r="Q241" t="s">
        <v>99</v>
      </c>
    </row>
    <row r="242" spans="1:17" hidden="1" x14ac:dyDescent="0.2">
      <c r="A242" s="1">
        <v>44363</v>
      </c>
      <c r="B242" t="s">
        <v>8</v>
      </c>
      <c r="C242" t="str">
        <f>IFERROR(VLOOKUP(B242,Lookup!A:B,2,FALSE),"")</f>
        <v>Pull</v>
      </c>
      <c r="D242">
        <v>7</v>
      </c>
      <c r="E242" t="s">
        <v>6</v>
      </c>
      <c r="F242" t="s">
        <v>6</v>
      </c>
      <c r="G242" t="s">
        <v>6</v>
      </c>
      <c r="H242" t="s">
        <v>6</v>
      </c>
      <c r="J242" s="2" t="s">
        <v>17</v>
      </c>
      <c r="L242" s="8"/>
      <c r="M242" s="9" t="s">
        <v>99</v>
      </c>
      <c r="N242" s="9"/>
      <c r="P242" s="1"/>
      <c r="Q242" t="s">
        <v>99</v>
      </c>
    </row>
    <row r="243" spans="1:17" hidden="1" x14ac:dyDescent="0.2">
      <c r="A243" s="1">
        <v>44363</v>
      </c>
      <c r="B243" t="s">
        <v>55</v>
      </c>
      <c r="C243" t="str">
        <f>IFERROR(VLOOKUP(B243,Lookup!A:B,2,FALSE),"")</f>
        <v>Squat</v>
      </c>
      <c r="D243">
        <v>7</v>
      </c>
      <c r="E243">
        <v>35</v>
      </c>
      <c r="F243">
        <v>45</v>
      </c>
      <c r="G243">
        <v>55</v>
      </c>
      <c r="H243">
        <v>55</v>
      </c>
      <c r="J243" s="2">
        <f t="shared" ref="J243" si="13">SUM((E243*D243)+(F243*D243)+(G243*D243)+(H243*D243))</f>
        <v>1330</v>
      </c>
      <c r="L243" s="8"/>
      <c r="M243" s="9" t="s">
        <v>99</v>
      </c>
      <c r="N243" s="9"/>
      <c r="P243" s="1"/>
      <c r="Q243" t="s">
        <v>99</v>
      </c>
    </row>
    <row r="244" spans="1:17" hidden="1" x14ac:dyDescent="0.2">
      <c r="A244" s="1">
        <v>44365</v>
      </c>
      <c r="B244" t="s">
        <v>19</v>
      </c>
      <c r="C244" t="str">
        <f>IFERROR(VLOOKUP(B244,Lookup!A:B,2,FALSE),"")</f>
        <v>Hip-Hinge</v>
      </c>
      <c r="D244">
        <v>7</v>
      </c>
      <c r="E244">
        <v>60</v>
      </c>
      <c r="F244">
        <v>90</v>
      </c>
      <c r="G244">
        <v>120</v>
      </c>
      <c r="H244">
        <v>90</v>
      </c>
      <c r="J244" s="2">
        <f t="shared" ref="J244:J247" si="14">SUM((E244*D244)+(F244*D244)+(G244*D244)+(H244*D244))</f>
        <v>2520</v>
      </c>
      <c r="L244" s="8"/>
      <c r="M244" s="9" t="s">
        <v>99</v>
      </c>
      <c r="N244" s="9"/>
      <c r="P244" s="1"/>
      <c r="Q244" t="s">
        <v>99</v>
      </c>
    </row>
    <row r="245" spans="1:17" hidden="1" x14ac:dyDescent="0.2">
      <c r="A245" s="1">
        <v>44365</v>
      </c>
      <c r="B245" t="s">
        <v>3</v>
      </c>
      <c r="C245" t="str">
        <f>IFERROR(VLOOKUP(B245,Lookup!A:B,2,FALSE),"")</f>
        <v>Pull</v>
      </c>
      <c r="D245">
        <v>7</v>
      </c>
      <c r="E245">
        <v>15</v>
      </c>
      <c r="F245">
        <v>15</v>
      </c>
      <c r="G245">
        <v>15</v>
      </c>
      <c r="H245">
        <v>15</v>
      </c>
      <c r="J245" s="2">
        <f t="shared" si="14"/>
        <v>420</v>
      </c>
      <c r="L245" s="8"/>
      <c r="M245" s="9" t="s">
        <v>99</v>
      </c>
      <c r="N245" s="9"/>
      <c r="P245" s="1"/>
      <c r="Q245" t="s">
        <v>99</v>
      </c>
    </row>
    <row r="246" spans="1:17" hidden="1" x14ac:dyDescent="0.2">
      <c r="A246" s="1">
        <v>44365</v>
      </c>
      <c r="B246" t="s">
        <v>33</v>
      </c>
      <c r="C246" t="str">
        <f>IFERROR(VLOOKUP(B246,Lookup!A:B,2,FALSE),"")</f>
        <v>Squat</v>
      </c>
      <c r="D246">
        <v>7</v>
      </c>
      <c r="E246">
        <v>10</v>
      </c>
      <c r="F246">
        <v>10</v>
      </c>
      <c r="G246">
        <v>10</v>
      </c>
      <c r="J246" s="2">
        <f t="shared" si="14"/>
        <v>210</v>
      </c>
      <c r="L246" s="8"/>
      <c r="M246" s="9" t="s">
        <v>99</v>
      </c>
      <c r="N246" s="9"/>
      <c r="P246" s="1"/>
      <c r="Q246" t="s">
        <v>99</v>
      </c>
    </row>
    <row r="247" spans="1:17" x14ac:dyDescent="0.2">
      <c r="A247" s="1">
        <v>44365</v>
      </c>
      <c r="B247" t="s">
        <v>34</v>
      </c>
      <c r="C247" t="str">
        <f>IFERROR(VLOOKUP(B247,Lookup!A:B,2,FALSE),"")</f>
        <v>Push</v>
      </c>
      <c r="D247">
        <v>7</v>
      </c>
      <c r="E247">
        <v>30</v>
      </c>
      <c r="F247">
        <v>35</v>
      </c>
      <c r="G247">
        <v>40</v>
      </c>
      <c r="H247">
        <v>30</v>
      </c>
      <c r="J247" s="2">
        <f t="shared" si="14"/>
        <v>945</v>
      </c>
      <c r="L247" s="8"/>
      <c r="M247" s="9" t="s">
        <v>99</v>
      </c>
      <c r="N247" s="9"/>
      <c r="P247" s="1"/>
      <c r="Q247" t="s">
        <v>99</v>
      </c>
    </row>
    <row r="248" spans="1:17" hidden="1" x14ac:dyDescent="0.2">
      <c r="A248" s="1">
        <v>44368</v>
      </c>
      <c r="B248" t="s">
        <v>46</v>
      </c>
      <c r="C248" t="str">
        <f>IFERROR(VLOOKUP(B248,Lookup!A:B,2,FALSE),"")</f>
        <v>Push</v>
      </c>
      <c r="D248" t="s">
        <v>113</v>
      </c>
      <c r="E248">
        <v>40</v>
      </c>
      <c r="F248">
        <v>50</v>
      </c>
      <c r="G248">
        <v>60</v>
      </c>
      <c r="H248">
        <v>60</v>
      </c>
      <c r="J248" s="2">
        <f>(5*40)+(5*50)+(5*60)+(2*60)</f>
        <v>870</v>
      </c>
      <c r="L248" s="8"/>
      <c r="M248" s="9" t="s">
        <v>99</v>
      </c>
      <c r="N248" s="9"/>
      <c r="P248" s="1"/>
      <c r="Q248" t="s">
        <v>99</v>
      </c>
    </row>
    <row r="249" spans="1:17" hidden="1" x14ac:dyDescent="0.2">
      <c r="A249" s="1">
        <v>44368</v>
      </c>
      <c r="B249" t="s">
        <v>20</v>
      </c>
      <c r="C249" t="str">
        <f>IFERROR(VLOOKUP(B249,Lookup!A:B,2,FALSE),"")</f>
        <v>Squat</v>
      </c>
      <c r="D249">
        <v>5</v>
      </c>
      <c r="E249">
        <v>50</v>
      </c>
      <c r="F249">
        <v>80</v>
      </c>
      <c r="G249">
        <v>100</v>
      </c>
      <c r="H249">
        <v>100</v>
      </c>
      <c r="J249" s="2">
        <f t="shared" ref="J249:J250" si="15">SUM((E249*D249)+(F249*D249)+(G249*D249)+(H249*D249))</f>
        <v>1650</v>
      </c>
      <c r="L249" s="8"/>
      <c r="M249" s="9" t="s">
        <v>99</v>
      </c>
      <c r="N249" s="9"/>
      <c r="P249" s="1"/>
      <c r="Q249" t="s">
        <v>99</v>
      </c>
    </row>
    <row r="250" spans="1:17" hidden="1" x14ac:dyDescent="0.2">
      <c r="A250" s="1">
        <v>44368</v>
      </c>
      <c r="B250" t="s">
        <v>8</v>
      </c>
      <c r="C250" t="str">
        <f>IFERROR(VLOOKUP(B250,Lookup!A:B,2,FALSE),"")</f>
        <v>Pull</v>
      </c>
      <c r="D250">
        <v>5</v>
      </c>
      <c r="E250" t="s">
        <v>6</v>
      </c>
      <c r="F250" t="s">
        <v>6</v>
      </c>
      <c r="G250" t="s">
        <v>6</v>
      </c>
      <c r="H250" t="s">
        <v>6</v>
      </c>
      <c r="J250" s="2" t="s">
        <v>17</v>
      </c>
      <c r="L250" s="8"/>
      <c r="M250" s="9" t="s">
        <v>99</v>
      </c>
      <c r="N250" s="9"/>
      <c r="P250" s="1"/>
      <c r="Q250" t="s">
        <v>99</v>
      </c>
    </row>
    <row r="251" spans="1:17" hidden="1" x14ac:dyDescent="0.2">
      <c r="A251" s="1">
        <v>44368</v>
      </c>
      <c r="B251" t="s">
        <v>16</v>
      </c>
      <c r="C251" t="str">
        <f>IFERROR(VLOOKUP(B251,Lookup!A:B,2,FALSE),"")</f>
        <v>Hip-Hinge</v>
      </c>
      <c r="D251">
        <v>5</v>
      </c>
      <c r="E251">
        <v>50</v>
      </c>
      <c r="F251">
        <v>80</v>
      </c>
      <c r="G251">
        <v>110</v>
      </c>
      <c r="J251" s="2">
        <f t="shared" ref="J251:J255" si="16">SUM((E251*D251)+(F251*D251)+(G251*D251)+(H251*D251))</f>
        <v>1200</v>
      </c>
      <c r="L251" s="8"/>
      <c r="M251" s="9" t="s">
        <v>99</v>
      </c>
      <c r="N251" s="9"/>
      <c r="P251" s="1"/>
      <c r="Q251" t="s">
        <v>99</v>
      </c>
    </row>
    <row r="252" spans="1:17" hidden="1" x14ac:dyDescent="0.2">
      <c r="A252" s="1">
        <v>44370</v>
      </c>
      <c r="B252" t="s">
        <v>3</v>
      </c>
      <c r="C252" t="str">
        <f>IFERROR(VLOOKUP(B252,Lookup!A:B,2,FALSE),"")</f>
        <v>Pull</v>
      </c>
      <c r="D252">
        <v>5</v>
      </c>
      <c r="E252">
        <v>15</v>
      </c>
      <c r="F252">
        <v>17.5</v>
      </c>
      <c r="G252">
        <v>17.5</v>
      </c>
      <c r="H252">
        <v>17.5</v>
      </c>
      <c r="J252" s="2">
        <f t="shared" si="16"/>
        <v>337.5</v>
      </c>
      <c r="L252" s="8"/>
      <c r="M252" s="9" t="s">
        <v>99</v>
      </c>
      <c r="N252" s="9"/>
      <c r="P252" s="1"/>
      <c r="Q252" t="s">
        <v>99</v>
      </c>
    </row>
    <row r="253" spans="1:17" hidden="1" x14ac:dyDescent="0.2">
      <c r="A253" s="1">
        <v>44370</v>
      </c>
      <c r="B253" t="s">
        <v>33</v>
      </c>
      <c r="C253" t="str">
        <f>IFERROR(VLOOKUP(B253,Lookup!A:B,2,FALSE),"")</f>
        <v>Squat</v>
      </c>
      <c r="D253">
        <v>8</v>
      </c>
      <c r="E253">
        <v>10</v>
      </c>
      <c r="F253">
        <v>10</v>
      </c>
      <c r="G253">
        <v>10</v>
      </c>
      <c r="J253" s="2">
        <f t="shared" si="16"/>
        <v>240</v>
      </c>
      <c r="L253" s="8"/>
      <c r="M253" s="9" t="s">
        <v>99</v>
      </c>
      <c r="N253" s="9"/>
      <c r="P253" s="1"/>
      <c r="Q253" t="s">
        <v>99</v>
      </c>
    </row>
    <row r="254" spans="1:17" x14ac:dyDescent="0.2">
      <c r="A254" s="1">
        <v>44370</v>
      </c>
      <c r="B254" t="s">
        <v>34</v>
      </c>
      <c r="C254" t="str">
        <f>IFERROR(VLOOKUP(B254,Lookup!A:B,2,FALSE),"")</f>
        <v>Push</v>
      </c>
      <c r="D254">
        <v>5</v>
      </c>
      <c r="E254">
        <v>20</v>
      </c>
      <c r="F254">
        <v>30</v>
      </c>
      <c r="G254">
        <v>35</v>
      </c>
      <c r="H254">
        <v>37.5</v>
      </c>
      <c r="J254" s="2">
        <f t="shared" si="16"/>
        <v>612.5</v>
      </c>
      <c r="L254" s="8"/>
      <c r="M254" s="9" t="s">
        <v>99</v>
      </c>
      <c r="N254" s="9"/>
      <c r="P254" s="1"/>
      <c r="Q254" t="s">
        <v>99</v>
      </c>
    </row>
    <row r="255" spans="1:17" hidden="1" x14ac:dyDescent="0.2">
      <c r="A255" s="1">
        <v>44370</v>
      </c>
      <c r="B255" t="s">
        <v>19</v>
      </c>
      <c r="C255" t="str">
        <f>IFERROR(VLOOKUP(B255,Lookup!A:B,2,FALSE),"")</f>
        <v>Hip-Hinge</v>
      </c>
      <c r="D255">
        <v>5</v>
      </c>
      <c r="E255">
        <v>50</v>
      </c>
      <c r="F255">
        <v>90</v>
      </c>
      <c r="G255">
        <v>90</v>
      </c>
      <c r="H255">
        <v>90</v>
      </c>
      <c r="J255" s="2">
        <f t="shared" si="16"/>
        <v>1600</v>
      </c>
      <c r="L255" s="8"/>
      <c r="M255" s="9" t="s">
        <v>99</v>
      </c>
      <c r="N255" s="9"/>
      <c r="P255" s="1"/>
      <c r="Q255" t="s">
        <v>99</v>
      </c>
    </row>
    <row r="256" spans="1:17" hidden="1" x14ac:dyDescent="0.2">
      <c r="A256" s="1">
        <v>44372</v>
      </c>
      <c r="B256" t="s">
        <v>20</v>
      </c>
      <c r="C256" t="str">
        <f>IFERROR(VLOOKUP(B256,Lookup!A:B,2,FALSE),"")</f>
        <v>Squat</v>
      </c>
      <c r="D256" t="s">
        <v>115</v>
      </c>
      <c r="E256">
        <v>20</v>
      </c>
      <c r="F256">
        <v>60</v>
      </c>
      <c r="G256">
        <v>100</v>
      </c>
      <c r="H256">
        <v>105</v>
      </c>
      <c r="L256" s="8"/>
      <c r="M256" s="9" t="s">
        <v>99</v>
      </c>
      <c r="N256" s="9"/>
      <c r="P256" s="1"/>
      <c r="Q256" t="s">
        <v>99</v>
      </c>
    </row>
    <row r="257" spans="1:17" hidden="1" x14ac:dyDescent="0.2">
      <c r="A257" s="1">
        <v>44372</v>
      </c>
      <c r="B257" t="s">
        <v>114</v>
      </c>
      <c r="C257" t="str">
        <f>IFERROR(VLOOKUP(B257,Lookup!A:B,2,FALSE),"")</f>
        <v/>
      </c>
      <c r="D257">
        <v>5</v>
      </c>
      <c r="E257">
        <v>25</v>
      </c>
      <c r="F257">
        <v>25</v>
      </c>
      <c r="G257">
        <v>30</v>
      </c>
      <c r="H257">
        <v>30</v>
      </c>
      <c r="L257" s="8"/>
      <c r="M257" s="9" t="s">
        <v>99</v>
      </c>
      <c r="N257" s="9"/>
      <c r="P257" s="1"/>
      <c r="Q257" t="s">
        <v>99</v>
      </c>
    </row>
    <row r="258" spans="1:17" hidden="1" x14ac:dyDescent="0.2">
      <c r="A258" s="1">
        <v>44372</v>
      </c>
      <c r="B258" t="s">
        <v>36</v>
      </c>
      <c r="C258" t="str">
        <f>IFERROR(VLOOKUP(B258,Lookup!A:B,2,FALSE),"")</f>
        <v>Hip-Hinge</v>
      </c>
      <c r="D258">
        <v>20</v>
      </c>
      <c r="E258">
        <v>20</v>
      </c>
      <c r="F258">
        <v>24</v>
      </c>
      <c r="G258">
        <v>24</v>
      </c>
      <c r="H258">
        <v>24</v>
      </c>
      <c r="L258" s="8"/>
      <c r="M258" s="9" t="s">
        <v>99</v>
      </c>
      <c r="N258" s="9"/>
      <c r="P258" s="1"/>
      <c r="Q258" t="s">
        <v>99</v>
      </c>
    </row>
    <row r="259" spans="1:17" hidden="1" x14ac:dyDescent="0.2">
      <c r="A259" s="1">
        <v>44372</v>
      </c>
      <c r="B259" t="s">
        <v>46</v>
      </c>
      <c r="C259" t="str">
        <f>IFERROR(VLOOKUP(B259,Lookup!A:B,2,FALSE),"")</f>
        <v>Push</v>
      </c>
      <c r="D259" t="s">
        <v>116</v>
      </c>
      <c r="E259">
        <v>20</v>
      </c>
      <c r="F259">
        <v>40</v>
      </c>
      <c r="G259">
        <v>60</v>
      </c>
      <c r="H259">
        <v>65</v>
      </c>
      <c r="L259" s="8"/>
      <c r="M259" s="9" t="s">
        <v>99</v>
      </c>
      <c r="N259" s="9"/>
      <c r="P259" s="1"/>
      <c r="Q259" t="s">
        <v>99</v>
      </c>
    </row>
    <row r="260" spans="1:17" hidden="1" x14ac:dyDescent="0.2">
      <c r="A260" s="1">
        <v>44378</v>
      </c>
      <c r="B260" t="s">
        <v>63</v>
      </c>
      <c r="C260" t="str">
        <f>IFERROR(VLOOKUP(B260,Lookup!A:B,2,FALSE),"")</f>
        <v>Pull</v>
      </c>
      <c r="D260">
        <v>5</v>
      </c>
      <c r="E260">
        <v>20</v>
      </c>
      <c r="F260">
        <v>40</v>
      </c>
      <c r="G260">
        <v>50</v>
      </c>
      <c r="H260">
        <v>60</v>
      </c>
      <c r="L260" s="8"/>
      <c r="M260" s="9" t="s">
        <v>99</v>
      </c>
      <c r="N260" s="9"/>
      <c r="P260" s="1"/>
      <c r="Q260" t="s">
        <v>99</v>
      </c>
    </row>
    <row r="261" spans="1:17" hidden="1" x14ac:dyDescent="0.2">
      <c r="A261" s="1">
        <v>44378</v>
      </c>
      <c r="B261" t="s">
        <v>19</v>
      </c>
      <c r="C261" t="str">
        <f>IFERROR(VLOOKUP(B261,Lookup!A:B,2,FALSE),"")</f>
        <v>Hip-Hinge</v>
      </c>
      <c r="D261">
        <v>5</v>
      </c>
      <c r="E261">
        <v>65</v>
      </c>
      <c r="F261">
        <v>80</v>
      </c>
      <c r="G261">
        <v>120</v>
      </c>
      <c r="H261">
        <v>130</v>
      </c>
      <c r="L261" s="8"/>
      <c r="M261" s="9" t="s">
        <v>99</v>
      </c>
      <c r="N261" s="9"/>
      <c r="P261" s="1"/>
      <c r="Q261" t="s">
        <v>99</v>
      </c>
    </row>
    <row r="262" spans="1:17" hidden="1" x14ac:dyDescent="0.2">
      <c r="A262" s="1">
        <v>44378</v>
      </c>
      <c r="B262" t="s">
        <v>117</v>
      </c>
      <c r="C262" t="str">
        <f>IFERROR(VLOOKUP(B262,Lookup!A:B,2,FALSE),"")</f>
        <v/>
      </c>
      <c r="D262">
        <v>100</v>
      </c>
      <c r="E262" t="s">
        <v>6</v>
      </c>
      <c r="L262" s="8"/>
      <c r="M262" s="9" t="s">
        <v>99</v>
      </c>
      <c r="N262" s="9"/>
      <c r="P262" s="1"/>
      <c r="Q262" t="s">
        <v>99</v>
      </c>
    </row>
    <row r="263" spans="1:17" hidden="1" x14ac:dyDescent="0.2">
      <c r="A263" s="1">
        <v>44378</v>
      </c>
      <c r="B263" t="s">
        <v>4</v>
      </c>
      <c r="C263" t="str">
        <f>IFERROR(VLOOKUP(B263,Lookup!A:B,2,FALSE),"")</f>
        <v>Push</v>
      </c>
      <c r="D263">
        <v>5</v>
      </c>
      <c r="E263">
        <v>20</v>
      </c>
      <c r="F263">
        <v>25</v>
      </c>
      <c r="G263">
        <v>25</v>
      </c>
      <c r="H263">
        <v>25</v>
      </c>
      <c r="L263" s="8"/>
      <c r="M263" s="9" t="s">
        <v>99</v>
      </c>
      <c r="N263" s="9"/>
      <c r="P263" s="1"/>
      <c r="Q263" t="s">
        <v>99</v>
      </c>
    </row>
    <row r="264" spans="1:17" hidden="1" x14ac:dyDescent="0.2">
      <c r="B264" t="s">
        <v>99</v>
      </c>
      <c r="C264" t="str">
        <f>IFERROR(VLOOKUP(B264,Lookup!A:B,2,FALSE),"")</f>
        <v/>
      </c>
      <c r="L264" s="8"/>
      <c r="M264" s="9" t="s">
        <v>99</v>
      </c>
      <c r="N264" s="9"/>
      <c r="P264" s="1"/>
      <c r="Q264" t="s">
        <v>99</v>
      </c>
    </row>
    <row r="265" spans="1:17" hidden="1" x14ac:dyDescent="0.2">
      <c r="B265" t="s">
        <v>99</v>
      </c>
      <c r="C265" t="str">
        <f>IFERROR(VLOOKUP(B265,Lookup!A:B,2,FALSE),"")</f>
        <v/>
      </c>
      <c r="L265" s="8"/>
      <c r="M265" s="9" t="s">
        <v>99</v>
      </c>
      <c r="N265" s="9"/>
      <c r="P265" s="1"/>
      <c r="Q265" t="s">
        <v>99</v>
      </c>
    </row>
    <row r="266" spans="1:17" hidden="1" x14ac:dyDescent="0.2">
      <c r="B266" t="s">
        <v>99</v>
      </c>
      <c r="C266" t="str">
        <f>IFERROR(VLOOKUP(B266,Lookup!A:B,2,FALSE),"")</f>
        <v/>
      </c>
      <c r="L266" s="8"/>
      <c r="M266" s="9" t="s">
        <v>99</v>
      </c>
      <c r="N266" s="9"/>
      <c r="P266" s="1"/>
      <c r="Q266" t="s">
        <v>99</v>
      </c>
    </row>
    <row r="267" spans="1:17" hidden="1" x14ac:dyDescent="0.2">
      <c r="B267" t="s">
        <v>99</v>
      </c>
      <c r="C267" t="str">
        <f>IFERROR(VLOOKUP(B267,Lookup!A:B,2,FALSE),"")</f>
        <v/>
      </c>
      <c r="L267" s="8"/>
      <c r="M267" s="9" t="s">
        <v>99</v>
      </c>
      <c r="N267" s="9"/>
      <c r="P267" s="1"/>
      <c r="Q267" t="s">
        <v>99</v>
      </c>
    </row>
    <row r="268" spans="1:17" hidden="1" x14ac:dyDescent="0.2">
      <c r="B268" t="s">
        <v>99</v>
      </c>
      <c r="C268" t="str">
        <f>IFERROR(VLOOKUP(B268,Lookup!A:B,2,FALSE),"")</f>
        <v/>
      </c>
      <c r="L268" s="8"/>
      <c r="M268" s="9" t="s">
        <v>99</v>
      </c>
      <c r="N268" s="9"/>
      <c r="P268" s="1"/>
      <c r="Q268" t="s">
        <v>99</v>
      </c>
    </row>
    <row r="269" spans="1:17" hidden="1" x14ac:dyDescent="0.2">
      <c r="B269" t="s">
        <v>99</v>
      </c>
      <c r="C269" t="str">
        <f>IFERROR(VLOOKUP(B269,Lookup!A:B,2,FALSE),"")</f>
        <v/>
      </c>
      <c r="L269" s="8"/>
      <c r="M269" s="9" t="s">
        <v>99</v>
      </c>
      <c r="N269" s="9"/>
      <c r="P269" s="1"/>
      <c r="Q269" t="s">
        <v>99</v>
      </c>
    </row>
    <row r="270" spans="1:17" hidden="1" x14ac:dyDescent="0.2">
      <c r="B270" t="s">
        <v>99</v>
      </c>
      <c r="C270" t="str">
        <f>IFERROR(VLOOKUP(B270,Lookup!A:B,2,FALSE),"")</f>
        <v/>
      </c>
      <c r="L270" s="8"/>
      <c r="M270" s="9" t="s">
        <v>99</v>
      </c>
      <c r="N270" s="9"/>
      <c r="P270" s="1"/>
      <c r="Q270" t="s">
        <v>99</v>
      </c>
    </row>
    <row r="271" spans="1:17" hidden="1" x14ac:dyDescent="0.2">
      <c r="B271" t="s">
        <v>99</v>
      </c>
      <c r="C271" t="str">
        <f>IFERROR(VLOOKUP(B271,Lookup!A:B,2,FALSE),"")</f>
        <v/>
      </c>
      <c r="L271" s="8"/>
      <c r="M271" s="9" t="s">
        <v>99</v>
      </c>
      <c r="N271" s="9"/>
      <c r="P271" s="1"/>
      <c r="Q271" t="s">
        <v>99</v>
      </c>
    </row>
    <row r="272" spans="1:17" hidden="1" x14ac:dyDescent="0.2">
      <c r="B272" t="s">
        <v>99</v>
      </c>
      <c r="C272" t="str">
        <f>IFERROR(VLOOKUP(B272,Lookup!A:B,2,FALSE),"")</f>
        <v/>
      </c>
      <c r="L272" s="8"/>
      <c r="M272" s="9" t="s">
        <v>99</v>
      </c>
      <c r="N272" s="9"/>
      <c r="P272" s="1"/>
      <c r="Q272" t="s">
        <v>99</v>
      </c>
    </row>
    <row r="273" spans="2:17" hidden="1" x14ac:dyDescent="0.2">
      <c r="B273" t="s">
        <v>99</v>
      </c>
      <c r="C273" t="str">
        <f>IFERROR(VLOOKUP(B273,Lookup!A:B,2,FALSE),"")</f>
        <v/>
      </c>
      <c r="L273" s="8"/>
      <c r="M273" s="9" t="s">
        <v>99</v>
      </c>
      <c r="N273" s="9"/>
      <c r="P273" s="1"/>
      <c r="Q273" t="s">
        <v>99</v>
      </c>
    </row>
    <row r="274" spans="2:17" hidden="1" x14ac:dyDescent="0.2">
      <c r="B274" t="s">
        <v>99</v>
      </c>
      <c r="C274" t="str">
        <f>IFERROR(VLOOKUP(B274,Lookup!A:B,2,FALSE),"")</f>
        <v/>
      </c>
      <c r="L274" s="8"/>
      <c r="M274" s="9" t="s">
        <v>99</v>
      </c>
      <c r="N274" s="9"/>
      <c r="P274" s="1"/>
      <c r="Q274" t="s">
        <v>99</v>
      </c>
    </row>
    <row r="275" spans="2:17" hidden="1" x14ac:dyDescent="0.2">
      <c r="B275" t="s">
        <v>99</v>
      </c>
      <c r="C275" t="str">
        <f>IFERROR(VLOOKUP(B275,Lookup!A:B,2,FALSE),"")</f>
        <v/>
      </c>
      <c r="L275" s="8"/>
      <c r="M275" s="9" t="s">
        <v>99</v>
      </c>
      <c r="N275" s="9"/>
      <c r="P275" s="1"/>
      <c r="Q275" t="s">
        <v>99</v>
      </c>
    </row>
    <row r="276" spans="2:17" hidden="1" x14ac:dyDescent="0.2">
      <c r="B276" t="s">
        <v>99</v>
      </c>
      <c r="C276" t="str">
        <f>IFERROR(VLOOKUP(B276,Lookup!A:B,2,FALSE),"")</f>
        <v/>
      </c>
      <c r="L276" s="8"/>
      <c r="M276" s="9" t="s">
        <v>99</v>
      </c>
      <c r="N276" s="9"/>
      <c r="P276" s="1"/>
      <c r="Q276" t="s">
        <v>99</v>
      </c>
    </row>
    <row r="277" spans="2:17" hidden="1" x14ac:dyDescent="0.2">
      <c r="B277" t="s">
        <v>99</v>
      </c>
      <c r="C277" t="str">
        <f>IFERROR(VLOOKUP(B277,Lookup!A:B,2,FALSE),"")</f>
        <v/>
      </c>
      <c r="L277" s="8"/>
      <c r="M277" s="9" t="s">
        <v>99</v>
      </c>
      <c r="N277" s="9"/>
      <c r="P277" s="1"/>
      <c r="Q277" t="s">
        <v>99</v>
      </c>
    </row>
    <row r="278" spans="2:17" hidden="1" x14ac:dyDescent="0.2">
      <c r="B278" t="s">
        <v>99</v>
      </c>
      <c r="C278" t="str">
        <f>IFERROR(VLOOKUP(B278,Lookup!A:B,2,FALSE),"")</f>
        <v/>
      </c>
      <c r="L278" s="8"/>
      <c r="M278" s="9" t="s">
        <v>99</v>
      </c>
      <c r="N278" s="9"/>
      <c r="P278" s="1"/>
      <c r="Q278" t="s">
        <v>99</v>
      </c>
    </row>
    <row r="279" spans="2:17" hidden="1" x14ac:dyDescent="0.2">
      <c r="B279" t="s">
        <v>99</v>
      </c>
      <c r="C279" t="str">
        <f>IFERROR(VLOOKUP(B279,Lookup!A:B,2,FALSE),"")</f>
        <v/>
      </c>
      <c r="L279" s="8"/>
      <c r="M279" s="9" t="s">
        <v>99</v>
      </c>
      <c r="N279" s="9"/>
      <c r="P279" s="1"/>
      <c r="Q279" t="s">
        <v>99</v>
      </c>
    </row>
    <row r="280" spans="2:17" hidden="1" x14ac:dyDescent="0.2">
      <c r="B280" t="s">
        <v>99</v>
      </c>
      <c r="C280" t="str">
        <f>IFERROR(VLOOKUP(B280,Lookup!A:B,2,FALSE),"")</f>
        <v/>
      </c>
      <c r="L280" s="8"/>
      <c r="M280" s="9" t="s">
        <v>99</v>
      </c>
      <c r="N280" s="9"/>
      <c r="P280" s="1"/>
      <c r="Q280" t="s">
        <v>99</v>
      </c>
    </row>
    <row r="281" spans="2:17" hidden="1" x14ac:dyDescent="0.2">
      <c r="B281" t="s">
        <v>99</v>
      </c>
      <c r="C281" t="str">
        <f>IFERROR(VLOOKUP(B281,Lookup!A:B,2,FALSE),"")</f>
        <v/>
      </c>
      <c r="L281" s="8"/>
      <c r="M281" s="9" t="s">
        <v>99</v>
      </c>
      <c r="N281" s="9"/>
      <c r="P281" s="1"/>
      <c r="Q281" t="s">
        <v>99</v>
      </c>
    </row>
    <row r="282" spans="2:17" hidden="1" x14ac:dyDescent="0.2">
      <c r="B282" t="s">
        <v>99</v>
      </c>
      <c r="C282" t="str">
        <f>IFERROR(VLOOKUP(B282,Lookup!A:B,2,FALSE),"")</f>
        <v/>
      </c>
      <c r="L282" s="8"/>
      <c r="M282" s="9" t="s">
        <v>99</v>
      </c>
      <c r="N282" s="9"/>
      <c r="P282" s="1"/>
      <c r="Q282" t="s">
        <v>99</v>
      </c>
    </row>
    <row r="283" spans="2:17" hidden="1" x14ac:dyDescent="0.2">
      <c r="B283" t="s">
        <v>99</v>
      </c>
      <c r="C283" t="str">
        <f>IFERROR(VLOOKUP(B283,Lookup!A:B,2,FALSE),"")</f>
        <v/>
      </c>
      <c r="L283" s="8"/>
      <c r="M283" s="9" t="s">
        <v>99</v>
      </c>
      <c r="N283" s="9"/>
      <c r="P283" s="1"/>
      <c r="Q283" t="s">
        <v>99</v>
      </c>
    </row>
    <row r="284" spans="2:17" hidden="1" x14ac:dyDescent="0.2">
      <c r="B284" t="s">
        <v>99</v>
      </c>
      <c r="C284" t="str">
        <f>IFERROR(VLOOKUP(B284,Lookup!A:B,2,FALSE),"")</f>
        <v/>
      </c>
      <c r="L284" s="8"/>
      <c r="M284" s="9" t="s">
        <v>99</v>
      </c>
      <c r="N284" s="9"/>
      <c r="P284" s="1"/>
      <c r="Q284" t="s">
        <v>99</v>
      </c>
    </row>
    <row r="285" spans="2:17" hidden="1" x14ac:dyDescent="0.2">
      <c r="B285" t="s">
        <v>99</v>
      </c>
      <c r="C285" t="str">
        <f>IFERROR(VLOOKUP(B285,Lookup!A:B,2,FALSE),"")</f>
        <v/>
      </c>
      <c r="L285" s="8"/>
      <c r="M285" s="9" t="s">
        <v>99</v>
      </c>
      <c r="N285" s="9"/>
      <c r="P285" s="1"/>
      <c r="Q285" t="s">
        <v>99</v>
      </c>
    </row>
    <row r="286" spans="2:17" hidden="1" x14ac:dyDescent="0.2">
      <c r="B286" t="s">
        <v>99</v>
      </c>
      <c r="C286" t="str">
        <f>IFERROR(VLOOKUP(B286,Lookup!A:B,2,FALSE),"")</f>
        <v/>
      </c>
      <c r="L286" s="8"/>
      <c r="M286" s="9" t="s">
        <v>99</v>
      </c>
      <c r="N286" s="9"/>
      <c r="P286" s="1"/>
      <c r="Q286" t="s">
        <v>99</v>
      </c>
    </row>
    <row r="287" spans="2:17" hidden="1" x14ac:dyDescent="0.2">
      <c r="B287" t="s">
        <v>99</v>
      </c>
      <c r="C287" t="str">
        <f>IFERROR(VLOOKUP(B287,Lookup!A:B,2,FALSE),"")</f>
        <v/>
      </c>
      <c r="L287" s="8"/>
      <c r="M287" s="9" t="s">
        <v>99</v>
      </c>
      <c r="N287" s="9"/>
      <c r="P287" s="1"/>
      <c r="Q287" t="s">
        <v>99</v>
      </c>
    </row>
    <row r="288" spans="2:17" hidden="1" x14ac:dyDescent="0.2">
      <c r="B288" t="s">
        <v>99</v>
      </c>
      <c r="C288" t="str">
        <f>IFERROR(VLOOKUP(B288,Lookup!A:B,2,FALSE),"")</f>
        <v/>
      </c>
      <c r="L288" s="8"/>
      <c r="M288" s="9" t="s">
        <v>99</v>
      </c>
      <c r="N288" s="9"/>
      <c r="P288" s="1"/>
      <c r="Q288" t="s">
        <v>99</v>
      </c>
    </row>
    <row r="289" spans="2:17" hidden="1" x14ac:dyDescent="0.2">
      <c r="B289" t="s">
        <v>99</v>
      </c>
      <c r="C289" t="str">
        <f>IFERROR(VLOOKUP(B289,Lookup!A:B,2,FALSE),"")</f>
        <v/>
      </c>
      <c r="L289" s="8"/>
      <c r="M289" s="9" t="s">
        <v>99</v>
      </c>
      <c r="N289" s="9"/>
      <c r="P289" s="1"/>
      <c r="Q289" t="s">
        <v>99</v>
      </c>
    </row>
    <row r="290" spans="2:17" hidden="1" x14ac:dyDescent="0.2">
      <c r="B290" t="s">
        <v>99</v>
      </c>
      <c r="C290" t="str">
        <f>IFERROR(VLOOKUP(B290,Lookup!A:B,2,FALSE),"")</f>
        <v/>
      </c>
      <c r="L290" s="8"/>
      <c r="M290" s="9" t="s">
        <v>99</v>
      </c>
      <c r="N290" s="9"/>
      <c r="P290" s="1"/>
      <c r="Q290" t="s">
        <v>99</v>
      </c>
    </row>
    <row r="291" spans="2:17" hidden="1" x14ac:dyDescent="0.2">
      <c r="B291" t="s">
        <v>99</v>
      </c>
      <c r="C291" t="str">
        <f>IFERROR(VLOOKUP(B291,Lookup!A:B,2,FALSE),"")</f>
        <v/>
      </c>
      <c r="L291" s="8"/>
      <c r="M291" s="9" t="s">
        <v>99</v>
      </c>
      <c r="N291" s="9"/>
      <c r="P291" s="1"/>
      <c r="Q291" t="s">
        <v>99</v>
      </c>
    </row>
    <row r="292" spans="2:17" hidden="1" x14ac:dyDescent="0.2">
      <c r="B292" t="s">
        <v>99</v>
      </c>
      <c r="C292" t="str">
        <f>IFERROR(VLOOKUP(B292,Lookup!A:B,2,FALSE),"")</f>
        <v/>
      </c>
      <c r="L292" s="8"/>
      <c r="M292" s="9" t="s">
        <v>99</v>
      </c>
      <c r="N292" s="9"/>
      <c r="P292" s="1"/>
      <c r="Q292" t="s">
        <v>99</v>
      </c>
    </row>
    <row r="293" spans="2:17" hidden="1" x14ac:dyDescent="0.2">
      <c r="B293" t="s">
        <v>99</v>
      </c>
      <c r="C293" t="str">
        <f>IFERROR(VLOOKUP(B293,Lookup!A:B,2,FALSE),"")</f>
        <v/>
      </c>
      <c r="L293" s="8"/>
      <c r="M293" s="9" t="s">
        <v>99</v>
      </c>
      <c r="N293" s="9"/>
      <c r="P293" s="1"/>
      <c r="Q293" t="s">
        <v>99</v>
      </c>
    </row>
    <row r="294" spans="2:17" hidden="1" x14ac:dyDescent="0.2">
      <c r="B294" t="s">
        <v>99</v>
      </c>
      <c r="C294" t="str">
        <f>IFERROR(VLOOKUP(B294,Lookup!A:B,2,FALSE),"")</f>
        <v/>
      </c>
      <c r="L294" s="8"/>
      <c r="M294" s="9" t="s">
        <v>99</v>
      </c>
      <c r="N294" s="9"/>
      <c r="P294" s="1"/>
      <c r="Q294" t="s">
        <v>99</v>
      </c>
    </row>
    <row r="295" spans="2:17" hidden="1" x14ac:dyDescent="0.2">
      <c r="B295" t="s">
        <v>99</v>
      </c>
      <c r="C295" t="str">
        <f>IFERROR(VLOOKUP(B295,Lookup!A:B,2,FALSE),"")</f>
        <v/>
      </c>
      <c r="L295" s="8"/>
      <c r="M295" s="9" t="s">
        <v>99</v>
      </c>
      <c r="N295" s="9"/>
      <c r="P295" s="1"/>
      <c r="Q295" t="s">
        <v>99</v>
      </c>
    </row>
    <row r="296" spans="2:17" hidden="1" x14ac:dyDescent="0.2">
      <c r="B296" t="s">
        <v>99</v>
      </c>
      <c r="C296" t="str">
        <f>IFERROR(VLOOKUP(B296,Lookup!A:B,2,FALSE),"")</f>
        <v/>
      </c>
      <c r="L296" s="8"/>
      <c r="M296" s="9" t="s">
        <v>99</v>
      </c>
      <c r="N296" s="9"/>
      <c r="P296" s="1"/>
      <c r="Q296" t="s">
        <v>99</v>
      </c>
    </row>
    <row r="297" spans="2:17" hidden="1" x14ac:dyDescent="0.2">
      <c r="B297" t="s">
        <v>99</v>
      </c>
      <c r="C297" t="str">
        <f>IFERROR(VLOOKUP(B297,Lookup!A:B,2,FALSE),"")</f>
        <v/>
      </c>
      <c r="L297" s="8"/>
      <c r="M297" s="9" t="s">
        <v>99</v>
      </c>
      <c r="N297" s="9"/>
      <c r="P297" s="1"/>
      <c r="Q297" t="s">
        <v>99</v>
      </c>
    </row>
    <row r="298" spans="2:17" hidden="1" x14ac:dyDescent="0.2">
      <c r="B298" t="s">
        <v>99</v>
      </c>
      <c r="C298" t="str">
        <f>IFERROR(VLOOKUP(B298,Lookup!A:B,2,FALSE),"")</f>
        <v/>
      </c>
      <c r="L298" s="8"/>
      <c r="M298" s="9" t="s">
        <v>99</v>
      </c>
      <c r="N298" s="9"/>
      <c r="P298" s="1"/>
      <c r="Q298" t="s">
        <v>99</v>
      </c>
    </row>
    <row r="299" spans="2:17" hidden="1" x14ac:dyDescent="0.2">
      <c r="B299" t="s">
        <v>99</v>
      </c>
      <c r="C299" t="str">
        <f>IFERROR(VLOOKUP(B299,Lookup!A:B,2,FALSE),"")</f>
        <v/>
      </c>
      <c r="L299" s="8"/>
      <c r="M299" s="9" t="s">
        <v>99</v>
      </c>
      <c r="N299" s="9"/>
      <c r="P299" s="1"/>
      <c r="Q299" t="s">
        <v>99</v>
      </c>
    </row>
    <row r="300" spans="2:17" hidden="1" x14ac:dyDescent="0.2">
      <c r="B300" t="s">
        <v>99</v>
      </c>
      <c r="C300" t="str">
        <f>IFERROR(VLOOKUP(B300,Lookup!A:B,2,FALSE),"")</f>
        <v/>
      </c>
      <c r="L300" s="8"/>
      <c r="M300" s="9" t="s">
        <v>99</v>
      </c>
      <c r="N300" s="9"/>
      <c r="P300" s="1"/>
      <c r="Q300" t="s">
        <v>99</v>
      </c>
    </row>
    <row r="301" spans="2:17" hidden="1" x14ac:dyDescent="0.2">
      <c r="B301" t="s">
        <v>99</v>
      </c>
      <c r="C301" t="str">
        <f>IFERROR(VLOOKUP(B301,Lookup!A:B,2,FALSE),"")</f>
        <v/>
      </c>
      <c r="L301" s="8"/>
      <c r="M301" s="9" t="s">
        <v>99</v>
      </c>
      <c r="N301" s="9"/>
      <c r="P301" s="1"/>
      <c r="Q301" t="s">
        <v>99</v>
      </c>
    </row>
    <row r="302" spans="2:17" hidden="1" x14ac:dyDescent="0.2">
      <c r="B302" t="s">
        <v>99</v>
      </c>
      <c r="C302" t="str">
        <f>IFERROR(VLOOKUP(B302,Lookup!A:B,2,FALSE),"")</f>
        <v/>
      </c>
      <c r="L302" s="8"/>
      <c r="M302" s="9" t="s">
        <v>99</v>
      </c>
      <c r="N302" s="9"/>
      <c r="P302" s="1"/>
      <c r="Q302" t="s">
        <v>99</v>
      </c>
    </row>
    <row r="303" spans="2:17" hidden="1" x14ac:dyDescent="0.2">
      <c r="B303" t="s">
        <v>99</v>
      </c>
      <c r="C303" t="str">
        <f>IFERROR(VLOOKUP(B303,Lookup!A:B,2,FALSE),"")</f>
        <v/>
      </c>
      <c r="L303" s="8"/>
      <c r="M303" s="9" t="s">
        <v>99</v>
      </c>
      <c r="N303" s="9"/>
      <c r="P303" s="1"/>
      <c r="Q303" t="s">
        <v>99</v>
      </c>
    </row>
    <row r="304" spans="2:17" hidden="1" x14ac:dyDescent="0.2">
      <c r="B304" t="s">
        <v>99</v>
      </c>
      <c r="C304" t="str">
        <f>IFERROR(VLOOKUP(B304,Lookup!A:B,2,FALSE),"")</f>
        <v/>
      </c>
      <c r="L304" s="8"/>
      <c r="M304" s="9" t="s">
        <v>99</v>
      </c>
      <c r="N304" s="9"/>
      <c r="P304" s="1"/>
      <c r="Q304" t="s">
        <v>99</v>
      </c>
    </row>
    <row r="305" spans="2:17" hidden="1" x14ac:dyDescent="0.2">
      <c r="B305" t="s">
        <v>99</v>
      </c>
      <c r="C305" t="str">
        <f>IFERROR(VLOOKUP(B305,Lookup!A:B,2,FALSE),"")</f>
        <v/>
      </c>
      <c r="L305" s="8"/>
      <c r="M305" s="9" t="s">
        <v>99</v>
      </c>
      <c r="N305" s="9"/>
      <c r="P305" s="1"/>
      <c r="Q305" t="s">
        <v>99</v>
      </c>
    </row>
    <row r="306" spans="2:17" hidden="1" x14ac:dyDescent="0.2">
      <c r="B306" t="s">
        <v>99</v>
      </c>
      <c r="C306" t="str">
        <f>IFERROR(VLOOKUP(B306,Lookup!A:B,2,FALSE),"")</f>
        <v/>
      </c>
      <c r="L306" s="8"/>
      <c r="M306" s="9" t="s">
        <v>99</v>
      </c>
      <c r="N306" s="9"/>
      <c r="P306" s="1"/>
      <c r="Q306" t="s">
        <v>99</v>
      </c>
    </row>
    <row r="307" spans="2:17" hidden="1" x14ac:dyDescent="0.2">
      <c r="B307" t="s">
        <v>99</v>
      </c>
      <c r="C307" t="str">
        <f>IFERROR(VLOOKUP(B307,Lookup!A:B,2,FALSE),"")</f>
        <v/>
      </c>
      <c r="L307" s="8"/>
      <c r="M307" s="9" t="s">
        <v>99</v>
      </c>
      <c r="N307" s="9"/>
      <c r="P307" s="1"/>
      <c r="Q307" t="s">
        <v>99</v>
      </c>
    </row>
    <row r="308" spans="2:17" hidden="1" x14ac:dyDescent="0.2">
      <c r="B308" t="s">
        <v>99</v>
      </c>
      <c r="C308" t="str">
        <f>IFERROR(VLOOKUP(B308,Lookup!A:B,2,FALSE),"")</f>
        <v/>
      </c>
      <c r="L308" s="8"/>
      <c r="M308" s="9" t="s">
        <v>99</v>
      </c>
      <c r="N308" s="9"/>
      <c r="P308" s="1"/>
      <c r="Q308" t="s">
        <v>99</v>
      </c>
    </row>
    <row r="309" spans="2:17" hidden="1" x14ac:dyDescent="0.2">
      <c r="B309" t="s">
        <v>99</v>
      </c>
      <c r="C309" t="str">
        <f>IFERROR(VLOOKUP(B309,Lookup!A:B,2,FALSE),"")</f>
        <v/>
      </c>
      <c r="L309" s="8"/>
      <c r="M309" s="9" t="s">
        <v>99</v>
      </c>
      <c r="N309" s="9"/>
      <c r="P309" s="1"/>
      <c r="Q309" t="s">
        <v>99</v>
      </c>
    </row>
    <row r="310" spans="2:17" hidden="1" x14ac:dyDescent="0.2">
      <c r="B310" t="s">
        <v>99</v>
      </c>
      <c r="C310" t="str">
        <f>IFERROR(VLOOKUP(B310,Lookup!A:B,2,FALSE),"")</f>
        <v/>
      </c>
      <c r="L310" s="8"/>
      <c r="M310" s="9" t="s">
        <v>99</v>
      </c>
      <c r="N310" s="9"/>
      <c r="P310" s="1"/>
      <c r="Q310" t="s">
        <v>99</v>
      </c>
    </row>
    <row r="311" spans="2:17" hidden="1" x14ac:dyDescent="0.2">
      <c r="B311" t="s">
        <v>99</v>
      </c>
      <c r="C311" t="str">
        <f>IFERROR(VLOOKUP(B311,Lookup!A:B,2,FALSE),"")</f>
        <v/>
      </c>
      <c r="L311" s="8"/>
      <c r="M311" s="9" t="s">
        <v>99</v>
      </c>
      <c r="N311" s="9"/>
      <c r="P311" s="1"/>
      <c r="Q311" t="s">
        <v>99</v>
      </c>
    </row>
    <row r="312" spans="2:17" hidden="1" x14ac:dyDescent="0.2">
      <c r="B312" t="s">
        <v>99</v>
      </c>
      <c r="C312" t="str">
        <f>IFERROR(VLOOKUP(B312,Lookup!A:B,2,FALSE),"")</f>
        <v/>
      </c>
      <c r="L312" s="8"/>
      <c r="M312" s="9" t="s">
        <v>99</v>
      </c>
      <c r="N312" s="9"/>
      <c r="P312" s="1"/>
      <c r="Q312" t="s">
        <v>99</v>
      </c>
    </row>
    <row r="313" spans="2:17" hidden="1" x14ac:dyDescent="0.2">
      <c r="B313" t="s">
        <v>99</v>
      </c>
      <c r="C313" t="str">
        <f>IFERROR(VLOOKUP(B313,Lookup!A:B,2,FALSE),"")</f>
        <v/>
      </c>
      <c r="L313" s="8"/>
      <c r="M313" s="9" t="s">
        <v>99</v>
      </c>
      <c r="N313" s="9"/>
      <c r="P313" s="1"/>
      <c r="Q313" t="s">
        <v>99</v>
      </c>
    </row>
    <row r="314" spans="2:17" hidden="1" x14ac:dyDescent="0.2">
      <c r="B314" t="s">
        <v>99</v>
      </c>
      <c r="C314" t="str">
        <f>IFERROR(VLOOKUP(B314,Lookup!A:B,2,FALSE),"")</f>
        <v/>
      </c>
      <c r="L314" s="8"/>
      <c r="M314" s="9" t="s">
        <v>99</v>
      </c>
      <c r="N314" s="9"/>
      <c r="P314" s="1"/>
      <c r="Q314" t="s">
        <v>99</v>
      </c>
    </row>
    <row r="315" spans="2:17" hidden="1" x14ac:dyDescent="0.2">
      <c r="B315" t="s">
        <v>99</v>
      </c>
      <c r="C315" t="str">
        <f>IFERROR(VLOOKUP(B315,Lookup!A:B,2,FALSE),"")</f>
        <v/>
      </c>
      <c r="L315" s="8"/>
      <c r="M315" s="9" t="s">
        <v>99</v>
      </c>
      <c r="N315" s="9"/>
      <c r="P315" s="1"/>
      <c r="Q315" t="s">
        <v>99</v>
      </c>
    </row>
    <row r="316" spans="2:17" hidden="1" x14ac:dyDescent="0.2">
      <c r="B316" t="s">
        <v>99</v>
      </c>
      <c r="C316" t="str">
        <f>IFERROR(VLOOKUP(B316,Lookup!A:B,2,FALSE),"")</f>
        <v/>
      </c>
      <c r="L316" s="8"/>
      <c r="M316" s="9" t="s">
        <v>99</v>
      </c>
      <c r="N316" s="9"/>
      <c r="P316" s="1"/>
      <c r="Q316" t="s">
        <v>99</v>
      </c>
    </row>
    <row r="317" spans="2:17" hidden="1" x14ac:dyDescent="0.2">
      <c r="B317" t="s">
        <v>99</v>
      </c>
      <c r="C317" t="str">
        <f>IFERROR(VLOOKUP(B317,Lookup!A:B,2,FALSE),"")</f>
        <v/>
      </c>
      <c r="L317" s="8"/>
      <c r="M317" s="9" t="s">
        <v>99</v>
      </c>
      <c r="N317" s="9"/>
      <c r="P317" s="1"/>
      <c r="Q317" t="s">
        <v>99</v>
      </c>
    </row>
    <row r="318" spans="2:17" hidden="1" x14ac:dyDescent="0.2">
      <c r="B318" t="s">
        <v>99</v>
      </c>
      <c r="C318" t="str">
        <f>IFERROR(VLOOKUP(B318,Lookup!A:B,2,FALSE),"")</f>
        <v/>
      </c>
      <c r="L318" s="8"/>
      <c r="M318" s="9" t="s">
        <v>99</v>
      </c>
      <c r="N318" s="9"/>
      <c r="P318" s="1"/>
      <c r="Q318" t="s">
        <v>99</v>
      </c>
    </row>
    <row r="319" spans="2:17" hidden="1" x14ac:dyDescent="0.2">
      <c r="B319" t="s">
        <v>99</v>
      </c>
      <c r="C319" t="str">
        <f>IFERROR(VLOOKUP(B319,Lookup!A:B,2,FALSE),"")</f>
        <v/>
      </c>
      <c r="L319" s="8"/>
      <c r="M319" s="9" t="s">
        <v>99</v>
      </c>
      <c r="N319" s="9"/>
      <c r="P319" s="1"/>
      <c r="Q319" t="s">
        <v>99</v>
      </c>
    </row>
    <row r="320" spans="2:17" hidden="1" x14ac:dyDescent="0.2">
      <c r="B320" t="s">
        <v>99</v>
      </c>
      <c r="C320" t="str">
        <f>IFERROR(VLOOKUP(B320,Lookup!A:B,2,FALSE),"")</f>
        <v/>
      </c>
      <c r="L320" s="8"/>
      <c r="M320" s="9" t="s">
        <v>99</v>
      </c>
      <c r="N320" s="9"/>
      <c r="P320" s="1"/>
      <c r="Q320" t="s">
        <v>99</v>
      </c>
    </row>
    <row r="321" spans="2:17" hidden="1" x14ac:dyDescent="0.2">
      <c r="B321" t="s">
        <v>99</v>
      </c>
      <c r="C321" t="str">
        <f>IFERROR(VLOOKUP(B321,Lookup!A:B,2,FALSE),"")</f>
        <v/>
      </c>
      <c r="L321" s="8"/>
      <c r="M321" s="9" t="s">
        <v>99</v>
      </c>
      <c r="N321" s="9"/>
      <c r="P321" s="1"/>
      <c r="Q321" t="s">
        <v>99</v>
      </c>
    </row>
    <row r="322" spans="2:17" hidden="1" x14ac:dyDescent="0.2">
      <c r="B322" t="s">
        <v>99</v>
      </c>
      <c r="C322" t="str">
        <f>IFERROR(VLOOKUP(B322,Lookup!A:B,2,FALSE),"")</f>
        <v/>
      </c>
      <c r="L322" s="8"/>
      <c r="M322" s="9" t="s">
        <v>99</v>
      </c>
      <c r="N322" s="9"/>
      <c r="P322" s="1"/>
      <c r="Q322" t="s">
        <v>99</v>
      </c>
    </row>
    <row r="323" spans="2:17" hidden="1" x14ac:dyDescent="0.2">
      <c r="B323" t="s">
        <v>99</v>
      </c>
      <c r="C323" t="str">
        <f>IFERROR(VLOOKUP(B323,Lookup!A:B,2,FALSE),"")</f>
        <v/>
      </c>
      <c r="L323" s="8"/>
      <c r="M323" s="9" t="s">
        <v>99</v>
      </c>
      <c r="N323" s="9"/>
      <c r="P323" s="1"/>
      <c r="Q323" t="s">
        <v>99</v>
      </c>
    </row>
    <row r="324" spans="2:17" hidden="1" x14ac:dyDescent="0.2">
      <c r="B324" t="s">
        <v>99</v>
      </c>
      <c r="C324" t="str">
        <f>IFERROR(VLOOKUP(B324,Lookup!A:B,2,FALSE),"")</f>
        <v/>
      </c>
      <c r="L324" s="8"/>
      <c r="M324" s="9" t="s">
        <v>99</v>
      </c>
      <c r="N324" s="9"/>
      <c r="P324" s="1"/>
      <c r="Q324" t="s">
        <v>99</v>
      </c>
    </row>
    <row r="325" spans="2:17" hidden="1" x14ac:dyDescent="0.2">
      <c r="B325" t="s">
        <v>99</v>
      </c>
      <c r="C325" t="str">
        <f>IFERROR(VLOOKUP(B325,Lookup!A:B,2,FALSE),"")</f>
        <v/>
      </c>
      <c r="L325" s="8"/>
      <c r="M325" s="9" t="s">
        <v>99</v>
      </c>
      <c r="N325" s="9"/>
      <c r="P325" s="1"/>
      <c r="Q325" t="s">
        <v>99</v>
      </c>
    </row>
    <row r="326" spans="2:17" hidden="1" x14ac:dyDescent="0.2">
      <c r="B326" t="s">
        <v>99</v>
      </c>
      <c r="C326" t="str">
        <f>IFERROR(VLOOKUP(B326,Lookup!A:B,2,FALSE),"")</f>
        <v/>
      </c>
      <c r="L326" s="8"/>
      <c r="M326" s="9" t="s">
        <v>99</v>
      </c>
      <c r="N326" s="9"/>
      <c r="P326" s="1"/>
      <c r="Q326" t="s">
        <v>99</v>
      </c>
    </row>
    <row r="327" spans="2:17" hidden="1" x14ac:dyDescent="0.2">
      <c r="B327" t="s">
        <v>99</v>
      </c>
      <c r="C327" t="str">
        <f>IFERROR(VLOOKUP(B327,Lookup!A:B,2,FALSE),"")</f>
        <v/>
      </c>
      <c r="L327" s="8"/>
      <c r="M327" s="9" t="s">
        <v>99</v>
      </c>
      <c r="N327" s="9"/>
      <c r="P327" s="1"/>
      <c r="Q327" t="s">
        <v>99</v>
      </c>
    </row>
    <row r="328" spans="2:17" hidden="1" x14ac:dyDescent="0.2">
      <c r="B328" t="s">
        <v>99</v>
      </c>
      <c r="C328" t="str">
        <f>IFERROR(VLOOKUP(B328,Lookup!A:B,2,FALSE),"")</f>
        <v/>
      </c>
      <c r="L328" s="8"/>
      <c r="M328" s="9" t="s">
        <v>99</v>
      </c>
      <c r="N328" s="9"/>
      <c r="P328" s="1"/>
      <c r="Q328" t="s">
        <v>99</v>
      </c>
    </row>
    <row r="329" spans="2:17" hidden="1" x14ac:dyDescent="0.2">
      <c r="B329" t="s">
        <v>99</v>
      </c>
      <c r="C329" t="str">
        <f>IFERROR(VLOOKUP(B329,Lookup!A:B,2,FALSE),"")</f>
        <v/>
      </c>
      <c r="L329" s="8"/>
      <c r="M329" s="9" t="s">
        <v>99</v>
      </c>
      <c r="N329" s="9"/>
      <c r="P329" s="1"/>
      <c r="Q329" t="s">
        <v>99</v>
      </c>
    </row>
    <row r="330" spans="2:17" hidden="1" x14ac:dyDescent="0.2">
      <c r="B330" t="s">
        <v>99</v>
      </c>
      <c r="C330" t="str">
        <f>IFERROR(VLOOKUP(B330,Lookup!A:B,2,FALSE),"")</f>
        <v/>
      </c>
      <c r="L330" s="8"/>
      <c r="M330" s="9" t="s">
        <v>99</v>
      </c>
      <c r="N330" s="9"/>
      <c r="P330" s="1"/>
      <c r="Q330" t="s">
        <v>99</v>
      </c>
    </row>
    <row r="331" spans="2:17" hidden="1" x14ac:dyDescent="0.2">
      <c r="B331" t="s">
        <v>99</v>
      </c>
      <c r="C331" t="str">
        <f>IFERROR(VLOOKUP(B331,Lookup!A:B,2,FALSE),"")</f>
        <v/>
      </c>
      <c r="L331" s="8"/>
      <c r="M331" s="9" t="s">
        <v>99</v>
      </c>
      <c r="N331" s="9"/>
      <c r="P331" s="1"/>
      <c r="Q331" t="s">
        <v>99</v>
      </c>
    </row>
    <row r="332" spans="2:17" hidden="1" x14ac:dyDescent="0.2">
      <c r="B332" t="s">
        <v>99</v>
      </c>
      <c r="C332" t="str">
        <f>IFERROR(VLOOKUP(B332,Lookup!A:B,2,FALSE),"")</f>
        <v/>
      </c>
      <c r="L332" s="8"/>
      <c r="M332" s="9" t="s">
        <v>99</v>
      </c>
      <c r="N332" s="9"/>
      <c r="P332" s="1"/>
      <c r="Q332" t="s">
        <v>99</v>
      </c>
    </row>
    <row r="333" spans="2:17" hidden="1" x14ac:dyDescent="0.2">
      <c r="B333" t="s">
        <v>99</v>
      </c>
      <c r="C333" t="str">
        <f>IFERROR(VLOOKUP(B333,Lookup!A:B,2,FALSE),"")</f>
        <v/>
      </c>
      <c r="L333" s="8"/>
      <c r="M333" s="9" t="s">
        <v>99</v>
      </c>
      <c r="N333" s="9"/>
      <c r="P333" s="1"/>
      <c r="Q333" t="s">
        <v>99</v>
      </c>
    </row>
    <row r="334" spans="2:17" hidden="1" x14ac:dyDescent="0.2">
      <c r="B334" t="s">
        <v>99</v>
      </c>
      <c r="C334" t="str">
        <f>IFERROR(VLOOKUP(B334,Lookup!A:B,2,FALSE),"")</f>
        <v/>
      </c>
      <c r="L334" s="8"/>
      <c r="M334" s="9" t="s">
        <v>99</v>
      </c>
      <c r="N334" s="9"/>
      <c r="P334" s="1"/>
      <c r="Q334" t="s">
        <v>99</v>
      </c>
    </row>
    <row r="335" spans="2:17" hidden="1" x14ac:dyDescent="0.2">
      <c r="B335" t="s">
        <v>99</v>
      </c>
      <c r="C335" t="str">
        <f>IFERROR(VLOOKUP(B335,Lookup!A:B,2,FALSE),"")</f>
        <v/>
      </c>
      <c r="L335" s="8"/>
      <c r="M335" s="9" t="s">
        <v>99</v>
      </c>
      <c r="N335" s="9"/>
      <c r="P335" s="1"/>
      <c r="Q335" t="s">
        <v>99</v>
      </c>
    </row>
    <row r="336" spans="2:17" hidden="1" x14ac:dyDescent="0.2">
      <c r="B336" t="s">
        <v>99</v>
      </c>
      <c r="C336" t="str">
        <f>IFERROR(VLOOKUP(B336,Lookup!A:B,2,FALSE),"")</f>
        <v/>
      </c>
      <c r="L336" s="8"/>
      <c r="M336" s="9" t="s">
        <v>99</v>
      </c>
      <c r="N336" s="9"/>
      <c r="P336" s="1"/>
      <c r="Q336" t="s">
        <v>99</v>
      </c>
    </row>
    <row r="337" spans="2:17" hidden="1" x14ac:dyDescent="0.2">
      <c r="B337" t="s">
        <v>99</v>
      </c>
      <c r="C337" t="str">
        <f>IFERROR(VLOOKUP(B337,Lookup!A:B,2,FALSE),"")</f>
        <v/>
      </c>
      <c r="L337" s="8"/>
      <c r="M337" s="9" t="s">
        <v>99</v>
      </c>
      <c r="N337" s="9"/>
      <c r="P337" s="1"/>
      <c r="Q337" t="s">
        <v>99</v>
      </c>
    </row>
    <row r="338" spans="2:17" hidden="1" x14ac:dyDescent="0.2">
      <c r="B338" t="s">
        <v>99</v>
      </c>
      <c r="C338" t="str">
        <f>IFERROR(VLOOKUP(B338,Lookup!A:B,2,FALSE),"")</f>
        <v/>
      </c>
      <c r="L338" s="8"/>
      <c r="M338" s="9" t="s">
        <v>99</v>
      </c>
      <c r="N338" s="9"/>
      <c r="P338" s="1"/>
      <c r="Q338" t="s">
        <v>99</v>
      </c>
    </row>
    <row r="339" spans="2:17" hidden="1" x14ac:dyDescent="0.2">
      <c r="B339" t="s">
        <v>99</v>
      </c>
      <c r="C339" t="str">
        <f>IFERROR(VLOOKUP(B339,Lookup!A:B,2,FALSE),"")</f>
        <v/>
      </c>
      <c r="L339" s="8"/>
      <c r="M339" s="9" t="s">
        <v>99</v>
      </c>
      <c r="N339" s="9"/>
      <c r="P339" s="1"/>
      <c r="Q339" t="s">
        <v>99</v>
      </c>
    </row>
    <row r="340" spans="2:17" hidden="1" x14ac:dyDescent="0.2">
      <c r="B340" t="s">
        <v>99</v>
      </c>
      <c r="C340" t="str">
        <f>IFERROR(VLOOKUP(B340,Lookup!A:B,2,FALSE),"")</f>
        <v/>
      </c>
      <c r="L340" s="8"/>
      <c r="M340" s="9" t="s">
        <v>99</v>
      </c>
      <c r="N340" s="9"/>
      <c r="P340" s="1"/>
      <c r="Q340" t="s">
        <v>99</v>
      </c>
    </row>
    <row r="341" spans="2:17" hidden="1" x14ac:dyDescent="0.2">
      <c r="B341" t="s">
        <v>99</v>
      </c>
      <c r="C341" t="str">
        <f>IFERROR(VLOOKUP(B341,Lookup!A:B,2,FALSE),"")</f>
        <v/>
      </c>
      <c r="L341" s="8"/>
      <c r="M341" s="9" t="s">
        <v>99</v>
      </c>
      <c r="N341" s="9"/>
      <c r="P341" s="1"/>
      <c r="Q341" t="s">
        <v>99</v>
      </c>
    </row>
    <row r="342" spans="2:17" hidden="1" x14ac:dyDescent="0.2">
      <c r="B342" t="s">
        <v>99</v>
      </c>
      <c r="C342" t="str">
        <f>IFERROR(VLOOKUP(B342,Lookup!A:B,2,FALSE),"")</f>
        <v/>
      </c>
      <c r="L342" s="8"/>
      <c r="M342" s="9" t="s">
        <v>99</v>
      </c>
      <c r="N342" s="9"/>
      <c r="P342" s="1"/>
      <c r="Q342" t="s">
        <v>99</v>
      </c>
    </row>
    <row r="343" spans="2:17" hidden="1" x14ac:dyDescent="0.2">
      <c r="B343" t="s">
        <v>99</v>
      </c>
      <c r="C343" t="str">
        <f>IFERROR(VLOOKUP(B343,Lookup!A:B,2,FALSE),"")</f>
        <v/>
      </c>
      <c r="L343" s="8"/>
      <c r="M343" s="9" t="s">
        <v>99</v>
      </c>
      <c r="N343" s="9"/>
      <c r="P343" s="1"/>
      <c r="Q343" t="s">
        <v>99</v>
      </c>
    </row>
    <row r="344" spans="2:17" hidden="1" x14ac:dyDescent="0.2">
      <c r="B344" t="s">
        <v>99</v>
      </c>
      <c r="C344" t="str">
        <f>IFERROR(VLOOKUP(B344,Lookup!A:B,2,FALSE),"")</f>
        <v/>
      </c>
      <c r="L344" s="8"/>
      <c r="M344" s="9" t="s">
        <v>99</v>
      </c>
      <c r="N344" s="9"/>
      <c r="P344" s="1"/>
      <c r="Q344" t="s">
        <v>99</v>
      </c>
    </row>
    <row r="345" spans="2:17" hidden="1" x14ac:dyDescent="0.2">
      <c r="B345" t="s">
        <v>99</v>
      </c>
      <c r="C345" t="str">
        <f>IFERROR(VLOOKUP(B345,Lookup!A:B,2,FALSE),"")</f>
        <v/>
      </c>
      <c r="L345" s="8"/>
      <c r="M345" s="9" t="s">
        <v>99</v>
      </c>
      <c r="N345" s="9"/>
      <c r="P345" s="1"/>
      <c r="Q345" t="s">
        <v>99</v>
      </c>
    </row>
    <row r="346" spans="2:17" hidden="1" x14ac:dyDescent="0.2">
      <c r="B346" t="s">
        <v>99</v>
      </c>
      <c r="C346" t="str">
        <f>IFERROR(VLOOKUP(B346,Lookup!A:B,2,FALSE),"")</f>
        <v/>
      </c>
      <c r="L346" s="8"/>
      <c r="M346" s="9" t="s">
        <v>99</v>
      </c>
      <c r="N346" s="9"/>
      <c r="P346" s="1"/>
      <c r="Q346" t="s">
        <v>99</v>
      </c>
    </row>
    <row r="347" spans="2:17" hidden="1" x14ac:dyDescent="0.2">
      <c r="B347" t="s">
        <v>99</v>
      </c>
      <c r="C347" t="str">
        <f>IFERROR(VLOOKUP(B347,Lookup!A:B,2,FALSE),"")</f>
        <v/>
      </c>
      <c r="L347" s="8"/>
      <c r="M347" s="9" t="s">
        <v>99</v>
      </c>
      <c r="N347" s="9"/>
      <c r="P347" s="1"/>
      <c r="Q347" t="s">
        <v>99</v>
      </c>
    </row>
    <row r="348" spans="2:17" hidden="1" x14ac:dyDescent="0.2">
      <c r="B348" t="s">
        <v>99</v>
      </c>
      <c r="C348" t="str">
        <f>IFERROR(VLOOKUP(B348,Lookup!A:B,2,FALSE),"")</f>
        <v/>
      </c>
      <c r="L348" s="8"/>
      <c r="M348" s="9" t="s">
        <v>99</v>
      </c>
      <c r="N348" s="9"/>
      <c r="P348" s="1"/>
      <c r="Q348" t="s">
        <v>99</v>
      </c>
    </row>
    <row r="349" spans="2:17" hidden="1" x14ac:dyDescent="0.2">
      <c r="B349" t="s">
        <v>99</v>
      </c>
      <c r="C349" t="str">
        <f>IFERROR(VLOOKUP(B349,Lookup!A:B,2,FALSE),"")</f>
        <v/>
      </c>
      <c r="L349" s="8"/>
      <c r="M349" s="9" t="s">
        <v>99</v>
      </c>
      <c r="N349" s="9"/>
      <c r="P349" s="1"/>
      <c r="Q349" t="s">
        <v>99</v>
      </c>
    </row>
    <row r="350" spans="2:17" hidden="1" x14ac:dyDescent="0.2">
      <c r="B350" t="s">
        <v>99</v>
      </c>
      <c r="C350" t="str">
        <f>IFERROR(VLOOKUP(B350,Lookup!A:B,2,FALSE),"")</f>
        <v/>
      </c>
      <c r="L350" s="8"/>
      <c r="M350" s="9" t="s">
        <v>99</v>
      </c>
      <c r="N350" s="9"/>
      <c r="P350" s="1"/>
      <c r="Q350" t="s">
        <v>99</v>
      </c>
    </row>
    <row r="351" spans="2:17" hidden="1" x14ac:dyDescent="0.2">
      <c r="B351" t="s">
        <v>99</v>
      </c>
      <c r="C351" t="str">
        <f>IFERROR(VLOOKUP(B351,Lookup!A:B,2,FALSE),"")</f>
        <v/>
      </c>
      <c r="L351" s="8"/>
      <c r="M351" s="9" t="s">
        <v>99</v>
      </c>
      <c r="N351" s="9"/>
      <c r="P351" s="1"/>
      <c r="Q351" t="s">
        <v>99</v>
      </c>
    </row>
    <row r="352" spans="2:17" hidden="1" x14ac:dyDescent="0.2">
      <c r="B352" t="s">
        <v>99</v>
      </c>
      <c r="C352" t="str">
        <f>IFERROR(VLOOKUP(B352,Lookup!A:B,2,FALSE),"")</f>
        <v/>
      </c>
      <c r="L352" s="8"/>
      <c r="M352" s="9" t="s">
        <v>99</v>
      </c>
      <c r="N352" s="9"/>
      <c r="P352" s="1"/>
      <c r="Q352" t="s">
        <v>99</v>
      </c>
    </row>
    <row r="353" spans="2:17" hidden="1" x14ac:dyDescent="0.2">
      <c r="B353" t="s">
        <v>99</v>
      </c>
      <c r="C353" t="str">
        <f>IFERROR(VLOOKUP(B353,Lookup!A:B,2,FALSE),"")</f>
        <v/>
      </c>
      <c r="L353" s="8"/>
      <c r="M353" s="9" t="s">
        <v>99</v>
      </c>
      <c r="N353" s="9"/>
      <c r="P353" s="1"/>
      <c r="Q353" t="s">
        <v>99</v>
      </c>
    </row>
    <row r="354" spans="2:17" hidden="1" x14ac:dyDescent="0.2">
      <c r="B354" t="s">
        <v>99</v>
      </c>
      <c r="C354" t="str">
        <f>IFERROR(VLOOKUP(B354,Lookup!A:B,2,FALSE),"")</f>
        <v/>
      </c>
      <c r="L354" s="8"/>
      <c r="M354" s="9" t="s">
        <v>99</v>
      </c>
      <c r="N354" s="9"/>
      <c r="P354" s="1"/>
      <c r="Q354" t="s">
        <v>99</v>
      </c>
    </row>
    <row r="355" spans="2:17" hidden="1" x14ac:dyDescent="0.2">
      <c r="B355" t="s">
        <v>99</v>
      </c>
      <c r="C355" t="str">
        <f>IFERROR(VLOOKUP(B355,Lookup!A:B,2,FALSE),"")</f>
        <v/>
      </c>
      <c r="L355" s="8"/>
      <c r="M355" s="9" t="s">
        <v>99</v>
      </c>
      <c r="N355" s="9"/>
      <c r="P355" s="1"/>
      <c r="Q355" t="s">
        <v>99</v>
      </c>
    </row>
    <row r="356" spans="2:17" hidden="1" x14ac:dyDescent="0.2">
      <c r="B356" t="s">
        <v>99</v>
      </c>
      <c r="C356" t="str">
        <f>IFERROR(VLOOKUP(B356,Lookup!A:B,2,FALSE),"")</f>
        <v/>
      </c>
      <c r="L356" s="8"/>
      <c r="M356" s="9" t="s">
        <v>99</v>
      </c>
      <c r="N356" s="9"/>
      <c r="P356" s="1"/>
      <c r="Q356" t="s">
        <v>99</v>
      </c>
    </row>
    <row r="357" spans="2:17" hidden="1" x14ac:dyDescent="0.2">
      <c r="B357" t="s">
        <v>99</v>
      </c>
      <c r="C357" t="str">
        <f>IFERROR(VLOOKUP(B357,Lookup!A:B,2,FALSE),"")</f>
        <v/>
      </c>
      <c r="L357" s="8"/>
      <c r="M357" s="9" t="s">
        <v>99</v>
      </c>
      <c r="N357" s="9"/>
      <c r="P357" s="1"/>
      <c r="Q357" t="s">
        <v>99</v>
      </c>
    </row>
    <row r="358" spans="2:17" hidden="1" x14ac:dyDescent="0.2">
      <c r="B358" t="s">
        <v>99</v>
      </c>
      <c r="C358" t="str">
        <f>IFERROR(VLOOKUP(B358,Lookup!A:B,2,FALSE),"")</f>
        <v/>
      </c>
      <c r="L358" s="8"/>
      <c r="M358" s="9" t="s">
        <v>99</v>
      </c>
      <c r="N358" s="9"/>
      <c r="P358" s="1"/>
      <c r="Q358" t="s">
        <v>99</v>
      </c>
    </row>
    <row r="359" spans="2:17" hidden="1" x14ac:dyDescent="0.2">
      <c r="B359" t="s">
        <v>99</v>
      </c>
      <c r="C359" t="str">
        <f>IFERROR(VLOOKUP(B359,Lookup!A:B,2,FALSE),"")</f>
        <v/>
      </c>
      <c r="L359" s="8"/>
      <c r="M359" s="9" t="s">
        <v>99</v>
      </c>
      <c r="N359" s="9"/>
      <c r="P359" s="1"/>
      <c r="Q359" t="s">
        <v>99</v>
      </c>
    </row>
    <row r="360" spans="2:17" hidden="1" x14ac:dyDescent="0.2">
      <c r="B360" t="s">
        <v>99</v>
      </c>
      <c r="C360" t="str">
        <f>IFERROR(VLOOKUP(B360,Lookup!A:B,2,FALSE),"")</f>
        <v/>
      </c>
      <c r="L360" s="8"/>
      <c r="M360" s="9" t="s">
        <v>99</v>
      </c>
      <c r="N360" s="9"/>
      <c r="P360" s="1"/>
      <c r="Q360" t="s">
        <v>99</v>
      </c>
    </row>
    <row r="361" spans="2:17" hidden="1" x14ac:dyDescent="0.2">
      <c r="B361" t="s">
        <v>99</v>
      </c>
      <c r="C361" t="str">
        <f>IFERROR(VLOOKUP(B361,Lookup!A:B,2,FALSE),"")</f>
        <v/>
      </c>
      <c r="L361" s="8"/>
      <c r="M361" s="9" t="s">
        <v>99</v>
      </c>
      <c r="N361" s="9"/>
      <c r="P361" s="1"/>
      <c r="Q361" t="s">
        <v>99</v>
      </c>
    </row>
    <row r="362" spans="2:17" hidden="1" x14ac:dyDescent="0.2">
      <c r="B362" t="s">
        <v>99</v>
      </c>
      <c r="C362" t="str">
        <f>IFERROR(VLOOKUP(B362,Lookup!A:B,2,FALSE),"")</f>
        <v/>
      </c>
      <c r="L362" s="8"/>
      <c r="M362" s="9" t="s">
        <v>99</v>
      </c>
      <c r="N362" s="9"/>
      <c r="P362" s="1"/>
      <c r="Q362" t="s">
        <v>99</v>
      </c>
    </row>
    <row r="363" spans="2:17" hidden="1" x14ac:dyDescent="0.2">
      <c r="B363" t="s">
        <v>99</v>
      </c>
      <c r="C363" t="str">
        <f>IFERROR(VLOOKUP(B363,Lookup!A:B,2,FALSE),"")</f>
        <v/>
      </c>
      <c r="L363" s="8"/>
      <c r="M363" s="9" t="s">
        <v>99</v>
      </c>
      <c r="N363" s="9"/>
      <c r="P363" s="1"/>
      <c r="Q363" t="s">
        <v>99</v>
      </c>
    </row>
    <row r="364" spans="2:17" hidden="1" x14ac:dyDescent="0.2">
      <c r="B364" t="s">
        <v>99</v>
      </c>
      <c r="C364" t="str">
        <f>IFERROR(VLOOKUP(B364,Lookup!A:B,2,FALSE),"")</f>
        <v/>
      </c>
      <c r="L364" s="8"/>
      <c r="M364" s="9" t="s">
        <v>99</v>
      </c>
      <c r="N364" s="9"/>
      <c r="P364" s="1"/>
      <c r="Q364" t="s">
        <v>99</v>
      </c>
    </row>
    <row r="365" spans="2:17" hidden="1" x14ac:dyDescent="0.2">
      <c r="B365" t="s">
        <v>99</v>
      </c>
      <c r="C365" t="str">
        <f>IFERROR(VLOOKUP(B365,Lookup!A:B,2,FALSE),"")</f>
        <v/>
      </c>
      <c r="L365" s="8"/>
      <c r="M365" s="9" t="s">
        <v>99</v>
      </c>
      <c r="N365" s="9"/>
      <c r="P365" s="1"/>
      <c r="Q365" t="s">
        <v>99</v>
      </c>
    </row>
    <row r="366" spans="2:17" hidden="1" x14ac:dyDescent="0.2">
      <c r="B366" t="s">
        <v>99</v>
      </c>
      <c r="C366" t="str">
        <f>IFERROR(VLOOKUP(B366,Lookup!A:B,2,FALSE),"")</f>
        <v/>
      </c>
      <c r="L366" s="8"/>
      <c r="M366" s="9" t="s">
        <v>99</v>
      </c>
      <c r="N366" s="9"/>
      <c r="P366" s="1"/>
      <c r="Q366" t="s">
        <v>99</v>
      </c>
    </row>
    <row r="367" spans="2:17" hidden="1" x14ac:dyDescent="0.2">
      <c r="B367" t="s">
        <v>99</v>
      </c>
      <c r="C367" t="str">
        <f>IFERROR(VLOOKUP(B367,Lookup!A:B,2,FALSE),"")</f>
        <v/>
      </c>
      <c r="L367" s="8"/>
      <c r="M367" s="9" t="s">
        <v>99</v>
      </c>
      <c r="N367" s="9"/>
      <c r="P367" s="1"/>
      <c r="Q367" t="s">
        <v>99</v>
      </c>
    </row>
    <row r="368" spans="2:17" hidden="1" x14ac:dyDescent="0.2">
      <c r="B368" t="s">
        <v>99</v>
      </c>
      <c r="C368" t="str">
        <f>IFERROR(VLOOKUP(B368,Lookup!A:B,2,FALSE),"")</f>
        <v/>
      </c>
      <c r="L368" s="8"/>
      <c r="M368" s="9" t="s">
        <v>99</v>
      </c>
      <c r="N368" s="9"/>
      <c r="P368" s="1"/>
      <c r="Q368" t="s">
        <v>99</v>
      </c>
    </row>
    <row r="369" spans="2:17" hidden="1" x14ac:dyDescent="0.2">
      <c r="B369" t="s">
        <v>99</v>
      </c>
      <c r="C369" t="str">
        <f>IFERROR(VLOOKUP(B369,Lookup!A:B,2,FALSE),"")</f>
        <v/>
      </c>
      <c r="L369" s="8"/>
      <c r="M369" s="9" t="s">
        <v>99</v>
      </c>
      <c r="N369" s="9"/>
      <c r="P369" s="1"/>
      <c r="Q369" t="s">
        <v>99</v>
      </c>
    </row>
    <row r="370" spans="2:17" hidden="1" x14ac:dyDescent="0.2">
      <c r="B370" t="s">
        <v>99</v>
      </c>
      <c r="C370" t="str">
        <f>IFERROR(VLOOKUP(B370,Lookup!A:B,2,FALSE),"")</f>
        <v/>
      </c>
      <c r="L370" s="8"/>
      <c r="M370" s="9" t="s">
        <v>99</v>
      </c>
      <c r="N370" s="9"/>
      <c r="P370" s="1"/>
      <c r="Q370" t="s">
        <v>99</v>
      </c>
    </row>
    <row r="371" spans="2:17" hidden="1" x14ac:dyDescent="0.2">
      <c r="B371" t="s">
        <v>99</v>
      </c>
      <c r="C371" t="str">
        <f>IFERROR(VLOOKUP(B371,Lookup!A:B,2,FALSE),"")</f>
        <v/>
      </c>
      <c r="L371" s="8"/>
      <c r="M371" s="9" t="s">
        <v>99</v>
      </c>
      <c r="N371" s="9"/>
      <c r="P371" s="1"/>
      <c r="Q371" t="s">
        <v>99</v>
      </c>
    </row>
    <row r="372" spans="2:17" hidden="1" x14ac:dyDescent="0.2">
      <c r="B372" t="s">
        <v>99</v>
      </c>
      <c r="C372" t="str">
        <f>IFERROR(VLOOKUP(B372,Lookup!A:B,2,FALSE),"")</f>
        <v/>
      </c>
      <c r="L372" s="8"/>
      <c r="M372" s="9" t="s">
        <v>99</v>
      </c>
      <c r="N372" s="9"/>
      <c r="P372" s="1"/>
      <c r="Q372" t="s">
        <v>99</v>
      </c>
    </row>
    <row r="373" spans="2:17" hidden="1" x14ac:dyDescent="0.2">
      <c r="B373" t="s">
        <v>99</v>
      </c>
      <c r="C373" t="str">
        <f>IFERROR(VLOOKUP(B373,Lookup!A:B,2,FALSE),"")</f>
        <v/>
      </c>
      <c r="L373" s="8"/>
      <c r="M373" s="9" t="s">
        <v>99</v>
      </c>
      <c r="N373" s="9"/>
      <c r="P373" s="1"/>
      <c r="Q373" t="s">
        <v>99</v>
      </c>
    </row>
    <row r="374" spans="2:17" hidden="1" x14ac:dyDescent="0.2">
      <c r="B374" t="s">
        <v>99</v>
      </c>
      <c r="C374" t="str">
        <f>IFERROR(VLOOKUP(B374,Lookup!A:B,2,FALSE),"")</f>
        <v/>
      </c>
      <c r="L374" s="8"/>
      <c r="M374" s="9" t="s">
        <v>99</v>
      </c>
      <c r="N374" s="9"/>
      <c r="P374" s="1"/>
      <c r="Q374" t="s">
        <v>99</v>
      </c>
    </row>
  </sheetData>
  <dataConsolidate/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099D-B23B-DA48-9F18-EBDD6A2D1563}">
  <sheetPr codeName="Sheet5"/>
  <dimension ref="A1:H7"/>
  <sheetViews>
    <sheetView workbookViewId="0">
      <selection activeCell="F7" sqref="F7"/>
    </sheetView>
  </sheetViews>
  <sheetFormatPr defaultColWidth="10.8515625" defaultRowHeight="15" x14ac:dyDescent="0.2"/>
  <cols>
    <col min="1" max="1" width="17.38671875" style="1" bestFit="1" customWidth="1"/>
  </cols>
  <sheetData>
    <row r="1" spans="1:8" x14ac:dyDescent="0.2">
      <c r="A1" s="1" t="s">
        <v>0</v>
      </c>
      <c r="B1" t="s">
        <v>1</v>
      </c>
      <c r="C1" t="s">
        <v>29</v>
      </c>
      <c r="E1" t="s">
        <v>15</v>
      </c>
      <c r="F1" t="s">
        <v>30</v>
      </c>
      <c r="H1" t="s">
        <v>26</v>
      </c>
    </row>
    <row r="2" spans="1:8" x14ac:dyDescent="0.2">
      <c r="A2" s="1">
        <v>44095</v>
      </c>
      <c r="B2" t="s">
        <v>18</v>
      </c>
      <c r="C2">
        <v>100</v>
      </c>
      <c r="E2" t="s">
        <v>27</v>
      </c>
      <c r="F2">
        <v>892</v>
      </c>
      <c r="H2" s="3">
        <v>8.3333333333333329E-2</v>
      </c>
    </row>
    <row r="3" spans="1:8" x14ac:dyDescent="0.2">
      <c r="A3" s="1">
        <v>44097</v>
      </c>
      <c r="B3" t="s">
        <v>28</v>
      </c>
      <c r="C3">
        <v>60</v>
      </c>
      <c r="E3" t="s">
        <v>31</v>
      </c>
      <c r="F3">
        <v>1700</v>
      </c>
      <c r="H3" s="3">
        <v>4.1666666666666664E-2</v>
      </c>
    </row>
    <row r="4" spans="1:8" x14ac:dyDescent="0.2">
      <c r="A4" s="1">
        <v>44099</v>
      </c>
      <c r="B4" t="s">
        <v>32</v>
      </c>
      <c r="C4">
        <v>90</v>
      </c>
      <c r="E4" t="s">
        <v>7</v>
      </c>
      <c r="F4">
        <v>1263</v>
      </c>
      <c r="H4" t="s">
        <v>17</v>
      </c>
    </row>
    <row r="5" spans="1:8" x14ac:dyDescent="0.2">
      <c r="A5" s="1">
        <v>44186</v>
      </c>
      <c r="B5" t="s">
        <v>18</v>
      </c>
      <c r="C5">
        <v>140</v>
      </c>
      <c r="E5" t="s">
        <v>7</v>
      </c>
      <c r="F5">
        <v>1211</v>
      </c>
      <c r="H5" s="3">
        <v>9.2361111111111116E-2</v>
      </c>
    </row>
    <row r="6" spans="1:8" x14ac:dyDescent="0.2">
      <c r="A6" s="1">
        <v>44187</v>
      </c>
      <c r="B6" t="s">
        <v>28</v>
      </c>
      <c r="C6">
        <v>65</v>
      </c>
      <c r="E6" t="s">
        <v>31</v>
      </c>
      <c r="F6">
        <v>1800</v>
      </c>
      <c r="H6" t="s">
        <v>17</v>
      </c>
    </row>
    <row r="7" spans="1:8" x14ac:dyDescent="0.2">
      <c r="A7" s="1">
        <v>44188</v>
      </c>
      <c r="B7" t="s">
        <v>32</v>
      </c>
      <c r="C7">
        <v>110</v>
      </c>
      <c r="E7" t="s">
        <v>27</v>
      </c>
      <c r="F7">
        <v>1057</v>
      </c>
      <c r="H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0F42-527D-D642-A1EA-6FD804A21285}">
  <sheetPr codeName="Sheet6"/>
  <dimension ref="A1:F40"/>
  <sheetViews>
    <sheetView topLeftCell="A2" workbookViewId="0">
      <selection activeCell="B41" sqref="B41"/>
    </sheetView>
  </sheetViews>
  <sheetFormatPr defaultColWidth="10.8515625" defaultRowHeight="15" x14ac:dyDescent="0.2"/>
  <cols>
    <col min="1" max="1" width="22.93359375" bestFit="1" customWidth="1"/>
    <col min="6" max="6" width="38.1015625" bestFit="1" customWidth="1"/>
  </cols>
  <sheetData>
    <row r="1" spans="1:6" x14ac:dyDescent="0.2">
      <c r="A1" t="s">
        <v>48</v>
      </c>
      <c r="B1" t="s">
        <v>49</v>
      </c>
      <c r="D1" t="s">
        <v>31</v>
      </c>
      <c r="F1" t="s">
        <v>75</v>
      </c>
    </row>
    <row r="2" spans="1:6" x14ac:dyDescent="0.2">
      <c r="A2" t="s">
        <v>20</v>
      </c>
      <c r="B2" t="s">
        <v>32</v>
      </c>
      <c r="D2" t="s">
        <v>61</v>
      </c>
      <c r="F2" t="s">
        <v>75</v>
      </c>
    </row>
    <row r="3" spans="1:6" x14ac:dyDescent="0.2">
      <c r="A3" t="s">
        <v>3</v>
      </c>
      <c r="B3" t="s">
        <v>38</v>
      </c>
      <c r="D3" t="s">
        <v>5</v>
      </c>
      <c r="F3" t="s">
        <v>24</v>
      </c>
    </row>
    <row r="4" spans="1:6" x14ac:dyDescent="0.2">
      <c r="A4" t="s">
        <v>4</v>
      </c>
      <c r="B4" t="s">
        <v>39</v>
      </c>
      <c r="D4" t="s">
        <v>7</v>
      </c>
      <c r="F4" t="s">
        <v>76</v>
      </c>
    </row>
    <row r="5" spans="1:6" x14ac:dyDescent="0.2">
      <c r="A5" t="s">
        <v>16</v>
      </c>
      <c r="B5" t="s">
        <v>40</v>
      </c>
      <c r="F5" t="s">
        <v>43</v>
      </c>
    </row>
    <row r="6" spans="1:6" x14ac:dyDescent="0.2">
      <c r="A6" t="s">
        <v>8</v>
      </c>
      <c r="B6" t="s">
        <v>38</v>
      </c>
      <c r="F6" t="s">
        <v>77</v>
      </c>
    </row>
    <row r="7" spans="1:6" x14ac:dyDescent="0.2">
      <c r="A7" t="s">
        <v>9</v>
      </c>
      <c r="B7" t="s">
        <v>39</v>
      </c>
      <c r="F7" t="s">
        <v>56</v>
      </c>
    </row>
    <row r="8" spans="1:6" x14ac:dyDescent="0.2">
      <c r="A8" t="s">
        <v>19</v>
      </c>
      <c r="B8" t="s">
        <v>40</v>
      </c>
      <c r="F8" t="s">
        <v>68</v>
      </c>
    </row>
    <row r="9" spans="1:6" x14ac:dyDescent="0.2">
      <c r="A9" t="s">
        <v>21</v>
      </c>
      <c r="B9" t="s">
        <v>38</v>
      </c>
    </row>
    <row r="10" spans="1:6" x14ac:dyDescent="0.2">
      <c r="A10" t="s">
        <v>22</v>
      </c>
      <c r="B10" t="s">
        <v>32</v>
      </c>
    </row>
    <row r="11" spans="1:6" x14ac:dyDescent="0.2">
      <c r="A11" t="s">
        <v>23</v>
      </c>
      <c r="B11" t="s">
        <v>39</v>
      </c>
    </row>
    <row r="12" spans="1:6" x14ac:dyDescent="0.2">
      <c r="A12" t="s">
        <v>33</v>
      </c>
      <c r="B12" t="s">
        <v>32</v>
      </c>
    </row>
    <row r="13" spans="1:6" x14ac:dyDescent="0.2">
      <c r="A13" t="s">
        <v>34</v>
      </c>
      <c r="B13" t="s">
        <v>39</v>
      </c>
    </row>
    <row r="14" spans="1:6" x14ac:dyDescent="0.2">
      <c r="A14" t="s">
        <v>36</v>
      </c>
      <c r="B14" t="s">
        <v>40</v>
      </c>
    </row>
    <row r="15" spans="1:6" x14ac:dyDescent="0.2">
      <c r="A15" t="s">
        <v>41</v>
      </c>
      <c r="B15" t="s">
        <v>40</v>
      </c>
    </row>
    <row r="16" spans="1:6" x14ac:dyDescent="0.2">
      <c r="A16" t="s">
        <v>44</v>
      </c>
      <c r="B16" t="s">
        <v>40</v>
      </c>
    </row>
    <row r="17" spans="1:2" x14ac:dyDescent="0.2">
      <c r="A17" t="s">
        <v>45</v>
      </c>
      <c r="B17" t="s">
        <v>39</v>
      </c>
    </row>
    <row r="18" spans="1:2" x14ac:dyDescent="0.2">
      <c r="A18" t="s">
        <v>46</v>
      </c>
      <c r="B18" t="s">
        <v>39</v>
      </c>
    </row>
    <row r="19" spans="1:2" x14ac:dyDescent="0.2">
      <c r="A19" t="s">
        <v>47</v>
      </c>
      <c r="B19" t="s">
        <v>39</v>
      </c>
    </row>
    <row r="20" spans="1:2" x14ac:dyDescent="0.2">
      <c r="A20" t="s">
        <v>50</v>
      </c>
      <c r="B20" t="s">
        <v>32</v>
      </c>
    </row>
    <row r="21" spans="1:2" x14ac:dyDescent="0.2">
      <c r="A21" t="s">
        <v>51</v>
      </c>
      <c r="B21" t="s">
        <v>32</v>
      </c>
    </row>
    <row r="22" spans="1:2" x14ac:dyDescent="0.2">
      <c r="A22" t="s">
        <v>64</v>
      </c>
      <c r="B22" t="s">
        <v>65</v>
      </c>
    </row>
    <row r="23" spans="1:2" x14ac:dyDescent="0.2">
      <c r="A23" t="s">
        <v>52</v>
      </c>
      <c r="B23" t="s">
        <v>38</v>
      </c>
    </row>
    <row r="24" spans="1:2" x14ac:dyDescent="0.2">
      <c r="A24" t="s">
        <v>53</v>
      </c>
      <c r="B24" t="s">
        <v>38</v>
      </c>
    </row>
    <row r="25" spans="1:2" x14ac:dyDescent="0.2">
      <c r="A25" t="s">
        <v>54</v>
      </c>
      <c r="B25" t="s">
        <v>40</v>
      </c>
    </row>
    <row r="26" spans="1:2" x14ac:dyDescent="0.2">
      <c r="A26" t="s">
        <v>55</v>
      </c>
      <c r="B26" t="s">
        <v>32</v>
      </c>
    </row>
    <row r="27" spans="1:2" x14ac:dyDescent="0.2">
      <c r="A27" t="s">
        <v>57</v>
      </c>
      <c r="B27" t="s">
        <v>32</v>
      </c>
    </row>
    <row r="28" spans="1:2" x14ac:dyDescent="0.2">
      <c r="A28" t="s">
        <v>58</v>
      </c>
      <c r="B28" t="s">
        <v>39</v>
      </c>
    </row>
    <row r="29" spans="1:2" x14ac:dyDescent="0.2">
      <c r="A29" t="s">
        <v>59</v>
      </c>
      <c r="B29" t="s">
        <v>70</v>
      </c>
    </row>
    <row r="30" spans="1:2" x14ac:dyDescent="0.2">
      <c r="A30" t="s">
        <v>62</v>
      </c>
      <c r="B30" t="s">
        <v>40</v>
      </c>
    </row>
    <row r="31" spans="1:2" x14ac:dyDescent="0.2">
      <c r="A31" t="s">
        <v>63</v>
      </c>
      <c r="B31" t="s">
        <v>38</v>
      </c>
    </row>
    <row r="32" spans="1:2" x14ac:dyDescent="0.2">
      <c r="A32" t="s">
        <v>66</v>
      </c>
      <c r="B32" t="s">
        <v>38</v>
      </c>
    </row>
    <row r="33" spans="1:2" x14ac:dyDescent="0.2">
      <c r="A33" t="s">
        <v>69</v>
      </c>
      <c r="B33" t="s">
        <v>39</v>
      </c>
    </row>
    <row r="34" spans="1:2" x14ac:dyDescent="0.2">
      <c r="A34" t="s">
        <v>101</v>
      </c>
      <c r="B34" t="s">
        <v>32</v>
      </c>
    </row>
    <row r="35" spans="1:2" x14ac:dyDescent="0.2">
      <c r="A35" t="s">
        <v>102</v>
      </c>
      <c r="B35" t="s">
        <v>38</v>
      </c>
    </row>
    <row r="36" spans="1:2" x14ac:dyDescent="0.2">
      <c r="A36" t="s">
        <v>104</v>
      </c>
      <c r="B36" t="s">
        <v>40</v>
      </c>
    </row>
    <row r="37" spans="1:2" x14ac:dyDescent="0.2">
      <c r="A37" t="s">
        <v>109</v>
      </c>
      <c r="B37" t="s">
        <v>40</v>
      </c>
    </row>
    <row r="38" spans="1:2" x14ac:dyDescent="0.2">
      <c r="A38" t="s">
        <v>106</v>
      </c>
      <c r="B38" t="s">
        <v>39</v>
      </c>
    </row>
    <row r="39" spans="1:2" x14ac:dyDescent="0.2">
      <c r="A39" t="s">
        <v>110</v>
      </c>
      <c r="B39" t="s">
        <v>40</v>
      </c>
    </row>
    <row r="40" spans="1:2" x14ac:dyDescent="0.2">
      <c r="A40" t="s">
        <v>112</v>
      </c>
      <c r="B40" t="s">
        <v>39</v>
      </c>
    </row>
  </sheetData>
  <autoFilter ref="A1:B71" xr:uid="{834BD1EA-D396-C149-BED0-FA58FAAE31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Weights</vt:lpstr>
      <vt:lpstr>Cardio</vt:lpstr>
      <vt:lpstr>Abs~Core</vt:lpstr>
      <vt:lpstr>Data</vt:lpstr>
      <vt:lpstr>Testing Week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Campbell</cp:lastModifiedBy>
  <dcterms:created xsi:type="dcterms:W3CDTF">2021-04-26T13:27:55Z</dcterms:created>
  <dcterms:modified xsi:type="dcterms:W3CDTF">2021-06-23T11:59:56Z</dcterms:modified>
</cp:coreProperties>
</file>